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pivotTables/pivotTable2.xml" ContentType="application/vnd.openxmlformats-officedocument.spreadsheetml.pivotTabl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23.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customProperty1.bin" ContentType="application/vnd.openxmlformats-officedocument.spreadsheetml.customProperty"/>
  <Override PartName="/xl/externalLinks/externalLink18.xml" ContentType="application/vnd.openxmlformats-officedocument.spreadsheetml.externalLink+xml"/>
  <Override PartName="/xl/comments1.xml" ContentType="application/vnd.openxmlformats-officedocument.spreadsheetml.comment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xl/comments3.xml" ContentType="application/vnd.openxmlformats-officedocument.spreadsheetml.comments+xml"/>
  <Override PartName="/xl/externalLinks/externalLink9.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omments2.xml" ContentType="application/vnd.openxmlformats-officedocument.spreadsheetml.comments+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30.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23.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22.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Tariffs\1. Open Advices\2022-27 Electric Schedules 95, 139 - PCA (UE-22xxxx) (Eff. 01-01-22)\Sent to UTC 12-01-22\"/>
    </mc:Choice>
  </mc:AlternateContent>
  <bookViews>
    <workbookView xWindow="0" yWindow="0" windowWidth="25200" windowHeight="10260" tabRatio="1000"/>
  </bookViews>
  <sheets>
    <sheet name="REDACTED" sheetId="31" r:id="rId1"/>
    <sheet name="SCH 139 Rate Calculation" sheetId="28" r:id="rId2"/>
    <sheet name="Workpapers--&gt;" sheetId="19" r:id="rId3"/>
    <sheet name="Green Direct Ratio" sheetId="26" r:id="rId4"/>
    <sheet name="PCA Summary- Detailed" sheetId="30" r:id="rId5"/>
    <sheet name="2021 Billed Phase 1 kWh" sheetId="9" r:id="rId6"/>
    <sheet name="2021 Billed Phase 2 kWh" sheetId="24" r:id="rId7"/>
    <sheet name="Schedule 139 Tariff Rates" sheetId="23" r:id="rId8"/>
    <sheet name="Phase 1-2021 Load (R)" sheetId="27" r:id="rId9"/>
    <sheet name="Phase 2-2021 Load (R)" sheetId="2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0" localSheetId="3">[1]Jan!#REF!</definedName>
    <definedName name="\0" localSheetId="4">[1]Jan!#REF!</definedName>
    <definedName name="\0" localSheetId="1">[1]Jan!#REF!</definedName>
    <definedName name="\0">[1]Jan!#REF!</definedName>
    <definedName name="\A" localSheetId="3">#REF!</definedName>
    <definedName name="\A" localSheetId="4">#REF!</definedName>
    <definedName name="\A" localSheetId="1">#REF!</definedName>
    <definedName name="\A">#REF!</definedName>
    <definedName name="\B" localSheetId="3">#REF!</definedName>
    <definedName name="\B" localSheetId="4">#REF!</definedName>
    <definedName name="\B" localSheetId="1">#REF!</definedName>
    <definedName name="\B">#REF!</definedName>
    <definedName name="\BACK1" localSheetId="3">#REF!</definedName>
    <definedName name="\BACK1" localSheetId="4">#REF!</definedName>
    <definedName name="\BACK1" localSheetId="1">#REF!</definedName>
    <definedName name="\BACK1">#REF!</definedName>
    <definedName name="\BLOCK" localSheetId="3">#REF!</definedName>
    <definedName name="\BLOCK">#REF!</definedName>
    <definedName name="\BLOCKT" localSheetId="3">#REF!</definedName>
    <definedName name="\BLOCKT">#REF!</definedName>
    <definedName name="\C" localSheetId="3">#REF!</definedName>
    <definedName name="\C">#REF!</definedName>
    <definedName name="\COMP" localSheetId="3">#REF!</definedName>
    <definedName name="\COMP">#REF!</definedName>
    <definedName name="\COMPT" localSheetId="3">#REF!</definedName>
    <definedName name="\COMPT">#REF!</definedName>
    <definedName name="\G" localSheetId="3">#REF!</definedName>
    <definedName name="\G">#REF!</definedName>
    <definedName name="\I" localSheetId="3">#REF!</definedName>
    <definedName name="\I">#REF!</definedName>
    <definedName name="\K" localSheetId="3">#REF!</definedName>
    <definedName name="\K">#REF!</definedName>
    <definedName name="\L" localSheetId="3">#REF!</definedName>
    <definedName name="\L">#REF!</definedName>
    <definedName name="\M" localSheetId="3">#REF!</definedName>
    <definedName name="\M">#REF!</definedName>
    <definedName name="\P" localSheetId="3">#REF!</definedName>
    <definedName name="\P">#REF!</definedName>
    <definedName name="\Q" localSheetId="3">[2]Actual!#REF!</definedName>
    <definedName name="\Q" localSheetId="4">[2]Actual!#REF!</definedName>
    <definedName name="\Q" localSheetId="1">[2]Actual!#REF!</definedName>
    <definedName name="\Q">[2]Actual!#REF!</definedName>
    <definedName name="\R" localSheetId="3">#REF!</definedName>
    <definedName name="\R" localSheetId="4">#REF!</definedName>
    <definedName name="\R" localSheetId="1">#REF!</definedName>
    <definedName name="\R">#REF!</definedName>
    <definedName name="\S" localSheetId="3">#REF!</definedName>
    <definedName name="\S" localSheetId="4">#REF!</definedName>
    <definedName name="\S" localSheetId="1">#REF!</definedName>
    <definedName name="\S">#REF!</definedName>
    <definedName name="\TABLE1" localSheetId="3">#REF!</definedName>
    <definedName name="\TABLE1" localSheetId="4">#REF!</definedName>
    <definedName name="\TABLE1" localSheetId="1">#REF!</definedName>
    <definedName name="\TABLE1">#REF!</definedName>
    <definedName name="\TABLE2" localSheetId="3">#REF!</definedName>
    <definedName name="\TABLE2">#REF!</definedName>
    <definedName name="\TABLEA" localSheetId="3">#REF!</definedName>
    <definedName name="\TABLEA">#REF!</definedName>
    <definedName name="\TBL2" localSheetId="3">#REF!</definedName>
    <definedName name="\TBL2">#REF!</definedName>
    <definedName name="\TBL3" localSheetId="3">#REF!</definedName>
    <definedName name="\TBL3">#REF!</definedName>
    <definedName name="\TBL4" localSheetId="3">#REF!</definedName>
    <definedName name="\TBL4">#REF!</definedName>
    <definedName name="\TBL5" localSheetId="3">#REF!</definedName>
    <definedName name="\TBL5">#REF!</definedName>
    <definedName name="\W" localSheetId="3">#REF!</definedName>
    <definedName name="\W">#REF!</definedName>
    <definedName name="\WORK1" localSheetId="3">#REF!</definedName>
    <definedName name="\WORK1">#REF!</definedName>
    <definedName name="\X" localSheetId="3">#REF!</definedName>
    <definedName name="\X">#REF!</definedName>
    <definedName name="\Z" localSheetId="3">#REF!</definedName>
    <definedName name="\Z">#REF!</definedName>
    <definedName name="__________________six6" localSheetId="3" hidden="1">{#N/A,#N/A,FALSE,"CRPT";#N/A,#N/A,FALSE,"TREND";#N/A,#N/A,FALSE,"%Curve"}</definedName>
    <definedName name="__________________six6" localSheetId="4"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_www1" localSheetId="3" hidden="1">{#N/A,#N/A,FALSE,"schA"}</definedName>
    <definedName name="__________________www1" localSheetId="4" hidden="1">{#N/A,#N/A,FALSE,"schA"}</definedName>
    <definedName name="__________________www1" localSheetId="1" hidden="1">{#N/A,#N/A,FALSE,"schA"}</definedName>
    <definedName name="__________________www1" hidden="1">{#N/A,#N/A,FALSE,"schA"}</definedName>
    <definedName name="_________________six6" localSheetId="3" hidden="1">{#N/A,#N/A,FALSE,"CRPT";#N/A,#N/A,FALSE,"TREND";#N/A,#N/A,FALSE,"%Curve"}</definedName>
    <definedName name="_________________six6" localSheetId="4"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_www1" localSheetId="3" hidden="1">{#N/A,#N/A,FALSE,"schA"}</definedName>
    <definedName name="_________________www1" localSheetId="4" hidden="1">{#N/A,#N/A,FALSE,"schA"}</definedName>
    <definedName name="_________________www1" localSheetId="1" hidden="1">{#N/A,#N/A,FALSE,"schA"}</definedName>
    <definedName name="_________________www1" hidden="1">{#N/A,#N/A,FALSE,"schA"}</definedName>
    <definedName name="________________six6" localSheetId="3" hidden="1">{#N/A,#N/A,FALSE,"CRPT";#N/A,#N/A,FALSE,"TREND";#N/A,#N/A,FALSE,"%Curve"}</definedName>
    <definedName name="________________six6" localSheetId="4"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_www1" localSheetId="3" hidden="1">{#N/A,#N/A,FALSE,"schA"}</definedName>
    <definedName name="________________www1" localSheetId="4" hidden="1">{#N/A,#N/A,FALSE,"schA"}</definedName>
    <definedName name="________________www1" localSheetId="1" hidden="1">{#N/A,#N/A,FALSE,"schA"}</definedName>
    <definedName name="________________www1" hidden="1">{#N/A,#N/A,FALSE,"schA"}</definedName>
    <definedName name="_______________six6" localSheetId="3" hidden="1">{#N/A,#N/A,FALSE,"CRPT";#N/A,#N/A,FALSE,"TREND";#N/A,#N/A,FALSE,"%Curve"}</definedName>
    <definedName name="_______________six6" localSheetId="4"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_www1" localSheetId="3" hidden="1">{#N/A,#N/A,FALSE,"schA"}</definedName>
    <definedName name="_______________www1" localSheetId="4" hidden="1">{#N/A,#N/A,FALSE,"schA"}</definedName>
    <definedName name="_______________www1" localSheetId="1" hidden="1">{#N/A,#N/A,FALSE,"schA"}</definedName>
    <definedName name="_______________www1" hidden="1">{#N/A,#N/A,FALSE,"schA"}</definedName>
    <definedName name="______________six6" localSheetId="3" hidden="1">{#N/A,#N/A,FALSE,"CRPT";#N/A,#N/A,FALSE,"TREND";#N/A,#N/A,FALSE,"%Curve"}</definedName>
    <definedName name="______________six6" localSheetId="4"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_www1" localSheetId="3" hidden="1">{#N/A,#N/A,FALSE,"schA"}</definedName>
    <definedName name="______________www1" localSheetId="4" hidden="1">{#N/A,#N/A,FALSE,"schA"}</definedName>
    <definedName name="______________www1" localSheetId="1" hidden="1">{#N/A,#N/A,FALSE,"schA"}</definedName>
    <definedName name="______________www1" hidden="1">{#N/A,#N/A,FALSE,"schA"}</definedName>
    <definedName name="_____________six6" localSheetId="3" hidden="1">{#N/A,#N/A,FALSE,"CRPT";#N/A,#N/A,FALSE,"TREND";#N/A,#N/A,FALSE,"%Curve"}</definedName>
    <definedName name="_____________six6" localSheetId="4"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_www1" localSheetId="3" hidden="1">{#N/A,#N/A,FALSE,"schA"}</definedName>
    <definedName name="_____________www1" localSheetId="4" hidden="1">{#N/A,#N/A,FALSE,"schA"}</definedName>
    <definedName name="_____________www1" localSheetId="1" hidden="1">{#N/A,#N/A,FALSE,"schA"}</definedName>
    <definedName name="_____________www1" hidden="1">{#N/A,#N/A,FALSE,"schA"}</definedName>
    <definedName name="____________six6" localSheetId="3" hidden="1">{#N/A,#N/A,FALSE,"CRPT";#N/A,#N/A,FALSE,"TREND";#N/A,#N/A,FALSE,"%Curve"}</definedName>
    <definedName name="____________six6" localSheetId="4"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_www1" localSheetId="3" hidden="1">{#N/A,#N/A,FALSE,"schA"}</definedName>
    <definedName name="____________www1" localSheetId="4" hidden="1">{#N/A,#N/A,FALSE,"schA"}</definedName>
    <definedName name="____________www1" localSheetId="1" hidden="1">{#N/A,#N/A,FALSE,"schA"}</definedName>
    <definedName name="____________www1" hidden="1">{#N/A,#N/A,FALSE,"schA"}</definedName>
    <definedName name="___________six6" localSheetId="3" hidden="1">{#N/A,#N/A,FALSE,"CRPT";#N/A,#N/A,FALSE,"TREND";#N/A,#N/A,FALSE,"%Curve"}</definedName>
    <definedName name="___________six6" localSheetId="4"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_www1" localSheetId="3" hidden="1">{#N/A,#N/A,FALSE,"schA"}</definedName>
    <definedName name="___________www1" localSheetId="4" hidden="1">{#N/A,#N/A,FALSE,"schA"}</definedName>
    <definedName name="___________www1" localSheetId="1" hidden="1">{#N/A,#N/A,FALSE,"schA"}</definedName>
    <definedName name="___________www1" hidden="1">{#N/A,#N/A,FALSE,"schA"}</definedName>
    <definedName name="__________six6" localSheetId="3" hidden="1">{#N/A,#N/A,FALSE,"CRPT";#N/A,#N/A,FALSE,"TREND";#N/A,#N/A,FALSE,"%Curve"}</definedName>
    <definedName name="__________six6" localSheetId="4"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_www1" localSheetId="3" hidden="1">{#N/A,#N/A,FALSE,"schA"}</definedName>
    <definedName name="__________www1" localSheetId="4" hidden="1">{#N/A,#N/A,FALSE,"schA"}</definedName>
    <definedName name="__________www1" localSheetId="1" hidden="1">{#N/A,#N/A,FALSE,"schA"}</definedName>
    <definedName name="__________www1" hidden="1">{#N/A,#N/A,FALSE,"schA"}</definedName>
    <definedName name="_________six6" localSheetId="3" hidden="1">{#N/A,#N/A,FALSE,"CRPT";#N/A,#N/A,FALSE,"TREND";#N/A,#N/A,FALSE,"%Curve"}</definedName>
    <definedName name="_________six6" localSheetId="4" hidden="1">{#N/A,#N/A,FALSE,"CRPT";#N/A,#N/A,FALSE,"TREND";#N/A,#N/A,FALSE,"%Curve"}</definedName>
    <definedName name="_________six6" localSheetId="1" hidden="1">{#N/A,#N/A,FALSE,"CRPT";#N/A,#N/A,FALSE,"TREND";#N/A,#N/A,FALSE,"%Curve"}</definedName>
    <definedName name="_________six6" hidden="1">{#N/A,#N/A,FALSE,"CRPT";#N/A,#N/A,FALSE,"TREND";#N/A,#N/A,FALSE,"%Curve"}</definedName>
    <definedName name="_________www1" localSheetId="3" hidden="1">{#N/A,#N/A,FALSE,"schA"}</definedName>
    <definedName name="_________www1" localSheetId="4" hidden="1">{#N/A,#N/A,FALSE,"schA"}</definedName>
    <definedName name="_________www1" localSheetId="1" hidden="1">{#N/A,#N/A,FALSE,"schA"}</definedName>
    <definedName name="_________www1" hidden="1">{#N/A,#N/A,FALSE,"schA"}</definedName>
    <definedName name="________six6" localSheetId="3" hidden="1">{#N/A,#N/A,FALSE,"CRPT";#N/A,#N/A,FALSE,"TREND";#N/A,#N/A,FALSE,"%Curve"}</definedName>
    <definedName name="________six6" localSheetId="4" hidden="1">{#N/A,#N/A,FALSE,"CRPT";#N/A,#N/A,FALSE,"TREND";#N/A,#N/A,FALSE,"%Curve"}</definedName>
    <definedName name="________six6" localSheetId="1" hidden="1">{#N/A,#N/A,FALSE,"CRPT";#N/A,#N/A,FALSE,"TREND";#N/A,#N/A,FALSE,"%Curve"}</definedName>
    <definedName name="________six6" hidden="1">{#N/A,#N/A,FALSE,"CRPT";#N/A,#N/A,FALSE,"TREND";#N/A,#N/A,FALSE,"%Curve"}</definedName>
    <definedName name="________www1" localSheetId="3" hidden="1">{#N/A,#N/A,FALSE,"schA"}</definedName>
    <definedName name="________www1" localSheetId="4" hidden="1">{#N/A,#N/A,FALSE,"schA"}</definedName>
    <definedName name="________www1" localSheetId="1" hidden="1">{#N/A,#N/A,FALSE,"schA"}</definedName>
    <definedName name="________www1" hidden="1">{#N/A,#N/A,FALSE,"schA"}</definedName>
    <definedName name="_______six6" localSheetId="3" hidden="1">{#N/A,#N/A,FALSE,"CRPT";#N/A,#N/A,FALSE,"TREND";#N/A,#N/A,FALSE,"%Curve"}</definedName>
    <definedName name="_______six6" localSheetId="4" hidden="1">{#N/A,#N/A,FALSE,"CRPT";#N/A,#N/A,FALSE,"TREND";#N/A,#N/A,FALSE,"%Curve"}</definedName>
    <definedName name="_______six6" localSheetId="1" hidden="1">{#N/A,#N/A,FALSE,"CRPT";#N/A,#N/A,FALSE,"TREND";#N/A,#N/A,FALSE,"%Curve"}</definedName>
    <definedName name="_______six6" hidden="1">{#N/A,#N/A,FALSE,"CRPT";#N/A,#N/A,FALSE,"TREND";#N/A,#N/A,FALSE,"%Curve"}</definedName>
    <definedName name="_______www1" localSheetId="3" hidden="1">{#N/A,#N/A,FALSE,"schA"}</definedName>
    <definedName name="_______www1" localSheetId="4" hidden="1">{#N/A,#N/A,FALSE,"schA"}</definedName>
    <definedName name="_______www1" localSheetId="1" hidden="1">{#N/A,#N/A,FALSE,"schA"}</definedName>
    <definedName name="_______www1" hidden="1">{#N/A,#N/A,FALSE,"schA"}</definedName>
    <definedName name="______Jun09">" BS!$AI$7:$AI$1643"</definedName>
    <definedName name="______six6" localSheetId="3" hidden="1">{#N/A,#N/A,FALSE,"CRPT";#N/A,#N/A,FALSE,"TREND";#N/A,#N/A,FALSE,"%Curve"}</definedName>
    <definedName name="______six6" localSheetId="4" hidden="1">{#N/A,#N/A,FALSE,"CRPT";#N/A,#N/A,FALSE,"TREND";#N/A,#N/A,FALSE,"%Curve"}</definedName>
    <definedName name="______six6" localSheetId="1" hidden="1">{#N/A,#N/A,FALSE,"CRPT";#N/A,#N/A,FALSE,"TREND";#N/A,#N/A,FALSE,"%Curve"}</definedName>
    <definedName name="______six6" hidden="1">{#N/A,#N/A,FALSE,"CRPT";#N/A,#N/A,FALSE,"TREND";#N/A,#N/A,FALSE,"%Curve"}</definedName>
    <definedName name="______www1" localSheetId="3" hidden="1">{#N/A,#N/A,FALSE,"schA"}</definedName>
    <definedName name="______www1" localSheetId="4" hidden="1">{#N/A,#N/A,FALSE,"schA"}</definedName>
    <definedName name="______www1" localSheetId="1" hidden="1">{#N/A,#N/A,FALSE,"schA"}</definedName>
    <definedName name="______www1" hidden="1">{#N/A,#N/A,FALSE,"schA"}</definedName>
    <definedName name="_____Apr04">[3]BS!$U$7:$U$3582</definedName>
    <definedName name="_____Aug04">[3]BS!$Y$7:$Y$3582</definedName>
    <definedName name="_____Aug09" xml:space="preserve"> [4]BS!$Y$7:$Y$1726</definedName>
    <definedName name="_____Dec03">[5]BS!$T$7:$T$3582</definedName>
    <definedName name="_____Dec04">[3]BS!$AC$7:$AC$3580</definedName>
    <definedName name="_____Feb04">[3]BS!$S$7:$S$3582</definedName>
    <definedName name="_____Jan04">[3]BS!$R$7:$R$3582</definedName>
    <definedName name="_____Jul04">[3]BS!$X$7:$X$3582</definedName>
    <definedName name="_____Jul09" xml:space="preserve"> [4]BS!$X$7:$X$1726</definedName>
    <definedName name="_____Jun04">[3]BS!$W$7:$W$3582</definedName>
    <definedName name="_____Jun09">" BS!$AI$7:$AI$1643"</definedName>
    <definedName name="_____Mar04">[3]BS!$T$7:$T$3582</definedName>
    <definedName name="_____May04">[3]BS!$V$7:$V$3582</definedName>
    <definedName name="_____Nov03">[5]BS!$S$7:$S$3582</definedName>
    <definedName name="_____Nov04">[3]BS!$AB$7:$AB$3582</definedName>
    <definedName name="_____Oct03">[5]BS!$R$7:$R$3582</definedName>
    <definedName name="_____Oct04">[3]BS!$AA$7:$AA$3582</definedName>
    <definedName name="_____Sep03">[5]BS!$Q$7:$Q$3582</definedName>
    <definedName name="_____Sep04">[3]BS!$Z$7:$Z$3582</definedName>
    <definedName name="_____six6" localSheetId="3" hidden="1">{#N/A,#N/A,FALSE,"CRPT";#N/A,#N/A,FALSE,"TREND";#N/A,#N/A,FALSE,"%Curve"}</definedName>
    <definedName name="_____six6" localSheetId="4" hidden="1">{#N/A,#N/A,FALSE,"CRPT";#N/A,#N/A,FALSE,"TREND";#N/A,#N/A,FALSE,"%Curve"}</definedName>
    <definedName name="_____six6" localSheetId="1" hidden="1">{#N/A,#N/A,FALSE,"CRPT";#N/A,#N/A,FALSE,"TREND";#N/A,#N/A,FALSE,"%Curve"}</definedName>
    <definedName name="_____six6" hidden="1">{#N/A,#N/A,FALSE,"CRPT";#N/A,#N/A,FALSE,"TREND";#N/A,#N/A,FALSE,"%Curve"}</definedName>
    <definedName name="_____www1" localSheetId="3" hidden="1">{#N/A,#N/A,FALSE,"schA"}</definedName>
    <definedName name="_____www1" localSheetId="4" hidden="1">{#N/A,#N/A,FALSE,"schA"}</definedName>
    <definedName name="_____www1" localSheetId="1" hidden="1">{#N/A,#N/A,FALSE,"schA"}</definedName>
    <definedName name="_____www1" hidden="1">{#N/A,#N/A,FALSE,"schA"}</definedName>
    <definedName name="____Apr04">[3]BS!$U$7:$U$3582</definedName>
    <definedName name="____Aug04">[3]BS!$Y$7:$Y$3582</definedName>
    <definedName name="____Aug09" xml:space="preserve"> [4]BS!$Y$7:$Y$1726</definedName>
    <definedName name="____Dec03">[5]BS!$T$7:$T$3582</definedName>
    <definedName name="____Dec04">[3]BS!$AC$7:$AC$3580</definedName>
    <definedName name="____ex1" localSheetId="3" hidden="1">{#N/A,#N/A,FALSE,"Summ";#N/A,#N/A,FALSE,"General"}</definedName>
    <definedName name="____ex1" localSheetId="4" hidden="1">{#N/A,#N/A,FALSE,"Summ";#N/A,#N/A,FALSE,"General"}</definedName>
    <definedName name="____ex1" localSheetId="1" hidden="1">{#N/A,#N/A,FALSE,"Summ";#N/A,#N/A,FALSE,"General"}</definedName>
    <definedName name="____ex1" hidden="1">{#N/A,#N/A,FALSE,"Summ";#N/A,#N/A,FALSE,"General"}</definedName>
    <definedName name="____Feb04">[3]BS!$S$7:$S$3582</definedName>
    <definedName name="____Jan04">[3]BS!$R$7:$R$3582</definedName>
    <definedName name="____Jul04">[3]BS!$X$7:$X$3582</definedName>
    <definedName name="____Jul09" xml:space="preserve"> [4]BS!$X$7:$X$1726</definedName>
    <definedName name="____Jun04">[3]BS!$W$7:$W$3582</definedName>
    <definedName name="____Jun09">" BS!$AI$7:$AI$1643"</definedName>
    <definedName name="____Mar04">[3]BS!$T$7:$T$3582</definedName>
    <definedName name="____May04">[3]BS!$V$7:$V$3582</definedName>
    <definedName name="____new1" localSheetId="3" hidden="1">{#N/A,#N/A,FALSE,"Summ";#N/A,#N/A,FALSE,"General"}</definedName>
    <definedName name="____new1" localSheetId="4" hidden="1">{#N/A,#N/A,FALSE,"Summ";#N/A,#N/A,FALSE,"General"}</definedName>
    <definedName name="____new1" localSheetId="1" hidden="1">{#N/A,#N/A,FALSE,"Summ";#N/A,#N/A,FALSE,"General"}</definedName>
    <definedName name="____new1" hidden="1">{#N/A,#N/A,FALSE,"Summ";#N/A,#N/A,FALSE,"General"}</definedName>
    <definedName name="____Nov03">[5]BS!$S$7:$S$3582</definedName>
    <definedName name="____Nov04">[3]BS!$AB$7:$AB$3582</definedName>
    <definedName name="____Oct03">[5]BS!$R$7:$R$3582</definedName>
    <definedName name="____Oct04">[3]BS!$AA$7:$AA$3582</definedName>
    <definedName name="____Sep03">[5]BS!$Q$7:$Q$3582</definedName>
    <definedName name="____Sep04">[3]BS!$Z$7:$Z$3582</definedName>
    <definedName name="____six6" localSheetId="3" hidden="1">{#N/A,#N/A,FALSE,"CRPT";#N/A,#N/A,FALSE,"TREND";#N/A,#N/A,FALSE,"%Curve"}</definedName>
    <definedName name="____six6" localSheetId="4" hidden="1">{#N/A,#N/A,FALSE,"CRPT";#N/A,#N/A,FALSE,"TREND";#N/A,#N/A,FALSE,"%Curve"}</definedName>
    <definedName name="____six6" localSheetId="1" hidden="1">{#N/A,#N/A,FALSE,"CRPT";#N/A,#N/A,FALSE,"TREND";#N/A,#N/A,FALSE,"%Curve"}</definedName>
    <definedName name="____six6" hidden="1">{#N/A,#N/A,FALSE,"CRPT";#N/A,#N/A,FALSE,"TREND";#N/A,#N/A,FALSE,"%Curve"}</definedName>
    <definedName name="____www1" localSheetId="3" hidden="1">{#N/A,#N/A,FALSE,"schA"}</definedName>
    <definedName name="____www1" localSheetId="4" hidden="1">{#N/A,#N/A,FALSE,"schA"}</definedName>
    <definedName name="____www1" localSheetId="1" hidden="1">{#N/A,#N/A,FALSE,"schA"}</definedName>
    <definedName name="____www1" hidden="1">{#N/A,#N/A,FALSE,"schA"}</definedName>
    <definedName name="___Apr04">[3]BS!$U$7:$U$3582</definedName>
    <definedName name="___Aug04">[3]BS!$Y$7:$Y$3582</definedName>
    <definedName name="___Aug09" xml:space="preserve"> [4]BS!$Y$7:$Y$1726</definedName>
    <definedName name="___Dec03">[5]BS!$T$7:$T$3582</definedName>
    <definedName name="___Dec04">[3]BS!$AC$7:$AC$3580</definedName>
    <definedName name="___ex1" localSheetId="3" hidden="1">{#N/A,#N/A,FALSE,"Summ";#N/A,#N/A,FALSE,"General"}</definedName>
    <definedName name="___ex1" localSheetId="4" hidden="1">{#N/A,#N/A,FALSE,"Summ";#N/A,#N/A,FALSE,"General"}</definedName>
    <definedName name="___ex1" localSheetId="1" hidden="1">{#N/A,#N/A,FALSE,"Summ";#N/A,#N/A,FALSE,"General"}</definedName>
    <definedName name="___ex1" hidden="1">{#N/A,#N/A,FALSE,"Summ";#N/A,#N/A,FALSE,"General"}</definedName>
    <definedName name="___Feb04">[3]BS!$S$7:$S$3582</definedName>
    <definedName name="___Jan04">[3]BS!$R$7:$R$3582</definedName>
    <definedName name="___Jul04">[3]BS!$X$7:$X$3582</definedName>
    <definedName name="___Jul09" xml:space="preserve"> [4]BS!$X$7:$X$1726</definedName>
    <definedName name="___Jun04">[3]BS!$W$7:$W$3582</definedName>
    <definedName name="___Jun09">" BS!$AI$7:$AI$1643"</definedName>
    <definedName name="___Mar04">[3]BS!$T$7:$T$3582</definedName>
    <definedName name="___May04">[3]BS!$V$7:$V$3582</definedName>
    <definedName name="___new1" localSheetId="3" hidden="1">{#N/A,#N/A,FALSE,"Summ";#N/A,#N/A,FALSE,"General"}</definedName>
    <definedName name="___new1" localSheetId="4" hidden="1">{#N/A,#N/A,FALSE,"Summ";#N/A,#N/A,FALSE,"General"}</definedName>
    <definedName name="___new1" localSheetId="1" hidden="1">{#N/A,#N/A,FALSE,"Summ";#N/A,#N/A,FALSE,"General"}</definedName>
    <definedName name="___new1" hidden="1">{#N/A,#N/A,FALSE,"Summ";#N/A,#N/A,FALSE,"General"}</definedName>
    <definedName name="___Nov03">[5]BS!$S$7:$S$3582</definedName>
    <definedName name="___Nov04">[3]BS!$AB$7:$AB$3582</definedName>
    <definedName name="___Oct03">[5]BS!$R$7:$R$3582</definedName>
    <definedName name="___Oct04">[3]BS!$AA$7:$AA$3582</definedName>
    <definedName name="___PC1">[6]CLASSIFIERS!$A$7:$IV$7</definedName>
    <definedName name="___PC2">[6]CLASSIFIERS!$A$10:$IV$10</definedName>
    <definedName name="___PC3">[6]CLASSIFIERS!$A$12:$IV$12</definedName>
    <definedName name="___PC4">[6]CLASSIFIERS!$A$13:$IV$13</definedName>
    <definedName name="___SEC24">[6]EXTERNAL!$A$112:$IV$114</definedName>
    <definedName name="___Sep03">[5]BS!$Q$7:$Q$3582</definedName>
    <definedName name="___Sep04">[3]BS!$Z$7:$Z$3582</definedName>
    <definedName name="___six6" localSheetId="3" hidden="1">{#N/A,#N/A,FALSE,"CRPT";#N/A,#N/A,FALSE,"TREND";#N/A,#N/A,FALSE,"%Curve"}</definedName>
    <definedName name="___six6" localSheetId="4" hidden="1">{#N/A,#N/A,FALSE,"CRPT";#N/A,#N/A,FALSE,"TREND";#N/A,#N/A,FALSE,"%Curve"}</definedName>
    <definedName name="___six6" localSheetId="1" hidden="1">{#N/A,#N/A,FALSE,"CRPT";#N/A,#N/A,FALSE,"TREND";#N/A,#N/A,FALSE,"%Curve"}</definedName>
    <definedName name="___six6" hidden="1">{#N/A,#N/A,FALSE,"CRPT";#N/A,#N/A,FALSE,"TREND";#N/A,#N/A,FALSE,"%Curve"}</definedName>
    <definedName name="___www1" localSheetId="3" hidden="1">{#N/A,#N/A,FALSE,"schA"}</definedName>
    <definedName name="___www1" localSheetId="4" hidden="1">{#N/A,#N/A,FALSE,"schA"}</definedName>
    <definedName name="___www1" localSheetId="1" hidden="1">{#N/A,#N/A,FALSE,"schA"}</definedName>
    <definedName name="___www1" hidden="1">{#N/A,#N/A,FALSE,"schA"}</definedName>
    <definedName name="__123Graph_A" localSheetId="3" hidden="1">[7]Inputs!#REF!</definedName>
    <definedName name="__123Graph_A" hidden="1">[7]Inputs!#REF!</definedName>
    <definedName name="__123Graph_ABUDG6_DSCRPR">[8]Quant!$D$71:$O$71</definedName>
    <definedName name="__123Graph_ABUDG6_ESCRPR1">[8]Quant!$D$100:$O$100</definedName>
    <definedName name="__123Graph_B" localSheetId="3" hidden="1">[7]Inputs!#REF!</definedName>
    <definedName name="__123Graph_B" localSheetId="4" hidden="1">[7]Inputs!#REF!</definedName>
    <definedName name="__123Graph_B" localSheetId="1" hidden="1">[7]Inputs!#REF!</definedName>
    <definedName name="__123Graph_B" hidden="1">[7]Inputs!#REF!</definedName>
    <definedName name="__123Graph_BBUDG6_DSCRPR">[8]Quant!$D$72:$O$72</definedName>
    <definedName name="__123Graph_BBUDG6_ESCRPR1">[8]Quant!$D$88:$O$88</definedName>
    <definedName name="__123Graph_D" localSheetId="3" hidden="1">#REF!</definedName>
    <definedName name="__123Graph_D" localSheetId="4" hidden="1">#REF!</definedName>
    <definedName name="__123Graph_D" localSheetId="1" hidden="1">#REF!</definedName>
    <definedName name="__123Graph_D" hidden="1">#REF!</definedName>
    <definedName name="__123Graph_ECURRENT" localSheetId="3" hidden="1">[9]ConsolidatingPL!#REF!</definedName>
    <definedName name="__123Graph_ECURRENT" localSheetId="4" hidden="1">[9]ConsolidatingPL!#REF!</definedName>
    <definedName name="__123Graph_ECURRENT" localSheetId="1" hidden="1">[9]ConsolidatingPL!#REF!</definedName>
    <definedName name="__123Graph_ECURRENT" hidden="1">[9]ConsolidatingPL!#REF!</definedName>
    <definedName name="__123Graph_X">[8]Quant!$D$5:$O$5</definedName>
    <definedName name="__123Graph_XBUDG6_DSCRPR">[8]Quant!$D$5:$O$5</definedName>
    <definedName name="__123Graph_XBUDG6_ESCRPR1">[8]Quant!$D$5:$O$5</definedName>
    <definedName name="__Apr04" localSheetId="3">[10]BS!$U$7:$U$3582</definedName>
    <definedName name="__Apr04" localSheetId="4">[10]BS!$U$7:$U$3582</definedName>
    <definedName name="__Apr04">[10]BS!$U$7:$U$3582</definedName>
    <definedName name="__Aug04" localSheetId="3">[10]BS!$Y$7:$Y$3582</definedName>
    <definedName name="__Aug04" localSheetId="4">[10]BS!$Y$7:$Y$3582</definedName>
    <definedName name="__Aug04">[10]BS!$Y$7:$Y$3582</definedName>
    <definedName name="__Aug09" xml:space="preserve"> [4]BS!$Y$7:$Y$1726</definedName>
    <definedName name="__Dec03">[5]BS!$T$7:$T$3582</definedName>
    <definedName name="__Dec04">[3]BS!$AC$7:$AC$3580</definedName>
    <definedName name="__ex1" localSheetId="3" hidden="1">{#N/A,#N/A,FALSE,"Summ";#N/A,#N/A,FALSE,"General"}</definedName>
    <definedName name="__ex1" localSheetId="4" hidden="1">{#N/A,#N/A,FALSE,"Summ";#N/A,#N/A,FALSE,"General"}</definedName>
    <definedName name="__ex1" localSheetId="1" hidden="1">{#N/A,#N/A,FALSE,"Summ";#N/A,#N/A,FALSE,"General"}</definedName>
    <definedName name="__ex1" hidden="1">{#N/A,#N/A,FALSE,"Summ";#N/A,#N/A,FALSE,"General"}</definedName>
    <definedName name="__Feb04" localSheetId="3">[11]BS!#REF!</definedName>
    <definedName name="__Feb04" localSheetId="4">[10]BS!$S$7:$S$3582</definedName>
    <definedName name="__Feb04">[11]BS!#REF!</definedName>
    <definedName name="__Jan04" localSheetId="3">[11]BS!#REF!</definedName>
    <definedName name="__Jan04" localSheetId="4">[10]BS!$R$7:$R$3582</definedName>
    <definedName name="__Jan04">[11]BS!#REF!</definedName>
    <definedName name="__Jul04">[3]BS!$X$7:$X$3582</definedName>
    <definedName name="__Jul09" xml:space="preserve"> [4]BS!$X$7:$X$1726</definedName>
    <definedName name="__Jun04">[3]BS!$W$7:$W$3582</definedName>
    <definedName name="__Jun09">" BS!$AI$7:$AI$1643"</definedName>
    <definedName name="__Mar04" localSheetId="3">[11]BS!#REF!</definedName>
    <definedName name="__Mar04" localSheetId="4">[10]BS!$T$7:$T$3582</definedName>
    <definedName name="__Mar04">[11]BS!#REF!</definedName>
    <definedName name="__May04">[3]BS!$V$7:$V$3582</definedName>
    <definedName name="__new1" localSheetId="3" hidden="1">{#N/A,#N/A,FALSE,"Summ";#N/A,#N/A,FALSE,"General"}</definedName>
    <definedName name="__new1" localSheetId="4" hidden="1">{#N/A,#N/A,FALSE,"Summ";#N/A,#N/A,FALSE,"General"}</definedName>
    <definedName name="__new1" localSheetId="1" hidden="1">{#N/A,#N/A,FALSE,"Summ";#N/A,#N/A,FALSE,"General"}</definedName>
    <definedName name="__new1" hidden="1">{#N/A,#N/A,FALSE,"Summ";#N/A,#N/A,FALSE,"General"}</definedName>
    <definedName name="__Nov03">[5]BS!$S$7:$S$3582</definedName>
    <definedName name="__Nov04">[3]BS!$AB$7:$AB$3582</definedName>
    <definedName name="__Oct03">[5]BS!$R$7:$R$3582</definedName>
    <definedName name="__Oct04">[3]BS!$AA$7:$AA$3582</definedName>
    <definedName name="__PC1">[6]CLASSIFIERS!$A$7:$IV$7</definedName>
    <definedName name="__PC2">[6]CLASSIFIERS!$A$10:$IV$10</definedName>
    <definedName name="__PC3">[6]CLASSIFIERS!$A$12:$IV$12</definedName>
    <definedName name="__PC4">[6]CLASSIFIERS!$A$13:$IV$13</definedName>
    <definedName name="__SEC24">[6]EXTERNAL!$A$112:$IV$114</definedName>
    <definedName name="__Sep03">[5]BS!$Q$7:$Q$3582</definedName>
    <definedName name="__Sep04">[3]BS!$Z$7:$Z$3582</definedName>
    <definedName name="__six6" localSheetId="3" hidden="1">{#N/A,#N/A,FALSE,"CRPT";#N/A,#N/A,FALSE,"TREND";#N/A,#N/A,FALSE,"%Curve"}</definedName>
    <definedName name="__six6" localSheetId="4" hidden="1">{#N/A,#N/A,FALSE,"CRPT";#N/A,#N/A,FALSE,"TREND";#N/A,#N/A,FALSE,"%Curve"}</definedName>
    <definedName name="__six6" localSheetId="1" hidden="1">{#N/A,#N/A,FALSE,"CRPT";#N/A,#N/A,FALSE,"TREND";#N/A,#N/A,FALSE,"%Curve"}</definedName>
    <definedName name="__six6" hidden="1">{#N/A,#N/A,FALSE,"CRPT";#N/A,#N/A,FALSE,"TREND";#N/A,#N/A,FALSE,"%Curve"}</definedName>
    <definedName name="__www1" localSheetId="3" hidden="1">{#N/A,#N/A,FALSE,"schA"}</definedName>
    <definedName name="__www1" localSheetId="4" hidden="1">{#N/A,#N/A,FALSE,"schA"}</definedName>
    <definedName name="__www1" localSheetId="1" hidden="1">{#N/A,#N/A,FALSE,"schA"}</definedName>
    <definedName name="__www1" hidden="1">{#N/A,#N/A,FALSE,"schA"}</definedName>
    <definedName name="_1__123Graph_ABUDG6_D_ESCRPR">[8]Quant!$D$71:$O$71</definedName>
    <definedName name="_1_94_12_94" localSheetId="3">[12]DT_A_DOL93!#REF!</definedName>
    <definedName name="_1_94_12_94">[12]DT_A_DOL93!#REF!</definedName>
    <definedName name="_1_95_12_95" localSheetId="3">[12]DT_A_DOL93!#REF!</definedName>
    <definedName name="_1_95_12_95">[12]DT_A_DOL93!#REF!</definedName>
    <definedName name="_1_96_12_96" localSheetId="3">[12]DT_A_DOL93!#REF!</definedName>
    <definedName name="_1_96_12_96">[12]DT_A_DOL93!#REF!</definedName>
    <definedName name="_1_97_12_97" localSheetId="3">[12]DT_A_DOL93!#REF!</definedName>
    <definedName name="_1_97_12_97">[12]DT_A_DOL93!#REF!</definedName>
    <definedName name="_1_98_12_98" localSheetId="3">[12]DT_A_DOL93!#REF!</definedName>
    <definedName name="_1_98_12_98">[12]DT_A_DOL93!#REF!</definedName>
    <definedName name="_1Price_Ta" localSheetId="3">#REF!</definedName>
    <definedName name="_1Price_Ta" localSheetId="4">#REF!</definedName>
    <definedName name="_1Price_Ta" localSheetId="1">#REF!</definedName>
    <definedName name="_1Price_Ta">#REF!</definedName>
    <definedName name="_2__123Graph_ABUDG6_Dtons_inv" localSheetId="3" hidden="1">[13]Quant!#REF!</definedName>
    <definedName name="_2__123Graph_ABUDG6_Dtons_inv" localSheetId="4" hidden="1">[13]Quant!#REF!</definedName>
    <definedName name="_2__123Graph_ABUDG6_Dtons_inv" localSheetId="1" hidden="1">[13]Quant!#REF!</definedName>
    <definedName name="_2__123Graph_ABUDG6_Dtons_inv" hidden="1">[13]Quant!#REF!</definedName>
    <definedName name="_2Price_Ta" localSheetId="3">#REF!</definedName>
    <definedName name="_2Price_Ta" localSheetId="4">#REF!</definedName>
    <definedName name="_2Price_Ta" localSheetId="1">#REF!</definedName>
    <definedName name="_2Price_Ta">#REF!</definedName>
    <definedName name="_3__123Graph_ABUDG6_Dtons_inv" localSheetId="3" hidden="1">[14]Quant!#REF!</definedName>
    <definedName name="_3__123Graph_ABUDG6_Dtons_inv" localSheetId="4" hidden="1">[14]Quant!#REF!</definedName>
    <definedName name="_3__123Graph_ABUDG6_Dtons_inv" localSheetId="1" hidden="1">[14]Quant!#REF!</definedName>
    <definedName name="_3__123Graph_ABUDG6_Dtons_inv" hidden="1">[14]Quant!#REF!</definedName>
    <definedName name="_3__123Graph_BBUDG6_D_ESCRPR">[8]Quant!$D$72:$O$72</definedName>
    <definedName name="_4__123Graph_ABUDG6_Dtons_inv" localSheetId="3" hidden="1">'[15]Area D 2011'!#REF!</definedName>
    <definedName name="_4__123Graph_ABUDG6_Dtons_inv" localSheetId="4" hidden="1">'[15]Area D 2011'!#REF!</definedName>
    <definedName name="_4__123Graph_ABUDG6_Dtons_inv" localSheetId="1" hidden="1">'[15]Area D 2011'!#REF!</definedName>
    <definedName name="_4__123Graph_ABUDG6_Dtons_inv" hidden="1">'[15]Area D 2011'!#REF!</definedName>
    <definedName name="_4__123Graph_BBUDG6_Dtons_inv">[8]Quant!$D$9:$O$9</definedName>
    <definedName name="_5__123Graph_CBUDG6_D_ESCRPR">[8]Quant!$D$100:$O$100</definedName>
    <definedName name="_6__123Graph_CBUDG6_D_ESCRPR" localSheetId="3" hidden="1">'[16]2012 Area AB BudgetSummary'!#REF!</definedName>
    <definedName name="_6__123Graph_CBUDG6_D_ESCRPR" localSheetId="4" hidden="1">'[16]2012 Area AB BudgetSummary'!#REF!</definedName>
    <definedName name="_6__123Graph_CBUDG6_D_ESCRPR" localSheetId="1" hidden="1">'[16]2012 Area AB BudgetSummary'!#REF!</definedName>
    <definedName name="_6__123Graph_CBUDG6_D_ESCRPR" hidden="1">'[16]2012 Area AB BudgetSummary'!#REF!</definedName>
    <definedName name="_6__123Graph_DBUDG6_D_ESCRPR">[8]Quant!$D$88:$O$88</definedName>
    <definedName name="_7__123Graph_CBUDG6_D_ESCRPR" localSheetId="3" hidden="1">'[15]Area D 2011'!#REF!</definedName>
    <definedName name="_7__123Graph_CBUDG6_D_ESCRPR" localSheetId="4" hidden="1">'[15]Area D 2011'!#REF!</definedName>
    <definedName name="_7__123Graph_CBUDG6_D_ESCRPR" localSheetId="1" hidden="1">'[15]Area D 2011'!#REF!</definedName>
    <definedName name="_7__123Graph_CBUDG6_D_ESCRPR" hidden="1">'[15]Area D 2011'!#REF!</definedName>
    <definedName name="_7__123Graph_DBUDG6_D_ESCRPR" localSheetId="3" hidden="1">'[16]2012 Area AB BudgetSummary'!#REF!</definedName>
    <definedName name="_7__123Graph_DBUDG6_D_ESCRPR" localSheetId="4" hidden="1">'[16]2012 Area AB BudgetSummary'!#REF!</definedName>
    <definedName name="_7__123Graph_DBUDG6_D_ESCRPR" localSheetId="1" hidden="1">'[16]2012 Area AB BudgetSummary'!#REF!</definedName>
    <definedName name="_7__123Graph_DBUDG6_D_ESCRPR" hidden="1">'[16]2012 Area AB BudgetSummary'!#REF!</definedName>
    <definedName name="_7__123Graph_XBUDG6_D_ESCRPR">[8]Quant!$D$5:$O$5</definedName>
    <definedName name="_8__123Graph_DBUDG6_D_ESCRPR" localSheetId="3" hidden="1">'[15]Area D 2011'!#REF!</definedName>
    <definedName name="_8__123Graph_DBUDG6_D_ESCRPR" localSheetId="4" hidden="1">'[15]Area D 2011'!#REF!</definedName>
    <definedName name="_8__123Graph_DBUDG6_D_ESCRPR" localSheetId="1" hidden="1">'[15]Area D 2011'!#REF!</definedName>
    <definedName name="_8__123Graph_DBUDG6_D_ESCRPR" hidden="1">'[15]Area D 2011'!#REF!</definedName>
    <definedName name="_8__123Graph_XBUDG6_Dtons_inv">[8]Quant!$D$5:$O$5</definedName>
    <definedName name="_Apr04">[3]BS!$U$7:$U$3582</definedName>
    <definedName name="_Apr05" localSheetId="3">[17]BS!#REF!</definedName>
    <definedName name="_Apr05">[17]BS!#REF!</definedName>
    <definedName name="_Apr09" xml:space="preserve"> [4]BS!$U$7:$U$1726</definedName>
    <definedName name="_Apr17">[18]BS!$U$8:$U$2552</definedName>
    <definedName name="_Aug04">[3]BS!$Y$7:$Y$3582</definedName>
    <definedName name="_Aug05" localSheetId="3">[17]BS!#REF!</definedName>
    <definedName name="_Aug05">[17]BS!#REF!</definedName>
    <definedName name="_Aug09" xml:space="preserve"> [4]BS!$Y$7:$Y$1726</definedName>
    <definedName name="_Aug16">[18]BS!$M$8:$M$2551</definedName>
    <definedName name="_Aug17">[18]BS!$Y$8:$Y$2552</definedName>
    <definedName name="_B" localSheetId="3">'[19]Rate Design'!#REF!</definedName>
    <definedName name="_B" localSheetId="4">'[19]Rate Design'!#REF!</definedName>
    <definedName name="_B" localSheetId="1">'[19]Rate Design'!#REF!</definedName>
    <definedName name="_B">'[19]Rate Design'!#REF!</definedName>
    <definedName name="_CSA2007" localSheetId="4">SUM('[20]Run-Cost Data'!$J$5:$N$5)</definedName>
    <definedName name="_CSA2007">SUM('[20]Run-Cost Data'!$J$5:$N$5)</definedName>
    <definedName name="_CSA2008" localSheetId="4">SUM('[20]Run-Cost Data'!$J$6:$N$17)</definedName>
    <definedName name="_CSA2008">SUM('[20]Run-Cost Data'!$J$6:$N$17)</definedName>
    <definedName name="_CSA2009" localSheetId="4">SUM('[20]Run-Cost Data'!$J$18:$N$29)</definedName>
    <definedName name="_CSA2009">SUM('[20]Run-Cost Data'!$J$18:$N$29)</definedName>
    <definedName name="_CSA2010" localSheetId="4">SUM('[20]Run-Cost Data'!$J$30:$N$41)</definedName>
    <definedName name="_CSA2010">SUM('[20]Run-Cost Data'!$J$30:$N$41)</definedName>
    <definedName name="_CSA2011" localSheetId="4">SUM('[20]Run-Cost Data'!$J$42:$N$53)</definedName>
    <definedName name="_CSA2011">SUM('[20]Run-Cost Data'!$J$42:$N$53)</definedName>
    <definedName name="_CSA2012" localSheetId="4">SUM('[20]Run-Cost Data'!$J$54:$N$65)</definedName>
    <definedName name="_CSA2012">SUM('[20]Run-Cost Data'!$J$54:$N$65)</definedName>
    <definedName name="_CSA2013" localSheetId="4">SUM('[20]Run-Cost Data'!$J$66:$N$77)</definedName>
    <definedName name="_CSA2013">SUM('[20]Run-Cost Data'!$J$66:$N$77)</definedName>
    <definedName name="_CSA2014" localSheetId="4">SUM('[20]Run-Cost Data'!$J$78:$N$89)</definedName>
    <definedName name="_CSA2014">SUM('[20]Run-Cost Data'!$J$78:$N$89)</definedName>
    <definedName name="_CSA2015" localSheetId="4">SUM('[20]Run-Cost Data'!$J$90:$N$101)</definedName>
    <definedName name="_CSA2015">SUM('[20]Run-Cost Data'!$J$90:$N$101)</definedName>
    <definedName name="_CSA2016" localSheetId="4">SUM('[20]Run-Cost Data'!$J$102:$N$113)</definedName>
    <definedName name="_CSA2016">SUM('[20]Run-Cost Data'!$J$102:$N$113)</definedName>
    <definedName name="_CSA2017" localSheetId="4">SUM('[20]Run-Cost Data'!$J$114:$N$125)</definedName>
    <definedName name="_CSA2017">SUM('[20]Run-Cost Data'!$J$114:$N$125)</definedName>
    <definedName name="_CSA2018" localSheetId="4">SUM('[20]Run-Cost Data'!$J$126:$N$137)</definedName>
    <definedName name="_CSA2018">SUM('[20]Run-Cost Data'!$J$126:$N$137)</definedName>
    <definedName name="_CSA2019" localSheetId="4">SUM('[20]Run-Cost Data'!$J$138:$N$149)</definedName>
    <definedName name="_CSA2019">SUM('[20]Run-Cost Data'!$J$138:$N$149)</definedName>
    <definedName name="_CSA2020" localSheetId="4">SUM('[20]Run-Cost Data'!$J$150:$N$161)</definedName>
    <definedName name="_CSA2020">SUM('[20]Run-Cost Data'!$J$150:$N$161)</definedName>
    <definedName name="_CSA2021" localSheetId="4">SUM('[20]Run-Cost Data'!$J$162:$N$173)</definedName>
    <definedName name="_CSA2021">SUM('[20]Run-Cost Data'!$J$162:$N$173)</definedName>
    <definedName name="_CSA2022" localSheetId="4">SUM('[20]Run-Cost Data'!$J$174:$N$185)</definedName>
    <definedName name="_CSA2022">SUM('[20]Run-Cost Data'!$J$174:$N$185)</definedName>
    <definedName name="_CSA2023" localSheetId="4">SUM('[20]Run-Cost Data'!$J$186:$N$197)</definedName>
    <definedName name="_CSA2023">SUM('[20]Run-Cost Data'!$J$186:$N$197)</definedName>
    <definedName name="_CSA2024" localSheetId="4">SUM('[20]Run-Cost Data'!$J$198:$N$209)</definedName>
    <definedName name="_CSA2024">SUM('[20]Run-Cost Data'!$J$198:$N$209)</definedName>
    <definedName name="_CSA2025" localSheetId="4">SUM('[20]Run-Cost Data'!$J$210:$N$221)</definedName>
    <definedName name="_CSA2025">SUM('[20]Run-Cost Data'!$J$210:$N$221)</definedName>
    <definedName name="_CSA2026" localSheetId="4">SUM('[20]Run-Cost Data'!$J$222:$N$233)</definedName>
    <definedName name="_CSA2026">SUM('[20]Run-Cost Data'!$J$222:$N$233)</definedName>
    <definedName name="_DAT1" localSheetId="3">'[21]SAP 18230021'!#REF!</definedName>
    <definedName name="_DAT1">'[21]SAP 18230021'!#REF!</definedName>
    <definedName name="_DAT11" localSheetId="3">#REF!</definedName>
    <definedName name="_DAT11" localSheetId="1">#REF!</definedName>
    <definedName name="_DAT11">#REF!</definedName>
    <definedName name="_DAT2" localSheetId="3">#REF!</definedName>
    <definedName name="_DAT2" localSheetId="1">#REF!</definedName>
    <definedName name="_DAT2">#REF!</definedName>
    <definedName name="_DAT3" localSheetId="3">'[22]23600471-WA Utility Tax (Elect)'!#REF!</definedName>
    <definedName name="_DAT3" localSheetId="1">'[22]23600471-WA Utility Tax (Elect)'!#REF!</definedName>
    <definedName name="_DAT3">'[22]23600471-WA Utility Tax (Elect)'!#REF!</definedName>
    <definedName name="_DAT4" localSheetId="3">#REF!</definedName>
    <definedName name="_DAT4" localSheetId="1">#REF!</definedName>
    <definedName name="_DAT4">#REF!</definedName>
    <definedName name="_DAT5" localSheetId="3">#REF!</definedName>
    <definedName name="_DAT5" localSheetId="1">#REF!</definedName>
    <definedName name="_DAT5">#REF!</definedName>
    <definedName name="_DAT9" localSheetId="3">'[21]SAP 18230021'!#REF!</definedName>
    <definedName name="_DAT9" localSheetId="1">'[21]SAP 18230021'!#REF!</definedName>
    <definedName name="_DAT9">'[21]SAP 18230021'!#REF!</definedName>
    <definedName name="_Dec03">[5]BS!$T$7:$T$3582</definedName>
    <definedName name="_Dec04">[3]BS!$AC$7:$AC$3580</definedName>
    <definedName name="_Dec08" xml:space="preserve"> [4]BS!$Q$7:$Q$1726</definedName>
    <definedName name="_Dec16">[18]BS!$Q$8:$Q$2553</definedName>
    <definedName name="_End" localSheetId="3">[17]BS!#REF!</definedName>
    <definedName name="_End">[17]BS!#REF!</definedName>
    <definedName name="_ex1" localSheetId="3" hidden="1">{#N/A,#N/A,FALSE,"Summ";#N/A,#N/A,FALSE,"General"}</definedName>
    <definedName name="_ex1" localSheetId="4" hidden="1">{#N/A,#N/A,FALSE,"Summ";#N/A,#N/A,FALSE,"General"}</definedName>
    <definedName name="_ex1" localSheetId="1" hidden="1">{#N/A,#N/A,FALSE,"Summ";#N/A,#N/A,FALSE,"General"}</definedName>
    <definedName name="_ex1" hidden="1">{#N/A,#N/A,FALSE,"Summ";#N/A,#N/A,FALSE,"General"}</definedName>
    <definedName name="_Feb04">[3]BS!$S$7:$S$3582</definedName>
    <definedName name="_Feb05" localSheetId="3">[17]BS!#REF!</definedName>
    <definedName name="_Feb05">[17]BS!#REF!</definedName>
    <definedName name="_FEB09" xml:space="preserve"> [4]BS!$S$7:$S$1726</definedName>
    <definedName name="_Feb17">[18]BS!$S$8:$S$2552</definedName>
    <definedName name="_FEDERAL_INCOME_TAX">'[23]MJS-7'!$N$21</definedName>
    <definedName name="_Fill" localSheetId="3" hidden="1">#REF!</definedName>
    <definedName name="_Fill" localSheetId="4" hidden="1">#REF!</definedName>
    <definedName name="_Fill" localSheetId="1" hidden="1">#REF!</definedName>
    <definedName name="_Fill" hidden="1">#REF!</definedName>
    <definedName name="_xlnm._FilterDatabase" localSheetId="8" hidden="1">'Phase 1-2021 Load (R)'!$A$1:$U$1786</definedName>
    <definedName name="_xlnm._FilterDatabase" localSheetId="9" hidden="1">'Phase 2-2021 Load (R)'!$A$1:$U$2028</definedName>
    <definedName name="_inv1">[24]PartsFlow!$D$42:$R$43</definedName>
    <definedName name="_inv10">[24]PartsFlow!$D$213:$R$214</definedName>
    <definedName name="_inv11">[24]PartsFlow!$D$232:$R$233</definedName>
    <definedName name="_inv12">[24]PartsFlow!$D$251:$R$252</definedName>
    <definedName name="_inv13">[24]PartsFlow!$D$270:$R$271</definedName>
    <definedName name="_inv14">[24]PartsFlow!$D$289:$R$290</definedName>
    <definedName name="_inv2">[24]PartsFlow!$D$61:$R$62</definedName>
    <definedName name="_inv3">[24]PartsFlow!$D$80:$R$81</definedName>
    <definedName name="_inv4">[24]PartsFlow!$D$99:$R$100</definedName>
    <definedName name="_inv5">[24]PartsFlow!$D$118:$R$119</definedName>
    <definedName name="_inv6">[24]PartsFlow!$D$137:$R$138</definedName>
    <definedName name="_inv7">[24]PartsFlow!$D$156:$R$157</definedName>
    <definedName name="_inv8">[24]PartsFlow!$D$175:$R$176</definedName>
    <definedName name="_inv9">[24]PartsFlow!$D$194:$R$195</definedName>
    <definedName name="_Jan04">[3]BS!$R$7:$R$3582</definedName>
    <definedName name="_Jan05" localSheetId="3">[17]BS!#REF!</definedName>
    <definedName name="_Jan05">[17]BS!#REF!</definedName>
    <definedName name="_Jan17">[18]BS!$R$8:$R$2553</definedName>
    <definedName name="_Jul04">[3]BS!$X$7:$X$3582</definedName>
    <definedName name="_Jul05" localSheetId="3">[17]BS!#REF!</definedName>
    <definedName name="_Jul05">[17]BS!#REF!</definedName>
    <definedName name="_Jul09" xml:space="preserve"> [4]BS!$X$7:$X$1726</definedName>
    <definedName name="_July16">[18]BS!$L$8:$L$2551</definedName>
    <definedName name="_July17">[18]BS!$X$8:$X$2553</definedName>
    <definedName name="_Jun04">[3]BS!$W$7:$W$3582</definedName>
    <definedName name="_Jun05" localSheetId="3">[17]BS!#REF!</definedName>
    <definedName name="_Jun05">[17]BS!#REF!</definedName>
    <definedName name="_Jun09">" BS!$AI$7:$AI$1643"</definedName>
    <definedName name="_Jun16">[18]BS!$K$8:$K$2553</definedName>
    <definedName name="_Jun17">[18]BS!$W$8:$W$2553</definedName>
    <definedName name="_Key1" localSheetId="3" hidden="1">#REF!</definedName>
    <definedName name="_Key1" localSheetId="4" hidden="1">#REF!</definedName>
    <definedName name="_Key1" localSheetId="1" hidden="1">#REF!</definedName>
    <definedName name="_Key1" hidden="1">#REF!</definedName>
    <definedName name="_Key2" localSheetId="3" hidden="1">#REF!</definedName>
    <definedName name="_Key2" localSheetId="4" hidden="1">#REF!</definedName>
    <definedName name="_Key2" localSheetId="1" hidden="1">#REF!</definedName>
    <definedName name="_Key2" hidden="1">#REF!</definedName>
    <definedName name="_Mar04">[3]BS!$T$7:$T$3582</definedName>
    <definedName name="_Mar05" localSheetId="3">[17]BS!#REF!</definedName>
    <definedName name="_Mar05">[17]BS!#REF!</definedName>
    <definedName name="_Mar17">[18]BS!$T$8:$T$2552</definedName>
    <definedName name="_May04">[3]BS!$V$7:$V$3582</definedName>
    <definedName name="_May05" localSheetId="3">[17]BS!#REF!</definedName>
    <definedName name="_May05">[17]BS!#REF!</definedName>
    <definedName name="_May09" xml:space="preserve"> [4]BS!$V$7:$V$1726</definedName>
    <definedName name="_May16">[18]BS!$J$8:$J$2551</definedName>
    <definedName name="_May17">[18]BS!$V$8:$V$2552</definedName>
    <definedName name="_MEN2" localSheetId="3">[1]Jan!#REF!</definedName>
    <definedName name="_MEN2" localSheetId="4">[1]Jan!#REF!</definedName>
    <definedName name="_MEN2" localSheetId="1">[1]Jan!#REF!</definedName>
    <definedName name="_MEN2">[1]Jan!#REF!</definedName>
    <definedName name="_MEN3" localSheetId="3">[1]Jan!#REF!</definedName>
    <definedName name="_MEN3" localSheetId="4">[1]Jan!#REF!</definedName>
    <definedName name="_MEN3" localSheetId="1">[1]Jan!#REF!</definedName>
    <definedName name="_MEN3">[1]Jan!#REF!</definedName>
    <definedName name="_MMP2007" localSheetId="4">SUM('[20]Run-Cost Data'!$O$5:$S$5)</definedName>
    <definedName name="_MMP2007">SUM('[20]Run-Cost Data'!$O$5:$S$5)</definedName>
    <definedName name="_MMP2008" localSheetId="4">SUM('[20]Run-Cost Data'!$O$6:$S$17)</definedName>
    <definedName name="_MMP2008">SUM('[20]Run-Cost Data'!$O$6:$S$17)</definedName>
    <definedName name="_MMP2009" localSheetId="4">SUM('[20]Run-Cost Data'!$O$18:$S$29)</definedName>
    <definedName name="_MMP2009">SUM('[20]Run-Cost Data'!$O$18:$S$29)</definedName>
    <definedName name="_MMP2010" localSheetId="4">SUM('[20]Run-Cost Data'!$O$30:$S$41)</definedName>
    <definedName name="_MMP2010">SUM('[20]Run-Cost Data'!$O$30:$S$41)</definedName>
    <definedName name="_MMP2011" localSheetId="4">SUM('[20]Run-Cost Data'!$O$42:$S$53)</definedName>
    <definedName name="_MMP2011">SUM('[20]Run-Cost Data'!$O$42:$S$53)</definedName>
    <definedName name="_MMP2012" localSheetId="4">SUM('[20]Run-Cost Data'!$O$54:$S$65)</definedName>
    <definedName name="_MMP2012">SUM('[20]Run-Cost Data'!$O$54:$S$65)</definedName>
    <definedName name="_MMP2013" localSheetId="4">SUM('[20]Run-Cost Data'!$O$66:$S$77)</definedName>
    <definedName name="_MMP2013">SUM('[20]Run-Cost Data'!$O$66:$S$77)</definedName>
    <definedName name="_MMP2014" localSheetId="4">SUM('[20]Run-Cost Data'!$O$78:$S$89)</definedName>
    <definedName name="_MMP2014">SUM('[20]Run-Cost Data'!$O$78:$S$89)</definedName>
    <definedName name="_MMP2015" localSheetId="4">SUM('[20]Run-Cost Data'!$O$90:$S$101)</definedName>
    <definedName name="_MMP2015">SUM('[20]Run-Cost Data'!$O$90:$S$101)</definedName>
    <definedName name="_MMP2016" localSheetId="4">SUM('[20]Run-Cost Data'!$O$102:$S$113)</definedName>
    <definedName name="_MMP2016">SUM('[20]Run-Cost Data'!$O$102:$S$113)</definedName>
    <definedName name="_MMP2017" localSheetId="4">SUM('[20]Run-Cost Data'!$O$114:$S$125)</definedName>
    <definedName name="_MMP2017">SUM('[20]Run-Cost Data'!$O$114:$S$125)</definedName>
    <definedName name="_MMP2018" localSheetId="4">SUM('[20]Run-Cost Data'!$O$126:$S$137)</definedName>
    <definedName name="_MMP2018">SUM('[20]Run-Cost Data'!$O$126:$S$137)</definedName>
    <definedName name="_MMP2019" localSheetId="4">SUM('[20]Run-Cost Data'!$O$138:$S$149)</definedName>
    <definedName name="_MMP2019">SUM('[20]Run-Cost Data'!$O$138:$S$149)</definedName>
    <definedName name="_MMP2020" localSheetId="4">SUM('[20]Run-Cost Data'!$O$150:$S$161)</definedName>
    <definedName name="_MMP2020">SUM('[20]Run-Cost Data'!$O$150:$S$161)</definedName>
    <definedName name="_MMP2021" localSheetId="4">SUM('[20]Run-Cost Data'!$O$162:$S$173)</definedName>
    <definedName name="_MMP2021">SUM('[20]Run-Cost Data'!$O$162:$S$173)</definedName>
    <definedName name="_MMP2022" localSheetId="4">SUM('[20]Run-Cost Data'!$O$174:$S$185)</definedName>
    <definedName name="_MMP2022">SUM('[20]Run-Cost Data'!$O$174:$S$185)</definedName>
    <definedName name="_MMP2023" localSheetId="4">SUM('[20]Run-Cost Data'!$O$186:$S$197)</definedName>
    <definedName name="_MMP2023">SUM('[20]Run-Cost Data'!$O$186:$S$197)</definedName>
    <definedName name="_MMP2024" localSheetId="4">SUM('[20]Run-Cost Data'!$O$198:$S$209)</definedName>
    <definedName name="_MMP2024">SUM('[20]Run-Cost Data'!$O$198:$S$209)</definedName>
    <definedName name="_MMP2025" localSheetId="4">SUM('[20]Run-Cost Data'!$O$210:$S$221)</definedName>
    <definedName name="_MMP2025">SUM('[20]Run-Cost Data'!$O$210:$S$221)</definedName>
    <definedName name="_MMP2026" localSheetId="4">SUM('[20]Run-Cost Data'!$O$222:$S$233)</definedName>
    <definedName name="_MMP2026">SUM('[20]Run-Cost Data'!$O$222:$S$233)</definedName>
    <definedName name="_mwh2" localSheetId="3">#REF!</definedName>
    <definedName name="_mwh2" localSheetId="1">#REF!</definedName>
    <definedName name="_mwh2">#REF!</definedName>
    <definedName name="_new1" localSheetId="3" hidden="1">{#N/A,#N/A,FALSE,"Summ";#N/A,#N/A,FALSE,"General"}</definedName>
    <definedName name="_new1" localSheetId="4" hidden="1">{#N/A,#N/A,FALSE,"Summ";#N/A,#N/A,FALSE,"General"}</definedName>
    <definedName name="_new1" localSheetId="1" hidden="1">{#N/A,#N/A,FALSE,"Summ";#N/A,#N/A,FALSE,"General"}</definedName>
    <definedName name="_new1" hidden="1">{#N/A,#N/A,FALSE,"Summ";#N/A,#N/A,FALSE,"General"}</definedName>
    <definedName name="_Nov03">[5]BS!$S$7:$S$3582</definedName>
    <definedName name="_Nov04">[3]BS!$AB$7:$AB$3582</definedName>
    <definedName name="_Nov16">[18]BS!$P$8:$P$2556</definedName>
    <definedName name="_Oct03">[5]BS!$R$7:$R$3582</definedName>
    <definedName name="_Oct04">[3]BS!$AA$7:$AA$3582</definedName>
    <definedName name="_Oct09" xml:space="preserve"> [4]BS!$AA$7:$AA$1726</definedName>
    <definedName name="_Oct16">[18]BS!$O$8:$O$2553</definedName>
    <definedName name="_Oct17">[18]BS!$AA$8:$AA$2552</definedName>
    <definedName name="_Order1" hidden="1">255</definedName>
    <definedName name="_Order2" hidden="1">255</definedName>
    <definedName name="_P" localSheetId="3">#REF!</definedName>
    <definedName name="_P" localSheetId="4">#REF!</definedName>
    <definedName name="_P" localSheetId="1">#REF!</definedName>
    <definedName name="_P">#REF!</definedName>
    <definedName name="_Parse_In" localSheetId="3" hidden="1">#REF!</definedName>
    <definedName name="_Parse_In" localSheetId="4" hidden="1">#REF!</definedName>
    <definedName name="_Parse_In" localSheetId="1" hidden="1">#REF!</definedName>
    <definedName name="_Parse_In" hidden="1">#REF!</definedName>
    <definedName name="_PC1">[25]CLASSIFIERS!$A$7:$IV$7</definedName>
    <definedName name="_PC2">[25]CLASSIFIERS!$A$10:$IV$10</definedName>
    <definedName name="_PC3">[25]CLASSIFIERS!$A$12:$IV$12</definedName>
    <definedName name="_PC4">[25]CLASSIFIERS!$A$13:$IV$13</definedName>
    <definedName name="_Regression_Int" hidden="1">1</definedName>
    <definedName name="_RES2005" localSheetId="3">#REF!</definedName>
    <definedName name="_RES2005">#REF!</definedName>
    <definedName name="_SEC24">[25]EXTERNAL!$A$112:$IV$114</definedName>
    <definedName name="_Sep03" localSheetId="3">[26]BS!$AB$7:$AB$3420</definedName>
    <definedName name="_Sep03">[27]BS!$AB$7:$AB$3420</definedName>
    <definedName name="_Sep04">[3]BS!$Z$7:$Z$3582</definedName>
    <definedName name="_Sep05" localSheetId="3">[17]BS!#REF!</definedName>
    <definedName name="_Sep05">[17]BS!#REF!</definedName>
    <definedName name="_Sept16">[18]BS!$N$8:$N$2556</definedName>
    <definedName name="_Sept17">[18]BS!$Z$8:$Z$2552</definedName>
    <definedName name="_six6" localSheetId="3" hidden="1">{#N/A,#N/A,FALSE,"CRPT";#N/A,#N/A,FALSE,"TREND";#N/A,#N/A,FALSE,"%Curve"}</definedName>
    <definedName name="_six6" localSheetId="4" hidden="1">{#N/A,#N/A,FALSE,"CRPT";#N/A,#N/A,FALSE,"TREND";#N/A,#N/A,FALSE,"%Curve"}</definedName>
    <definedName name="_six6" localSheetId="1" hidden="1">{#N/A,#N/A,FALSE,"CRPT";#N/A,#N/A,FALSE,"TREND";#N/A,#N/A,FALSE,"%Curve"}</definedName>
    <definedName name="_six6" hidden="1">{#N/A,#N/A,FALSE,"CRPT";#N/A,#N/A,FALSE,"TREND";#N/A,#N/A,FALSE,"%Curve"}</definedName>
    <definedName name="_Sort" localSheetId="3" hidden="1">#REF!</definedName>
    <definedName name="_Sort" localSheetId="4" hidden="1">#REF!</definedName>
    <definedName name="_Sort" localSheetId="1" hidden="1">#REF!</definedName>
    <definedName name="_Sort" hidden="1">#REF!</definedName>
    <definedName name="_Testyear">'[28]KJB-6,13 Cmn Adj'!$B$7</definedName>
    <definedName name="_TOP1" localSheetId="3">[1]Jan!#REF!</definedName>
    <definedName name="_TOP1" localSheetId="4">[1]Jan!#REF!</definedName>
    <definedName name="_TOP1" localSheetId="1">[1]Jan!#REF!</definedName>
    <definedName name="_TOP1">[1]Jan!#REF!</definedName>
    <definedName name="_www1" localSheetId="3" hidden="1">{#N/A,#N/A,FALSE,"schA"}</definedName>
    <definedName name="_www1" localSheetId="4" hidden="1">{#N/A,#N/A,FALSE,"schA"}</definedName>
    <definedName name="_www1" localSheetId="1" hidden="1">{#N/A,#N/A,FALSE,"schA"}</definedName>
    <definedName name="_www1" hidden="1">{#N/A,#N/A,FALSE,"schA"}</definedName>
    <definedName name="a" localSheetId="3" hidden="1">{#N/A,#N/A,FALSE,"Coversheet";#N/A,#N/A,FALSE,"QA"}</definedName>
    <definedName name="a" localSheetId="4" hidden="1">{#N/A,#N/A,FALSE,"Coversheet";#N/A,#N/A,FALSE,"QA"}</definedName>
    <definedName name="a" localSheetId="1" hidden="1">{#N/A,#N/A,FALSE,"Coversheet";#N/A,#N/A,FALSE,"QA"}</definedName>
    <definedName name="a" hidden="1">{#N/A,#N/A,FALSE,"Coversheet";#N/A,#N/A,FALSE,"QA"}</definedName>
    <definedName name="AAAAAAAAAAAAAA" localSheetId="3" hidden="1">{#N/A,#N/A,FALSE,"Coversheet";#N/A,#N/A,FALSE,"QA"}</definedName>
    <definedName name="AAAAAAAAAAAAAA" localSheetId="4" hidden="1">{#N/A,#N/A,FALSE,"Coversheet";#N/A,#N/A,FALSE,"QA"}</definedName>
    <definedName name="AAAAAAAAAAAAAA" localSheetId="1" hidden="1">{#N/A,#N/A,FALSE,"Coversheet";#N/A,#N/A,FALSE,"QA"}</definedName>
    <definedName name="AAAAAAAAAAAAAA" hidden="1">{#N/A,#N/A,FALSE,"Coversheet";#N/A,#N/A,FALSE,"QA"}</definedName>
    <definedName name="AccessDatabase" hidden="1">"I:\COMTREL\FINICLE\TradeSummary.mdb"</definedName>
    <definedName name="Acct108364" localSheetId="3">'[29]Func Study'!#REF!</definedName>
    <definedName name="Acct108364" localSheetId="4">'[29]Func Study'!#REF!</definedName>
    <definedName name="Acct108364" localSheetId="1">'[29]Func Study'!#REF!</definedName>
    <definedName name="Acct108364">'[29]Func Study'!#REF!</definedName>
    <definedName name="Acct108364S" localSheetId="3">'[29]Func Study'!#REF!</definedName>
    <definedName name="Acct108364S" localSheetId="4">'[29]Func Study'!#REF!</definedName>
    <definedName name="Acct108364S" localSheetId="1">'[29]Func Study'!#REF!</definedName>
    <definedName name="Acct108364S">'[29]Func Study'!#REF!</definedName>
    <definedName name="Acct228.42TROJD" localSheetId="3">'[30]Func Study'!#REF!</definedName>
    <definedName name="Acct228.42TROJD" localSheetId="4">'[30]Func Study'!#REF!</definedName>
    <definedName name="Acct228.42TROJD" localSheetId="1">'[30]Func Study'!#REF!</definedName>
    <definedName name="Acct228.42TROJD">'[30]Func Study'!#REF!</definedName>
    <definedName name="Acct2281SO">'[31]Func Study'!$H$2190</definedName>
    <definedName name="Acct2283SO">'[31]Func Study'!$H$2198</definedName>
    <definedName name="Acct22842TROJD" localSheetId="3">'[30]Func Study'!#REF!</definedName>
    <definedName name="Acct22842TROJD" localSheetId="4">'[30]Func Study'!#REF!</definedName>
    <definedName name="Acct22842TROJD" localSheetId="1">'[30]Func Study'!#REF!</definedName>
    <definedName name="Acct22842TROJD">'[30]Func Study'!#REF!</definedName>
    <definedName name="Acct228SO">'[31]Func Study'!$H$2194</definedName>
    <definedName name="Acct350">'[31]Func Study'!$H$1628</definedName>
    <definedName name="Acct352">'[31]Func Study'!$H$1635</definedName>
    <definedName name="Acct353">'[31]Func Study'!$H$1641</definedName>
    <definedName name="Acct354">'[31]Func Study'!$H$1647</definedName>
    <definedName name="Acct355">'[31]Func Study'!$H$1654</definedName>
    <definedName name="Acct356">'[31]Func Study'!$H$1660</definedName>
    <definedName name="Acct357">'[31]Func Study'!$H$1666</definedName>
    <definedName name="Acct358">'[31]Func Study'!$H$1672</definedName>
    <definedName name="Acct359">'[31]Func Study'!$H$1678</definedName>
    <definedName name="Acct360">'[31]Func Study'!$H$1698</definedName>
    <definedName name="Acct361">'[31]Func Study'!$H$1704</definedName>
    <definedName name="Acct362">'[31]Func Study'!$H$1710</definedName>
    <definedName name="Acct364">'[31]Func Study'!$H$1717</definedName>
    <definedName name="Acct365">'[31]Func Study'!$H$1724</definedName>
    <definedName name="Acct366">'[31]Func Study'!$H$1731</definedName>
    <definedName name="Acct367">'[31]Func Study'!$H$1738</definedName>
    <definedName name="Acct368">'[31]Func Study'!$H$1744</definedName>
    <definedName name="Acct369">'[31]Func Study'!$H$1751</definedName>
    <definedName name="Acct370">'[31]Func Study'!$H$1762</definedName>
    <definedName name="Acct371">'[31]Func Study'!$H$1769</definedName>
    <definedName name="Acct372">'[31]Func Study'!$H$1776</definedName>
    <definedName name="Acct372A">'[31]Func Study'!$H$1775</definedName>
    <definedName name="Acct372DP">'[31]Func Study'!$H$1773</definedName>
    <definedName name="Acct372DS">'[31]Func Study'!$H$1774</definedName>
    <definedName name="Acct373">'[31]Func Study'!$H$1782</definedName>
    <definedName name="Acct41011" localSheetId="3">'[32]Functional Study'!#REF!</definedName>
    <definedName name="Acct41011" localSheetId="4">'[32]Functional Study'!#REF!</definedName>
    <definedName name="Acct41011" localSheetId="1">'[32]Functional Study'!#REF!</definedName>
    <definedName name="Acct41011">'[32]Functional Study'!#REF!</definedName>
    <definedName name="Acct41011BADDEBT" localSheetId="3">'[32]Functional Study'!#REF!</definedName>
    <definedName name="Acct41011BADDEBT" localSheetId="4">'[32]Functional Study'!#REF!</definedName>
    <definedName name="Acct41011BADDEBT" localSheetId="1">'[32]Functional Study'!#REF!</definedName>
    <definedName name="Acct41011BADDEBT">'[32]Functional Study'!#REF!</definedName>
    <definedName name="Acct41011DITEXP" localSheetId="3">'[32]Functional Study'!#REF!</definedName>
    <definedName name="Acct41011DITEXP" localSheetId="4">'[32]Functional Study'!#REF!</definedName>
    <definedName name="Acct41011DITEXP" localSheetId="1">'[32]Functional Study'!#REF!</definedName>
    <definedName name="Acct41011DITEXP">'[32]Functional Study'!#REF!</definedName>
    <definedName name="Acct41011S" localSheetId="3">'[32]Functional Study'!#REF!</definedName>
    <definedName name="Acct41011S" localSheetId="4">'[32]Functional Study'!#REF!</definedName>
    <definedName name="Acct41011S" localSheetId="1">'[32]Functional Study'!#REF!</definedName>
    <definedName name="Acct41011S">'[32]Functional Study'!#REF!</definedName>
    <definedName name="Acct41011SE" localSheetId="3">'[32]Functional Study'!#REF!</definedName>
    <definedName name="Acct41011SE">'[32]Functional Study'!#REF!</definedName>
    <definedName name="Acct41011SG1" localSheetId="3">'[32]Functional Study'!#REF!</definedName>
    <definedName name="Acct41011SG1">'[32]Functional Study'!#REF!</definedName>
    <definedName name="Acct41011SG2" localSheetId="3">'[32]Functional Study'!#REF!</definedName>
    <definedName name="Acct41011SG2">'[32]Functional Study'!#REF!</definedName>
    <definedName name="ACCT41011SGCT" localSheetId="3">'[32]Functional Study'!#REF!</definedName>
    <definedName name="ACCT41011SGCT">'[32]Functional Study'!#REF!</definedName>
    <definedName name="Acct41011SGPP" localSheetId="3">'[32]Functional Study'!#REF!</definedName>
    <definedName name="Acct41011SGPP">'[32]Functional Study'!#REF!</definedName>
    <definedName name="Acct41011SNP" localSheetId="3">'[32]Functional Study'!#REF!</definedName>
    <definedName name="Acct41011SNP">'[32]Functional Study'!#REF!</definedName>
    <definedName name="ACCT41011SNPD" localSheetId="3">'[32]Functional Study'!#REF!</definedName>
    <definedName name="ACCT41011SNPD">'[32]Functional Study'!#REF!</definedName>
    <definedName name="Acct41011SO" localSheetId="3">'[32]Functional Study'!#REF!</definedName>
    <definedName name="Acct41011SO">'[32]Functional Study'!#REF!</definedName>
    <definedName name="Acct41011TROJP" localSheetId="3">'[32]Functional Study'!#REF!</definedName>
    <definedName name="Acct41011TROJP">'[32]Functional Study'!#REF!</definedName>
    <definedName name="Acct41111" localSheetId="3">'[32]Functional Study'!#REF!</definedName>
    <definedName name="Acct41111">'[32]Functional Study'!#REF!</definedName>
    <definedName name="Acct41111BADDEBT" localSheetId="3">'[32]Functional Study'!#REF!</definedName>
    <definedName name="Acct41111BADDEBT">'[32]Functional Study'!#REF!</definedName>
    <definedName name="Acct41111DITEXP" localSheetId="3">'[32]Functional Study'!#REF!</definedName>
    <definedName name="Acct41111DITEXP">'[32]Functional Study'!#REF!</definedName>
    <definedName name="Acct41111S" localSheetId="3">'[32]Functional Study'!#REF!</definedName>
    <definedName name="Acct41111S">'[32]Functional Study'!#REF!</definedName>
    <definedName name="Acct41111SE" localSheetId="3">'[32]Functional Study'!#REF!</definedName>
    <definedName name="Acct41111SE">'[32]Functional Study'!#REF!</definedName>
    <definedName name="Acct41111SG1" localSheetId="3">'[32]Functional Study'!#REF!</definedName>
    <definedName name="Acct41111SG1">'[32]Functional Study'!#REF!</definedName>
    <definedName name="Acct41111SG2" localSheetId="3">'[32]Functional Study'!#REF!</definedName>
    <definedName name="Acct41111SG2">'[32]Functional Study'!#REF!</definedName>
    <definedName name="Acct41111SG3" localSheetId="3">'[32]Functional Study'!#REF!</definedName>
    <definedName name="Acct41111SG3">'[32]Functional Study'!#REF!</definedName>
    <definedName name="Acct41111SGPP" localSheetId="3">'[32]Functional Study'!#REF!</definedName>
    <definedName name="Acct41111SGPP">'[32]Functional Study'!#REF!</definedName>
    <definedName name="Acct41111SNP" localSheetId="3">'[32]Functional Study'!#REF!</definedName>
    <definedName name="Acct41111SNP">'[32]Functional Study'!#REF!</definedName>
    <definedName name="Acct41111SNTP" localSheetId="3">'[32]Functional Study'!#REF!</definedName>
    <definedName name="Acct41111SNTP">'[32]Functional Study'!#REF!</definedName>
    <definedName name="Acct41111SO" localSheetId="3">'[32]Functional Study'!#REF!</definedName>
    <definedName name="Acct41111SO">'[32]Functional Study'!#REF!</definedName>
    <definedName name="Acct41111TROJP" localSheetId="3">'[32]Functional Study'!#REF!</definedName>
    <definedName name="Acct41111TROJP">'[32]Functional Study'!#REF!</definedName>
    <definedName name="Acct411BADDEBT" localSheetId="3">'[32]Functional Study'!#REF!</definedName>
    <definedName name="Acct411BADDEBT">'[32]Functional Study'!#REF!</definedName>
    <definedName name="Acct411DGP" localSheetId="3">'[32]Functional Study'!#REF!</definedName>
    <definedName name="Acct411DGP">'[32]Functional Study'!#REF!</definedName>
    <definedName name="Acct411DGU" localSheetId="3">'[32]Functional Study'!#REF!</definedName>
    <definedName name="Acct411DGU">'[32]Functional Study'!#REF!</definedName>
    <definedName name="Acct411DITEXP" localSheetId="3">'[32]Functional Study'!#REF!</definedName>
    <definedName name="Acct411DITEXP">'[32]Functional Study'!#REF!</definedName>
    <definedName name="Acct411DNPP" localSheetId="3">'[32]Functional Study'!#REF!</definedName>
    <definedName name="Acct411DNPP">'[32]Functional Study'!#REF!</definedName>
    <definedName name="Acct411DNPTP" localSheetId="3">'[32]Functional Study'!#REF!</definedName>
    <definedName name="Acct411DNPTP">'[32]Functional Study'!#REF!</definedName>
    <definedName name="Acct411S" localSheetId="3">'[32]Functional Study'!#REF!</definedName>
    <definedName name="Acct411S">'[32]Functional Study'!#REF!</definedName>
    <definedName name="Acct411SE" localSheetId="3">'[32]Functional Study'!#REF!</definedName>
    <definedName name="Acct411SE">'[32]Functional Study'!#REF!</definedName>
    <definedName name="Acct411SG" localSheetId="3">'[32]Functional Study'!#REF!</definedName>
    <definedName name="Acct411SG">'[32]Functional Study'!#REF!</definedName>
    <definedName name="Acct411SGPP" localSheetId="3">'[32]Functional Study'!#REF!</definedName>
    <definedName name="Acct411SGPP">'[32]Functional Study'!#REF!</definedName>
    <definedName name="Acct411SO" localSheetId="3">'[32]Functional Study'!#REF!</definedName>
    <definedName name="Acct411SO">'[32]Functional Study'!#REF!</definedName>
    <definedName name="Acct411TROJP" localSheetId="3">'[32]Functional Study'!#REF!</definedName>
    <definedName name="Acct411TROJP">'[32]Functional Study'!#REF!</definedName>
    <definedName name="Acct447DGU" localSheetId="3">'[30]Func Study'!#REF!</definedName>
    <definedName name="Acct447DGU">'[30]Func Study'!#REF!</definedName>
    <definedName name="Acct448S">'[31]Func Study'!$H$274</definedName>
    <definedName name="Acct450S">'[31]Func Study'!$H$302</definedName>
    <definedName name="Acct451S">'[31]Func Study'!$H$307</definedName>
    <definedName name="Acct454S">'[31]Func Study'!$H$318</definedName>
    <definedName name="Acct456S">'[31]Func Study'!$H$325</definedName>
    <definedName name="Acct510" localSheetId="3">'[31]Func Study'!#REF!</definedName>
    <definedName name="Acct510" localSheetId="4">'[31]Func Study'!#REF!</definedName>
    <definedName name="Acct510" localSheetId="1">'[31]Func Study'!#REF!</definedName>
    <definedName name="Acct510">'[31]Func Study'!#REF!</definedName>
    <definedName name="Acct510DNPPSU" localSheetId="3">'[31]Func Study'!#REF!</definedName>
    <definedName name="Acct510DNPPSU" localSheetId="4">'[31]Func Study'!#REF!</definedName>
    <definedName name="Acct510DNPPSU" localSheetId="1">'[31]Func Study'!#REF!</definedName>
    <definedName name="Acct510DNPPSU">'[31]Func Study'!#REF!</definedName>
    <definedName name="ACCT510JBG" localSheetId="3">'[31]Func Study'!#REF!</definedName>
    <definedName name="ACCT510JBG" localSheetId="4">'[31]Func Study'!#REF!</definedName>
    <definedName name="ACCT510JBG" localSheetId="1">'[31]Func Study'!#REF!</definedName>
    <definedName name="ACCT510JBG">'[31]Func Study'!#REF!</definedName>
    <definedName name="ACCT510SSGCH" localSheetId="3">'[31]Func Study'!#REF!</definedName>
    <definedName name="ACCT510SSGCH" localSheetId="4">'[31]Func Study'!#REF!</definedName>
    <definedName name="ACCT510SSGCH" localSheetId="1">'[31]Func Study'!#REF!</definedName>
    <definedName name="ACCT510SSGCH">'[31]Func Study'!#REF!</definedName>
    <definedName name="ACCT557CAGE">'[31]Func Study'!$H$683</definedName>
    <definedName name="Acct557CT">'[31]Func Study'!$H$681</definedName>
    <definedName name="Acct580">'[31]Func Study'!$H$791</definedName>
    <definedName name="Acct581">'[31]Func Study'!$H$796</definedName>
    <definedName name="Acct582">'[31]Func Study'!$H$801</definedName>
    <definedName name="Acct583">'[31]Func Study'!$H$806</definedName>
    <definedName name="Acct584">'[31]Func Study'!$H$811</definedName>
    <definedName name="Acct585">'[31]Func Study'!$H$816</definedName>
    <definedName name="Acct586">'[31]Func Study'!$H$821</definedName>
    <definedName name="Acct587">'[31]Func Study'!$H$826</definedName>
    <definedName name="Acct588">'[31]Func Study'!$H$831</definedName>
    <definedName name="Acct589">'[31]Func Study'!$H$836</definedName>
    <definedName name="Acct590">'[31]Func Study'!$H$841</definedName>
    <definedName name="Acct591">'[31]Func Study'!$H$846</definedName>
    <definedName name="Acct592">'[31]Func Study'!$H$851</definedName>
    <definedName name="Acct593">'[31]Func Study'!$H$856</definedName>
    <definedName name="Acct594">'[31]Func Study'!$H$861</definedName>
    <definedName name="Acct595">'[31]Func Study'!$H$866</definedName>
    <definedName name="Acct596">'[31]Func Study'!$H$876</definedName>
    <definedName name="Acct597">'[31]Func Study'!$H$881</definedName>
    <definedName name="Acct598">'[31]Func Study'!$H$886</definedName>
    <definedName name="ACCT904SG" localSheetId="3">'[33]Functional Study'!#REF!</definedName>
    <definedName name="ACCT904SG" localSheetId="4">'[33]Functional Study'!#REF!</definedName>
    <definedName name="ACCT904SG" localSheetId="1">'[33]Functional Study'!#REF!</definedName>
    <definedName name="ACCT904SG">'[33]Functional Study'!#REF!</definedName>
    <definedName name="AcctAGA">'[31]Func Study'!$H$296</definedName>
    <definedName name="AcctDFAD" localSheetId="3">'[31]Func Study'!#REF!</definedName>
    <definedName name="AcctDFAD" localSheetId="4">'[31]Func Study'!#REF!</definedName>
    <definedName name="AcctDFAD" localSheetId="1">'[31]Func Study'!#REF!</definedName>
    <definedName name="AcctDFAD">'[31]Func Study'!#REF!</definedName>
    <definedName name="AcctDFAP" localSheetId="3">'[31]Func Study'!#REF!</definedName>
    <definedName name="AcctDFAP" localSheetId="4">'[31]Func Study'!#REF!</definedName>
    <definedName name="AcctDFAP" localSheetId="1">'[31]Func Study'!#REF!</definedName>
    <definedName name="AcctDFAP">'[31]Func Study'!#REF!</definedName>
    <definedName name="AcctDFAT" localSheetId="3">'[31]Func Study'!#REF!</definedName>
    <definedName name="AcctDFAT" localSheetId="4">'[31]Func Study'!#REF!</definedName>
    <definedName name="AcctDFAT" localSheetId="1">'[31]Func Study'!#REF!</definedName>
    <definedName name="AcctDFAT">'[31]Func Study'!#REF!</definedName>
    <definedName name="AcctTable">[34]Variables!$AK$42:$AK$396</definedName>
    <definedName name="AcctTS0">'[31]Func Study'!$H$1686</definedName>
    <definedName name="Acq1Plant" localSheetId="3">'[35]Acquisition Inputs'!$C$8</definedName>
    <definedName name="Acq1Plant">'[36]Acquisition Inputs'!$C$8</definedName>
    <definedName name="Acq2Plant" localSheetId="3">'[35]Acquisition Inputs'!$C$70</definedName>
    <definedName name="Acq2Plant">'[36]Acquisition Inputs'!$C$70</definedName>
    <definedName name="ActualROR">'[30]G+T+D+R+M'!$H$61</definedName>
    <definedName name="ADJPTDCE.T">[25]INTERNAL!$A$31:$IV$33</definedName>
    <definedName name="Adjs2avg">[37]Inputs!$L$255:'[37]Inputs'!$T$505</definedName>
    <definedName name="After_Tax_Cash_Discount">'[38]Assumptions (Input)'!$D$37</definedName>
    <definedName name="afudc_flag">'[38]Assumptions (Input)'!$B$13</definedName>
    <definedName name="afudcrate" localSheetId="3">#REF!</definedName>
    <definedName name="afudcrate" localSheetId="1">#REF!</definedName>
    <definedName name="afudcrate">#REF!</definedName>
    <definedName name="afudctaxbasis" localSheetId="3">#REF!</definedName>
    <definedName name="afudctaxbasis" localSheetId="1">#REF!</definedName>
    <definedName name="afudctaxbasis">#REF!</definedName>
    <definedName name="all_total" localSheetId="3">'[39]Sched 46'!#REF!</definedName>
    <definedName name="all_total" localSheetId="1">'[39]Sched 46'!#REF!</definedName>
    <definedName name="all_total">'[39]Sched 46'!#REF!</definedName>
    <definedName name="AlphaTest">[40]Resources!$M$69:$M$73</definedName>
    <definedName name="Amort">[41]DATA!$AA$5:$AB$173,[41]DATA!$D$5:$D$173,[41]DATA!$A$5:$A$38,[41]DATA!$A$39:$A$124,[41]DATA!$A$125:$A$151,[41]DATA!$A$152:$A$173</definedName>
    <definedName name="ANCIL">[25]EXTERNAL!$A$163:$IV$165</definedName>
    <definedName name="apeek" localSheetId="3">#REF!</definedName>
    <definedName name="apeek" localSheetId="1">#REF!</definedName>
    <definedName name="apeek">#REF!</definedName>
    <definedName name="APR" localSheetId="3">[42]Backup!#REF!</definedName>
    <definedName name="APR" localSheetId="4">[42]Backup!#REF!</definedName>
    <definedName name="APR" localSheetId="1">[42]Backup!#REF!</definedName>
    <definedName name="APR">[42]Backup!#REF!</definedName>
    <definedName name="Apr03AMA" localSheetId="3">[11]BS!#REF!</definedName>
    <definedName name="Apr03AMA" localSheetId="1">[11]BS!#REF!</definedName>
    <definedName name="Apr03AMA">[11]BS!#REF!</definedName>
    <definedName name="Apr04AMA">[3]BS!$AG$7:$AG$3582</definedName>
    <definedName name="Apr05AMA" localSheetId="3">[17]BS!#REF!</definedName>
    <definedName name="Apr05AMA">[17]BS!#REF!</definedName>
    <definedName name="APR09AMA">[4]BS!$AN$7:$AN$1725</definedName>
    <definedName name="Apr10AMA">[4]BS!$AZ$7:$AZ$1726</definedName>
    <definedName name="Apr17AMA">[18]BS!$AH$8:$AH$2554</definedName>
    <definedName name="APRT" localSheetId="3">#REF!</definedName>
    <definedName name="APRT" localSheetId="4">#REF!</definedName>
    <definedName name="APRT" localSheetId="1">#REF!</definedName>
    <definedName name="APRT">#REF!</definedName>
    <definedName name="aquila_lookup">'[43]Cabot Gas Replacement'!$B$8:$F$16</definedName>
    <definedName name="AS2DocOpenMode" hidden="1">"AS2DocumentEdit"</definedName>
    <definedName name="Assessment_Rate">'[38]Assumptions (Input)'!$B$7</definedName>
    <definedName name="Asset_Class_Switch">[44]Assumptions!$D$5</definedName>
    <definedName name="Assume_Percent_Change" localSheetId="3">#REF!</definedName>
    <definedName name="Assume_Percent_Change" localSheetId="1">#REF!</definedName>
    <definedName name="Assume_Percent_Change">#REF!</definedName>
    <definedName name="ATWACC">'[45]Revenue Calculation'!$F$8</definedName>
    <definedName name="AUG" localSheetId="3">[42]Backup!#REF!</definedName>
    <definedName name="AUG" localSheetId="4">[42]Backup!#REF!</definedName>
    <definedName name="AUG" localSheetId="1">[42]Backup!#REF!</definedName>
    <definedName name="AUG">[42]Backup!#REF!</definedName>
    <definedName name="Aug03AMA" localSheetId="3">[11]BS!#REF!</definedName>
    <definedName name="Aug03AMA" localSheetId="1">[11]BS!#REF!</definedName>
    <definedName name="Aug03AMA">[11]BS!#REF!</definedName>
    <definedName name="Aug04AMA">[3]BS!$AK$7:$AK$3582</definedName>
    <definedName name="Aug05AMA" localSheetId="3">[17]BS!#REF!</definedName>
    <definedName name="Aug05AMA">[17]BS!#REF!</definedName>
    <definedName name="Aug09AMA">[4]BS!$AR$7:$AR$1726</definedName>
    <definedName name="Aug17AMA">[18]BS!$AL$8:$AL$2553</definedName>
    <definedName name="augcf" localSheetId="3">#REF!</definedName>
    <definedName name="augcf" localSheetId="1">#REF!</definedName>
    <definedName name="augcf">#REF!</definedName>
    <definedName name="augcost" localSheetId="3">#REF!</definedName>
    <definedName name="augcost" localSheetId="1">#REF!</definedName>
    <definedName name="augcost">#REF!</definedName>
    <definedName name="AUGT" localSheetId="3">#REF!</definedName>
    <definedName name="AUGT" localSheetId="4">#REF!</definedName>
    <definedName name="AUGT" localSheetId="1">#REF!</definedName>
    <definedName name="AUGT">#REF!</definedName>
    <definedName name="Aurora_Prices">"Monthly Price Summary'!$C$4:$H$63"</definedName>
    <definedName name="AvgFactors">[34]Factors!$B$3:$P$99</definedName>
    <definedName name="b" localSheetId="3" hidden="1">{#N/A,#N/A,FALSE,"Coversheet";#N/A,#N/A,FALSE,"QA"}</definedName>
    <definedName name="b" localSheetId="4" hidden="1">{#N/A,#N/A,FALSE,"Coversheet";#N/A,#N/A,FALSE,"QA"}</definedName>
    <definedName name="b" localSheetId="1" hidden="1">{#N/A,#N/A,FALSE,"Coversheet";#N/A,#N/A,FALSE,"QA"}</definedName>
    <definedName name="b" hidden="1">{#N/A,#N/A,FALSE,"Coversheet";#N/A,#N/A,FALSE,"QA"}</definedName>
    <definedName name="BACK1" localSheetId="3">#REF!</definedName>
    <definedName name="BACK1" localSheetId="4">#REF!</definedName>
    <definedName name="BACK1" localSheetId="1">#REF!</definedName>
    <definedName name="BACK1">#REF!</definedName>
    <definedName name="BACK2" localSheetId="3">#REF!</definedName>
    <definedName name="BACK2" localSheetId="4">#REF!</definedName>
    <definedName name="BACK2" localSheetId="1">#REF!</definedName>
    <definedName name="BACK2">#REF!</definedName>
    <definedName name="BACK3" localSheetId="3">#REF!</definedName>
    <definedName name="BACK3" localSheetId="4">#REF!</definedName>
    <definedName name="BACK3" localSheetId="1">#REF!</definedName>
    <definedName name="BACK3">#REF!</definedName>
    <definedName name="BACKUP1" localSheetId="3">#REF!</definedName>
    <definedName name="BACKUP1">#REF!</definedName>
    <definedName name="BADDEBT" localSheetId="3">[46]model!#REF!</definedName>
    <definedName name="BADDEBT">[46]model!#REF!</definedName>
    <definedName name="BD" localSheetId="3">#REF!</definedName>
    <definedName name="BD" localSheetId="1">#REF!</definedName>
    <definedName name="BD">#REF!</definedName>
    <definedName name="Beg_Unb_KWHs" localSheetId="3">[47]LeadSht!$L$10</definedName>
    <definedName name="Beg_Unb_KWHs">[48]LeadSht!$L$10</definedName>
    <definedName name="BEm" localSheetId="3" hidden="1">#REF!</definedName>
    <definedName name="BEm" localSheetId="4" hidden="1">#REF!</definedName>
    <definedName name="BEm" localSheetId="1" hidden="1">#REF!</definedName>
    <definedName name="BEm" hidden="1">#REF!</definedName>
    <definedName name="BEP" localSheetId="3">#REF!</definedName>
    <definedName name="BEP" localSheetId="1">#REF!</definedName>
    <definedName name="BEP">#REF!</definedName>
    <definedName name="BEx0017DGUEDPCFJUPUZOOLJCS2B" localSheetId="3" hidden="1">#REF!</definedName>
    <definedName name="BEx0017DGUEDPCFJUPUZOOLJCS2B" localSheetId="4" hidden="1">#REF!</definedName>
    <definedName name="BEx0017DGUEDPCFJUPUZOOLJCS2B" localSheetId="1" hidden="1">#REF!</definedName>
    <definedName name="BEx0017DGUEDPCFJUPUZOOLJCS2B" hidden="1">#REF!</definedName>
    <definedName name="BEx001CNWHJ5RULCSFM36ZCGJ1UH" localSheetId="3" hidden="1">#REF!</definedName>
    <definedName name="BEx001CNWHJ5RULCSFM36ZCGJ1UH" localSheetId="4" hidden="1">#REF!</definedName>
    <definedName name="BEx001CNWHJ5RULCSFM36ZCGJ1UH" hidden="1">#REF!</definedName>
    <definedName name="BEx004791UAJIJSN57OT7YBLNP82" localSheetId="3" hidden="1">#REF!</definedName>
    <definedName name="BEx004791UAJIJSN57OT7YBLNP82" localSheetId="4" hidden="1">#REF!</definedName>
    <definedName name="BEx004791UAJIJSN57OT7YBLNP82" hidden="1">#REF!</definedName>
    <definedName name="BEx008P2NVFDLBHL7IZ5WTMVOQ1F" localSheetId="3" hidden="1">#REF!</definedName>
    <definedName name="BEx008P2NVFDLBHL7IZ5WTMVOQ1F" localSheetId="4" hidden="1">#REF!</definedName>
    <definedName name="BEx008P2NVFDLBHL7IZ5WTMVOQ1F" hidden="1">#REF!</definedName>
    <definedName name="BEx009G00IN0JUIAQ4WE9NHTMQE2" localSheetId="3" hidden="1">#REF!</definedName>
    <definedName name="BEx009G00IN0JUIAQ4WE9NHTMQE2" localSheetId="4" hidden="1">#REF!</definedName>
    <definedName name="BEx009G00IN0JUIAQ4WE9NHTMQE2" hidden="1">#REF!</definedName>
    <definedName name="BEx00DXTY2JDVGWQKV8H7FG4SV30" localSheetId="3" hidden="1">#REF!</definedName>
    <definedName name="BEx00DXTY2JDVGWQKV8H7FG4SV30" localSheetId="4" hidden="1">#REF!</definedName>
    <definedName name="BEx00DXTY2JDVGWQKV8H7FG4SV30" hidden="1">#REF!</definedName>
    <definedName name="BEx00GHLTYRH5N2S6P78YW1CD30N" localSheetId="3" hidden="1">#REF!</definedName>
    <definedName name="BEx00GHLTYRH5N2S6P78YW1CD30N" localSheetId="4" hidden="1">#REF!</definedName>
    <definedName name="BEx00GHLTYRH5N2S6P78YW1CD30N" hidden="1">#REF!</definedName>
    <definedName name="BEx00JC31DY11L45SEU4B10BIN6W" localSheetId="3" hidden="1">#REF!</definedName>
    <definedName name="BEx00JC31DY11L45SEU4B10BIN6W" localSheetId="4" hidden="1">#REF!</definedName>
    <definedName name="BEx00JC31DY11L45SEU4B10BIN6W" hidden="1">#REF!</definedName>
    <definedName name="BEx00KZHZBHP3TDV1YMX4B19B95O" localSheetId="3" hidden="1">#REF!</definedName>
    <definedName name="BEx00KZHZBHP3TDV1YMX4B19B95O" localSheetId="4" hidden="1">#REF!</definedName>
    <definedName name="BEx00KZHZBHP3TDV1YMX4B19B95O" hidden="1">#REF!</definedName>
    <definedName name="BEx00P11V7HA4MS6XYY3P4BPVXML" localSheetId="3" hidden="1">#REF!</definedName>
    <definedName name="BEx00P11V7HA4MS6XYY3P4BPVXML" localSheetId="4" hidden="1">#REF!</definedName>
    <definedName name="BEx00P11V7HA4MS6XYY3P4BPVXML" hidden="1">#REF!</definedName>
    <definedName name="BEx00PBV7V99V7M3LDYUTF31MUFJ" localSheetId="3" hidden="1">#REF!</definedName>
    <definedName name="BEx00PBV7V99V7M3LDYUTF31MUFJ" localSheetId="4" hidden="1">#REF!</definedName>
    <definedName name="BEx00PBV7V99V7M3LDYUTF31MUFJ" hidden="1">#REF!</definedName>
    <definedName name="BEx00SMIQJ55EVB7T24CORX0JWQO" localSheetId="3" hidden="1">#REF!</definedName>
    <definedName name="BEx00SMIQJ55EVB7T24CORX0JWQO" localSheetId="4" hidden="1">#REF!</definedName>
    <definedName name="BEx00SMIQJ55EVB7T24CORX0JWQO" hidden="1">#REF!</definedName>
    <definedName name="BEx010V7DB7O7Z9NHSX27HZK4H76" localSheetId="3" hidden="1">#REF!</definedName>
    <definedName name="BEx010V7DB7O7Z9NHSX27HZK4H76" localSheetId="4" hidden="1">#REF!</definedName>
    <definedName name="BEx010V7DB7O7Z9NHSX27HZK4H76" hidden="1">#REF!</definedName>
    <definedName name="BEx012IKS6YVHG9KTG2FAKRSMYLU" localSheetId="3" hidden="1">#REF!</definedName>
    <definedName name="BEx012IKS6YVHG9KTG2FAKRSMYLU" localSheetId="4" hidden="1">#REF!</definedName>
    <definedName name="BEx012IKS6YVHG9KTG2FAKRSMYLU" hidden="1">#REF!</definedName>
    <definedName name="BEx01HY6E3GJ66ABU5ABN26V6Q13" localSheetId="3" hidden="1">#REF!</definedName>
    <definedName name="BEx01HY6E3GJ66ABU5ABN26V6Q13" localSheetId="4" hidden="1">#REF!</definedName>
    <definedName name="BEx01HY6E3GJ66ABU5ABN26V6Q13" hidden="1">#REF!</definedName>
    <definedName name="BEx01PW5YQKEGAR8JDDI5OARYXDF" localSheetId="3" hidden="1">#REF!</definedName>
    <definedName name="BEx01PW5YQKEGAR8JDDI5OARYXDF" localSheetId="4" hidden="1">#REF!</definedName>
    <definedName name="BEx01PW5YQKEGAR8JDDI5OARYXDF" hidden="1">#REF!</definedName>
    <definedName name="BEx01QCB2ERCAYYOFDP3OQRWUU60" localSheetId="3" hidden="1">#REF!</definedName>
    <definedName name="BEx01QCB2ERCAYYOFDP3OQRWUU60" localSheetId="4" hidden="1">#REF!</definedName>
    <definedName name="BEx01QCB2ERCAYYOFDP3OQRWUU60" hidden="1">#REF!</definedName>
    <definedName name="BEx01U37NQSMTGJRU8EGTJORBJ6H" localSheetId="3" hidden="1">#REF!</definedName>
    <definedName name="BEx01U37NQSMTGJRU8EGTJORBJ6H" localSheetId="4" hidden="1">#REF!</definedName>
    <definedName name="BEx01U37NQSMTGJRU8EGTJORBJ6H" hidden="1">#REF!</definedName>
    <definedName name="BEx01XJ94SHJ1YQ7ORPW0RQGKI2H" localSheetId="3" hidden="1">#REF!</definedName>
    <definedName name="BEx01XJ94SHJ1YQ7ORPW0RQGKI2H" localSheetId="4" hidden="1">#REF!</definedName>
    <definedName name="BEx01XJ94SHJ1YQ7ORPW0RQGKI2H" hidden="1">#REF!</definedName>
    <definedName name="BEx028BOZCS2MQO9MODVS6F7NCA3" localSheetId="3" hidden="1">#REF!</definedName>
    <definedName name="BEx028BOZCS2MQO9MODVS6F7NCA3" localSheetId="4" hidden="1">#REF!</definedName>
    <definedName name="BEx028BOZCS2MQO9MODVS6F7NCA3" hidden="1">#REF!</definedName>
    <definedName name="BEx02DPUYNH76938V8GVORY8LRY1" localSheetId="3" hidden="1">#REF!</definedName>
    <definedName name="BEx02DPUYNH76938V8GVORY8LRY1" localSheetId="4" hidden="1">#REF!</definedName>
    <definedName name="BEx02DPUYNH76938V8GVORY8LRY1" hidden="1">#REF!</definedName>
    <definedName name="BEx02PEP6DY4K1JGB0HHS3B6QOGZ" localSheetId="3" hidden="1">#REF!</definedName>
    <definedName name="BEx02PEP6DY4K1JGB0HHS3B6QOGZ" localSheetId="4" hidden="1">#REF!</definedName>
    <definedName name="BEx02PEP6DY4K1JGB0HHS3B6QOGZ" hidden="1">#REF!</definedName>
    <definedName name="BEx02Q08R9G839Q4RFGG9026C7PX" localSheetId="3" hidden="1">#REF!</definedName>
    <definedName name="BEx02Q08R9G839Q4RFGG9026C7PX" localSheetId="4" hidden="1">#REF!</definedName>
    <definedName name="BEx02Q08R9G839Q4RFGG9026C7PX" hidden="1">#REF!</definedName>
    <definedName name="BEx02SEL3Z1QWGAHXDPUA9WLTTPS" localSheetId="3" hidden="1">#REF!</definedName>
    <definedName name="BEx02SEL3Z1QWGAHXDPUA9WLTTPS" localSheetId="4" hidden="1">#REF!</definedName>
    <definedName name="BEx02SEL3Z1QWGAHXDPUA9WLTTPS" hidden="1">#REF!</definedName>
    <definedName name="BEx02Y3KJZH5BGDM9QEZ1PVVI114" localSheetId="3" hidden="1">#REF!</definedName>
    <definedName name="BEx02Y3KJZH5BGDM9QEZ1PVVI114" localSheetId="4" hidden="1">#REF!</definedName>
    <definedName name="BEx02Y3KJZH5BGDM9QEZ1PVVI114" hidden="1">#REF!</definedName>
    <definedName name="BEx0313GRLLASDTVPW5DHTXHE74M" localSheetId="3" hidden="1">#REF!</definedName>
    <definedName name="BEx0313GRLLASDTVPW5DHTXHE74M" localSheetId="4" hidden="1">#REF!</definedName>
    <definedName name="BEx0313GRLLASDTVPW5DHTXHE74M" hidden="1">#REF!</definedName>
    <definedName name="BEx1F0SOZ3H5XUHXD7O01TCR8T6J" localSheetId="3" hidden="1">#REF!</definedName>
    <definedName name="BEx1F0SOZ3H5XUHXD7O01TCR8T6J" localSheetId="4" hidden="1">#REF!</definedName>
    <definedName name="BEx1F0SOZ3H5XUHXD7O01TCR8T6J" hidden="1">#REF!</definedName>
    <definedName name="BEx1F9HL824UCNCVZ2U62J4KZCX8" localSheetId="3" hidden="1">#REF!</definedName>
    <definedName name="BEx1F9HL824UCNCVZ2U62J4KZCX8" localSheetId="4" hidden="1">#REF!</definedName>
    <definedName name="BEx1F9HL824UCNCVZ2U62J4KZCX8" hidden="1">#REF!</definedName>
    <definedName name="BEx1FEVSJKTI1Q1Z874QZVFSJSVA" localSheetId="3" hidden="1">#REF!</definedName>
    <definedName name="BEx1FEVSJKTI1Q1Z874QZVFSJSVA" localSheetId="4" hidden="1">#REF!</definedName>
    <definedName name="BEx1FEVSJKTI1Q1Z874QZVFSJSVA" hidden="1">#REF!</definedName>
    <definedName name="BEx1FGDRUHHLI1GBHELT4PK0LY4V" localSheetId="3" hidden="1">#REF!</definedName>
    <definedName name="BEx1FGDRUHHLI1GBHELT4PK0LY4V" localSheetId="4" hidden="1">#REF!</definedName>
    <definedName name="BEx1FGDRUHHLI1GBHELT4PK0LY4V" hidden="1">#REF!</definedName>
    <definedName name="BEx1FJZ7GKO99IYTP6GGGF7EUL3Z" localSheetId="3" hidden="1">#REF!</definedName>
    <definedName name="BEx1FJZ7GKO99IYTP6GGGF7EUL3Z" localSheetId="4" hidden="1">#REF!</definedName>
    <definedName name="BEx1FJZ7GKO99IYTP6GGGF7EUL3Z" hidden="1">#REF!</definedName>
    <definedName name="BEx1FPDH0YKYQXDHUTFIQLIF34J8" localSheetId="3" hidden="1">#REF!</definedName>
    <definedName name="BEx1FPDH0YKYQXDHUTFIQLIF34J8" localSheetId="4" hidden="1">#REF!</definedName>
    <definedName name="BEx1FPDH0YKYQXDHUTFIQLIF34J8" hidden="1">#REF!</definedName>
    <definedName name="BEx1FQ9SZAGL2HEKRB046EOQDWOX" localSheetId="3" hidden="1">#REF!</definedName>
    <definedName name="BEx1FQ9SZAGL2HEKRB046EOQDWOX" localSheetId="4" hidden="1">#REF!</definedName>
    <definedName name="BEx1FQ9SZAGL2HEKRB046EOQDWOX" hidden="1">#REF!</definedName>
    <definedName name="BEx1FZV2CM77TBH1R6YYV9P06KA2" localSheetId="3" hidden="1">#REF!</definedName>
    <definedName name="BEx1FZV2CM77TBH1R6YYV9P06KA2" localSheetId="4" hidden="1">#REF!</definedName>
    <definedName name="BEx1FZV2CM77TBH1R6YYV9P06KA2" hidden="1">#REF!</definedName>
    <definedName name="BEx1G59AY8195JTUM6P18VXUFJ3E" localSheetId="3" hidden="1">#REF!</definedName>
    <definedName name="BEx1G59AY8195JTUM6P18VXUFJ3E" localSheetId="4" hidden="1">#REF!</definedName>
    <definedName name="BEx1G59AY8195JTUM6P18VXUFJ3E" hidden="1">#REF!</definedName>
    <definedName name="BEx1GKUDMCV60BOZT0SENCT0MD8L" localSheetId="3" hidden="1">#REF!</definedName>
    <definedName name="BEx1GKUDMCV60BOZT0SENCT0MD8L" localSheetId="4" hidden="1">#REF!</definedName>
    <definedName name="BEx1GKUDMCV60BOZT0SENCT0MD8L" hidden="1">#REF!</definedName>
    <definedName name="BEx1GUVQ5L0JCX3E4SROI4WBYVTO" localSheetId="3" hidden="1">#REF!</definedName>
    <definedName name="BEx1GUVQ5L0JCX3E4SROI4WBYVTO" localSheetId="4" hidden="1">#REF!</definedName>
    <definedName name="BEx1GUVQ5L0JCX3E4SROI4WBYVTO" hidden="1">#REF!</definedName>
    <definedName name="BEx1GVMRHFXUP6XYYY9NR12PV5TF" localSheetId="3" hidden="1">#REF!</definedName>
    <definedName name="BEx1GVMRHFXUP6XYYY9NR12PV5TF" localSheetId="4" hidden="1">#REF!</definedName>
    <definedName name="BEx1GVMRHFXUP6XYYY9NR12PV5TF" hidden="1">#REF!</definedName>
    <definedName name="BEx1H6KIT7BHUH6MDDWC935V9N47" localSheetId="3" hidden="1">#REF!</definedName>
    <definedName name="BEx1H6KIT7BHUH6MDDWC935V9N47" localSheetId="4" hidden="1">#REF!</definedName>
    <definedName name="BEx1H6KIT7BHUH6MDDWC935V9N47" hidden="1">#REF!</definedName>
    <definedName name="BEx1HA60AI3STEJQZAQ0RA3Q3AZV" localSheetId="3" hidden="1">#REF!</definedName>
    <definedName name="BEx1HA60AI3STEJQZAQ0RA3Q3AZV" localSheetId="4" hidden="1">#REF!</definedName>
    <definedName name="BEx1HA60AI3STEJQZAQ0RA3Q3AZV" hidden="1">#REF!</definedName>
    <definedName name="BEx1HB2DBVO5N6V2WX7BEHUFYTFU" localSheetId="3" hidden="1">#REF!</definedName>
    <definedName name="BEx1HB2DBVO5N6V2WX7BEHUFYTFU" localSheetId="4" hidden="1">#REF!</definedName>
    <definedName name="BEx1HB2DBVO5N6V2WX7BEHUFYTFU" hidden="1">#REF!</definedName>
    <definedName name="BEx1HDGOOJ3SKHYMWUZJ1P0RQZ9N" localSheetId="3" hidden="1">#REF!</definedName>
    <definedName name="BEx1HDGOOJ3SKHYMWUZJ1P0RQZ9N" localSheetId="4" hidden="1">#REF!</definedName>
    <definedName name="BEx1HDGOOJ3SKHYMWUZJ1P0RQZ9N" hidden="1">#REF!</definedName>
    <definedName name="BEx1HDM5ZXSJG6JQEMSFV52PZ10V" localSheetId="3" hidden="1">#REF!</definedName>
    <definedName name="BEx1HDM5ZXSJG6JQEMSFV52PZ10V" localSheetId="4" hidden="1">#REF!</definedName>
    <definedName name="BEx1HDM5ZXSJG6JQEMSFV52PZ10V" hidden="1">#REF!</definedName>
    <definedName name="BEx1HETBBZVN5F43LKOFMC4QB0CR" localSheetId="3" hidden="1">#REF!</definedName>
    <definedName name="BEx1HETBBZVN5F43LKOFMC4QB0CR" localSheetId="4" hidden="1">#REF!</definedName>
    <definedName name="BEx1HETBBZVN5F43LKOFMC4QB0CR" hidden="1">#REF!</definedName>
    <definedName name="BEx1HGWNWPLNXICOTP90TKQVVE4E" localSheetId="3" hidden="1">#REF!</definedName>
    <definedName name="BEx1HGWNWPLNXICOTP90TKQVVE4E" localSheetId="4" hidden="1">#REF!</definedName>
    <definedName name="BEx1HGWNWPLNXICOTP90TKQVVE4E" hidden="1">#REF!</definedName>
    <definedName name="BEx1HIPLJZABY0EMUOTZN0EQMDPU" localSheetId="3" hidden="1">#REF!</definedName>
    <definedName name="BEx1HIPLJZABY0EMUOTZN0EQMDPU" localSheetId="4" hidden="1">#REF!</definedName>
    <definedName name="BEx1HIPLJZABY0EMUOTZN0EQMDPU" hidden="1">#REF!</definedName>
    <definedName name="BEx1HO94JIRX219MPWMB5E5XZ04X" localSheetId="3" hidden="1">#REF!</definedName>
    <definedName name="BEx1HO94JIRX219MPWMB5E5XZ04X" localSheetId="4" hidden="1">#REF!</definedName>
    <definedName name="BEx1HO94JIRX219MPWMB5E5XZ04X" hidden="1">#REF!</definedName>
    <definedName name="BEx1HQNF6KHM21E3XLW0NMSSEI9S" localSheetId="3" hidden="1">#REF!</definedName>
    <definedName name="BEx1HQNF6KHM21E3XLW0NMSSEI9S" localSheetId="4" hidden="1">#REF!</definedName>
    <definedName name="BEx1HQNF6KHM21E3XLW0NMSSEI9S" hidden="1">#REF!</definedName>
    <definedName name="BEx1HSLNWIW4S97ZBYY7I7M5YVH4" localSheetId="3" hidden="1">#REF!</definedName>
    <definedName name="BEx1HSLNWIW4S97ZBYY7I7M5YVH4" localSheetId="4" hidden="1">#REF!</definedName>
    <definedName name="BEx1HSLNWIW4S97ZBYY7I7M5YVH4" hidden="1">#REF!</definedName>
    <definedName name="BEx1HZCBBWLB2BTNOXP319ZDEVOJ" localSheetId="3" hidden="1">#REF!</definedName>
    <definedName name="BEx1HZCBBWLB2BTNOXP319ZDEVOJ" localSheetId="4" hidden="1">#REF!</definedName>
    <definedName name="BEx1HZCBBWLB2BTNOXP319ZDEVOJ" hidden="1">#REF!</definedName>
    <definedName name="BEx1I4QKTILCKZUSOJCVZN7SNHL5" localSheetId="3" hidden="1">#REF!</definedName>
    <definedName name="BEx1I4QKTILCKZUSOJCVZN7SNHL5" localSheetId="4" hidden="1">#REF!</definedName>
    <definedName name="BEx1I4QKTILCKZUSOJCVZN7SNHL5" hidden="1">#REF!</definedName>
    <definedName name="BEx1IE0ZP7RIFM9FI24S9I6AAJ14" localSheetId="3" hidden="1">#REF!</definedName>
    <definedName name="BEx1IE0ZP7RIFM9FI24S9I6AAJ14" localSheetId="4" hidden="1">#REF!</definedName>
    <definedName name="BEx1IE0ZP7RIFM9FI24S9I6AAJ14" hidden="1">#REF!</definedName>
    <definedName name="BEx1IGQ5B697MNDOE06MVSR0H58E" localSheetId="3" hidden="1">#REF!</definedName>
    <definedName name="BEx1IGQ5B697MNDOE06MVSR0H58E" localSheetId="4" hidden="1">#REF!</definedName>
    <definedName name="BEx1IGQ5B697MNDOE06MVSR0H58E" hidden="1">#REF!</definedName>
    <definedName name="BEx1IKRPW8MLB9Y485M1TL2IT9SH" localSheetId="3" hidden="1">#REF!</definedName>
    <definedName name="BEx1IKRPW8MLB9Y485M1TL2IT9SH" localSheetId="4" hidden="1">#REF!</definedName>
    <definedName name="BEx1IKRPW8MLB9Y485M1TL2IT9SH" hidden="1">#REF!</definedName>
    <definedName name="BEx1IPKCFCT3TL9MSO1LSYJ2VJ2X" localSheetId="3" hidden="1">#REF!</definedName>
    <definedName name="BEx1IPKCFCT3TL9MSO1LSYJ2VJ2X" localSheetId="4" hidden="1">#REF!</definedName>
    <definedName name="BEx1IPKCFCT3TL9MSO1LSYJ2VJ2X" hidden="1">#REF!</definedName>
    <definedName name="BEx1IW5PQTTMD62XZ287XF2O3FBQ" localSheetId="3" hidden="1">#REF!</definedName>
    <definedName name="BEx1IW5PQTTMD62XZ287XF2O3FBQ" localSheetId="4" hidden="1">#REF!</definedName>
    <definedName name="BEx1IW5PQTTMD62XZ287XF2O3FBQ" hidden="1">#REF!</definedName>
    <definedName name="BEx1J0CSSHDJGBJUHVOEMCF2P4DL" localSheetId="3" hidden="1">#REF!</definedName>
    <definedName name="BEx1J0CSSHDJGBJUHVOEMCF2P4DL" localSheetId="4" hidden="1">#REF!</definedName>
    <definedName name="BEx1J0CSSHDJGBJUHVOEMCF2P4DL" hidden="1">#REF!</definedName>
    <definedName name="BEx1J0NL6D3ILC18B48AL0VNEN9A" localSheetId="3" hidden="1">#REF!</definedName>
    <definedName name="BEx1J0NL6D3ILC18B48AL0VNEN9A" localSheetId="4" hidden="1">#REF!</definedName>
    <definedName name="BEx1J0NL6D3ILC18B48AL0VNEN9A" hidden="1">#REF!</definedName>
    <definedName name="BEx1J7E8VCGLPYU82QXVUG5N3ZAI" localSheetId="3" hidden="1">#REF!</definedName>
    <definedName name="BEx1J7E8VCGLPYU82QXVUG5N3ZAI" localSheetId="4" hidden="1">#REF!</definedName>
    <definedName name="BEx1J7E8VCGLPYU82QXVUG5N3ZAI" hidden="1">#REF!</definedName>
    <definedName name="BEx1JGE2YQWH8S25USOY08XVGO0D" localSheetId="3" hidden="1">#REF!</definedName>
    <definedName name="BEx1JGE2YQWH8S25USOY08XVGO0D" localSheetId="4" hidden="1">#REF!</definedName>
    <definedName name="BEx1JGE2YQWH8S25USOY08XVGO0D" hidden="1">#REF!</definedName>
    <definedName name="BEx1JJJC9T1W7HY4V7HP1S1W4JO1" localSheetId="3" hidden="1">#REF!</definedName>
    <definedName name="BEx1JJJC9T1W7HY4V7HP1S1W4JO1" localSheetId="4" hidden="1">#REF!</definedName>
    <definedName name="BEx1JJJC9T1W7HY4V7HP1S1W4JO1" hidden="1">#REF!</definedName>
    <definedName name="BEx1JKKZSJ7DI4PTFVI9VVFMB1X2" localSheetId="3" hidden="1">#REF!</definedName>
    <definedName name="BEx1JKKZSJ7DI4PTFVI9VVFMB1X2" localSheetId="4" hidden="1">#REF!</definedName>
    <definedName name="BEx1JKKZSJ7DI4PTFVI9VVFMB1X2" hidden="1">#REF!</definedName>
    <definedName name="BEx1JUBQFRVMASSFK4B3V0AD7YP9" localSheetId="3" hidden="1">#REF!</definedName>
    <definedName name="BEx1JUBQFRVMASSFK4B3V0AD7YP9" localSheetId="4" hidden="1">#REF!</definedName>
    <definedName name="BEx1JUBQFRVMASSFK4B3V0AD7YP9" hidden="1">#REF!</definedName>
    <definedName name="BEx1JVTOATZGRJFXGXPJJLC4DOBE" localSheetId="3" hidden="1">#REF!</definedName>
    <definedName name="BEx1JVTOATZGRJFXGXPJJLC4DOBE" localSheetId="4" hidden="1">#REF!</definedName>
    <definedName name="BEx1JVTOATZGRJFXGXPJJLC4DOBE" hidden="1">#REF!</definedName>
    <definedName name="BEx1JXBM5W4YRWNQ0P95QQS6JWD6" localSheetId="3" hidden="1">#REF!</definedName>
    <definedName name="BEx1JXBM5W4YRWNQ0P95QQS6JWD6" localSheetId="4" hidden="1">#REF!</definedName>
    <definedName name="BEx1JXBM5W4YRWNQ0P95QQS6JWD6" hidden="1">#REF!</definedName>
    <definedName name="BEx1KGY9QEHZ9QSARMQUTQKRK4UX" localSheetId="3" hidden="1">#REF!</definedName>
    <definedName name="BEx1KGY9QEHZ9QSARMQUTQKRK4UX" localSheetId="4" hidden="1">#REF!</definedName>
    <definedName name="BEx1KGY9QEHZ9QSARMQUTQKRK4UX" hidden="1">#REF!</definedName>
    <definedName name="BEx1KIWH5MOLR00SBECT39NS3AJ1" localSheetId="3" hidden="1">#REF!</definedName>
    <definedName name="BEx1KIWH5MOLR00SBECT39NS3AJ1" localSheetId="4" hidden="1">#REF!</definedName>
    <definedName name="BEx1KIWH5MOLR00SBECT39NS3AJ1" hidden="1">#REF!</definedName>
    <definedName name="BEx1KKP1ELIF2UII2FWVGL7M1X7J" localSheetId="3" hidden="1">#REF!</definedName>
    <definedName name="BEx1KKP1ELIF2UII2FWVGL7M1X7J" localSheetId="4" hidden="1">#REF!</definedName>
    <definedName name="BEx1KKP1ELIF2UII2FWVGL7M1X7J" hidden="1">#REF!</definedName>
    <definedName name="BEx1KQJKIAPZKE9YDYH5HKXX52FM" localSheetId="3" hidden="1">#REF!</definedName>
    <definedName name="BEx1KQJKIAPZKE9YDYH5HKXX52FM" localSheetId="4" hidden="1">#REF!</definedName>
    <definedName name="BEx1KQJKIAPZKE9YDYH5HKXX52FM" hidden="1">#REF!</definedName>
    <definedName name="BEx1KUVWMB0QCWA3RBE4CADFVRIS" localSheetId="3" hidden="1">#REF!</definedName>
    <definedName name="BEx1KUVWMB0QCWA3RBE4CADFVRIS" localSheetId="4" hidden="1">#REF!</definedName>
    <definedName name="BEx1KUVWMB0QCWA3RBE4CADFVRIS" hidden="1">#REF!</definedName>
    <definedName name="BEx1L0AAH7PV8PPQQDBP5AI4TLYP" localSheetId="3" hidden="1">#REF!</definedName>
    <definedName name="BEx1L0AAH7PV8PPQQDBP5AI4TLYP" localSheetId="4" hidden="1">#REF!</definedName>
    <definedName name="BEx1L0AAH7PV8PPQQDBP5AI4TLYP" hidden="1">#REF!</definedName>
    <definedName name="BEx1L2OG1SDFK2TPXELJ77YP4NI2" localSheetId="3" hidden="1">#REF!</definedName>
    <definedName name="BEx1L2OG1SDFK2TPXELJ77YP4NI2" localSheetId="4" hidden="1">#REF!</definedName>
    <definedName name="BEx1L2OG1SDFK2TPXELJ77YP4NI2" hidden="1">#REF!</definedName>
    <definedName name="BEx1L6Q60MWRDJB4L20LK0XPA0Z2" localSheetId="3" hidden="1">#REF!</definedName>
    <definedName name="BEx1L6Q60MWRDJB4L20LK0XPA0Z2" localSheetId="4" hidden="1">#REF!</definedName>
    <definedName name="BEx1L6Q60MWRDJB4L20LK0XPA0Z2" hidden="1">#REF!</definedName>
    <definedName name="BEx1L7BSEFOLQDNZWMLUNBRO08T4" localSheetId="3" hidden="1">#REF!</definedName>
    <definedName name="BEx1L7BSEFOLQDNZWMLUNBRO08T4" localSheetId="4" hidden="1">#REF!</definedName>
    <definedName name="BEx1L7BSEFOLQDNZWMLUNBRO08T4" hidden="1">#REF!</definedName>
    <definedName name="BEx1LD63FP2Z4BR9TKSHOZW9KKZ5" localSheetId="3" hidden="1">#REF!</definedName>
    <definedName name="BEx1LD63FP2Z4BR9TKSHOZW9KKZ5" localSheetId="4" hidden="1">#REF!</definedName>
    <definedName name="BEx1LD63FP2Z4BR9TKSHOZW9KKZ5" hidden="1">#REF!</definedName>
    <definedName name="BEx1LDMB9RW982DUILM2WPT5VWQ3" localSheetId="3" hidden="1">#REF!</definedName>
    <definedName name="BEx1LDMB9RW982DUILM2WPT5VWQ3" localSheetId="4" hidden="1">#REF!</definedName>
    <definedName name="BEx1LDMB9RW982DUILM2WPT5VWQ3" hidden="1">#REF!</definedName>
    <definedName name="BEx1LFF2UQ13XL4X1I2WBD73NZ21" localSheetId="3" hidden="1">#REF!</definedName>
    <definedName name="BEx1LFF2UQ13XL4X1I2WBD73NZ21" localSheetId="4" hidden="1">#REF!</definedName>
    <definedName name="BEx1LFF2UQ13XL4X1I2WBD73NZ21" hidden="1">#REF!</definedName>
    <definedName name="BEx1LKTB33LO23ACTADIVRY7ZNFC" localSheetId="3" hidden="1">#REF!</definedName>
    <definedName name="BEx1LKTB33LO23ACTADIVRY7ZNFC" localSheetId="4" hidden="1">#REF!</definedName>
    <definedName name="BEx1LKTB33LO23ACTADIVRY7ZNFC" hidden="1">#REF!</definedName>
    <definedName name="BEx1LQNKVZAXGSEPDAM8AWU2FHHJ" localSheetId="3" hidden="1">#REF!</definedName>
    <definedName name="BEx1LQNKVZAXGSEPDAM8AWU2FHHJ" localSheetId="4" hidden="1">#REF!</definedName>
    <definedName name="BEx1LQNKVZAXGSEPDAM8AWU2FHHJ" hidden="1">#REF!</definedName>
    <definedName name="BEx1LRPGDQCOEMW8YT80J1XCDCIV" localSheetId="3" hidden="1">#REF!</definedName>
    <definedName name="BEx1LRPGDQCOEMW8YT80J1XCDCIV" localSheetId="4" hidden="1">#REF!</definedName>
    <definedName name="BEx1LRPGDQCOEMW8YT80J1XCDCIV" hidden="1">#REF!</definedName>
    <definedName name="BEx1LRUSJW4JG54X07QWD9R27WV9" localSheetId="3" hidden="1">#REF!</definedName>
    <definedName name="BEx1LRUSJW4JG54X07QWD9R27WV9" localSheetId="4" hidden="1">#REF!</definedName>
    <definedName name="BEx1LRUSJW4JG54X07QWD9R27WV9" hidden="1">#REF!</definedName>
    <definedName name="BEx1M1WBK5T0LP1AK2JYV6W87ID6" localSheetId="3" hidden="1">#REF!</definedName>
    <definedName name="BEx1M1WBK5T0LP1AK2JYV6W87ID6" localSheetId="4" hidden="1">#REF!</definedName>
    <definedName name="BEx1M1WBK5T0LP1AK2JYV6W87ID6" hidden="1">#REF!</definedName>
    <definedName name="BEx1M51HHDYGIT8PON7U8ICL2S95" localSheetId="3" hidden="1">#REF!</definedName>
    <definedName name="BEx1M51HHDYGIT8PON7U8ICL2S95" localSheetId="4" hidden="1">#REF!</definedName>
    <definedName name="BEx1M51HHDYGIT8PON7U8ICL2S95" hidden="1">#REF!</definedName>
    <definedName name="BEx1MP4FWKV0QYXE13PX9JSNA270" localSheetId="3" hidden="1">#REF!</definedName>
    <definedName name="BEx1MP4FWKV0QYXE13PX9JSNA270" localSheetId="4" hidden="1">#REF!</definedName>
    <definedName name="BEx1MP4FWKV0QYXE13PX9JSNA270" hidden="1">#REF!</definedName>
    <definedName name="BEx1MSV791FSS4CZQKG04NHT3F79" localSheetId="3" hidden="1">#REF!</definedName>
    <definedName name="BEx1MSV791FSS4CZQKG04NHT3F79" localSheetId="4" hidden="1">#REF!</definedName>
    <definedName name="BEx1MSV791FSS4CZQKG04NHT3F79" hidden="1">#REF!</definedName>
    <definedName name="BEx1MTRKKVCHOZ0YGID6HZ49LJTO" localSheetId="3" hidden="1">#REF!</definedName>
    <definedName name="BEx1MTRKKVCHOZ0YGID6HZ49LJTO" localSheetId="4" hidden="1">#REF!</definedName>
    <definedName name="BEx1MTRKKVCHOZ0YGID6HZ49LJTO" hidden="1">#REF!</definedName>
    <definedName name="BEx1N3CUJ3UX61X38ZAJVPEN4KMC" localSheetId="3" hidden="1">#REF!</definedName>
    <definedName name="BEx1N3CUJ3UX61X38ZAJVPEN4KMC" localSheetId="4" hidden="1">#REF!</definedName>
    <definedName name="BEx1N3CUJ3UX61X38ZAJVPEN4KMC" hidden="1">#REF!</definedName>
    <definedName name="BEx1N5R5IJ3CG6CL344F5KWPINEO" localSheetId="3" hidden="1">#REF!</definedName>
    <definedName name="BEx1N5R5IJ3CG6CL344F5KWPINEO" localSheetId="4" hidden="1">#REF!</definedName>
    <definedName name="BEx1N5R5IJ3CG6CL344F5KWPINEO" hidden="1">#REF!</definedName>
    <definedName name="BEx1NFCFVPBS7XURQ8Y0BZEGPBVP" localSheetId="3" hidden="1">#REF!</definedName>
    <definedName name="BEx1NFCFVPBS7XURQ8Y0BZEGPBVP" localSheetId="4" hidden="1">#REF!</definedName>
    <definedName name="BEx1NFCFVPBS7XURQ8Y0BZEGPBVP" hidden="1">#REF!</definedName>
    <definedName name="BEx1NM34KQTO1LDNSAFD1L82UZFG" localSheetId="3" hidden="1">#REF!</definedName>
    <definedName name="BEx1NM34KQTO1LDNSAFD1L82UZFG" localSheetId="4" hidden="1">#REF!</definedName>
    <definedName name="BEx1NM34KQTO1LDNSAFD1L82UZFG" hidden="1">#REF!</definedName>
    <definedName name="BEx1NO6TXZVOGCUWCCRTXRXWW0XL" localSheetId="3" hidden="1">#REF!</definedName>
    <definedName name="BEx1NO6TXZVOGCUWCCRTXRXWW0XL" localSheetId="4" hidden="1">#REF!</definedName>
    <definedName name="BEx1NO6TXZVOGCUWCCRTXRXWW0XL" hidden="1">#REF!</definedName>
    <definedName name="BEx1NS8EU5P9FQV3S0WRTXI5L361" localSheetId="3" hidden="1">#REF!</definedName>
    <definedName name="BEx1NS8EU5P9FQV3S0WRTXI5L361" localSheetId="4" hidden="1">#REF!</definedName>
    <definedName name="BEx1NS8EU5P9FQV3S0WRTXI5L361" hidden="1">#REF!</definedName>
    <definedName name="BEx1NUBX5VUYZFKQH69FN6BTLWCR" localSheetId="3" hidden="1">#REF!</definedName>
    <definedName name="BEx1NUBX5VUYZFKQH69FN6BTLWCR" localSheetId="4" hidden="1">#REF!</definedName>
    <definedName name="BEx1NUBX5VUYZFKQH69FN6BTLWCR" hidden="1">#REF!</definedName>
    <definedName name="BEx1NZ4K1L8UON80Y2A4RASKWGNP" localSheetId="3" hidden="1">#REF!</definedName>
    <definedName name="BEx1NZ4K1L8UON80Y2A4RASKWGNP" localSheetId="4" hidden="1">#REF!</definedName>
    <definedName name="BEx1NZ4K1L8UON80Y2A4RASKWGNP" hidden="1">#REF!</definedName>
    <definedName name="BEx1O24FB2CPATAGE3T7L1NBQQO1" localSheetId="3" hidden="1">#REF!</definedName>
    <definedName name="BEx1O24FB2CPATAGE3T7L1NBQQO1" localSheetId="4" hidden="1">#REF!</definedName>
    <definedName name="BEx1O24FB2CPATAGE3T7L1NBQQO1" hidden="1">#REF!</definedName>
    <definedName name="BEx1OLAZ915OGYWP0QP1QQWDLCRX" localSheetId="3" hidden="1">#REF!</definedName>
    <definedName name="BEx1OLAZ915OGYWP0QP1QQWDLCRX" localSheetId="4" hidden="1">#REF!</definedName>
    <definedName name="BEx1OLAZ915OGYWP0QP1QQWDLCRX" hidden="1">#REF!</definedName>
    <definedName name="BEx1OO5ER042IS6IC4TLDI75JNVH" localSheetId="3" hidden="1">#REF!</definedName>
    <definedName name="BEx1OO5ER042IS6IC4TLDI75JNVH" localSheetId="4" hidden="1">#REF!</definedName>
    <definedName name="BEx1OO5ER042IS6IC4TLDI75JNVH" hidden="1">#REF!</definedName>
    <definedName name="BEx1OTE54CBSUT8FWKRALEDCUWN4" localSheetId="3" hidden="1">#REF!</definedName>
    <definedName name="BEx1OTE54CBSUT8FWKRALEDCUWN4" localSheetId="4" hidden="1">#REF!</definedName>
    <definedName name="BEx1OTE54CBSUT8FWKRALEDCUWN4" hidden="1">#REF!</definedName>
    <definedName name="BEx1OVSMPADTX95QUOX34KZQ8EDY" localSheetId="3" hidden="1">#REF!</definedName>
    <definedName name="BEx1OVSMPADTX95QUOX34KZQ8EDY" localSheetId="4" hidden="1">#REF!</definedName>
    <definedName name="BEx1OVSMPADTX95QUOX34KZQ8EDY" hidden="1">#REF!</definedName>
    <definedName name="BEx1OWJJ0DP4628GCVVRQ9X0DRHQ" localSheetId="3" hidden="1">#REF!</definedName>
    <definedName name="BEx1OWJJ0DP4628GCVVRQ9X0DRHQ" localSheetId="4" hidden="1">#REF!</definedName>
    <definedName name="BEx1OWJJ0DP4628GCVVRQ9X0DRHQ" hidden="1">#REF!</definedName>
    <definedName name="BEx1OX544IO9FQJI7YYQGZCEHB3O" localSheetId="3" hidden="1">#REF!</definedName>
    <definedName name="BEx1OX544IO9FQJI7YYQGZCEHB3O" localSheetId="4" hidden="1">#REF!</definedName>
    <definedName name="BEx1OX544IO9FQJI7YYQGZCEHB3O" hidden="1">#REF!</definedName>
    <definedName name="BEx1OY6SVEUT2EQ26P7EKEND342G" localSheetId="3" hidden="1">#REF!</definedName>
    <definedName name="BEx1OY6SVEUT2EQ26P7EKEND342G" localSheetId="4" hidden="1">#REF!</definedName>
    <definedName name="BEx1OY6SVEUT2EQ26P7EKEND342G" hidden="1">#REF!</definedName>
    <definedName name="BEx1OYN1LPIPI12O9G6F7QAOS9T4" localSheetId="3" hidden="1">#REF!</definedName>
    <definedName name="BEx1OYN1LPIPI12O9G6F7QAOS9T4" localSheetId="4" hidden="1">#REF!</definedName>
    <definedName name="BEx1OYN1LPIPI12O9G6F7QAOS9T4" hidden="1">#REF!</definedName>
    <definedName name="BEx1P1HHKJA799O3YZXQAX6KFH58" localSheetId="3" hidden="1">#REF!</definedName>
    <definedName name="BEx1P1HHKJA799O3YZXQAX6KFH58" localSheetId="4" hidden="1">#REF!</definedName>
    <definedName name="BEx1P1HHKJA799O3YZXQAX6KFH58" hidden="1">#REF!</definedName>
    <definedName name="BEx1P34W467WGPOXPK292QFJIPHJ" localSheetId="3" hidden="1">#REF!</definedName>
    <definedName name="BEx1P34W467WGPOXPK292QFJIPHJ" localSheetId="4" hidden="1">#REF!</definedName>
    <definedName name="BEx1P34W467WGPOXPK292QFJIPHJ" hidden="1">#REF!</definedName>
    <definedName name="BEx1P76FRYAB1BWA5RJS4KOB3G9I" localSheetId="3" hidden="1">#REF!</definedName>
    <definedName name="BEx1P76FRYAB1BWA5RJS4KOB3G9I" localSheetId="4" hidden="1">#REF!</definedName>
    <definedName name="BEx1P76FRYAB1BWA5RJS4KOB3G9I" hidden="1">#REF!</definedName>
    <definedName name="BEx1P7S1J4TKGVJ43C2Q2R3M9WRB" localSheetId="3" hidden="1">#REF!</definedName>
    <definedName name="BEx1P7S1J4TKGVJ43C2Q2R3M9WRB" localSheetId="4" hidden="1">#REF!</definedName>
    <definedName name="BEx1P7S1J4TKGVJ43C2Q2R3M9WRB" hidden="1">#REF!</definedName>
    <definedName name="BEx1P8OF6WY3IH8SO71KQOU83V3Y" localSheetId="3" hidden="1">#REF!</definedName>
    <definedName name="BEx1P8OF6WY3IH8SO71KQOU83V3Y" localSheetId="4" hidden="1">#REF!</definedName>
    <definedName name="BEx1P8OF6WY3IH8SO71KQOU83V3Y" hidden="1">#REF!</definedName>
    <definedName name="BEx1PA11BLPVZM8RC5BL46WX8YB5" localSheetId="3" hidden="1">#REF!</definedName>
    <definedName name="BEx1PA11BLPVZM8RC5BL46WX8YB5" localSheetId="4" hidden="1">#REF!</definedName>
    <definedName name="BEx1PA11BLPVZM8RC5BL46WX8YB5" hidden="1">#REF!</definedName>
    <definedName name="BEx1PAMMMZTO2BTR6YLZ9ASMPS4N" localSheetId="3" hidden="1">#REF!</definedName>
    <definedName name="BEx1PAMMMZTO2BTR6YLZ9ASMPS4N" localSheetId="4" hidden="1">#REF!</definedName>
    <definedName name="BEx1PAMMMZTO2BTR6YLZ9ASMPS4N" hidden="1">#REF!</definedName>
    <definedName name="BEx1PBZ4BEFIPGMQXT9T8S4PZ2IM" localSheetId="3" hidden="1">#REF!</definedName>
    <definedName name="BEx1PBZ4BEFIPGMQXT9T8S4PZ2IM" localSheetId="4" hidden="1">#REF!</definedName>
    <definedName name="BEx1PBZ4BEFIPGMQXT9T8S4PZ2IM" hidden="1">#REF!</definedName>
    <definedName name="BEx1PJMAAUI73DAR3XUON2UMXTBS" localSheetId="3" hidden="1">#REF!</definedName>
    <definedName name="BEx1PJMAAUI73DAR3XUON2UMXTBS" localSheetId="4" hidden="1">#REF!</definedName>
    <definedName name="BEx1PJMAAUI73DAR3XUON2UMXTBS" hidden="1">#REF!</definedName>
    <definedName name="BEx1PLF2CFSXBZPVI6CJ534EIJDN" localSheetId="3" hidden="1">#REF!</definedName>
    <definedName name="BEx1PLF2CFSXBZPVI6CJ534EIJDN" localSheetId="4" hidden="1">#REF!</definedName>
    <definedName name="BEx1PLF2CFSXBZPVI6CJ534EIJDN" hidden="1">#REF!</definedName>
    <definedName name="BEx1PMWZB2DO6EM9BKLUICZJ65HD" localSheetId="3" hidden="1">#REF!</definedName>
    <definedName name="BEx1PMWZB2DO6EM9BKLUICZJ65HD" localSheetId="4" hidden="1">#REF!</definedName>
    <definedName name="BEx1PMWZB2DO6EM9BKLUICZJ65HD" hidden="1">#REF!</definedName>
    <definedName name="BEx1PU3X6U0EVLY9569KVBPAH7XU" localSheetId="3" hidden="1">#REF!</definedName>
    <definedName name="BEx1PU3X6U0EVLY9569KVBPAH7XU" localSheetId="4" hidden="1">#REF!</definedName>
    <definedName name="BEx1PU3X6U0EVLY9569KVBPAH7XU" hidden="1">#REF!</definedName>
    <definedName name="BEx1Q9OV5AOW28OUGRFCD3ZFVWC3" localSheetId="3" hidden="1">#REF!</definedName>
    <definedName name="BEx1Q9OV5AOW28OUGRFCD3ZFVWC3" localSheetId="4" hidden="1">#REF!</definedName>
    <definedName name="BEx1Q9OV5AOW28OUGRFCD3ZFVWC3" hidden="1">#REF!</definedName>
    <definedName name="BEx1QA54J2A4I7IBQR19BTY28ZMR" localSheetId="3" hidden="1">#REF!</definedName>
    <definedName name="BEx1QA54J2A4I7IBQR19BTY28ZMR" localSheetId="4" hidden="1">#REF!</definedName>
    <definedName name="BEx1QA54J2A4I7IBQR19BTY28ZMR" hidden="1">#REF!</definedName>
    <definedName name="BEx1QD50TNYYZ6YO943BWHPB9UD9" localSheetId="3" hidden="1">#REF!</definedName>
    <definedName name="BEx1QD50TNYYZ6YO943BWHPB9UD9" localSheetId="4" hidden="1">#REF!</definedName>
    <definedName name="BEx1QD50TNYYZ6YO943BWHPB9UD9" hidden="1">#REF!</definedName>
    <definedName name="BEx1QMQAHG3KQUK59DVM68SWKZIZ" localSheetId="3" hidden="1">#REF!</definedName>
    <definedName name="BEx1QMQAHG3KQUK59DVM68SWKZIZ" localSheetId="4" hidden="1">#REF!</definedName>
    <definedName name="BEx1QMQAHG3KQUK59DVM68SWKZIZ" hidden="1">#REF!</definedName>
    <definedName name="BEx1R9YFKJCMSEST8OVCAO5E47FO" localSheetId="3" hidden="1">#REF!</definedName>
    <definedName name="BEx1R9YFKJCMSEST8OVCAO5E47FO" localSheetId="4" hidden="1">#REF!</definedName>
    <definedName name="BEx1R9YFKJCMSEST8OVCAO5E47FO" hidden="1">#REF!</definedName>
    <definedName name="BEx1RBGC06B3T52OIC0EQ1KGVP1I" localSheetId="3" hidden="1">#REF!</definedName>
    <definedName name="BEx1RBGC06B3T52OIC0EQ1KGVP1I" localSheetId="4" hidden="1">#REF!</definedName>
    <definedName name="BEx1RBGC06B3T52OIC0EQ1KGVP1I" hidden="1">#REF!</definedName>
    <definedName name="BEx1RRC7X4NI1CU4EO5XYE2GVARJ" localSheetId="3" hidden="1">#REF!</definedName>
    <definedName name="BEx1RRC7X4NI1CU4EO5XYE2GVARJ" localSheetId="4" hidden="1">#REF!</definedName>
    <definedName name="BEx1RRC7X4NI1CU4EO5XYE2GVARJ" hidden="1">#REF!</definedName>
    <definedName name="BEx1RZA1NCGT832L7EMR7GMF588W" localSheetId="3" hidden="1">#REF!</definedName>
    <definedName name="BEx1RZA1NCGT832L7EMR7GMF588W" localSheetId="4" hidden="1">#REF!</definedName>
    <definedName name="BEx1RZA1NCGT832L7EMR7GMF588W" hidden="1">#REF!</definedName>
    <definedName name="BEx1S0XGIPUSZQUCSGWSK10GKW7Y" localSheetId="3" hidden="1">#REF!</definedName>
    <definedName name="BEx1S0XGIPUSZQUCSGWSK10GKW7Y" localSheetId="4" hidden="1">#REF!</definedName>
    <definedName name="BEx1S0XGIPUSZQUCSGWSK10GKW7Y" hidden="1">#REF!</definedName>
    <definedName name="BEx1S5VFNKIXHTTCWSV60UC50EZ8" localSheetId="3" hidden="1">#REF!</definedName>
    <definedName name="BEx1S5VFNKIXHTTCWSV60UC50EZ8" localSheetId="4" hidden="1">#REF!</definedName>
    <definedName name="BEx1S5VFNKIXHTTCWSV60UC50EZ8" hidden="1">#REF!</definedName>
    <definedName name="BEx1SK3U02H0RGKEYXW7ZMCEOF3V" localSheetId="3" hidden="1">#REF!</definedName>
    <definedName name="BEx1SK3U02H0RGKEYXW7ZMCEOF3V" localSheetId="4" hidden="1">#REF!</definedName>
    <definedName name="BEx1SK3U02H0RGKEYXW7ZMCEOF3V" hidden="1">#REF!</definedName>
    <definedName name="BEx1SSNEZINBJT29QVS62VS1THT4" localSheetId="3" hidden="1">#REF!</definedName>
    <definedName name="BEx1SSNEZINBJT29QVS62VS1THT4" localSheetId="4" hidden="1">#REF!</definedName>
    <definedName name="BEx1SSNEZINBJT29QVS62VS1THT4" hidden="1">#REF!</definedName>
    <definedName name="BEx1SVNCHNANBJIDIQVB8AFK4HAN" localSheetId="3" hidden="1">#REF!</definedName>
    <definedName name="BEx1SVNCHNANBJIDIQVB8AFK4HAN" localSheetId="4" hidden="1">#REF!</definedName>
    <definedName name="BEx1SVNCHNANBJIDIQVB8AFK4HAN" hidden="1">#REF!</definedName>
    <definedName name="BEx1SY74DYVEPAQ9TGGGXKJA025O" localSheetId="3" hidden="1">#REF!</definedName>
    <definedName name="BEx1SY74DYVEPAQ9TGGGXKJA025O" localSheetId="4" hidden="1">#REF!</definedName>
    <definedName name="BEx1SY74DYVEPAQ9TGGGXKJA025O" hidden="1">#REF!</definedName>
    <definedName name="BEx1TJ0WLS9O7KNSGIPWTYHDYI1D" localSheetId="3" hidden="1">#REF!</definedName>
    <definedName name="BEx1TJ0WLS9O7KNSGIPWTYHDYI1D" localSheetId="4" hidden="1">#REF!</definedName>
    <definedName name="BEx1TJ0WLS9O7KNSGIPWTYHDYI1D" hidden="1">#REF!</definedName>
    <definedName name="BEx1TUPQAYGAI13ZC7FU1FJXFAPM" localSheetId="3" hidden="1">#REF!</definedName>
    <definedName name="BEx1TUPQAYGAI13ZC7FU1FJXFAPM" localSheetId="4" hidden="1">#REF!</definedName>
    <definedName name="BEx1TUPQAYGAI13ZC7FU1FJXFAPM" hidden="1">#REF!</definedName>
    <definedName name="BEx1TY0F9W7EOF31FZXITWEYBSRT" localSheetId="3" hidden="1">#REF!</definedName>
    <definedName name="BEx1TY0F9W7EOF31FZXITWEYBSRT" localSheetId="4" hidden="1">#REF!</definedName>
    <definedName name="BEx1TY0F9W7EOF31FZXITWEYBSRT" hidden="1">#REF!</definedName>
    <definedName name="BEx1U7WFO8OZKB1EBF4H386JW91L" localSheetId="3" hidden="1">#REF!</definedName>
    <definedName name="BEx1U7WFO8OZKB1EBF4H386JW91L" localSheetId="4" hidden="1">#REF!</definedName>
    <definedName name="BEx1U7WFO8OZKB1EBF4H386JW91L" hidden="1">#REF!</definedName>
    <definedName name="BEx1U87938YR9N6HYI24KVBKLOS3" localSheetId="3" hidden="1">#REF!</definedName>
    <definedName name="BEx1U87938YR9N6HYI24KVBKLOS3" localSheetId="4" hidden="1">#REF!</definedName>
    <definedName name="BEx1U87938YR9N6HYI24KVBKLOS3" hidden="1">#REF!</definedName>
    <definedName name="BEx1U9P6VQWSVRICLZR9DYRMN61U" localSheetId="3" hidden="1">#REF!</definedName>
    <definedName name="BEx1U9P6VQWSVRICLZR9DYRMN61U" localSheetId="4" hidden="1">#REF!</definedName>
    <definedName name="BEx1U9P6VQWSVRICLZR9DYRMN61U" hidden="1">#REF!</definedName>
    <definedName name="BEx1UESH4KDWHYESQU2IE55RS3LI" localSheetId="3" hidden="1">#REF!</definedName>
    <definedName name="BEx1UESH4KDWHYESQU2IE55RS3LI" localSheetId="4" hidden="1">#REF!</definedName>
    <definedName name="BEx1UESH4KDWHYESQU2IE55RS3LI" hidden="1">#REF!</definedName>
    <definedName name="BEx1UI8N9KTCPSOJ7RDW0T8UEBNP" localSheetId="3" hidden="1">#REF!</definedName>
    <definedName name="BEx1UI8N9KTCPSOJ7RDW0T8UEBNP" localSheetId="4" hidden="1">#REF!</definedName>
    <definedName name="BEx1UI8N9KTCPSOJ7RDW0T8UEBNP" hidden="1">#REF!</definedName>
    <definedName name="BEx1UML0HHJFHA5TBOYQ24I3RV1W" localSheetId="3" hidden="1">#REF!</definedName>
    <definedName name="BEx1UML0HHJFHA5TBOYQ24I3RV1W" localSheetId="4" hidden="1">#REF!</definedName>
    <definedName name="BEx1UML0HHJFHA5TBOYQ24I3RV1W" hidden="1">#REF!</definedName>
    <definedName name="BEx1UO8ENOJNYCNX5Z95TBIJ3MKP" localSheetId="3" hidden="1">#REF!</definedName>
    <definedName name="BEx1UO8ENOJNYCNX5Z95TBIJ3MKP" localSheetId="4" hidden="1">#REF!</definedName>
    <definedName name="BEx1UO8ENOJNYCNX5Z95TBIJ3MKP" hidden="1">#REF!</definedName>
    <definedName name="BEx1UUDIQPZ23XQ79GUL0RAWRSCK" localSheetId="3" hidden="1">#REF!</definedName>
    <definedName name="BEx1UUDIQPZ23XQ79GUL0RAWRSCK" localSheetId="4" hidden="1">#REF!</definedName>
    <definedName name="BEx1UUDIQPZ23XQ79GUL0RAWRSCK" hidden="1">#REF!</definedName>
    <definedName name="BEx1V67SEV778NVW68J8W5SND1J7" localSheetId="3" hidden="1">#REF!</definedName>
    <definedName name="BEx1V67SEV778NVW68J8W5SND1J7" localSheetId="4" hidden="1">#REF!</definedName>
    <definedName name="BEx1V67SEV778NVW68J8W5SND1J7" hidden="1">#REF!</definedName>
    <definedName name="BEx1VIY9SQLRESD11CC4PHYT0XSG" localSheetId="3" hidden="1">#REF!</definedName>
    <definedName name="BEx1VIY9SQLRESD11CC4PHYT0XSG" localSheetId="4" hidden="1">#REF!</definedName>
    <definedName name="BEx1VIY9SQLRESD11CC4PHYT0XSG" hidden="1">#REF!</definedName>
    <definedName name="BEx1W3170EJU6QEJR4F8E2ULUU2U" localSheetId="3" hidden="1">#REF!</definedName>
    <definedName name="BEx1W3170EJU6QEJR4F8E2ULUU2U" localSheetId="4" hidden="1">#REF!</definedName>
    <definedName name="BEx1W3170EJU6QEJR4F8E2ULUU2U" hidden="1">#REF!</definedName>
    <definedName name="BEx1WC67EH10SC38QWX3WEA5KH3A" localSheetId="3" hidden="1">#REF!</definedName>
    <definedName name="BEx1WC67EH10SC38QWX3WEA5KH3A" localSheetId="4" hidden="1">#REF!</definedName>
    <definedName name="BEx1WC67EH10SC38QWX3WEA5KH3A" hidden="1">#REF!</definedName>
    <definedName name="BEx1WDTMC6W73PJPTY0JYLKOA883" localSheetId="3" hidden="1">#REF!</definedName>
    <definedName name="BEx1WDTMC6W73PJPTY0JYLKOA883" localSheetId="4" hidden="1">#REF!</definedName>
    <definedName name="BEx1WDTMC6W73PJPTY0JYLKOA883" hidden="1">#REF!</definedName>
    <definedName name="BEx1WGYTKZZIPM1577W5FEYKFH3V" localSheetId="3" hidden="1">#REF!</definedName>
    <definedName name="BEx1WGYTKZZIPM1577W5FEYKFH3V" localSheetId="4" hidden="1">#REF!</definedName>
    <definedName name="BEx1WGYTKZZIPM1577W5FEYKFH3V" hidden="1">#REF!</definedName>
    <definedName name="BEx1WHPURIV3D3PTJJ359H1OP7ZV" localSheetId="3" hidden="1">#REF!</definedName>
    <definedName name="BEx1WHPURIV3D3PTJJ359H1OP7ZV" localSheetId="4" hidden="1">#REF!</definedName>
    <definedName name="BEx1WHPURIV3D3PTJJ359H1OP7ZV" hidden="1">#REF!</definedName>
    <definedName name="BEx1WLBBR45RLDQX9FCLJWUUQX5R" localSheetId="3" hidden="1">#REF!</definedName>
    <definedName name="BEx1WLBBR45RLDQX9FCLJWUUQX5R" localSheetId="4" hidden="1">#REF!</definedName>
    <definedName name="BEx1WLBBR45RLDQX9FCLJWUUQX5R" hidden="1">#REF!</definedName>
    <definedName name="BEx1WLWY2CR1WRD694JJSWSDFAIR" localSheetId="3" hidden="1">#REF!</definedName>
    <definedName name="BEx1WLWY2CR1WRD694JJSWSDFAIR" localSheetId="4" hidden="1">#REF!</definedName>
    <definedName name="BEx1WLWY2CR1WRD694JJSWSDFAIR" hidden="1">#REF!</definedName>
    <definedName name="BEx1WMD1LWPWRIK6GGAJRJAHJM8I" localSheetId="3" hidden="1">#REF!</definedName>
    <definedName name="BEx1WMD1LWPWRIK6GGAJRJAHJM8I" localSheetId="4" hidden="1">#REF!</definedName>
    <definedName name="BEx1WMD1LWPWRIK6GGAJRJAHJM8I" hidden="1">#REF!</definedName>
    <definedName name="BEx1WR0D41MR174LBF3P9E3K0J51" localSheetId="3" hidden="1">#REF!</definedName>
    <definedName name="BEx1WR0D41MR174LBF3P9E3K0J51" localSheetId="4" hidden="1">#REF!</definedName>
    <definedName name="BEx1WR0D41MR174LBF3P9E3K0J51" hidden="1">#REF!</definedName>
    <definedName name="BEx1WT3VU2F7OSUQZHBIV4KTTFJ4" localSheetId="3" hidden="1">#REF!</definedName>
    <definedName name="BEx1WT3VU2F7OSUQZHBIV4KTTFJ4" localSheetId="4" hidden="1">#REF!</definedName>
    <definedName name="BEx1WT3VU2F7OSUQZHBIV4KTTFJ4" hidden="1">#REF!</definedName>
    <definedName name="BEx1WUB1FAS5PHU33TJ60SUHR618" localSheetId="3" hidden="1">#REF!</definedName>
    <definedName name="BEx1WUB1FAS5PHU33TJ60SUHR618" localSheetId="4" hidden="1">#REF!</definedName>
    <definedName name="BEx1WUB1FAS5PHU33TJ60SUHR618" hidden="1">#REF!</definedName>
    <definedName name="BEx1WX04G0INSPPG9NTNR3DYR6PZ" localSheetId="3" hidden="1">#REF!</definedName>
    <definedName name="BEx1WX04G0INSPPG9NTNR3DYR6PZ" localSheetId="4" hidden="1">#REF!</definedName>
    <definedName name="BEx1WX04G0INSPPG9NTNR3DYR6PZ" hidden="1">#REF!</definedName>
    <definedName name="BEx1X3LHU9DPG01VWX2IF65TRATF" localSheetId="3" hidden="1">#REF!</definedName>
    <definedName name="BEx1X3LHU9DPG01VWX2IF65TRATF" localSheetId="4" hidden="1">#REF!</definedName>
    <definedName name="BEx1X3LHU9DPG01VWX2IF65TRATF" hidden="1">#REF!</definedName>
    <definedName name="BEx1XFL3ISYW3FU1DQ3US0DYA8NQ" localSheetId="3" hidden="1">#REF!</definedName>
    <definedName name="BEx1XFL3ISYW3FU1DQ3US0DYA8NQ" localSheetId="4" hidden="1">#REF!</definedName>
    <definedName name="BEx1XFL3ISYW3FU1DQ3US0DYA8NQ" hidden="1">#REF!</definedName>
    <definedName name="BEx1XK8AAMO0AH0Z1OUKW30CA7EQ" localSheetId="3" hidden="1">#REF!</definedName>
    <definedName name="BEx1XK8AAMO0AH0Z1OUKW30CA7EQ" localSheetId="4" hidden="1">#REF!</definedName>
    <definedName name="BEx1XK8AAMO0AH0Z1OUKW30CA7EQ" hidden="1">#REF!</definedName>
    <definedName name="BEx1XL4MZ7C80495GHQRWOBS16PQ" localSheetId="3" hidden="1">#REF!</definedName>
    <definedName name="BEx1XL4MZ7C80495GHQRWOBS16PQ" localSheetId="4" hidden="1">#REF!</definedName>
    <definedName name="BEx1XL4MZ7C80495GHQRWOBS16PQ" hidden="1">#REF!</definedName>
    <definedName name="BEx1Y2IGS2K95E1M51PEF9KJZ0KB" localSheetId="3" hidden="1">#REF!</definedName>
    <definedName name="BEx1Y2IGS2K95E1M51PEF9KJZ0KB" localSheetId="4" hidden="1">#REF!</definedName>
    <definedName name="BEx1Y2IGS2K95E1M51PEF9KJZ0KB" hidden="1">#REF!</definedName>
    <definedName name="BEx1Y3PKK83X2FN9SAALFHOWKMRQ" localSheetId="3" hidden="1">#REF!</definedName>
    <definedName name="BEx1Y3PKK83X2FN9SAALFHOWKMRQ" localSheetId="4" hidden="1">#REF!</definedName>
    <definedName name="BEx1Y3PKK83X2FN9SAALFHOWKMRQ" hidden="1">#REF!</definedName>
    <definedName name="BEx1YL3DJ7Y4AZ01ERCOGW0FJ26T" localSheetId="3" hidden="1">#REF!</definedName>
    <definedName name="BEx1YL3DJ7Y4AZ01ERCOGW0FJ26T" localSheetId="4" hidden="1">#REF!</definedName>
    <definedName name="BEx1YL3DJ7Y4AZ01ERCOGW0FJ26T" hidden="1">#REF!</definedName>
    <definedName name="BEx1Z2RYHSVD1H37817SN93VMURZ" localSheetId="3" hidden="1">#REF!</definedName>
    <definedName name="BEx1Z2RYHSVD1H37817SN93VMURZ" localSheetId="4" hidden="1">#REF!</definedName>
    <definedName name="BEx1Z2RYHSVD1H37817SN93VMURZ" hidden="1">#REF!</definedName>
    <definedName name="BEx3AMAKWI6458B67VKZO56MCNJW" localSheetId="3" hidden="1">#REF!</definedName>
    <definedName name="BEx3AMAKWI6458B67VKZO56MCNJW" localSheetId="4" hidden="1">#REF!</definedName>
    <definedName name="BEx3AMAKWI6458B67VKZO56MCNJW" hidden="1">#REF!</definedName>
    <definedName name="BEx3AOOVM42G82TNF53W0EKXLUSI" localSheetId="3" hidden="1">#REF!</definedName>
    <definedName name="BEx3AOOVM42G82TNF53W0EKXLUSI" localSheetId="4" hidden="1">#REF!</definedName>
    <definedName name="BEx3AOOVM42G82TNF53W0EKXLUSI" hidden="1">#REF!</definedName>
    <definedName name="BEx3AZH9W4SUFCAHNDOQ728R9V4L" localSheetId="3" hidden="1">#REF!</definedName>
    <definedName name="BEx3AZH9W4SUFCAHNDOQ728R9V4L" localSheetId="4" hidden="1">#REF!</definedName>
    <definedName name="BEx3AZH9W4SUFCAHNDOQ728R9V4L" hidden="1">#REF!</definedName>
    <definedName name="BEx3BNR9ES4KY7Q1DK83KC5NDGL8" localSheetId="3" hidden="1">#REF!</definedName>
    <definedName name="BEx3BNR9ES4KY7Q1DK83KC5NDGL8" localSheetId="4" hidden="1">#REF!</definedName>
    <definedName name="BEx3BNR9ES4KY7Q1DK83KC5NDGL8" hidden="1">#REF!</definedName>
    <definedName name="BEx3BQR5VZXNQ4H949ORM8ESU3B3" localSheetId="3" hidden="1">#REF!</definedName>
    <definedName name="BEx3BQR5VZXNQ4H949ORM8ESU3B3" localSheetId="4" hidden="1">#REF!</definedName>
    <definedName name="BEx3BQR5VZXNQ4H949ORM8ESU3B3" hidden="1">#REF!</definedName>
    <definedName name="BEx3BTLL3ASJN134DLEQTQM70VZM" localSheetId="3" hidden="1">#REF!</definedName>
    <definedName name="BEx3BTLL3ASJN134DLEQTQM70VZM" localSheetId="4" hidden="1">#REF!</definedName>
    <definedName name="BEx3BTLL3ASJN134DLEQTQM70VZM" hidden="1">#REF!</definedName>
    <definedName name="BEx3BW5CTV0DJU5AQS3ZQFK2VLF3" localSheetId="3" hidden="1">#REF!</definedName>
    <definedName name="BEx3BW5CTV0DJU5AQS3ZQFK2VLF3" localSheetId="4" hidden="1">#REF!</definedName>
    <definedName name="BEx3BW5CTV0DJU5AQS3ZQFK2VLF3" hidden="1">#REF!</definedName>
    <definedName name="BEx3BYP0FG369M7G3JEFLMMXAKTS" localSheetId="3" hidden="1">#REF!</definedName>
    <definedName name="BEx3BYP0FG369M7G3JEFLMMXAKTS" localSheetId="4" hidden="1">#REF!</definedName>
    <definedName name="BEx3BYP0FG369M7G3JEFLMMXAKTS" hidden="1">#REF!</definedName>
    <definedName name="BEx3C2QR0WUD19QSVO8EMIPNQJKH" localSheetId="3" hidden="1">#REF!</definedName>
    <definedName name="BEx3C2QR0WUD19QSVO8EMIPNQJKH" localSheetId="4" hidden="1">#REF!</definedName>
    <definedName name="BEx3C2QR0WUD19QSVO8EMIPNQJKH" hidden="1">#REF!</definedName>
    <definedName name="BEx3CKFCCPZZ6ROLAT5C1DZNIC1U" localSheetId="3" hidden="1">#REF!</definedName>
    <definedName name="BEx3CKFCCPZZ6ROLAT5C1DZNIC1U" localSheetId="4" hidden="1">#REF!</definedName>
    <definedName name="BEx3CKFCCPZZ6ROLAT5C1DZNIC1U" hidden="1">#REF!</definedName>
    <definedName name="BEx3CO0SVO4WLH0DO43DCHYDTH1P" localSheetId="3" hidden="1">#REF!</definedName>
    <definedName name="BEx3CO0SVO4WLH0DO43DCHYDTH1P" localSheetId="4" hidden="1">#REF!</definedName>
    <definedName name="BEx3CO0SVO4WLH0DO43DCHYDTH1P" hidden="1">#REF!</definedName>
    <definedName name="BEx3CPDAEBC12450MVHX6S78ILBS" localSheetId="3" hidden="1">#REF!</definedName>
    <definedName name="BEx3CPDAEBC12450MVHX6S78ILBS" localSheetId="4" hidden="1">#REF!</definedName>
    <definedName name="BEx3CPDAEBC12450MVHX6S78ILBS" hidden="1">#REF!</definedName>
    <definedName name="BEx3CQ9OQ7E1YH93NADGWWEH0HD5" localSheetId="3" hidden="1">#REF!</definedName>
    <definedName name="BEx3CQ9OQ7E1YH93NADGWWEH0HD5" localSheetId="4" hidden="1">#REF!</definedName>
    <definedName name="BEx3CQ9OQ7E1YH93NADGWWEH0HD5" hidden="1">#REF!</definedName>
    <definedName name="BEx3D9G6QTSPF9UYI4X0XY0VE896" localSheetId="3" hidden="1">#REF!</definedName>
    <definedName name="BEx3D9G6QTSPF9UYI4X0XY0VE896" localSheetId="4" hidden="1">#REF!</definedName>
    <definedName name="BEx3D9G6QTSPF9UYI4X0XY0VE896" hidden="1">#REF!</definedName>
    <definedName name="BEx3DCQU9PBRXIMLO62KS5RLH447" localSheetId="3" hidden="1">#REF!</definedName>
    <definedName name="BEx3DCQU9PBRXIMLO62KS5RLH447" localSheetId="4" hidden="1">#REF!</definedName>
    <definedName name="BEx3DCQU9PBRXIMLO62KS5RLH447" hidden="1">#REF!</definedName>
    <definedName name="BEx3DQ8EH7C7L4XQAOL3NRRVRRT3" localSheetId="3" hidden="1">#REF!</definedName>
    <definedName name="BEx3DQ8EH7C7L4XQAOL3NRRVRRT3" localSheetId="4" hidden="1">#REF!</definedName>
    <definedName name="BEx3DQ8EH7C7L4XQAOL3NRRVRRT3" hidden="1">#REF!</definedName>
    <definedName name="BEx3EF99FD6QNNCNOKDEE67JHTUJ" localSheetId="3" hidden="1">#REF!</definedName>
    <definedName name="BEx3EF99FD6QNNCNOKDEE67JHTUJ" localSheetId="4" hidden="1">#REF!</definedName>
    <definedName name="BEx3EF99FD6QNNCNOKDEE67JHTUJ" hidden="1">#REF!</definedName>
    <definedName name="BEx3EGLXG4AU8GXIFP26DZ61E6EP" localSheetId="3" hidden="1">#REF!</definedName>
    <definedName name="BEx3EGLXG4AU8GXIFP26DZ61E6EP" localSheetId="4" hidden="1">#REF!</definedName>
    <definedName name="BEx3EGLXG4AU8GXIFP26DZ61E6EP" hidden="1">#REF!</definedName>
    <definedName name="BEx3EHCSERZ2O2OAG8Y95UPG2IY9" localSheetId="3" hidden="1">#REF!</definedName>
    <definedName name="BEx3EHCSERZ2O2OAG8Y95UPG2IY9" localSheetId="4" hidden="1">#REF!</definedName>
    <definedName name="BEx3EHCSERZ2O2OAG8Y95UPG2IY9" hidden="1">#REF!</definedName>
    <definedName name="BEx3EJR3TCJDYS7ZXNDS5N9KTGIK" localSheetId="3" hidden="1">#REF!</definedName>
    <definedName name="BEx3EJR3TCJDYS7ZXNDS5N9KTGIK" localSheetId="4" hidden="1">#REF!</definedName>
    <definedName name="BEx3EJR3TCJDYS7ZXNDS5N9KTGIK" hidden="1">#REF!</definedName>
    <definedName name="BEx3ELJTTBS6P05CNISMGOJOA60V" localSheetId="3" hidden="1">#REF!</definedName>
    <definedName name="BEx3ELJTTBS6P05CNISMGOJOA60V" localSheetId="4" hidden="1">#REF!</definedName>
    <definedName name="BEx3ELJTTBS6P05CNISMGOJOA60V" hidden="1">#REF!</definedName>
    <definedName name="BEx3EQSLJBDDJRHNX19PBFCKNY2I" localSheetId="3" hidden="1">#REF!</definedName>
    <definedName name="BEx3EQSLJBDDJRHNX19PBFCKNY2I" localSheetId="4" hidden="1">#REF!</definedName>
    <definedName name="BEx3EQSLJBDDJRHNX19PBFCKNY2I" hidden="1">#REF!</definedName>
    <definedName name="BEx3EUUAX947Q5N6MY6W0KSNY78Y" localSheetId="3" hidden="1">#REF!</definedName>
    <definedName name="BEx3EUUAX947Q5N6MY6W0KSNY78Y" localSheetId="4" hidden="1">#REF!</definedName>
    <definedName name="BEx3EUUAX947Q5N6MY6W0KSNY78Y" hidden="1">#REF!</definedName>
    <definedName name="BEx3F3OJYKFH63TY4TBS69H5CI8M" localSheetId="3" hidden="1">#REF!</definedName>
    <definedName name="BEx3F3OJYKFH63TY4TBS69H5CI8M" localSheetId="4" hidden="1">#REF!</definedName>
    <definedName name="BEx3F3OJYKFH63TY4TBS69H5CI8M" hidden="1">#REF!</definedName>
    <definedName name="BEx3FHMD1P5XBCH23ZKIFO6ZTCNB" localSheetId="3" hidden="1">#REF!</definedName>
    <definedName name="BEx3FHMD1P5XBCH23ZKIFO6ZTCNB" localSheetId="4" hidden="1">#REF!</definedName>
    <definedName name="BEx3FHMD1P5XBCH23ZKIFO6ZTCNB" hidden="1">#REF!</definedName>
    <definedName name="BEx3FI2G3YYIACQHXNXEA15M8ZK5" localSheetId="3" hidden="1">#REF!</definedName>
    <definedName name="BEx3FI2G3YYIACQHXNXEA15M8ZK5" localSheetId="4" hidden="1">#REF!</definedName>
    <definedName name="BEx3FI2G3YYIACQHXNXEA15M8ZK5" hidden="1">#REF!</definedName>
    <definedName name="BEx3FJ9MHSLDK8W91GO85FX1GX57" localSheetId="3" hidden="1">#REF!</definedName>
    <definedName name="BEx3FJ9MHSLDK8W91GO85FX1GX57" localSheetId="4" hidden="1">#REF!</definedName>
    <definedName name="BEx3FJ9MHSLDK8W91GO85FX1GX57" hidden="1">#REF!</definedName>
    <definedName name="BEx3FR251HFU7A33PU01SJUENL2B" localSheetId="3" hidden="1">#REF!</definedName>
    <definedName name="BEx3FR251HFU7A33PU01SJUENL2B" localSheetId="4" hidden="1">#REF!</definedName>
    <definedName name="BEx3FR251HFU7A33PU01SJUENL2B" hidden="1">#REF!</definedName>
    <definedName name="BEx3FX7EJL47JSLSWP3EOC265WAE" localSheetId="3" hidden="1">#REF!</definedName>
    <definedName name="BEx3FX7EJL47JSLSWP3EOC265WAE" localSheetId="4" hidden="1">#REF!</definedName>
    <definedName name="BEx3FX7EJL47JSLSWP3EOC265WAE" hidden="1">#REF!</definedName>
    <definedName name="BEx3G201R8NLJ6FIHO2QS0SW9QVV" localSheetId="3" hidden="1">#REF!</definedName>
    <definedName name="BEx3G201R8NLJ6FIHO2QS0SW9QVV" localSheetId="4" hidden="1">#REF!</definedName>
    <definedName name="BEx3G201R8NLJ6FIHO2QS0SW9QVV" hidden="1">#REF!</definedName>
    <definedName name="BEx3G2LL2II66XY5YCDPG4JE13A3" localSheetId="3" hidden="1">#REF!</definedName>
    <definedName name="BEx3G2LL2II66XY5YCDPG4JE13A3" localSheetId="4" hidden="1">#REF!</definedName>
    <definedName name="BEx3G2LL2II66XY5YCDPG4JE13A3" hidden="1">#REF!</definedName>
    <definedName name="BEx3G2WA0DTYY9D8AGHHOBTPE2B2" localSheetId="3" hidden="1">#REF!</definedName>
    <definedName name="BEx3G2WA0DTYY9D8AGHHOBTPE2B2" localSheetId="4" hidden="1">#REF!</definedName>
    <definedName name="BEx3G2WA0DTYY9D8AGHHOBTPE2B2" hidden="1">#REF!</definedName>
    <definedName name="BEx3GCXR6IAS0B6WJ03GJVH7CO52" localSheetId="3" hidden="1">#REF!</definedName>
    <definedName name="BEx3GCXR6IAS0B6WJ03GJVH7CO52" localSheetId="4" hidden="1">#REF!</definedName>
    <definedName name="BEx3GCXR6IAS0B6WJ03GJVH7CO52" hidden="1">#REF!</definedName>
    <definedName name="BEx3GEVV18SEQDI1JGY7EN6D1GT1" localSheetId="3" hidden="1">#REF!</definedName>
    <definedName name="BEx3GEVV18SEQDI1JGY7EN6D1GT1" localSheetId="4" hidden="1">#REF!</definedName>
    <definedName name="BEx3GEVV18SEQDI1JGY7EN6D1GT1" hidden="1">#REF!</definedName>
    <definedName name="BEx3GKFH64MKQX61S7DYTZ15JCPY" localSheetId="3" hidden="1">#REF!</definedName>
    <definedName name="BEx3GKFH64MKQX61S7DYTZ15JCPY" localSheetId="4" hidden="1">#REF!</definedName>
    <definedName name="BEx3GKFH64MKQX61S7DYTZ15JCPY" hidden="1">#REF!</definedName>
    <definedName name="BEx3GMJ1Y6UU02DLRL0QXCEKDA6C" localSheetId="3" hidden="1">#REF!</definedName>
    <definedName name="BEx3GMJ1Y6UU02DLRL0QXCEKDA6C" localSheetId="4" hidden="1">#REF!</definedName>
    <definedName name="BEx3GMJ1Y6UU02DLRL0QXCEKDA6C" hidden="1">#REF!</definedName>
    <definedName name="BEx3GN4LY0135CBDIN1TU2UEODGF" localSheetId="3" hidden="1">#REF!</definedName>
    <definedName name="BEx3GN4LY0135CBDIN1TU2UEODGF" localSheetId="4" hidden="1">#REF!</definedName>
    <definedName name="BEx3GN4LY0135CBDIN1TU2UEODGF" hidden="1">#REF!</definedName>
    <definedName name="BEx3GPDH2AH4QKT4OOSN563XUHBD" localSheetId="3" hidden="1">#REF!</definedName>
    <definedName name="BEx3GPDH2AH4QKT4OOSN563XUHBD" localSheetId="4" hidden="1">#REF!</definedName>
    <definedName name="BEx3GPDH2AH4QKT4OOSN563XUHBD" hidden="1">#REF!</definedName>
    <definedName name="BEx3GRGZOH1A62SHC133FKNN9K23" localSheetId="3" hidden="1">#REF!</definedName>
    <definedName name="BEx3GRGZOH1A62SHC133FKNN9K23" localSheetId="4" hidden="1">#REF!</definedName>
    <definedName name="BEx3GRGZOH1A62SHC133FKNN9K23" hidden="1">#REF!</definedName>
    <definedName name="BEx3GS2LABKJSRV8GPZLJZVX7NMJ" localSheetId="3" hidden="1">#REF!</definedName>
    <definedName name="BEx3GS2LABKJSRV8GPZLJZVX7NMJ" localSheetId="4" hidden="1">#REF!</definedName>
    <definedName name="BEx3GS2LABKJSRV8GPZLJZVX7NMJ" hidden="1">#REF!</definedName>
    <definedName name="BEx3H05W7OEBR6W6YJKGD6W5M3I1" localSheetId="3" hidden="1">#REF!</definedName>
    <definedName name="BEx3H05W7OEBR6W6YJKGD6W5M3I1" localSheetId="4" hidden="1">#REF!</definedName>
    <definedName name="BEx3H05W7OEBR6W6YJKGD6W5M3I1" hidden="1">#REF!</definedName>
    <definedName name="BEx3H244GCME7ZDNAXG6ZSJ64ZRE" localSheetId="3" hidden="1">#REF!</definedName>
    <definedName name="BEx3H244GCME7ZDNAXG6ZSJ64ZRE" localSheetId="4" hidden="1">#REF!</definedName>
    <definedName name="BEx3H244GCME7ZDNAXG6ZSJ64ZRE" hidden="1">#REF!</definedName>
    <definedName name="BEx3H5UX2GZFZZT657YR76RHW5I6" localSheetId="3" hidden="1">#REF!</definedName>
    <definedName name="BEx3H5UX2GZFZZT657YR76RHW5I6" localSheetId="4" hidden="1">#REF!</definedName>
    <definedName name="BEx3H5UX2GZFZZT657YR76RHW5I6" hidden="1">#REF!</definedName>
    <definedName name="BEx3HACPKDZVUOS9WBDCCFJB46DK" localSheetId="3" hidden="1">#REF!</definedName>
    <definedName name="BEx3HACPKDZVUOS9WBDCCFJB46DK" localSheetId="4" hidden="1">#REF!</definedName>
    <definedName name="BEx3HACPKDZVUOS9WBDCCFJB46DK" hidden="1">#REF!</definedName>
    <definedName name="BEx3HMSEFOP6DBM4R97XA6B7NFG6" localSheetId="3" hidden="1">#REF!</definedName>
    <definedName name="BEx3HMSEFOP6DBM4R97XA6B7NFG6" localSheetId="4" hidden="1">#REF!</definedName>
    <definedName name="BEx3HMSEFOP6DBM4R97XA6B7NFG6" hidden="1">#REF!</definedName>
    <definedName name="BEx3HWJ5SQSD2CVCQNR183X44FR8" localSheetId="3" hidden="1">#REF!</definedName>
    <definedName name="BEx3HWJ5SQSD2CVCQNR183X44FR8" localSheetId="4" hidden="1">#REF!</definedName>
    <definedName name="BEx3HWJ5SQSD2CVCQNR183X44FR8" hidden="1">#REF!</definedName>
    <definedName name="BEx3I09YVXO0G4X7KGSA4WGORM35" localSheetId="3" hidden="1">#REF!</definedName>
    <definedName name="BEx3I09YVXO0G4X7KGSA4WGORM35" localSheetId="4" hidden="1">#REF!</definedName>
    <definedName name="BEx3I09YVXO0G4X7KGSA4WGORM35" hidden="1">#REF!</definedName>
    <definedName name="BEx3I3KN8WAL54AYYACGCUM43J9W" localSheetId="3" hidden="1">#REF!</definedName>
    <definedName name="BEx3I3KN8WAL54AYYACGCUM43J9W" localSheetId="4" hidden="1">#REF!</definedName>
    <definedName name="BEx3I3KN8WAL54AYYACGCUM43J9W" hidden="1">#REF!</definedName>
    <definedName name="BEx3ICF1GY8HQEBIU9S43PDJ90BX" localSheetId="3" hidden="1">#REF!</definedName>
    <definedName name="BEx3ICF1GY8HQEBIU9S43PDJ90BX" localSheetId="4" hidden="1">#REF!</definedName>
    <definedName name="BEx3ICF1GY8HQEBIU9S43PDJ90BX" hidden="1">#REF!</definedName>
    <definedName name="BEx3IYAH2DEBFWO8F94H4MXE3RLY" localSheetId="3" hidden="1">#REF!</definedName>
    <definedName name="BEx3IYAH2DEBFWO8F94H4MXE3RLY" localSheetId="4" hidden="1">#REF!</definedName>
    <definedName name="BEx3IYAH2DEBFWO8F94H4MXE3RLY" hidden="1">#REF!</definedName>
    <definedName name="BEx3IZSG3932LSWHR5YV78IVRPCK" localSheetId="3" hidden="1">#REF!</definedName>
    <definedName name="BEx3IZSG3932LSWHR5YV78IVRPCK" localSheetId="4" hidden="1">#REF!</definedName>
    <definedName name="BEx3IZSG3932LSWHR5YV78IVRPCK" hidden="1">#REF!</definedName>
    <definedName name="BEx3IZXXSYEW50379N2EAFWO8DZV" localSheetId="3" hidden="1">#REF!</definedName>
    <definedName name="BEx3IZXXSYEW50379N2EAFWO8DZV" localSheetId="4" hidden="1">#REF!</definedName>
    <definedName name="BEx3IZXXSYEW50379N2EAFWO8DZV" hidden="1">#REF!</definedName>
    <definedName name="BEx3J1VZVGTKT4ATPO9O5JCSFTTR" localSheetId="3" hidden="1">#REF!</definedName>
    <definedName name="BEx3J1VZVGTKT4ATPO9O5JCSFTTR" localSheetId="4" hidden="1">#REF!</definedName>
    <definedName name="BEx3J1VZVGTKT4ATPO9O5JCSFTTR" hidden="1">#REF!</definedName>
    <definedName name="BEx3JC2TY7JNAAC3L7QHVPQXLGQ8" localSheetId="3" hidden="1">#REF!</definedName>
    <definedName name="BEx3JC2TY7JNAAC3L7QHVPQXLGQ8" localSheetId="4" hidden="1">#REF!</definedName>
    <definedName name="BEx3JC2TY7JNAAC3L7QHVPQXLGQ8" hidden="1">#REF!</definedName>
    <definedName name="BEx3JMF5D7ODCJ7THAJTC1GFSG95" localSheetId="3" hidden="1">#REF!</definedName>
    <definedName name="BEx3JMF5D7ODCJ7THAJTC1GFSG95" localSheetId="4" hidden="1">#REF!</definedName>
    <definedName name="BEx3JMF5D7ODCJ7THAJTC1GFSG95" hidden="1">#REF!</definedName>
    <definedName name="BEx3JX23SYDIGOGM4Y0CQFBW8ZBV" localSheetId="3" hidden="1">#REF!</definedName>
    <definedName name="BEx3JX23SYDIGOGM4Y0CQFBW8ZBV" localSheetId="4" hidden="1">#REF!</definedName>
    <definedName name="BEx3JX23SYDIGOGM4Y0CQFBW8ZBV" hidden="1">#REF!</definedName>
    <definedName name="BEx3JXCXCVBZJGV5VEG9MJEI01AL" localSheetId="3" hidden="1">#REF!</definedName>
    <definedName name="BEx3JXCXCVBZJGV5VEG9MJEI01AL" localSheetId="4" hidden="1">#REF!</definedName>
    <definedName name="BEx3JXCXCVBZJGV5VEG9MJEI01AL" hidden="1">#REF!</definedName>
    <definedName name="BEx3JYK2N7X59TPJSKYZ77ENY8SS" localSheetId="3" hidden="1">#REF!</definedName>
    <definedName name="BEx3JYK2N7X59TPJSKYZ77ENY8SS" localSheetId="4" hidden="1">#REF!</definedName>
    <definedName name="BEx3JYK2N7X59TPJSKYZ77ENY8SS" hidden="1">#REF!</definedName>
    <definedName name="BEx3K13PSDK50JLCLD0GX8L4TWAH" localSheetId="3" hidden="1">#REF!</definedName>
    <definedName name="BEx3K13PSDK50JLCLD0GX8L4TWAH" localSheetId="4" hidden="1">#REF!</definedName>
    <definedName name="BEx3K13PSDK50JLCLD0GX8L4TWAH" hidden="1">#REF!</definedName>
    <definedName name="BEx3K4EII7GU1CG0BN7UL15M6J8Z" localSheetId="3" hidden="1">#REF!</definedName>
    <definedName name="BEx3K4EII7GU1CG0BN7UL15M6J8Z" localSheetId="4" hidden="1">#REF!</definedName>
    <definedName name="BEx3K4EII7GU1CG0BN7UL15M6J8Z" hidden="1">#REF!</definedName>
    <definedName name="BEx3K4ZXQUQ2KYZF74B84SO48XMW" localSheetId="3" hidden="1">#REF!</definedName>
    <definedName name="BEx3K4ZXQUQ2KYZF74B84SO48XMW" localSheetId="4" hidden="1">#REF!</definedName>
    <definedName name="BEx3K4ZXQUQ2KYZF74B84SO48XMW" hidden="1">#REF!</definedName>
    <definedName name="BEx3KEFXUCVNVPH7KSEGAZYX13B5" localSheetId="3" hidden="1">#REF!</definedName>
    <definedName name="BEx3KEFXUCVNVPH7KSEGAZYX13B5" localSheetId="4" hidden="1">#REF!</definedName>
    <definedName name="BEx3KEFXUCVNVPH7KSEGAZYX13B5" hidden="1">#REF!</definedName>
    <definedName name="BEx3KFXUAF6YXAA47B7Q6X9B3VGB" localSheetId="3" hidden="1">#REF!</definedName>
    <definedName name="BEx3KFXUAF6YXAA47B7Q6X9B3VGB" localSheetId="4" hidden="1">#REF!</definedName>
    <definedName name="BEx3KFXUAF6YXAA47B7Q6X9B3VGB" hidden="1">#REF!</definedName>
    <definedName name="BEx3KIXQYOGMPK4WJJAVBRX4NR28" localSheetId="3" hidden="1">#REF!</definedName>
    <definedName name="BEx3KIXQYOGMPK4WJJAVBRX4NR28" localSheetId="4" hidden="1">#REF!</definedName>
    <definedName name="BEx3KIXQYOGMPK4WJJAVBRX4NR28" hidden="1">#REF!</definedName>
    <definedName name="BEx3KJOMVOSFZVJUL3GKCNP6DQDS" localSheetId="3" hidden="1">#REF!</definedName>
    <definedName name="BEx3KJOMVOSFZVJUL3GKCNP6DQDS" localSheetId="4" hidden="1">#REF!</definedName>
    <definedName name="BEx3KJOMVOSFZVJUL3GKCNP6DQDS" hidden="1">#REF!</definedName>
    <definedName name="BEx3KP2VRBMORK0QEAZUYCXL3DHJ" localSheetId="3" hidden="1">#REF!</definedName>
    <definedName name="BEx3KP2VRBMORK0QEAZUYCXL3DHJ" localSheetId="4" hidden="1">#REF!</definedName>
    <definedName name="BEx3KP2VRBMORK0QEAZUYCXL3DHJ" hidden="1">#REF!</definedName>
    <definedName name="BEx3L4IN3LI4C26SITKTGAH27CDU" localSheetId="3" hidden="1">#REF!</definedName>
    <definedName name="BEx3L4IN3LI4C26SITKTGAH27CDU" localSheetId="4" hidden="1">#REF!</definedName>
    <definedName name="BEx3L4IN3LI4C26SITKTGAH27CDU" hidden="1">#REF!</definedName>
    <definedName name="BEx3L4YQ0J7ZU0M5QM6YIPCEYC9K" localSheetId="3" hidden="1">#REF!</definedName>
    <definedName name="BEx3L4YQ0J7ZU0M5QM6YIPCEYC9K" localSheetId="4" hidden="1">#REF!</definedName>
    <definedName name="BEx3L4YQ0J7ZU0M5QM6YIPCEYC9K" hidden="1">#REF!</definedName>
    <definedName name="BEx3L60DJOR7NQN42G7YSAODP1EX" localSheetId="3" hidden="1">#REF!</definedName>
    <definedName name="BEx3L60DJOR7NQN42G7YSAODP1EX" localSheetId="4" hidden="1">#REF!</definedName>
    <definedName name="BEx3L60DJOR7NQN42G7YSAODP1EX" hidden="1">#REF!</definedName>
    <definedName name="BEx3L7D0PI38HWZ7VADU16C9E33D" localSheetId="3" hidden="1">#REF!</definedName>
    <definedName name="BEx3L7D0PI38HWZ7VADU16C9E33D" localSheetId="4" hidden="1">#REF!</definedName>
    <definedName name="BEx3L7D0PI38HWZ7VADU16C9E33D" hidden="1">#REF!</definedName>
    <definedName name="BEx3LANPY1HT49TAH98H4B9RC1D4" localSheetId="3" hidden="1">#REF!</definedName>
    <definedName name="BEx3LANPY1HT49TAH98H4B9RC1D4" hidden="1">#REF!</definedName>
    <definedName name="BEx3LM1PR4Y7KINKMTMKR984GX8Q" localSheetId="3" hidden="1">#REF!</definedName>
    <definedName name="BEx3LM1PR4Y7KINKMTMKR984GX8Q" localSheetId="4" hidden="1">#REF!</definedName>
    <definedName name="BEx3LM1PR4Y7KINKMTMKR984GX8Q" hidden="1">#REF!</definedName>
    <definedName name="BEx3LM1PWWC9WH0R5TX5K06V559U" localSheetId="3" hidden="1">#REF!</definedName>
    <definedName name="BEx3LM1PWWC9WH0R5TX5K06V559U" localSheetId="4" hidden="1">#REF!</definedName>
    <definedName name="BEx3LM1PWWC9WH0R5TX5K06V559U" hidden="1">#REF!</definedName>
    <definedName name="BEx3LPCEZ1C0XEKNCM3YT09JWCUO" localSheetId="3" hidden="1">#REF!</definedName>
    <definedName name="BEx3LPCEZ1C0XEKNCM3YT09JWCUO" localSheetId="4" hidden="1">#REF!</definedName>
    <definedName name="BEx3LPCEZ1C0XEKNCM3YT09JWCUO" hidden="1">#REF!</definedName>
    <definedName name="BEx3LSXW33WR1ECIMRYUPFBJXGGH" localSheetId="3" hidden="1">#REF!</definedName>
    <definedName name="BEx3LSXW33WR1ECIMRYUPFBJXGGH" localSheetId="4" hidden="1">#REF!</definedName>
    <definedName name="BEx3LSXW33WR1ECIMRYUPFBJXGGH" hidden="1">#REF!</definedName>
    <definedName name="BEx3M1MR1K1NQD03H74BFWOK4MWQ" localSheetId="3" hidden="1">#REF!</definedName>
    <definedName name="BEx3M1MR1K1NQD03H74BFWOK4MWQ" localSheetId="4" hidden="1">#REF!</definedName>
    <definedName name="BEx3M1MR1K1NQD03H74BFWOK4MWQ" hidden="1">#REF!</definedName>
    <definedName name="BEx3M4H77MYUKOOD31H9F80NMVK8" localSheetId="3" hidden="1">#REF!</definedName>
    <definedName name="BEx3M4H77MYUKOOD31H9F80NMVK8" localSheetId="4" hidden="1">#REF!</definedName>
    <definedName name="BEx3M4H77MYUKOOD31H9F80NMVK8" hidden="1">#REF!</definedName>
    <definedName name="BEx3M9VFX329PZWYC4DMZ6P3W9R2" localSheetId="3" hidden="1">#REF!</definedName>
    <definedName name="BEx3M9VFX329PZWYC4DMZ6P3W9R2" localSheetId="4" hidden="1">#REF!</definedName>
    <definedName name="BEx3M9VFX329PZWYC4DMZ6P3W9R2" hidden="1">#REF!</definedName>
    <definedName name="BEx3MCQ0VEBV0CZXDS505L38EQ8N" localSheetId="3" hidden="1">#REF!</definedName>
    <definedName name="BEx3MCQ0VEBV0CZXDS505L38EQ8N" localSheetId="4" hidden="1">#REF!</definedName>
    <definedName name="BEx3MCQ0VEBV0CZXDS505L38EQ8N" hidden="1">#REF!</definedName>
    <definedName name="BEx3MEYV5LQY0BAL7V3CFAFVOM3T" localSheetId="3" hidden="1">#REF!</definedName>
    <definedName name="BEx3MEYV5LQY0BAL7V3CFAFVOM3T" localSheetId="4" hidden="1">#REF!</definedName>
    <definedName name="BEx3MEYV5LQY0BAL7V3CFAFVOM3T" hidden="1">#REF!</definedName>
    <definedName name="BEx3MF9LX8G8DXGARRYNTDH542WG" localSheetId="3" hidden="1">#REF!</definedName>
    <definedName name="BEx3MF9LX8G8DXGARRYNTDH542WG" localSheetId="4" hidden="1">#REF!</definedName>
    <definedName name="BEx3MF9LX8G8DXGARRYNTDH542WG" hidden="1">#REF!</definedName>
    <definedName name="BEx3MREOFWJQEYMCMBL7ZE06NBN6" localSheetId="3" hidden="1">#REF!</definedName>
    <definedName name="BEx3MREOFWJQEYMCMBL7ZE06NBN6" localSheetId="4" hidden="1">#REF!</definedName>
    <definedName name="BEx3MREOFWJQEYMCMBL7ZE06NBN6" hidden="1">#REF!</definedName>
    <definedName name="BEx3MSGD8I6KBFD4XFWYGH3DKUK3" localSheetId="3" hidden="1">#REF!</definedName>
    <definedName name="BEx3MSGD8I6KBFD4XFWYGH3DKUK3" localSheetId="4" hidden="1">#REF!</definedName>
    <definedName name="BEx3MSGD8I6KBFD4XFWYGH3DKUK3" hidden="1">#REF!</definedName>
    <definedName name="BEx3NDQFYEWZAUGWFMGT2R7E7RBT" localSheetId="3" hidden="1">#REF!</definedName>
    <definedName name="BEx3NDQFYEWZAUGWFMGT2R7E7RBT" localSheetId="4" hidden="1">#REF!</definedName>
    <definedName name="BEx3NDQFYEWZAUGWFMGT2R7E7RBT" hidden="1">#REF!</definedName>
    <definedName name="BEx3NGQBX2HEDKOCDX0TX1TGBB3P" localSheetId="3" hidden="1">#REF!</definedName>
    <definedName name="BEx3NGQBX2HEDKOCDX0TX1TGBB3P" localSheetId="4" hidden="1">#REF!</definedName>
    <definedName name="BEx3NGQBX2HEDKOCDX0TX1TGBB3P" hidden="1">#REF!</definedName>
    <definedName name="BEx3NLIZ7PHF2XE59ECZ3MD04ZG1" localSheetId="3" hidden="1">#REF!</definedName>
    <definedName name="BEx3NLIZ7PHF2XE59ECZ3MD04ZG1" localSheetId="4" hidden="1">#REF!</definedName>
    <definedName name="BEx3NLIZ7PHF2XE59ECZ3MD04ZG1" hidden="1">#REF!</definedName>
    <definedName name="BEx3NMQ4BVC94728AUM7CCX7UHTU" localSheetId="3" hidden="1">#REF!</definedName>
    <definedName name="BEx3NMQ4BVC94728AUM7CCX7UHTU" localSheetId="4" hidden="1">#REF!</definedName>
    <definedName name="BEx3NMQ4BVC94728AUM7CCX7UHTU" hidden="1">#REF!</definedName>
    <definedName name="BEx3NR2I4OUFP3Z2QZEDU2PIFIDI" localSheetId="3" hidden="1">#REF!</definedName>
    <definedName name="BEx3NR2I4OUFP3Z2QZEDU2PIFIDI" localSheetId="4" hidden="1">#REF!</definedName>
    <definedName name="BEx3NR2I4OUFP3Z2QZEDU2PIFIDI" hidden="1">#REF!</definedName>
    <definedName name="BEx3O19B8FTTAPVT5DZXQGQXWFR8" localSheetId="3" hidden="1">#REF!</definedName>
    <definedName name="BEx3O19B8FTTAPVT5DZXQGQXWFR8" localSheetId="4" hidden="1">#REF!</definedName>
    <definedName name="BEx3O19B8FTTAPVT5DZXQGQXWFR8" hidden="1">#REF!</definedName>
    <definedName name="BEx3O85IKWARA6NCJOLRBRJFMEWW" localSheetId="3" hidden="1">#REF!</definedName>
    <definedName name="BEx3O85IKWARA6NCJOLRBRJFMEWW" localSheetId="4" hidden="1">#REF!</definedName>
    <definedName name="BEx3O85IKWARA6NCJOLRBRJFMEWW" hidden="1">#REF!</definedName>
    <definedName name="BEx3OJZSCGFRW7SVGBFI0X9DNVMM" localSheetId="3" hidden="1">#REF!</definedName>
    <definedName name="BEx3OJZSCGFRW7SVGBFI0X9DNVMM" localSheetId="4" hidden="1">#REF!</definedName>
    <definedName name="BEx3OJZSCGFRW7SVGBFI0X9DNVMM" hidden="1">#REF!</definedName>
    <definedName name="BEx3ORSBUXAF21MKEY90YJV9AY9A" localSheetId="3" hidden="1">#REF!</definedName>
    <definedName name="BEx3ORSBUXAF21MKEY90YJV9AY9A" localSheetId="4" hidden="1">#REF!</definedName>
    <definedName name="BEx3ORSBUXAF21MKEY90YJV9AY9A" hidden="1">#REF!</definedName>
    <definedName name="BEx3OUS0N576NJN078Y1BWUWQK6B" localSheetId="3" hidden="1">#REF!</definedName>
    <definedName name="BEx3OUS0N576NJN078Y1BWUWQK6B" localSheetId="4" hidden="1">#REF!</definedName>
    <definedName name="BEx3OUS0N576NJN078Y1BWUWQK6B" hidden="1">#REF!</definedName>
    <definedName name="BEx3OV8BH6PYNZT7C246LOAU9SVX" localSheetId="3" hidden="1">#REF!</definedName>
    <definedName name="BEx3OV8BH6PYNZT7C246LOAU9SVX" localSheetId="4" hidden="1">#REF!</definedName>
    <definedName name="BEx3OV8BH6PYNZT7C246LOAU9SVX" hidden="1">#REF!</definedName>
    <definedName name="BEx3OXRYJZUEY6E72UJU0PHLMYAR" localSheetId="3" hidden="1">#REF!</definedName>
    <definedName name="BEx3OXRYJZUEY6E72UJU0PHLMYAR" localSheetId="4" hidden="1">#REF!</definedName>
    <definedName name="BEx3OXRYJZUEY6E72UJU0PHLMYAR" hidden="1">#REF!</definedName>
    <definedName name="BEx3P3RP5PYI4BJVYGNU1V7KT5EH" localSheetId="3" hidden="1">#REF!</definedName>
    <definedName name="BEx3P3RP5PYI4BJVYGNU1V7KT5EH" localSheetId="4" hidden="1">#REF!</definedName>
    <definedName name="BEx3P3RP5PYI4BJVYGNU1V7KT5EH" hidden="1">#REF!</definedName>
    <definedName name="BEx3P59TTRSGQY888P5C1O7M2PQT" localSheetId="3" hidden="1">#REF!</definedName>
    <definedName name="BEx3P59TTRSGQY888P5C1O7M2PQT" localSheetId="4" hidden="1">#REF!</definedName>
    <definedName name="BEx3P59TTRSGQY888P5C1O7M2PQT" hidden="1">#REF!</definedName>
    <definedName name="BEx3PDNRRNKD5GOUBUQFXAHIXLD9" localSheetId="3" hidden="1">#REF!</definedName>
    <definedName name="BEx3PDNRRNKD5GOUBUQFXAHIXLD9" localSheetId="4" hidden="1">#REF!</definedName>
    <definedName name="BEx3PDNRRNKD5GOUBUQFXAHIXLD9" hidden="1">#REF!</definedName>
    <definedName name="BEx3PDT8GNPWLLN02IH1XPV90XYK" localSheetId="3" hidden="1">#REF!</definedName>
    <definedName name="BEx3PDT8GNPWLLN02IH1XPV90XYK" localSheetId="4" hidden="1">#REF!</definedName>
    <definedName name="BEx3PDT8GNPWLLN02IH1XPV90XYK" hidden="1">#REF!</definedName>
    <definedName name="BEx3PKEMDW8KZEP11IL927C5O7I2" localSheetId="3" hidden="1">#REF!</definedName>
    <definedName name="BEx3PKEMDW8KZEP11IL927C5O7I2" localSheetId="4" hidden="1">#REF!</definedName>
    <definedName name="BEx3PKEMDW8KZEP11IL927C5O7I2" hidden="1">#REF!</definedName>
    <definedName name="BEx3PKJZ1Z7L9S6KV8KXVS6B2FX4" localSheetId="3" hidden="1">#REF!</definedName>
    <definedName name="BEx3PKJZ1Z7L9S6KV8KXVS6B2FX4" localSheetId="4" hidden="1">#REF!</definedName>
    <definedName name="BEx3PKJZ1Z7L9S6KV8KXVS6B2FX4" hidden="1">#REF!</definedName>
    <definedName name="BEx3PMNG53Z5HY138H99QOMTX8W3" localSheetId="3" hidden="1">#REF!</definedName>
    <definedName name="BEx3PMNG53Z5HY138H99QOMTX8W3" localSheetId="4" hidden="1">#REF!</definedName>
    <definedName name="BEx3PMNG53Z5HY138H99QOMTX8W3" hidden="1">#REF!</definedName>
    <definedName name="BEx3PP1RRSFZ8UC0JC9R91W6LNKW" localSheetId="3" hidden="1">#REF!</definedName>
    <definedName name="BEx3PP1RRSFZ8UC0JC9R91W6LNKW" localSheetId="4" hidden="1">#REF!</definedName>
    <definedName name="BEx3PP1RRSFZ8UC0JC9R91W6LNKW" hidden="1">#REF!</definedName>
    <definedName name="BEx3PRQW017D7T1X732WDV7L1KP8" localSheetId="3" hidden="1">#REF!</definedName>
    <definedName name="BEx3PRQW017D7T1X732WDV7L1KP8" localSheetId="4" hidden="1">#REF!</definedName>
    <definedName name="BEx3PRQW017D7T1X732WDV7L1KP8" hidden="1">#REF!</definedName>
    <definedName name="BEx3PVXYZC8WB9ZJE7OCKUXZ46EA" localSheetId="3" hidden="1">#REF!</definedName>
    <definedName name="BEx3PVXYZC8WB9ZJE7OCKUXZ46EA" localSheetId="4" hidden="1">#REF!</definedName>
    <definedName name="BEx3PVXYZC8WB9ZJE7OCKUXZ46EA" hidden="1">#REF!</definedName>
    <definedName name="BEx3Q0VWPU5EQECK7MQ47TYJ3SWW" localSheetId="3" hidden="1">#REF!</definedName>
    <definedName name="BEx3Q0VWPU5EQECK7MQ47TYJ3SWW" localSheetId="4" hidden="1">#REF!</definedName>
    <definedName name="BEx3Q0VWPU5EQECK7MQ47TYJ3SWW" hidden="1">#REF!</definedName>
    <definedName name="BEx3Q7BZ9PUXK2RLIOFSIS9AHU1B" localSheetId="3" hidden="1">#REF!</definedName>
    <definedName name="BEx3Q7BZ9PUXK2RLIOFSIS9AHU1B" localSheetId="4" hidden="1">#REF!</definedName>
    <definedName name="BEx3Q7BZ9PUXK2RLIOFSIS9AHU1B" hidden="1">#REF!</definedName>
    <definedName name="BEx3Q8J42S9VU6EAN2Y28MR6DF88" localSheetId="3" hidden="1">#REF!</definedName>
    <definedName name="BEx3Q8J42S9VU6EAN2Y28MR6DF88" localSheetId="4" hidden="1">#REF!</definedName>
    <definedName name="BEx3Q8J42S9VU6EAN2Y28MR6DF88" hidden="1">#REF!</definedName>
    <definedName name="BEx3QCFD2TBUF95ZN83Q7JPV97FK" localSheetId="3" hidden="1">#REF!</definedName>
    <definedName name="BEx3QCFD2TBUF95ZN83Q7JPV97FK" localSheetId="4" hidden="1">#REF!</definedName>
    <definedName name="BEx3QCFD2TBUF95ZN83Q7JPV97FK" hidden="1">#REF!</definedName>
    <definedName name="BEx3QEDFOYFY5NBTININ5W4RLD4Q" localSheetId="3" hidden="1">#REF!</definedName>
    <definedName name="BEx3QEDFOYFY5NBTININ5W4RLD4Q" localSheetId="4" hidden="1">#REF!</definedName>
    <definedName name="BEx3QEDFOYFY5NBTININ5W4RLD4Q" hidden="1">#REF!</definedName>
    <definedName name="BEx3QIKJ3U962US1Q564NZDLU8LD" localSheetId="3" hidden="1">#REF!</definedName>
    <definedName name="BEx3QIKJ3U962US1Q564NZDLU8LD" localSheetId="4" hidden="1">#REF!</definedName>
    <definedName name="BEx3QIKJ3U962US1Q564NZDLU8LD" hidden="1">#REF!</definedName>
    <definedName name="BEx3QLF3RHHBNUFLUWEROBZDF1U4" localSheetId="3" hidden="1">#REF!</definedName>
    <definedName name="BEx3QLF3RHHBNUFLUWEROBZDF1U4" localSheetId="4" hidden="1">#REF!</definedName>
    <definedName name="BEx3QLF3RHHBNUFLUWEROBZDF1U4" hidden="1">#REF!</definedName>
    <definedName name="BEx3QR9D45DHW50VQ7Y3Q1AXPOB9" localSheetId="3" hidden="1">#REF!</definedName>
    <definedName name="BEx3QR9D45DHW50VQ7Y3Q1AXPOB9" localSheetId="4" hidden="1">#REF!</definedName>
    <definedName name="BEx3QR9D45DHW50VQ7Y3Q1AXPOB9" hidden="1">#REF!</definedName>
    <definedName name="BEx3QSWT2S5KWG6U2V9711IYDQBM" localSheetId="3" hidden="1">#REF!</definedName>
    <definedName name="BEx3QSWT2S5KWG6U2V9711IYDQBM" localSheetId="4" hidden="1">#REF!</definedName>
    <definedName name="BEx3QSWT2S5KWG6U2V9711IYDQBM" hidden="1">#REF!</definedName>
    <definedName name="BEx3QVGG7Q2X4HZHJAM35A8T3VR7" localSheetId="3" hidden="1">#REF!</definedName>
    <definedName name="BEx3QVGG7Q2X4HZHJAM35A8T3VR7" localSheetId="4" hidden="1">#REF!</definedName>
    <definedName name="BEx3QVGG7Q2X4HZHJAM35A8T3VR7" hidden="1">#REF!</definedName>
    <definedName name="BEx3R0JUB9YN8PHPPQTAMIT1IHWK" localSheetId="3" hidden="1">#REF!</definedName>
    <definedName name="BEx3R0JUB9YN8PHPPQTAMIT1IHWK" localSheetId="4" hidden="1">#REF!</definedName>
    <definedName name="BEx3R0JUB9YN8PHPPQTAMIT1IHWK" hidden="1">#REF!</definedName>
    <definedName name="BEx3R81NFRO7M81VHVKOBFT0QBIL" localSheetId="3" hidden="1">#REF!</definedName>
    <definedName name="BEx3R81NFRO7M81VHVKOBFT0QBIL" localSheetId="4" hidden="1">#REF!</definedName>
    <definedName name="BEx3R81NFRO7M81VHVKOBFT0QBIL" hidden="1">#REF!</definedName>
    <definedName name="BEx3RHC2ZD5UFS6QD4OPFCNNMWH1" localSheetId="3" hidden="1">#REF!</definedName>
    <definedName name="BEx3RHC2ZD5UFS6QD4OPFCNNMWH1" localSheetId="4" hidden="1">#REF!</definedName>
    <definedName name="BEx3RHC2ZD5UFS6QD4OPFCNNMWH1" hidden="1">#REF!</definedName>
    <definedName name="BEx3RQ10QIWBAPHALAA91BUUCM2X" localSheetId="3" hidden="1">#REF!</definedName>
    <definedName name="BEx3RQ10QIWBAPHALAA91BUUCM2X" localSheetId="4" hidden="1">#REF!</definedName>
    <definedName name="BEx3RQ10QIWBAPHALAA91BUUCM2X" hidden="1">#REF!</definedName>
    <definedName name="BEx3RV4E1WT43SZBUN09RTB8EK1O" localSheetId="3" hidden="1">#REF!</definedName>
    <definedName name="BEx3RV4E1WT43SZBUN09RTB8EK1O" localSheetId="4" hidden="1">#REF!</definedName>
    <definedName name="BEx3RV4E1WT43SZBUN09RTB8EK1O" hidden="1">#REF!</definedName>
    <definedName name="BEx3RXYU0QLFXSFTM5EB20GD03W5" localSheetId="3" hidden="1">#REF!</definedName>
    <definedName name="BEx3RXYU0QLFXSFTM5EB20GD03W5" localSheetId="4" hidden="1">#REF!</definedName>
    <definedName name="BEx3RXYU0QLFXSFTM5EB20GD03W5" hidden="1">#REF!</definedName>
    <definedName name="BEx3RYKLC3QQO3XTUN7BEW2AQL98" localSheetId="3" hidden="1">#REF!</definedName>
    <definedName name="BEx3RYKLC3QQO3XTUN7BEW2AQL98" localSheetId="4" hidden="1">#REF!</definedName>
    <definedName name="BEx3RYKLC3QQO3XTUN7BEW2AQL98" hidden="1">#REF!</definedName>
    <definedName name="BEx3S37QNFSKW3DGRH5YVVEZLJI7" localSheetId="3" hidden="1">#REF!</definedName>
    <definedName name="BEx3S37QNFSKW3DGRH5YVVEZLJI7" localSheetId="4" hidden="1">#REF!</definedName>
    <definedName name="BEx3S37QNFSKW3DGRH5YVVEZLJI7" hidden="1">#REF!</definedName>
    <definedName name="BEx3SICJ45BYT6FHBER86PJT25FC" localSheetId="3" hidden="1">#REF!</definedName>
    <definedName name="BEx3SICJ45BYT6FHBER86PJT25FC" localSheetId="4" hidden="1">#REF!</definedName>
    <definedName name="BEx3SICJ45BYT6FHBER86PJT25FC" hidden="1">#REF!</definedName>
    <definedName name="BEx3SMUCMJVGQ2H4EHQI5ZFHEF0P" localSheetId="3" hidden="1">#REF!</definedName>
    <definedName name="BEx3SMUCMJVGQ2H4EHQI5ZFHEF0P" localSheetId="4" hidden="1">#REF!</definedName>
    <definedName name="BEx3SMUCMJVGQ2H4EHQI5ZFHEF0P" hidden="1">#REF!</definedName>
    <definedName name="BEx3SN56F03CPDRDA7LZ763V0N4I" localSheetId="3" hidden="1">#REF!</definedName>
    <definedName name="BEx3SN56F03CPDRDA7LZ763V0N4I" localSheetId="4" hidden="1">#REF!</definedName>
    <definedName name="BEx3SN56F03CPDRDA7LZ763V0N4I" hidden="1">#REF!</definedName>
    <definedName name="BEx3SPE6N1ORXPRCDL3JPZD73Z9F" localSheetId="3" hidden="1">#REF!</definedName>
    <definedName name="BEx3SPE6N1ORXPRCDL3JPZD73Z9F" localSheetId="4" hidden="1">#REF!</definedName>
    <definedName name="BEx3SPE6N1ORXPRCDL3JPZD73Z9F" hidden="1">#REF!</definedName>
    <definedName name="BEx3T29ZTULQE0OMSMWUMZDU9ZZ0" localSheetId="3" hidden="1">#REF!</definedName>
    <definedName name="BEx3T29ZTULQE0OMSMWUMZDU9ZZ0" localSheetId="4" hidden="1">#REF!</definedName>
    <definedName name="BEx3T29ZTULQE0OMSMWUMZDU9ZZ0" hidden="1">#REF!</definedName>
    <definedName name="BEx3T6MJ1QDJ929WMUDVZ0O3UW0Y" localSheetId="3" hidden="1">#REF!</definedName>
    <definedName name="BEx3T6MJ1QDJ929WMUDVZ0O3UW0Y" localSheetId="4" hidden="1">#REF!</definedName>
    <definedName name="BEx3T6MJ1QDJ929WMUDVZ0O3UW0Y" hidden="1">#REF!</definedName>
    <definedName name="BEx3TD7WH1NN1OH0MRS4T8ENRU32" localSheetId="3" hidden="1">#REF!</definedName>
    <definedName name="BEx3TD7WH1NN1OH0MRS4T8ENRU32" localSheetId="4" hidden="1">#REF!</definedName>
    <definedName name="BEx3TD7WH1NN1OH0MRS4T8ENRU32" hidden="1">#REF!</definedName>
    <definedName name="BEx3TPCSI16OAB2L9M9IULQMQ9J9" localSheetId="3" hidden="1">#REF!</definedName>
    <definedName name="BEx3TPCSI16OAB2L9M9IULQMQ9J9" localSheetId="4" hidden="1">#REF!</definedName>
    <definedName name="BEx3TPCSI16OAB2L9M9IULQMQ9J9" hidden="1">#REF!</definedName>
    <definedName name="BEx3TQ3SFJB2WTCV0OXDE56FB46K" localSheetId="3" hidden="1">#REF!</definedName>
    <definedName name="BEx3TQ3SFJB2WTCV0OXDE56FB46K" localSheetId="4" hidden="1">#REF!</definedName>
    <definedName name="BEx3TQ3SFJB2WTCV0OXDE56FB46K" hidden="1">#REF!</definedName>
    <definedName name="BEx3TX59M3456DDBXWFJ8X2TU37A" localSheetId="3" hidden="1">#REF!</definedName>
    <definedName name="BEx3TX59M3456DDBXWFJ8X2TU37A" localSheetId="4" hidden="1">#REF!</definedName>
    <definedName name="BEx3TX59M3456DDBXWFJ8X2TU37A" hidden="1">#REF!</definedName>
    <definedName name="BEx3U2UBY80GPGSTYFGI6F8TPKCV" localSheetId="3" hidden="1">#REF!</definedName>
    <definedName name="BEx3U2UBY80GPGSTYFGI6F8TPKCV" localSheetId="4" hidden="1">#REF!</definedName>
    <definedName name="BEx3U2UBY80GPGSTYFGI6F8TPKCV" hidden="1">#REF!</definedName>
    <definedName name="BEx3U64YUOZ419BAJS2W78UMATAW" localSheetId="3" hidden="1">#REF!</definedName>
    <definedName name="BEx3U64YUOZ419BAJS2W78UMATAW" localSheetId="4" hidden="1">#REF!</definedName>
    <definedName name="BEx3U64YUOZ419BAJS2W78UMATAW" hidden="1">#REF!</definedName>
    <definedName name="BEx3U94WCEA5DKMWBEX1GU0LKYG2" localSheetId="3" hidden="1">#REF!</definedName>
    <definedName name="BEx3U94WCEA5DKMWBEX1GU0LKYG2" localSheetId="4" hidden="1">#REF!</definedName>
    <definedName name="BEx3U94WCEA5DKMWBEX1GU0LKYG2" hidden="1">#REF!</definedName>
    <definedName name="BEx3U9VZ8SQVYS6ZA038J7AP7ZGW" localSheetId="3" hidden="1">#REF!</definedName>
    <definedName name="BEx3U9VZ8SQVYS6ZA038J7AP7ZGW" localSheetId="4" hidden="1">#REF!</definedName>
    <definedName name="BEx3U9VZ8SQVYS6ZA038J7AP7ZGW" hidden="1">#REF!</definedName>
    <definedName name="BEx3UIQ5WRJBGNTFCCLOR4N7B1OQ" localSheetId="3" hidden="1">#REF!</definedName>
    <definedName name="BEx3UIQ5WRJBGNTFCCLOR4N7B1OQ" localSheetId="4" hidden="1">#REF!</definedName>
    <definedName name="BEx3UIQ5WRJBGNTFCCLOR4N7B1OQ" hidden="1">#REF!</definedName>
    <definedName name="BEx3UJMIX2NUSSWGMSI25A5DM4CH" localSheetId="3" hidden="1">#REF!</definedName>
    <definedName name="BEx3UJMIX2NUSSWGMSI25A5DM4CH" localSheetId="4" hidden="1">#REF!</definedName>
    <definedName name="BEx3UJMIX2NUSSWGMSI25A5DM4CH" hidden="1">#REF!</definedName>
    <definedName name="BEx3UKIX0UULWP3BZA8VT2SQ8WI7" localSheetId="3" hidden="1">#REF!</definedName>
    <definedName name="BEx3UKIX0UULWP3BZA8VT2SQ8WI7" localSheetId="4" hidden="1">#REF!</definedName>
    <definedName name="BEx3UKIX0UULWP3BZA8VT2SQ8WI7" hidden="1">#REF!</definedName>
    <definedName name="BEx3UKOCOQG7S1YQ436S997K1KWV" localSheetId="3" hidden="1">#REF!</definedName>
    <definedName name="BEx3UKOCOQG7S1YQ436S997K1KWV" localSheetId="4" hidden="1">#REF!</definedName>
    <definedName name="BEx3UKOCOQG7S1YQ436S997K1KWV" hidden="1">#REF!</definedName>
    <definedName name="BEx3UNISOEXF3OFHT2BUA6P9RBIJ" localSheetId="3" hidden="1">#REF!</definedName>
    <definedName name="BEx3UNISOEXF3OFHT2BUA6P9RBIJ" hidden="1">#REF!</definedName>
    <definedName name="BEx3UYM19VIXLA0EU7LB9NHA77PB" localSheetId="3" hidden="1">#REF!</definedName>
    <definedName name="BEx3UYM19VIXLA0EU7LB9NHA77PB" localSheetId="4" hidden="1">#REF!</definedName>
    <definedName name="BEx3UYM19VIXLA0EU7LB9NHA77PB" hidden="1">#REF!</definedName>
    <definedName name="BEx3VML7CG70HPISMVYIUEN3711Q" localSheetId="3" hidden="1">#REF!</definedName>
    <definedName name="BEx3VML7CG70HPISMVYIUEN3711Q" localSheetId="4" hidden="1">#REF!</definedName>
    <definedName name="BEx3VML7CG70HPISMVYIUEN3711Q" hidden="1">#REF!</definedName>
    <definedName name="BEx56ZID5H04P9AIYLP1OASFGV56" localSheetId="3" hidden="1">#REF!</definedName>
    <definedName name="BEx56ZID5H04P9AIYLP1OASFGV56" localSheetId="4" hidden="1">#REF!</definedName>
    <definedName name="BEx56ZID5H04P9AIYLP1OASFGV56" hidden="1">#REF!</definedName>
    <definedName name="BEx57ROM8UIFKV5C1BOZWSQQLESO" localSheetId="3" hidden="1">#REF!</definedName>
    <definedName name="BEx57ROM8UIFKV5C1BOZWSQQLESO" localSheetId="4" hidden="1">#REF!</definedName>
    <definedName name="BEx57ROM8UIFKV5C1BOZWSQQLESO" hidden="1">#REF!</definedName>
    <definedName name="BEx587EYSS57E3PI8DT973HLJM9E" localSheetId="3" hidden="1">#REF!</definedName>
    <definedName name="BEx587EYSS57E3PI8DT973HLJM9E" localSheetId="4" hidden="1">#REF!</definedName>
    <definedName name="BEx587EYSS57E3PI8DT973HLJM9E" hidden="1">#REF!</definedName>
    <definedName name="BEx587KFQ3VKCOCY1SA5F24PQGUI" localSheetId="3" hidden="1">#REF!</definedName>
    <definedName name="BEx587KFQ3VKCOCY1SA5F24PQGUI" localSheetId="4" hidden="1">#REF!</definedName>
    <definedName name="BEx587KFQ3VKCOCY1SA5F24PQGUI" hidden="1">#REF!</definedName>
    <definedName name="BEx58O780PQ05NF0Z1SKKRB3N099" localSheetId="3" hidden="1">#REF!</definedName>
    <definedName name="BEx58O780PQ05NF0Z1SKKRB3N099" localSheetId="4" hidden="1">#REF!</definedName>
    <definedName name="BEx58O780PQ05NF0Z1SKKRB3N099" hidden="1">#REF!</definedName>
    <definedName name="BEx58W57CTL8HFK3U7ZRFYZR6MXE" localSheetId="3" hidden="1">#REF!</definedName>
    <definedName name="BEx58W57CTL8HFK3U7ZRFYZR6MXE" localSheetId="4" hidden="1">#REF!</definedName>
    <definedName name="BEx58W57CTL8HFK3U7ZRFYZR6MXE" hidden="1">#REF!</definedName>
    <definedName name="BEx58XHO7ZULLF2EUD7YIS0MGQJ5" localSheetId="3" hidden="1">#REF!</definedName>
    <definedName name="BEx58XHO7ZULLF2EUD7YIS0MGQJ5" localSheetId="4" hidden="1">#REF!</definedName>
    <definedName name="BEx58XHO7ZULLF2EUD7YIS0MGQJ5" hidden="1">#REF!</definedName>
    <definedName name="BEx58ZAFNTMGBNDH52VUYXLRJO7P" localSheetId="3" hidden="1">#REF!</definedName>
    <definedName name="BEx58ZAFNTMGBNDH52VUYXLRJO7P" localSheetId="4" hidden="1">#REF!</definedName>
    <definedName name="BEx58ZAFNTMGBNDH52VUYXLRJO7P" hidden="1">#REF!</definedName>
    <definedName name="BEx58ZW0HAIGIPEX9CVA1PQQTR6X" localSheetId="3" hidden="1">#REF!</definedName>
    <definedName name="BEx58ZW0HAIGIPEX9CVA1PQQTR6X" localSheetId="4" hidden="1">#REF!</definedName>
    <definedName name="BEx58ZW0HAIGIPEX9CVA1PQQTR6X" hidden="1">#REF!</definedName>
    <definedName name="BEx593SAFVYKW7V61D9COEZJXDA7" localSheetId="3" hidden="1">#REF!</definedName>
    <definedName name="BEx593SAFVYKW7V61D9COEZJXDA7" localSheetId="4" hidden="1">#REF!</definedName>
    <definedName name="BEx593SAFVYKW7V61D9COEZJXDA7" hidden="1">#REF!</definedName>
    <definedName name="BEx59BA1KH3RG6K1LHL7YS2VB79N" localSheetId="3" hidden="1">#REF!</definedName>
    <definedName name="BEx59BA1KH3RG6K1LHL7YS2VB79N" localSheetId="4" hidden="1">#REF!</definedName>
    <definedName name="BEx59BA1KH3RG6K1LHL7YS2VB79N" hidden="1">#REF!</definedName>
    <definedName name="BEx59DDIU0AMFOY94NSP1ULST8JD" localSheetId="3" hidden="1">#REF!</definedName>
    <definedName name="BEx59DDIU0AMFOY94NSP1ULST8JD" localSheetId="4" hidden="1">#REF!</definedName>
    <definedName name="BEx59DDIU0AMFOY94NSP1ULST8JD" hidden="1">#REF!</definedName>
    <definedName name="BEx59E9WABJP2TN71QAIKK79HPK9" localSheetId="3" hidden="1">#REF!</definedName>
    <definedName name="BEx59E9WABJP2TN71QAIKK79HPK9" localSheetId="4" hidden="1">#REF!</definedName>
    <definedName name="BEx59E9WABJP2TN71QAIKK79HPK9" hidden="1">#REF!</definedName>
    <definedName name="BEx59F0T17A80RNLNSZNFX8NAO8Y" localSheetId="3" hidden="1">#REF!</definedName>
    <definedName name="BEx59F0T17A80RNLNSZNFX8NAO8Y" localSheetId="4" hidden="1">#REF!</definedName>
    <definedName name="BEx59F0T17A80RNLNSZNFX8NAO8Y" hidden="1">#REF!</definedName>
    <definedName name="BEx59P7MAPNU129ZTC5H3EH892G1" localSheetId="3" hidden="1">#REF!</definedName>
    <definedName name="BEx59P7MAPNU129ZTC5H3EH892G1" localSheetId="4" hidden="1">#REF!</definedName>
    <definedName name="BEx59P7MAPNU129ZTC5H3EH892G1" hidden="1">#REF!</definedName>
    <definedName name="BEx5A11WZRQSIE089QE119AOX9ZG" localSheetId="3" hidden="1">#REF!</definedName>
    <definedName name="BEx5A11WZRQSIE089QE119AOX9ZG" localSheetId="4" hidden="1">#REF!</definedName>
    <definedName name="BEx5A11WZRQSIE089QE119AOX9ZG" hidden="1">#REF!</definedName>
    <definedName name="BEx5A7CIGCOTHJKHGUBDZG91JGPZ" localSheetId="3" hidden="1">#REF!</definedName>
    <definedName name="BEx5A7CIGCOTHJKHGUBDZG91JGPZ" localSheetId="4" hidden="1">#REF!</definedName>
    <definedName name="BEx5A7CIGCOTHJKHGUBDZG91JGPZ" hidden="1">#REF!</definedName>
    <definedName name="BEx5A8UFLT2SWVSG5COFA9B8P376" localSheetId="3" hidden="1">#REF!</definedName>
    <definedName name="BEx5A8UFLT2SWVSG5COFA9B8P376" localSheetId="4" hidden="1">#REF!</definedName>
    <definedName name="BEx5A8UFLT2SWVSG5COFA9B8P376" hidden="1">#REF!</definedName>
    <definedName name="BEx5ABUBK8WJV1WILGYU9A7CO0KI" localSheetId="3" hidden="1">#REF!</definedName>
    <definedName name="BEx5ABUBK8WJV1WILGYU9A7CO0KI" localSheetId="4" hidden="1">#REF!</definedName>
    <definedName name="BEx5ABUBK8WJV1WILGYU9A7CO0KI" hidden="1">#REF!</definedName>
    <definedName name="BEx5AFFTN3IXIBHDKM0FYC4OFL1S" localSheetId="3" hidden="1">#REF!</definedName>
    <definedName name="BEx5AFFTN3IXIBHDKM0FYC4OFL1S" localSheetId="4" hidden="1">#REF!</definedName>
    <definedName name="BEx5AFFTN3IXIBHDKM0FYC4OFL1S" hidden="1">#REF!</definedName>
    <definedName name="BEx5AOFIO8KVRHIZ1RII337AA8ML" localSheetId="3" hidden="1">#REF!</definedName>
    <definedName name="BEx5AOFIO8KVRHIZ1RII337AA8ML" localSheetId="4" hidden="1">#REF!</definedName>
    <definedName name="BEx5AOFIO8KVRHIZ1RII337AA8ML" hidden="1">#REF!</definedName>
    <definedName name="BEx5APRZ66L5BWHFE8E4YYNEDTI4" localSheetId="3" hidden="1">#REF!</definedName>
    <definedName name="BEx5APRZ66L5BWHFE8E4YYNEDTI4" localSheetId="4" hidden="1">#REF!</definedName>
    <definedName name="BEx5APRZ66L5BWHFE8E4YYNEDTI4" hidden="1">#REF!</definedName>
    <definedName name="BEx5AQJ1Z64KY10P8ZF1JKJUFEGN" localSheetId="3" hidden="1">#REF!</definedName>
    <definedName name="BEx5AQJ1Z64KY10P8ZF1JKJUFEGN" localSheetId="4" hidden="1">#REF!</definedName>
    <definedName name="BEx5AQJ1Z64KY10P8ZF1JKJUFEGN" hidden="1">#REF!</definedName>
    <definedName name="BEx5AY62R0TL82VHXE37SCZCINQC" localSheetId="3" hidden="1">#REF!</definedName>
    <definedName name="BEx5AY62R0TL82VHXE37SCZCINQC" localSheetId="4" hidden="1">#REF!</definedName>
    <definedName name="BEx5AY62R0TL82VHXE37SCZCINQC" hidden="1">#REF!</definedName>
    <definedName name="BEx5B0PV1FCOUSHWQTY94AO0B8P0" localSheetId="3" hidden="1">#REF!</definedName>
    <definedName name="BEx5B0PV1FCOUSHWQTY94AO0B8P0" localSheetId="4" hidden="1">#REF!</definedName>
    <definedName name="BEx5B0PV1FCOUSHWQTY94AO0B8P0" hidden="1">#REF!</definedName>
    <definedName name="BEx5B4RHHX0J1BF2FZKEA0SPP29O" localSheetId="3" hidden="1">#REF!</definedName>
    <definedName name="BEx5B4RHHX0J1BF2FZKEA0SPP29O" localSheetId="4" hidden="1">#REF!</definedName>
    <definedName name="BEx5B4RHHX0J1BF2FZKEA0SPP29O" hidden="1">#REF!</definedName>
    <definedName name="BEx5B5YMSWP0OVI5CIQRP5V18D0C" localSheetId="3" hidden="1">#REF!</definedName>
    <definedName name="BEx5B5YMSWP0OVI5CIQRP5V18D0C" localSheetId="4" hidden="1">#REF!</definedName>
    <definedName name="BEx5B5YMSWP0OVI5CIQRP5V18D0C" hidden="1">#REF!</definedName>
    <definedName name="BEx5B825RW35M5H0UB2IZGGRS4ER" localSheetId="3" hidden="1">#REF!</definedName>
    <definedName name="BEx5B825RW35M5H0UB2IZGGRS4ER" localSheetId="4" hidden="1">#REF!</definedName>
    <definedName name="BEx5B825RW35M5H0UB2IZGGRS4ER" hidden="1">#REF!</definedName>
    <definedName name="BEx5BAWPMY0TL684WDXX6KKJLRCN" localSheetId="3" hidden="1">#REF!</definedName>
    <definedName name="BEx5BAWPMY0TL684WDXX6KKJLRCN" localSheetId="4" hidden="1">#REF!</definedName>
    <definedName name="BEx5BAWPMY0TL684WDXX6KKJLRCN" hidden="1">#REF!</definedName>
    <definedName name="BEx5BBCUOWR6J9MZS2ML5XB0X7MW" localSheetId="3" hidden="1">#REF!</definedName>
    <definedName name="BEx5BBCUOWR6J9MZS2ML5XB0X7MW" localSheetId="4" hidden="1">#REF!</definedName>
    <definedName name="BEx5BBCUOWR6J9MZS2ML5XB0X7MW" hidden="1">#REF!</definedName>
    <definedName name="BEx5BBI61U4Y65GD0ARMTALPP7SJ" localSheetId="3" hidden="1">#REF!</definedName>
    <definedName name="BEx5BBI61U4Y65GD0ARMTALPP7SJ" localSheetId="4" hidden="1">#REF!</definedName>
    <definedName name="BEx5BBI61U4Y65GD0ARMTALPP7SJ" hidden="1">#REF!</definedName>
    <definedName name="BEx5BDR56MEV4IHY6CIH2SVNG1UB" localSheetId="3" hidden="1">#REF!</definedName>
    <definedName name="BEx5BDR56MEV4IHY6CIH2SVNG1UB" localSheetId="4" hidden="1">#REF!</definedName>
    <definedName name="BEx5BDR56MEV4IHY6CIH2SVNG1UB" hidden="1">#REF!</definedName>
    <definedName name="BEx5BESZC5H329SKHGJOHZFILYJJ" localSheetId="3" hidden="1">#REF!</definedName>
    <definedName name="BEx5BESZC5H329SKHGJOHZFILYJJ" localSheetId="4" hidden="1">#REF!</definedName>
    <definedName name="BEx5BESZC5H329SKHGJOHZFILYJJ" hidden="1">#REF!</definedName>
    <definedName name="BEx5BHSQ42B50IU1TEQFUXFX9XQD" localSheetId="3" hidden="1">#REF!</definedName>
    <definedName name="BEx5BHSQ42B50IU1TEQFUXFX9XQD" localSheetId="4" hidden="1">#REF!</definedName>
    <definedName name="BEx5BHSQ42B50IU1TEQFUXFX9XQD" hidden="1">#REF!</definedName>
    <definedName name="BEx5BKSM4UN4C1DM3EYKM79MRC5K" localSheetId="3" hidden="1">#REF!</definedName>
    <definedName name="BEx5BKSM4UN4C1DM3EYKM79MRC5K" localSheetId="4" hidden="1">#REF!</definedName>
    <definedName name="BEx5BKSM4UN4C1DM3EYKM79MRC5K" hidden="1">#REF!</definedName>
    <definedName name="BEx5BNN8NPH9KVOBARB9CDD9WLB6" localSheetId="3" hidden="1">#REF!</definedName>
    <definedName name="BEx5BNN8NPH9KVOBARB9CDD9WLB6" localSheetId="4" hidden="1">#REF!</definedName>
    <definedName name="BEx5BNN8NPH9KVOBARB9CDD9WLB6" hidden="1">#REF!</definedName>
    <definedName name="BEx5BPLEZ8XY6S89R7AZQSKLT4HK" localSheetId="3" hidden="1">#REF!</definedName>
    <definedName name="BEx5BPLEZ8XY6S89R7AZQSKLT4HK" localSheetId="4" hidden="1">#REF!</definedName>
    <definedName name="BEx5BPLEZ8XY6S89R7AZQSKLT4HK" hidden="1">#REF!</definedName>
    <definedName name="BEx5BYFMZ80TDDN2EZO8CF39AIAC" localSheetId="3" hidden="1">#REF!</definedName>
    <definedName name="BEx5BYFMZ80TDDN2EZO8CF39AIAC" localSheetId="4" hidden="1">#REF!</definedName>
    <definedName name="BEx5BYFMZ80TDDN2EZO8CF39AIAC" hidden="1">#REF!</definedName>
    <definedName name="BEx5C2BWFW6SHZBFDEISKGXHZCQW" localSheetId="3" hidden="1">#REF!</definedName>
    <definedName name="BEx5C2BWFW6SHZBFDEISKGXHZCQW" localSheetId="4" hidden="1">#REF!</definedName>
    <definedName name="BEx5C2BWFW6SHZBFDEISKGXHZCQW" hidden="1">#REF!</definedName>
    <definedName name="BEx5C44NK782B81CBGQUDS6Z8MV9" localSheetId="3" hidden="1">#REF!</definedName>
    <definedName name="BEx5C44NK782B81CBGQUDS6Z8MV9" localSheetId="4" hidden="1">#REF!</definedName>
    <definedName name="BEx5C44NK782B81CBGQUDS6Z8MV9" hidden="1">#REF!</definedName>
    <definedName name="BEx5C49ZFH8TO9ZU55729C3F7XG7" localSheetId="3" hidden="1">#REF!</definedName>
    <definedName name="BEx5C49ZFH8TO9ZU55729C3F7XG7" localSheetId="4" hidden="1">#REF!</definedName>
    <definedName name="BEx5C49ZFH8TO9ZU55729C3F7XG7" hidden="1">#REF!</definedName>
    <definedName name="BEx5C8GZQK13G60ZM70P63I5OS0L" localSheetId="3" hidden="1">#REF!</definedName>
    <definedName name="BEx5C8GZQK13G60ZM70P63I5OS0L" localSheetId="4" hidden="1">#REF!</definedName>
    <definedName name="BEx5C8GZQK13G60ZM70P63I5OS0L" hidden="1">#REF!</definedName>
    <definedName name="BEx5CAPTVN2NBT3UOMA1UFAL1C2R" localSheetId="3" hidden="1">#REF!</definedName>
    <definedName name="BEx5CAPTVN2NBT3UOMA1UFAL1C2R" localSheetId="4" hidden="1">#REF!</definedName>
    <definedName name="BEx5CAPTVN2NBT3UOMA1UFAL1C2R" hidden="1">#REF!</definedName>
    <definedName name="BEx5CEM3SYF9XP0ZZVE0GEPCLV3F" localSheetId="3" hidden="1">#REF!</definedName>
    <definedName name="BEx5CEM3SYF9XP0ZZVE0GEPCLV3F" localSheetId="4" hidden="1">#REF!</definedName>
    <definedName name="BEx5CEM3SYF9XP0ZZVE0GEPCLV3F" hidden="1">#REF!</definedName>
    <definedName name="BEx5CFYQ0F1Z6P8SCVJ0I3UPVFE4" localSheetId="3" hidden="1">#REF!</definedName>
    <definedName name="BEx5CFYQ0F1Z6P8SCVJ0I3UPVFE4" localSheetId="4" hidden="1">#REF!</definedName>
    <definedName name="BEx5CFYQ0F1Z6P8SCVJ0I3UPVFE4" hidden="1">#REF!</definedName>
    <definedName name="BEx5CPEKNSJORIPFQC2E1LTRYY8L" localSheetId="3" hidden="1">#REF!</definedName>
    <definedName name="BEx5CPEKNSJORIPFQC2E1LTRYY8L" localSheetId="4" hidden="1">#REF!</definedName>
    <definedName name="BEx5CPEKNSJORIPFQC2E1LTRYY8L" hidden="1">#REF!</definedName>
    <definedName name="BEx5CSUOL05D8PAM2TRDA9VRJT1O" localSheetId="3" hidden="1">#REF!</definedName>
    <definedName name="BEx5CSUOL05D8PAM2TRDA9VRJT1O" localSheetId="4" hidden="1">#REF!</definedName>
    <definedName name="BEx5CSUOL05D8PAM2TRDA9VRJT1O" hidden="1">#REF!</definedName>
    <definedName name="BEx5CUNFOO4YDFJ22HCMI2QKIGKM" localSheetId="3" hidden="1">#REF!</definedName>
    <definedName name="BEx5CUNFOO4YDFJ22HCMI2QKIGKM" localSheetId="4" hidden="1">#REF!</definedName>
    <definedName name="BEx5CUNFOO4YDFJ22HCMI2QKIGKM" hidden="1">#REF!</definedName>
    <definedName name="BEx5D01O3G6BXWXT7MZEVS1F4TE9" localSheetId="3" hidden="1">#REF!</definedName>
    <definedName name="BEx5D01O3G6BXWXT7MZEVS1F4TE9" localSheetId="4" hidden="1">#REF!</definedName>
    <definedName name="BEx5D01O3G6BXWXT7MZEVS1F4TE9" hidden="1">#REF!</definedName>
    <definedName name="BEx5D3HO5XE85AN0NGALZ4K4GE8J" localSheetId="3" hidden="1">#REF!</definedName>
    <definedName name="BEx5D3HO5XE85AN0NGALZ4K4GE8J" localSheetId="4" hidden="1">#REF!</definedName>
    <definedName name="BEx5D3HO5XE85AN0NGALZ4K4GE8J" hidden="1">#REF!</definedName>
    <definedName name="BEx5D8L47OF0WHBPFWXGZINZWUBZ" localSheetId="3" hidden="1">#REF!</definedName>
    <definedName name="BEx5D8L47OF0WHBPFWXGZINZWUBZ" localSheetId="4" hidden="1">#REF!</definedName>
    <definedName name="BEx5D8L47OF0WHBPFWXGZINZWUBZ" hidden="1">#REF!</definedName>
    <definedName name="BEx5DAJAHQ2SKUPCKSCR3PYML67L" localSheetId="3" hidden="1">#REF!</definedName>
    <definedName name="BEx5DAJAHQ2SKUPCKSCR3PYML67L" localSheetId="4" hidden="1">#REF!</definedName>
    <definedName name="BEx5DAJAHQ2SKUPCKSCR3PYML67L" hidden="1">#REF!</definedName>
    <definedName name="BEx5DC18JM1KJCV44PF18E0LNRKA" localSheetId="3" hidden="1">#REF!</definedName>
    <definedName name="BEx5DC18JM1KJCV44PF18E0LNRKA" localSheetId="4" hidden="1">#REF!</definedName>
    <definedName name="BEx5DC18JM1KJCV44PF18E0LNRKA" hidden="1">#REF!</definedName>
    <definedName name="BEx5DFH8EU3RCPUOTFY8S9G8SBCG" localSheetId="3" hidden="1">#REF!</definedName>
    <definedName name="BEx5DFH8EU3RCPUOTFY8S9G8SBCG" localSheetId="4" hidden="1">#REF!</definedName>
    <definedName name="BEx5DFH8EU3RCPUOTFY8S9G8SBCG" hidden="1">#REF!</definedName>
    <definedName name="BEx5DJIZBTNS011R9IIG2OQ2L6ZX" localSheetId="3" hidden="1">#REF!</definedName>
    <definedName name="BEx5DJIZBTNS011R9IIG2OQ2L6ZX" localSheetId="4" hidden="1">#REF!</definedName>
    <definedName name="BEx5DJIZBTNS011R9IIG2OQ2L6ZX" hidden="1">#REF!</definedName>
    <definedName name="BEx5DS2EKWFPC2UWI1W1QESX9QP5" localSheetId="3" hidden="1">#REF!</definedName>
    <definedName name="BEx5DS2EKWFPC2UWI1W1QESX9QP5" localSheetId="4" hidden="1">#REF!</definedName>
    <definedName name="BEx5DS2EKWFPC2UWI1W1QESX9QP5" hidden="1">#REF!</definedName>
    <definedName name="BEx5E123OLO9WQUOIRIDJ967KAGK" localSheetId="3" hidden="1">#REF!</definedName>
    <definedName name="BEx5E123OLO9WQUOIRIDJ967KAGK" localSheetId="4" hidden="1">#REF!</definedName>
    <definedName name="BEx5E123OLO9WQUOIRIDJ967KAGK" hidden="1">#REF!</definedName>
    <definedName name="BEx5E2UU5NES6W779W2OZTZOB4O7" localSheetId="3" hidden="1">#REF!</definedName>
    <definedName name="BEx5E2UU5NES6W779W2OZTZOB4O7" localSheetId="4" hidden="1">#REF!</definedName>
    <definedName name="BEx5E2UU5NES6W779W2OZTZOB4O7" hidden="1">#REF!</definedName>
    <definedName name="BEx5ELFT92WAQN3NW8COIMQHUL91" localSheetId="3" hidden="1">#REF!</definedName>
    <definedName name="BEx5ELFT92WAQN3NW8COIMQHUL91" localSheetId="4" hidden="1">#REF!</definedName>
    <definedName name="BEx5ELFT92WAQN3NW8COIMQHUL91" hidden="1">#REF!</definedName>
    <definedName name="BEx5ELQL9B0VR6UT18KP11DHOTFX" localSheetId="3" hidden="1">#REF!</definedName>
    <definedName name="BEx5ELQL9B0VR6UT18KP11DHOTFX" localSheetId="4" hidden="1">#REF!</definedName>
    <definedName name="BEx5ELQL9B0VR6UT18KP11DHOTFX" hidden="1">#REF!</definedName>
    <definedName name="BEx5ER4TJTFPN7IB1MNEB1ZFR5M6" localSheetId="3" hidden="1">#REF!</definedName>
    <definedName name="BEx5ER4TJTFPN7IB1MNEB1ZFR5M6" localSheetId="4" hidden="1">#REF!</definedName>
    <definedName name="BEx5ER4TJTFPN7IB1MNEB1ZFR5M6" hidden="1">#REF!</definedName>
    <definedName name="BEx5EYXB2LDMI4FLC3QFAOXC0FZ3" localSheetId="3" hidden="1">#REF!</definedName>
    <definedName name="BEx5EYXB2LDMI4FLC3QFAOXC0FZ3" localSheetId="4" hidden="1">#REF!</definedName>
    <definedName name="BEx5EYXB2LDMI4FLC3QFAOXC0FZ3" hidden="1">#REF!</definedName>
    <definedName name="BEx5F6V72QTCK7O39Y59R0EVM6CW" localSheetId="3" hidden="1">#REF!</definedName>
    <definedName name="BEx5F6V72QTCK7O39Y59R0EVM6CW" localSheetId="4" hidden="1">#REF!</definedName>
    <definedName name="BEx5F6V72QTCK7O39Y59R0EVM6CW" hidden="1">#REF!</definedName>
    <definedName name="BEx5FGLQVACD5F5YZG4DGSCHCGO2" localSheetId="3" hidden="1">#REF!</definedName>
    <definedName name="BEx5FGLQVACD5F5YZG4DGSCHCGO2" localSheetId="4" hidden="1">#REF!</definedName>
    <definedName name="BEx5FGLQVACD5F5YZG4DGSCHCGO2" hidden="1">#REF!</definedName>
    <definedName name="BEx5FHCTE8VTJEF7IK189AVLNYSY" localSheetId="3" hidden="1">#REF!</definedName>
    <definedName name="BEx5FHCTE8VTJEF7IK189AVLNYSY" localSheetId="4" hidden="1">#REF!</definedName>
    <definedName name="BEx5FHCTE8VTJEF7IK189AVLNYSY" hidden="1">#REF!</definedName>
    <definedName name="BEx5FLJWHLW3BTZILDPN5NMA449V" localSheetId="3" hidden="1">#REF!</definedName>
    <definedName name="BEx5FLJWHLW3BTZILDPN5NMA449V" localSheetId="4" hidden="1">#REF!</definedName>
    <definedName name="BEx5FLJWHLW3BTZILDPN5NMA449V" hidden="1">#REF!</definedName>
    <definedName name="BEx5FNI2O10YN2SI1NO4X5GP3GTF" localSheetId="3" hidden="1">#REF!</definedName>
    <definedName name="BEx5FNI2O10YN2SI1NO4X5GP3GTF" localSheetId="4" hidden="1">#REF!</definedName>
    <definedName name="BEx5FNI2O10YN2SI1NO4X5GP3GTF" hidden="1">#REF!</definedName>
    <definedName name="BEx5FO8YRFSZCG3L608EHIHIHFY4" localSheetId="3" hidden="1">#REF!</definedName>
    <definedName name="BEx5FO8YRFSZCG3L608EHIHIHFY4" localSheetId="4" hidden="1">#REF!</definedName>
    <definedName name="BEx5FO8YRFSZCG3L608EHIHIHFY4" hidden="1">#REF!</definedName>
    <definedName name="BEx5FQNA6V4CNYSH013K45RI4BCV" localSheetId="3" hidden="1">#REF!</definedName>
    <definedName name="BEx5FQNA6V4CNYSH013K45RI4BCV" localSheetId="4" hidden="1">#REF!</definedName>
    <definedName name="BEx5FQNA6V4CNYSH013K45RI4BCV" hidden="1">#REF!</definedName>
    <definedName name="BEx5FVQPPEU32CPNV9RRQ9MNLLVE" localSheetId="3" hidden="1">#REF!</definedName>
    <definedName name="BEx5FVQPPEU32CPNV9RRQ9MNLLVE" localSheetId="4" hidden="1">#REF!</definedName>
    <definedName name="BEx5FVQPPEU32CPNV9RRQ9MNLLVE" hidden="1">#REF!</definedName>
    <definedName name="BEx5G08KGMG5X2AQKDGPFYG5GH94" localSheetId="3" hidden="1">#REF!</definedName>
    <definedName name="BEx5G08KGMG5X2AQKDGPFYG5GH94" localSheetId="4" hidden="1">#REF!</definedName>
    <definedName name="BEx5G08KGMG5X2AQKDGPFYG5GH94" hidden="1">#REF!</definedName>
    <definedName name="BEx5G1A8TFN4C4QII35U9DKYNIS8" localSheetId="3" hidden="1">#REF!</definedName>
    <definedName name="BEx5G1A8TFN4C4QII35U9DKYNIS8" localSheetId="4" hidden="1">#REF!</definedName>
    <definedName name="BEx5G1A8TFN4C4QII35U9DKYNIS8" hidden="1">#REF!</definedName>
    <definedName name="BEx5G1L0QO91KEPDMV1D8OT4BT73" localSheetId="3" hidden="1">#REF!</definedName>
    <definedName name="BEx5G1L0QO91KEPDMV1D8OT4BT73" localSheetId="4" hidden="1">#REF!</definedName>
    <definedName name="BEx5G1L0QO91KEPDMV1D8OT4BT73" hidden="1">#REF!</definedName>
    <definedName name="BEx5G1QHX69GFUYHUZA5X74MTDMR" localSheetId="3" hidden="1">#REF!</definedName>
    <definedName name="BEx5G1QHX69GFUYHUZA5X74MTDMR" localSheetId="4" hidden="1">#REF!</definedName>
    <definedName name="BEx5G1QHX69GFUYHUZA5X74MTDMR" hidden="1">#REF!</definedName>
    <definedName name="BEx5G5S2C9JRD28ZQMMQLCBHWOHB" localSheetId="3" hidden="1">#REF!</definedName>
    <definedName name="BEx5G5S2C9JRD28ZQMMQLCBHWOHB" localSheetId="4" hidden="1">#REF!</definedName>
    <definedName name="BEx5G5S2C9JRD28ZQMMQLCBHWOHB" hidden="1">#REF!</definedName>
    <definedName name="BEx5G7KU3EGZQSYN2YNML8EW8NDC" localSheetId="3" hidden="1">#REF!</definedName>
    <definedName name="BEx5G7KU3EGZQSYN2YNML8EW8NDC" localSheetId="4" hidden="1">#REF!</definedName>
    <definedName name="BEx5G7KU3EGZQSYN2YNML8EW8NDC" hidden="1">#REF!</definedName>
    <definedName name="BEx5G86DZL1VYUX6KWODAP3WFAWP" localSheetId="3" hidden="1">#REF!</definedName>
    <definedName name="BEx5G86DZL1VYUX6KWODAP3WFAWP" localSheetId="4" hidden="1">#REF!</definedName>
    <definedName name="BEx5G86DZL1VYUX6KWODAP3WFAWP" hidden="1">#REF!</definedName>
    <definedName name="BEx5G8BV2GIOCM3C7IUFK8L04A6M" localSheetId="3" hidden="1">#REF!</definedName>
    <definedName name="BEx5G8BV2GIOCM3C7IUFK8L04A6M" localSheetId="4" hidden="1">#REF!</definedName>
    <definedName name="BEx5G8BV2GIOCM3C7IUFK8L04A6M" hidden="1">#REF!</definedName>
    <definedName name="BEx5GID9MVBUPFFT9M8K8B5MO9NV" localSheetId="3" hidden="1">#REF!</definedName>
    <definedName name="BEx5GID9MVBUPFFT9M8K8B5MO9NV" localSheetId="4" hidden="1">#REF!</definedName>
    <definedName name="BEx5GID9MVBUPFFT9M8K8B5MO9NV" hidden="1">#REF!</definedName>
    <definedName name="BEx5GN0EWA9SCQDPQ7NTUQH82QVK" localSheetId="3" hidden="1">#REF!</definedName>
    <definedName name="BEx5GN0EWA9SCQDPQ7NTUQH82QVK" localSheetId="4" hidden="1">#REF!</definedName>
    <definedName name="BEx5GN0EWA9SCQDPQ7NTUQH82QVK" hidden="1">#REF!</definedName>
    <definedName name="BEx5GNBCU4WZ74I0UXFL9ZG2XSGJ" localSheetId="3" hidden="1">#REF!</definedName>
    <definedName name="BEx5GNBCU4WZ74I0UXFL9ZG2XSGJ" localSheetId="4" hidden="1">#REF!</definedName>
    <definedName name="BEx5GNBCU4WZ74I0UXFL9ZG2XSGJ" hidden="1">#REF!</definedName>
    <definedName name="BEx5GUCTYC7QCWGWU5BTO7Y7HDZX" localSheetId="3" hidden="1">#REF!</definedName>
    <definedName name="BEx5GUCTYC7QCWGWU5BTO7Y7HDZX" localSheetId="4" hidden="1">#REF!</definedName>
    <definedName name="BEx5GUCTYC7QCWGWU5BTO7Y7HDZX" hidden="1">#REF!</definedName>
    <definedName name="BEx5GYUPJULJQ624TEESYFG1NFOH" localSheetId="3" hidden="1">#REF!</definedName>
    <definedName name="BEx5GYUPJULJQ624TEESYFG1NFOH" localSheetId="4" hidden="1">#REF!</definedName>
    <definedName name="BEx5GYUPJULJQ624TEESYFG1NFOH" hidden="1">#REF!</definedName>
    <definedName name="BEx5H0NEE0AIN5E2UHJ9J9ISU9N1" localSheetId="3" hidden="1">#REF!</definedName>
    <definedName name="BEx5H0NEE0AIN5E2UHJ9J9ISU9N1" localSheetId="4" hidden="1">#REF!</definedName>
    <definedName name="BEx5H0NEE0AIN5E2UHJ9J9ISU9N1" hidden="1">#REF!</definedName>
    <definedName name="BEx5H1UJSEUQM2K8QHQXO5THVHSO" localSheetId="3" hidden="1">#REF!</definedName>
    <definedName name="BEx5H1UJSEUQM2K8QHQXO5THVHSO" localSheetId="4" hidden="1">#REF!</definedName>
    <definedName name="BEx5H1UJSEUQM2K8QHQXO5THVHSO" hidden="1">#REF!</definedName>
    <definedName name="BEx5HAOT9XWUF7XIFRZZS8B9F5TZ" localSheetId="3" hidden="1">#REF!</definedName>
    <definedName name="BEx5HAOT9XWUF7XIFRZZS8B9F5TZ" localSheetId="4" hidden="1">#REF!</definedName>
    <definedName name="BEx5HAOT9XWUF7XIFRZZS8B9F5TZ" hidden="1">#REF!</definedName>
    <definedName name="BEx5HB534CO7TBSALKMD27WHMAQJ" localSheetId="3" hidden="1">#REF!</definedName>
    <definedName name="BEx5HB534CO7TBSALKMD27WHMAQJ" localSheetId="4" hidden="1">#REF!</definedName>
    <definedName name="BEx5HB534CO7TBSALKMD27WHMAQJ" hidden="1">#REF!</definedName>
    <definedName name="BEx5HE4XRF9BUY04MENWY9CHHN5H" localSheetId="3" hidden="1">#REF!</definedName>
    <definedName name="BEx5HE4XRF9BUY04MENWY9CHHN5H" localSheetId="4" hidden="1">#REF!</definedName>
    <definedName name="BEx5HE4XRF9BUY04MENWY9CHHN5H" hidden="1">#REF!</definedName>
    <definedName name="BEx5HFHMABAT0H9KKS754X4T304E" localSheetId="3" hidden="1">#REF!</definedName>
    <definedName name="BEx5HFHMABAT0H9KKS754X4T304E" localSheetId="4" hidden="1">#REF!</definedName>
    <definedName name="BEx5HFHMABAT0H9KKS754X4T304E" hidden="1">#REF!</definedName>
    <definedName name="BEx5HGDZ7MX1S3KNXLRL9WU565V4" localSheetId="3" hidden="1">#REF!</definedName>
    <definedName name="BEx5HGDZ7MX1S3KNXLRL9WU565V4" localSheetId="4" hidden="1">#REF!</definedName>
    <definedName name="BEx5HGDZ7MX1S3KNXLRL9WU565V4" hidden="1">#REF!</definedName>
    <definedName name="BEx5HJZ9FAVNZSSBTAYRPZDYM9NU" localSheetId="3" hidden="1">#REF!</definedName>
    <definedName name="BEx5HJZ9FAVNZSSBTAYRPZDYM9NU" localSheetId="4" hidden="1">#REF!</definedName>
    <definedName name="BEx5HJZ9FAVNZSSBTAYRPZDYM9NU" hidden="1">#REF!</definedName>
    <definedName name="BEx5HZ9JMKHNLFWLVUB1WP5B39BL" localSheetId="3" hidden="1">#REF!</definedName>
    <definedName name="BEx5HZ9JMKHNLFWLVUB1WP5B39BL" localSheetId="4" hidden="1">#REF!</definedName>
    <definedName name="BEx5HZ9JMKHNLFWLVUB1WP5B39BL" hidden="1">#REF!</definedName>
    <definedName name="BEx5I17QJ0PQ1OG1IMH69HMQWNEA" localSheetId="3" hidden="1">#REF!</definedName>
    <definedName name="BEx5I17QJ0PQ1OG1IMH69HMQWNEA" localSheetId="4" hidden="1">#REF!</definedName>
    <definedName name="BEx5I17QJ0PQ1OG1IMH69HMQWNEA" hidden="1">#REF!</definedName>
    <definedName name="BEx5I244LQHZTF3XI66J8705R9XX" localSheetId="3" hidden="1">#REF!</definedName>
    <definedName name="BEx5I244LQHZTF3XI66J8705R9XX" localSheetId="4" hidden="1">#REF!</definedName>
    <definedName name="BEx5I244LQHZTF3XI66J8705R9XX" hidden="1">#REF!</definedName>
    <definedName name="BEx5I8PBP4LIXDGID5BP0THLO0AQ" localSheetId="3" hidden="1">#REF!</definedName>
    <definedName name="BEx5I8PBP4LIXDGID5BP0THLO0AQ" localSheetId="4" hidden="1">#REF!</definedName>
    <definedName name="BEx5I8PBP4LIXDGID5BP0THLO0AQ" hidden="1">#REF!</definedName>
    <definedName name="BEx5I8USVUB3JP4S9OXGMZVMOQXR" localSheetId="3" hidden="1">#REF!</definedName>
    <definedName name="BEx5I8USVUB3JP4S9OXGMZVMOQXR" localSheetId="4" hidden="1">#REF!</definedName>
    <definedName name="BEx5I8USVUB3JP4S9OXGMZVMOQXR" hidden="1">#REF!</definedName>
    <definedName name="BEx5I9GDQSYIAL65UQNDMNFQCS9Y" localSheetId="3" hidden="1">#REF!</definedName>
    <definedName name="BEx5I9GDQSYIAL65UQNDMNFQCS9Y" localSheetId="4" hidden="1">#REF!</definedName>
    <definedName name="BEx5I9GDQSYIAL65UQNDMNFQCS9Y" hidden="1">#REF!</definedName>
    <definedName name="BEx5IBUPG9AWNW5PK7JGRGEJ4OLM" localSheetId="3" hidden="1">#REF!</definedName>
    <definedName name="BEx5IBUPG9AWNW5PK7JGRGEJ4OLM" localSheetId="4" hidden="1">#REF!</definedName>
    <definedName name="BEx5IBUPG9AWNW5PK7JGRGEJ4OLM" hidden="1">#REF!</definedName>
    <definedName name="BEx5IC06RVN8BSAEPREVKHKLCJ2L" localSheetId="3" hidden="1">#REF!</definedName>
    <definedName name="BEx5IC06RVN8BSAEPREVKHKLCJ2L" localSheetId="4" hidden="1">#REF!</definedName>
    <definedName name="BEx5IC06RVN8BSAEPREVKHKLCJ2L" hidden="1">#REF!</definedName>
    <definedName name="BEx5IGY4M04BPXSQF2J4GQYXF85O" localSheetId="3" hidden="1">#REF!</definedName>
    <definedName name="BEx5IGY4M04BPXSQF2J4GQYXF85O" localSheetId="4" hidden="1">#REF!</definedName>
    <definedName name="BEx5IGY4M04BPXSQF2J4GQYXF85O" hidden="1">#REF!</definedName>
    <definedName name="BEx5IWTZDCLZ5CCDG108STY04SAJ" localSheetId="3" hidden="1">#REF!</definedName>
    <definedName name="BEx5IWTZDCLZ5CCDG108STY04SAJ" localSheetId="4" hidden="1">#REF!</definedName>
    <definedName name="BEx5IWTZDCLZ5CCDG108STY04SAJ" hidden="1">#REF!</definedName>
    <definedName name="BEx5J0FFP1KS4NGY20AEJI8VREEA" localSheetId="3" hidden="1">#REF!</definedName>
    <definedName name="BEx5J0FFP1KS4NGY20AEJI8VREEA" localSheetId="4" hidden="1">#REF!</definedName>
    <definedName name="BEx5J0FFP1KS4NGY20AEJI8VREEA" hidden="1">#REF!</definedName>
    <definedName name="BEx5J1XE5FVWL6IJV6CWKPN24UBK" localSheetId="3" hidden="1">#REF!</definedName>
    <definedName name="BEx5J1XE5FVWL6IJV6CWKPN24UBK" localSheetId="4" hidden="1">#REF!</definedName>
    <definedName name="BEx5J1XE5FVWL6IJV6CWKPN24UBK" hidden="1">#REF!</definedName>
    <definedName name="BEx5JF3ZXLDIS8VNKDCY7ZI7H1CI" localSheetId="3" hidden="1">#REF!</definedName>
    <definedName name="BEx5JF3ZXLDIS8VNKDCY7ZI7H1CI" localSheetId="4" hidden="1">#REF!</definedName>
    <definedName name="BEx5JF3ZXLDIS8VNKDCY7ZI7H1CI" hidden="1">#REF!</definedName>
    <definedName name="BEx5JHCZJ8G6OOOW6EF3GABXKH6F" localSheetId="3" hidden="1">#REF!</definedName>
    <definedName name="BEx5JHCZJ8G6OOOW6EF3GABXKH6F" localSheetId="4" hidden="1">#REF!</definedName>
    <definedName name="BEx5JHCZJ8G6OOOW6EF3GABXKH6F" hidden="1">#REF!</definedName>
    <definedName name="BEx5JJB6W446THXQCRUKD3I7RKLP" localSheetId="3" hidden="1">#REF!</definedName>
    <definedName name="BEx5JJB6W446THXQCRUKD3I7RKLP" localSheetId="4" hidden="1">#REF!</definedName>
    <definedName name="BEx5JJB6W446THXQCRUKD3I7RKLP" hidden="1">#REF!</definedName>
    <definedName name="BEx5JNCT8Z7XSSPD5EMNAJELCU2V" localSheetId="3" hidden="1">#REF!</definedName>
    <definedName name="BEx5JNCT8Z7XSSPD5EMNAJELCU2V" localSheetId="4" hidden="1">#REF!</definedName>
    <definedName name="BEx5JNCT8Z7XSSPD5EMNAJELCU2V" hidden="1">#REF!</definedName>
    <definedName name="BEx5JQCNT9Y4RM306CHC8IPY3HBZ" localSheetId="3" hidden="1">#REF!</definedName>
    <definedName name="BEx5JQCNT9Y4RM306CHC8IPY3HBZ" localSheetId="4" hidden="1">#REF!</definedName>
    <definedName name="BEx5JQCNT9Y4RM306CHC8IPY3HBZ" hidden="1">#REF!</definedName>
    <definedName name="BEx5K08PYKE6JOKBYIB006TX619P" localSheetId="3" hidden="1">#REF!</definedName>
    <definedName name="BEx5K08PYKE6JOKBYIB006TX619P" localSheetId="4" hidden="1">#REF!</definedName>
    <definedName name="BEx5K08PYKE6JOKBYIB006TX619P" hidden="1">#REF!</definedName>
    <definedName name="BEx5K4W2S2K7M9V2M304KW93LK8Q" localSheetId="3" hidden="1">#REF!</definedName>
    <definedName name="BEx5K4W2S2K7M9V2M304KW93LK8Q" localSheetId="4" hidden="1">#REF!</definedName>
    <definedName name="BEx5K4W2S2K7M9V2M304KW93LK8Q" hidden="1">#REF!</definedName>
    <definedName name="BEx5K51DSERT1TR7B4A29R41W4NX" localSheetId="3" hidden="1">#REF!</definedName>
    <definedName name="BEx5K51DSERT1TR7B4A29R41W4NX" localSheetId="4" hidden="1">#REF!</definedName>
    <definedName name="BEx5K51DSERT1TR7B4A29R41W4NX" hidden="1">#REF!</definedName>
    <definedName name="BEx5KBBZ8KCEQK36ARG4ERYOFD4G" localSheetId="3" hidden="1">#REF!</definedName>
    <definedName name="BEx5KBBZ8KCEQK36ARG4ERYOFD4G" localSheetId="4" hidden="1">#REF!</definedName>
    <definedName name="BEx5KBBZ8KCEQK36ARG4ERYOFD4G" hidden="1">#REF!</definedName>
    <definedName name="BEx5KCOET0DYMY4VILOLGVBX7E3C" localSheetId="3" hidden="1">#REF!</definedName>
    <definedName name="BEx5KCOET0DYMY4VILOLGVBX7E3C" localSheetId="4" hidden="1">#REF!</definedName>
    <definedName name="BEx5KCOET0DYMY4VILOLGVBX7E3C" hidden="1">#REF!</definedName>
    <definedName name="BEx5KYER580I4T7WTLMUN7NLNP5K" localSheetId="3" hidden="1">#REF!</definedName>
    <definedName name="BEx5KYER580I4T7WTLMUN7NLNP5K" localSheetId="4" hidden="1">#REF!</definedName>
    <definedName name="BEx5KYER580I4T7WTLMUN7NLNP5K" hidden="1">#REF!</definedName>
    <definedName name="BEx5LHLB3M6K4ZKY2F42QBZT30ZH" localSheetId="3" hidden="1">#REF!</definedName>
    <definedName name="BEx5LHLB3M6K4ZKY2F42QBZT30ZH" localSheetId="4" hidden="1">#REF!</definedName>
    <definedName name="BEx5LHLB3M6K4ZKY2F42QBZT30ZH" hidden="1">#REF!</definedName>
    <definedName name="BEx5LKQJG40DO2JR1ZF6KD3PON9K" localSheetId="3" hidden="1">#REF!</definedName>
    <definedName name="BEx5LKQJG40DO2JR1ZF6KD3PON9K" localSheetId="4" hidden="1">#REF!</definedName>
    <definedName name="BEx5LKQJG40DO2JR1ZF6KD3PON9K" hidden="1">#REF!</definedName>
    <definedName name="BEx5LQA84QRPGAR4FLC7MCT3H9EN" localSheetId="3" hidden="1">#REF!</definedName>
    <definedName name="BEx5LQA84QRPGAR4FLC7MCT3H9EN" localSheetId="4" hidden="1">#REF!</definedName>
    <definedName name="BEx5LQA84QRPGAR4FLC7MCT3H9EN" hidden="1">#REF!</definedName>
    <definedName name="BEx5LRMNU3HXIE1BUMDHRU31F7JJ" localSheetId="3" hidden="1">#REF!</definedName>
    <definedName name="BEx5LRMNU3HXIE1BUMDHRU31F7JJ" localSheetId="4" hidden="1">#REF!</definedName>
    <definedName name="BEx5LRMNU3HXIE1BUMDHRU31F7JJ" hidden="1">#REF!</definedName>
    <definedName name="BEx5LSJ1LPUAX3ENSPECWPG4J7D1" localSheetId="3" hidden="1">#REF!</definedName>
    <definedName name="BEx5LSJ1LPUAX3ENSPECWPG4J7D1" localSheetId="4" hidden="1">#REF!</definedName>
    <definedName name="BEx5LSJ1LPUAX3ENSPECWPG4J7D1" hidden="1">#REF!</definedName>
    <definedName name="BEx5LTKQ8RQWJE4BC88OP928893U" localSheetId="3" hidden="1">#REF!</definedName>
    <definedName name="BEx5LTKQ8RQWJE4BC88OP928893U" localSheetId="4" hidden="1">#REF!</definedName>
    <definedName name="BEx5LTKQ8RQWJE4BC88OP928893U" hidden="1">#REF!</definedName>
    <definedName name="BEx5M4D4KHXU4JXKDEHZZNRG7NRA" localSheetId="3" hidden="1">#REF!</definedName>
    <definedName name="BEx5M4D4KHXU4JXKDEHZZNRG7NRA" localSheetId="4" hidden="1">#REF!</definedName>
    <definedName name="BEx5M4D4KHXU4JXKDEHZZNRG7NRA" hidden="1">#REF!</definedName>
    <definedName name="BEx5MB9BR71LZDG7XXQ2EO58JC5F" localSheetId="3" hidden="1">#REF!</definedName>
    <definedName name="BEx5MB9BR71LZDG7XXQ2EO58JC5F" localSheetId="4" hidden="1">#REF!</definedName>
    <definedName name="BEx5MB9BR71LZDG7XXQ2EO58JC5F" hidden="1">#REF!</definedName>
    <definedName name="BEx5MHEF05EVRV5DPTG4KMPWZSUS" localSheetId="3" hidden="1">#REF!</definedName>
    <definedName name="BEx5MHEF05EVRV5DPTG4KMPWZSUS" localSheetId="4" hidden="1">#REF!</definedName>
    <definedName name="BEx5MHEF05EVRV5DPTG4KMPWZSUS" hidden="1">#REF!</definedName>
    <definedName name="BEx5MLQZM68YQSKARVWTTPINFQ2C" localSheetId="3" hidden="1">#REF!</definedName>
    <definedName name="BEx5MLQZM68YQSKARVWTTPINFQ2C" localSheetId="4" hidden="1">#REF!</definedName>
    <definedName name="BEx5MLQZM68YQSKARVWTTPINFQ2C" hidden="1">#REF!</definedName>
    <definedName name="BEx5MMCJMU7FOOWUCW9EA13B7V5F" localSheetId="3" hidden="1">#REF!</definedName>
    <definedName name="BEx5MMCJMU7FOOWUCW9EA13B7V5F" localSheetId="4" hidden="1">#REF!</definedName>
    <definedName name="BEx5MMCJMU7FOOWUCW9EA13B7V5F" hidden="1">#REF!</definedName>
    <definedName name="BEx5MVXTKNBXHNWTL43C670E4KXC" localSheetId="3" hidden="1">#REF!</definedName>
    <definedName name="BEx5MVXTKNBXHNWTL43C670E4KXC" localSheetId="4" hidden="1">#REF!</definedName>
    <definedName name="BEx5MVXTKNBXHNWTL43C670E4KXC" hidden="1">#REF!</definedName>
    <definedName name="BEx5MWZGZ3VRB5418C2RNF9H17BQ" localSheetId="3" hidden="1">#REF!</definedName>
    <definedName name="BEx5MWZGZ3VRB5418C2RNF9H17BQ" localSheetId="4" hidden="1">#REF!</definedName>
    <definedName name="BEx5MWZGZ3VRB5418C2RNF9H17BQ" hidden="1">#REF!</definedName>
    <definedName name="BEx5MX4YD2QV39W04QH9C6AOA0FB" localSheetId="3" hidden="1">#REF!</definedName>
    <definedName name="BEx5MX4YD2QV39W04QH9C6AOA0FB" localSheetId="4" hidden="1">#REF!</definedName>
    <definedName name="BEx5MX4YD2QV39W04QH9C6AOA0FB" hidden="1">#REF!</definedName>
    <definedName name="BEx5N3A8LULD7YBJH5J83X27PZSW" localSheetId="3" hidden="1">#REF!</definedName>
    <definedName name="BEx5N3A8LULD7YBJH5J83X27PZSW" localSheetId="4" hidden="1">#REF!</definedName>
    <definedName name="BEx5N3A8LULD7YBJH5J83X27PZSW" hidden="1">#REF!</definedName>
    <definedName name="BEx5N4XI4PWB1W9PMZ4O5R0HWTYD" localSheetId="3" hidden="1">#REF!</definedName>
    <definedName name="BEx5N4XI4PWB1W9PMZ4O5R0HWTYD" localSheetId="4" hidden="1">#REF!</definedName>
    <definedName name="BEx5N4XI4PWB1W9PMZ4O5R0HWTYD" hidden="1">#REF!</definedName>
    <definedName name="BEx5N8DH1SY888WI2GZ2D6E9XCXB" localSheetId="3" hidden="1">#REF!</definedName>
    <definedName name="BEx5N8DH1SY888WI2GZ2D6E9XCXB" localSheetId="4" hidden="1">#REF!</definedName>
    <definedName name="BEx5N8DH1SY888WI2GZ2D6E9XCXB" hidden="1">#REF!</definedName>
    <definedName name="BEx5NA68N6FJFX9UJXK4M14U487F" localSheetId="3" hidden="1">#REF!</definedName>
    <definedName name="BEx5NA68N6FJFX9UJXK4M14U487F" localSheetId="4" hidden="1">#REF!</definedName>
    <definedName name="BEx5NA68N6FJFX9UJXK4M14U487F" hidden="1">#REF!</definedName>
    <definedName name="BEx5NIKBG2GDJOYGE3WCXKU7YY51" localSheetId="3" hidden="1">#REF!</definedName>
    <definedName name="BEx5NIKBG2GDJOYGE3WCXKU7YY51" localSheetId="4" hidden="1">#REF!</definedName>
    <definedName name="BEx5NIKBG2GDJOYGE3WCXKU7YY51" hidden="1">#REF!</definedName>
    <definedName name="BEx5NV06L5J5IMKGOMGKGJ4PBZCD" localSheetId="3" hidden="1">#REF!</definedName>
    <definedName name="BEx5NV06L5J5IMKGOMGKGJ4PBZCD" localSheetId="4" hidden="1">#REF!</definedName>
    <definedName name="BEx5NV06L5J5IMKGOMGKGJ4PBZCD" hidden="1">#REF!</definedName>
    <definedName name="BEx5NW1V6AB25NEEX9VPHRXWJDSS" localSheetId="3" hidden="1">#REF!</definedName>
    <definedName name="BEx5NW1V6AB25NEEX9VPHRXWJDSS" localSheetId="4" hidden="1">#REF!</definedName>
    <definedName name="BEx5NW1V6AB25NEEX9VPHRXWJDSS" hidden="1">#REF!</definedName>
    <definedName name="BEx5NWSXWACAUHWVZAI57DGZ8OCQ" localSheetId="3" hidden="1">#REF!</definedName>
    <definedName name="BEx5NWSXWACAUHWVZAI57DGZ8OCQ" localSheetId="4" hidden="1">#REF!</definedName>
    <definedName name="BEx5NWSXWACAUHWVZAI57DGZ8OCQ" hidden="1">#REF!</definedName>
    <definedName name="BEx5NZSSQ6PY99ZX2D7Q9IGOR34W" localSheetId="3" hidden="1">#REF!</definedName>
    <definedName name="BEx5NZSSQ6PY99ZX2D7Q9IGOR34W" localSheetId="4" hidden="1">#REF!</definedName>
    <definedName name="BEx5NZSSQ6PY99ZX2D7Q9IGOR34W" hidden="1">#REF!</definedName>
    <definedName name="BEx5O2N9HTGG4OJHR62PKFMNZTTW" localSheetId="3" hidden="1">#REF!</definedName>
    <definedName name="BEx5O2N9HTGG4OJHR62PKFMNZTTW" localSheetId="4" hidden="1">#REF!</definedName>
    <definedName name="BEx5O2N9HTGG4OJHR62PKFMNZTTW" hidden="1">#REF!</definedName>
    <definedName name="BEx5O3ZUQ2OARA1CDOZ3NC4UE5AA" localSheetId="3" hidden="1">#REF!</definedName>
    <definedName name="BEx5O3ZUQ2OARA1CDOZ3NC4UE5AA" localSheetId="4" hidden="1">#REF!</definedName>
    <definedName name="BEx5O3ZUQ2OARA1CDOZ3NC4UE5AA" hidden="1">#REF!</definedName>
    <definedName name="BEx5OAFS0NJ2CB86A02E1JYHMLQ1" localSheetId="3" hidden="1">#REF!</definedName>
    <definedName name="BEx5OAFS0NJ2CB86A02E1JYHMLQ1" localSheetId="4" hidden="1">#REF!</definedName>
    <definedName name="BEx5OAFS0NJ2CB86A02E1JYHMLQ1" hidden="1">#REF!</definedName>
    <definedName name="BEx5OG4RPU8W1ETWDWM234NYYYEN" localSheetId="3" hidden="1">#REF!</definedName>
    <definedName name="BEx5OG4RPU8W1ETWDWM234NYYYEN" localSheetId="4" hidden="1">#REF!</definedName>
    <definedName name="BEx5OG4RPU8W1ETWDWM234NYYYEN" hidden="1">#REF!</definedName>
    <definedName name="BEx5OP9Y43F99O2IT69MKCCXGL61" localSheetId="3" hidden="1">#REF!</definedName>
    <definedName name="BEx5OP9Y43F99O2IT69MKCCXGL61" localSheetId="4" hidden="1">#REF!</definedName>
    <definedName name="BEx5OP9Y43F99O2IT69MKCCXGL61" hidden="1">#REF!</definedName>
    <definedName name="BEx5P9Y9RDXNUAJ6CZ2LHMM8IM7T" localSheetId="3" hidden="1">#REF!</definedName>
    <definedName name="BEx5P9Y9RDXNUAJ6CZ2LHMM8IM7T" localSheetId="4" hidden="1">#REF!</definedName>
    <definedName name="BEx5P9Y9RDXNUAJ6CZ2LHMM8IM7T" hidden="1">#REF!</definedName>
    <definedName name="BEx5PHWB2C0D5QLP3BZIP3UO7DIZ" localSheetId="3" hidden="1">#REF!</definedName>
    <definedName name="BEx5PHWB2C0D5QLP3BZIP3UO7DIZ" localSheetId="4" hidden="1">#REF!</definedName>
    <definedName name="BEx5PHWB2C0D5QLP3BZIP3UO7DIZ" hidden="1">#REF!</definedName>
    <definedName name="BEx5PJP02W68K2E46L5C5YBSNU6T" localSheetId="3" hidden="1">#REF!</definedName>
    <definedName name="BEx5PJP02W68K2E46L5C5YBSNU6T" localSheetId="4" hidden="1">#REF!</definedName>
    <definedName name="BEx5PJP02W68K2E46L5C5YBSNU6T" hidden="1">#REF!</definedName>
    <definedName name="BEx5PLCA8DOMAU315YCS5275L2HS" localSheetId="3" hidden="1">#REF!</definedName>
    <definedName name="BEx5PLCA8DOMAU315YCS5275L2HS" localSheetId="4" hidden="1">#REF!</definedName>
    <definedName name="BEx5PLCA8DOMAU315YCS5275L2HS" hidden="1">#REF!</definedName>
    <definedName name="BEx5PRXMZ5M65Z732WNNGV564C2J" localSheetId="3" hidden="1">#REF!</definedName>
    <definedName name="BEx5PRXMZ5M65Z732WNNGV564C2J" localSheetId="4" hidden="1">#REF!</definedName>
    <definedName name="BEx5PRXMZ5M65Z732WNNGV564C2J" hidden="1">#REF!</definedName>
    <definedName name="BEx5Q29Y91E64DPE0YY53A6YHF3Y" localSheetId="3" hidden="1">#REF!</definedName>
    <definedName name="BEx5Q29Y91E64DPE0YY53A6YHF3Y" localSheetId="4" hidden="1">#REF!</definedName>
    <definedName name="BEx5Q29Y91E64DPE0YY53A6YHF3Y" hidden="1">#REF!</definedName>
    <definedName name="BEx5QPSW4IPLH50WSR87HRER05RF" localSheetId="3" hidden="1">#REF!</definedName>
    <definedName name="BEx5QPSW4IPLH50WSR87HRER05RF" localSheetId="4" hidden="1">#REF!</definedName>
    <definedName name="BEx5QPSW4IPLH50WSR87HRER05RF" hidden="1">#REF!</definedName>
    <definedName name="BEx73V0EP8EMNRC3EZJJKKVKWQVB" localSheetId="3" hidden="1">#REF!</definedName>
    <definedName name="BEx73V0EP8EMNRC3EZJJKKVKWQVB" localSheetId="4" hidden="1">#REF!</definedName>
    <definedName name="BEx73V0EP8EMNRC3EZJJKKVKWQVB" hidden="1">#REF!</definedName>
    <definedName name="BEx741WJHIJVXUX131SBXTVW8D71" localSheetId="3" hidden="1">#REF!</definedName>
    <definedName name="BEx741WJHIJVXUX131SBXTVW8D71" localSheetId="4" hidden="1">#REF!</definedName>
    <definedName name="BEx741WJHIJVXUX131SBXTVW8D71" hidden="1">#REF!</definedName>
    <definedName name="BEx74Q6H3O7133AWQXWC21MI2UFT" localSheetId="3" hidden="1">#REF!</definedName>
    <definedName name="BEx74Q6H3O7133AWQXWC21MI2UFT" localSheetId="4" hidden="1">#REF!</definedName>
    <definedName name="BEx74Q6H3O7133AWQXWC21MI2UFT" hidden="1">#REF!</definedName>
    <definedName name="BEx74R2VQ8BSMKPX25262AU3VZF7" localSheetId="3" hidden="1">#REF!</definedName>
    <definedName name="BEx74R2VQ8BSMKPX25262AU3VZF7" localSheetId="4" hidden="1">#REF!</definedName>
    <definedName name="BEx74R2VQ8BSMKPX25262AU3VZF7" hidden="1">#REF!</definedName>
    <definedName name="BEx74W6BJ8ENO3J25WNM5H5APKA3" localSheetId="3" hidden="1">#REF!</definedName>
    <definedName name="BEx74W6BJ8ENO3J25WNM5H5APKA3" localSheetId="4" hidden="1">#REF!</definedName>
    <definedName name="BEx74W6BJ8ENO3J25WNM5H5APKA3" hidden="1">#REF!</definedName>
    <definedName name="BEx74YKLW1FKLWC3DJ2ELZBZBY1M" localSheetId="3" hidden="1">#REF!</definedName>
    <definedName name="BEx74YKLW1FKLWC3DJ2ELZBZBY1M" localSheetId="4" hidden="1">#REF!</definedName>
    <definedName name="BEx74YKLW1FKLWC3DJ2ELZBZBY1M" hidden="1">#REF!</definedName>
    <definedName name="BEx755GRRD9BL27YHLH5QWIYLWB7" localSheetId="3" hidden="1">#REF!</definedName>
    <definedName name="BEx755GRRD9BL27YHLH5QWIYLWB7" localSheetId="4" hidden="1">#REF!</definedName>
    <definedName name="BEx755GRRD9BL27YHLH5QWIYLWB7" hidden="1">#REF!</definedName>
    <definedName name="BEx759D1D5SXS5ELLZVBI0SXYUNF" localSheetId="3" hidden="1">#REF!</definedName>
    <definedName name="BEx759D1D5SXS5ELLZVBI0SXYUNF" localSheetId="4" hidden="1">#REF!</definedName>
    <definedName name="BEx759D1D5SXS5ELLZVBI0SXYUNF" hidden="1">#REF!</definedName>
    <definedName name="BEx75DPEQTX055IZ2L8UVLJOT1DD" localSheetId="3" hidden="1">#REF!</definedName>
    <definedName name="BEx75DPEQTX055IZ2L8UVLJOT1DD" localSheetId="4" hidden="1">#REF!</definedName>
    <definedName name="BEx75DPEQTX055IZ2L8UVLJOT1DD" hidden="1">#REF!</definedName>
    <definedName name="BEx75GJZSZHUDN6OOAGQYFUDA2LP" localSheetId="3" hidden="1">#REF!</definedName>
    <definedName name="BEx75GJZSZHUDN6OOAGQYFUDA2LP" localSheetId="4" hidden="1">#REF!</definedName>
    <definedName name="BEx75GJZSZHUDN6OOAGQYFUDA2LP" hidden="1">#REF!</definedName>
    <definedName name="BEx75HGCCV5K4UCJWYV8EV9AG5YT" localSheetId="3" hidden="1">#REF!</definedName>
    <definedName name="BEx75HGCCV5K4UCJWYV8EV9AG5YT" localSheetId="4" hidden="1">#REF!</definedName>
    <definedName name="BEx75HGCCV5K4UCJWYV8EV9AG5YT" hidden="1">#REF!</definedName>
    <definedName name="BEx75PZT8TY5P13U978NVBUXKHT4" localSheetId="3" hidden="1">#REF!</definedName>
    <definedName name="BEx75PZT8TY5P13U978NVBUXKHT4" localSheetId="4" hidden="1">#REF!</definedName>
    <definedName name="BEx75PZT8TY5P13U978NVBUXKHT4" hidden="1">#REF!</definedName>
    <definedName name="BEx75T55F7GML8V1DMWL26WRT006" localSheetId="3" hidden="1">#REF!</definedName>
    <definedName name="BEx75T55F7GML8V1DMWL26WRT006" localSheetId="4" hidden="1">#REF!</definedName>
    <definedName name="BEx75T55F7GML8V1DMWL26WRT006" hidden="1">#REF!</definedName>
    <definedName name="BEx75VJGR07JY6UUWURQ4PJ29UKC" localSheetId="3" hidden="1">#REF!</definedName>
    <definedName name="BEx75VJGR07JY6UUWURQ4PJ29UKC" localSheetId="4" hidden="1">#REF!</definedName>
    <definedName name="BEx75VJGR07JY6UUWURQ4PJ29UKC" hidden="1">#REF!</definedName>
    <definedName name="BEx7696AZUPB1PK30JJQUWUELQPJ" localSheetId="3" hidden="1">#REF!</definedName>
    <definedName name="BEx7696AZUPB1PK30JJQUWUELQPJ" localSheetId="4" hidden="1">#REF!</definedName>
    <definedName name="BEx7696AZUPB1PK30JJQUWUELQPJ" hidden="1">#REF!</definedName>
    <definedName name="BEx76PNR8S4T4VUQS0KU58SEX0VN" localSheetId="3" hidden="1">#REF!</definedName>
    <definedName name="BEx76PNR8S4T4VUQS0KU58SEX0VN" localSheetId="4" hidden="1">#REF!</definedName>
    <definedName name="BEx76PNR8S4T4VUQS0KU58SEX0VN" hidden="1">#REF!</definedName>
    <definedName name="BEx76YY7ODSIKDD9VDF9TLTDM18I" localSheetId="3" hidden="1">#REF!</definedName>
    <definedName name="BEx76YY7ODSIKDD9VDF9TLTDM18I" localSheetId="4" hidden="1">#REF!</definedName>
    <definedName name="BEx76YY7ODSIKDD9VDF9TLTDM18I" hidden="1">#REF!</definedName>
    <definedName name="BEx7705E86I9B7DTKMMJMAFSYMUL" localSheetId="3" hidden="1">#REF!</definedName>
    <definedName name="BEx7705E86I9B7DTKMMJMAFSYMUL" localSheetId="4" hidden="1">#REF!</definedName>
    <definedName name="BEx7705E86I9B7DTKMMJMAFSYMUL" hidden="1">#REF!</definedName>
    <definedName name="BEx7741OUGLA0WJQLQRUJSL4DE00" localSheetId="3" hidden="1">#REF!</definedName>
    <definedName name="BEx7741OUGLA0WJQLQRUJSL4DE00" localSheetId="4" hidden="1">#REF!</definedName>
    <definedName name="BEx7741OUGLA0WJQLQRUJSL4DE00" hidden="1">#REF!</definedName>
    <definedName name="BEx774N83DXLJZ54Q42PWIJZ2DN1" localSheetId="3" hidden="1">#REF!</definedName>
    <definedName name="BEx774N83DXLJZ54Q42PWIJZ2DN1" localSheetId="4" hidden="1">#REF!</definedName>
    <definedName name="BEx774N83DXLJZ54Q42PWIJZ2DN1" hidden="1">#REF!</definedName>
    <definedName name="BEx779QNIY3061ZV9BR462WKEGRW" localSheetId="3" hidden="1">#REF!</definedName>
    <definedName name="BEx779QNIY3061ZV9BR462WKEGRW" localSheetId="4" hidden="1">#REF!</definedName>
    <definedName name="BEx779QNIY3061ZV9BR462WKEGRW" hidden="1">#REF!</definedName>
    <definedName name="BEx77G19QU9A95CNHE6QMVSQR2T3" localSheetId="3" hidden="1">#REF!</definedName>
    <definedName name="BEx77G19QU9A95CNHE6QMVSQR2T3" localSheetId="4" hidden="1">#REF!</definedName>
    <definedName name="BEx77G19QU9A95CNHE6QMVSQR2T3" hidden="1">#REF!</definedName>
    <definedName name="BEx77P0S3GVMS7BJUL9OWUGJ1B02" localSheetId="3" hidden="1">#REF!</definedName>
    <definedName name="BEx77P0S3GVMS7BJUL9OWUGJ1B02" localSheetId="4" hidden="1">#REF!</definedName>
    <definedName name="BEx77P0S3GVMS7BJUL9OWUGJ1B02" hidden="1">#REF!</definedName>
    <definedName name="BEx77QDESURI6WW5582YXSK3A972" localSheetId="3" hidden="1">#REF!</definedName>
    <definedName name="BEx77QDESURI6WW5582YXSK3A972" localSheetId="4" hidden="1">#REF!</definedName>
    <definedName name="BEx77QDESURI6WW5582YXSK3A972" hidden="1">#REF!</definedName>
    <definedName name="BEx77VBI9XOPFHKEWU5EHQ9J675Y" localSheetId="3" hidden="1">#REF!</definedName>
    <definedName name="BEx77VBI9XOPFHKEWU5EHQ9J675Y" localSheetId="4" hidden="1">#REF!</definedName>
    <definedName name="BEx77VBI9XOPFHKEWU5EHQ9J675Y" hidden="1">#REF!</definedName>
    <definedName name="BEx7809GQOCLHSNH95VOYIX7P1TV" localSheetId="3" hidden="1">#REF!</definedName>
    <definedName name="BEx7809GQOCLHSNH95VOYIX7P1TV" localSheetId="4" hidden="1">#REF!</definedName>
    <definedName name="BEx7809GQOCLHSNH95VOYIX7P1TV" hidden="1">#REF!</definedName>
    <definedName name="BEx780K8XAXUHGVZGZWQ74DK4CI3" localSheetId="3" hidden="1">#REF!</definedName>
    <definedName name="BEx780K8XAXUHGVZGZWQ74DK4CI3" localSheetId="4" hidden="1">#REF!</definedName>
    <definedName name="BEx780K8XAXUHGVZGZWQ74DK4CI3" hidden="1">#REF!</definedName>
    <definedName name="BEx78226TN58UE0CTY98YEDU0LSL" localSheetId="3" hidden="1">#REF!</definedName>
    <definedName name="BEx78226TN58UE0CTY98YEDU0LSL" localSheetId="4" hidden="1">#REF!</definedName>
    <definedName name="BEx78226TN58UE0CTY98YEDU0LSL" hidden="1">#REF!</definedName>
    <definedName name="BEx7881ZZBWHRAX6W2GY19J8MGEQ" localSheetId="3" hidden="1">#REF!</definedName>
    <definedName name="BEx7881ZZBWHRAX6W2GY19J8MGEQ" localSheetId="4" hidden="1">#REF!</definedName>
    <definedName name="BEx7881ZZBWHRAX6W2GY19J8MGEQ" hidden="1">#REF!</definedName>
    <definedName name="BEx78BSYINF85GYNSCIRD95PH86Q" localSheetId="3" hidden="1">#REF!</definedName>
    <definedName name="BEx78BSYINF85GYNSCIRD95PH86Q" localSheetId="4" hidden="1">#REF!</definedName>
    <definedName name="BEx78BSYINF85GYNSCIRD95PH86Q" hidden="1">#REF!</definedName>
    <definedName name="BEx78HHRIWDLHQX2LG0HWFRYEL1T" localSheetId="3" hidden="1">#REF!</definedName>
    <definedName name="BEx78HHRIWDLHQX2LG0HWFRYEL1T" localSheetId="4" hidden="1">#REF!</definedName>
    <definedName name="BEx78HHRIWDLHQX2LG0HWFRYEL1T" hidden="1">#REF!</definedName>
    <definedName name="BEx78QC4X2YVM9K6MQRB2WJG36N3" localSheetId="3" hidden="1">#REF!</definedName>
    <definedName name="BEx78QC4X2YVM9K6MQRB2WJG36N3" localSheetId="4" hidden="1">#REF!</definedName>
    <definedName name="BEx78QC4X2YVM9K6MQRB2WJG36N3" hidden="1">#REF!</definedName>
    <definedName name="BEx78QMXZ2P1ZB3HJ9O50DWHCMXR" localSheetId="3" hidden="1">#REF!</definedName>
    <definedName name="BEx78QMXZ2P1ZB3HJ9O50DWHCMXR" localSheetId="4" hidden="1">#REF!</definedName>
    <definedName name="BEx78QMXZ2P1ZB3HJ9O50DWHCMXR" hidden="1">#REF!</definedName>
    <definedName name="BEx78SFO5VR28677DWZEMDN7G86X" localSheetId="3" hidden="1">#REF!</definedName>
    <definedName name="BEx78SFO5VR28677DWZEMDN7G86X" localSheetId="4" hidden="1">#REF!</definedName>
    <definedName name="BEx78SFO5VR28677DWZEMDN7G86X" hidden="1">#REF!</definedName>
    <definedName name="BEx78SFOYH1Z0ZDTO47W2M60TW6K" localSheetId="3" hidden="1">#REF!</definedName>
    <definedName name="BEx78SFOYH1Z0ZDTO47W2M60TW6K" localSheetId="4" hidden="1">#REF!</definedName>
    <definedName name="BEx78SFOYH1Z0ZDTO47W2M60TW6K" hidden="1">#REF!</definedName>
    <definedName name="BEx7974EARYYX2ICWU0YC50VO5D8" localSheetId="3" hidden="1">#REF!</definedName>
    <definedName name="BEx7974EARYYX2ICWU0YC50VO5D8" localSheetId="4" hidden="1">#REF!</definedName>
    <definedName name="BEx7974EARYYX2ICWU0YC50VO5D8" hidden="1">#REF!</definedName>
    <definedName name="BEx79JK3E6JO8MX4O35A5G8NZCC8" localSheetId="3" hidden="1">#REF!</definedName>
    <definedName name="BEx79JK3E6JO8MX4O35A5G8NZCC8" localSheetId="4" hidden="1">#REF!</definedName>
    <definedName name="BEx79JK3E6JO8MX4O35A5G8NZCC8" hidden="1">#REF!</definedName>
    <definedName name="BEx79OCP4HQ6XP8EWNGEUDLOZBBS" localSheetId="3" hidden="1">#REF!</definedName>
    <definedName name="BEx79OCP4HQ6XP8EWNGEUDLOZBBS" localSheetId="4" hidden="1">#REF!</definedName>
    <definedName name="BEx79OCP4HQ6XP8EWNGEUDLOZBBS" hidden="1">#REF!</definedName>
    <definedName name="BEx79SEAYKUZB0H4LYBCD6WWJBG2" localSheetId="3" hidden="1">#REF!</definedName>
    <definedName name="BEx79SEAYKUZB0H4LYBCD6WWJBG2" localSheetId="4" hidden="1">#REF!</definedName>
    <definedName name="BEx79SEAYKUZB0H4LYBCD6WWJBG2" hidden="1">#REF!</definedName>
    <definedName name="BEx79SJRHTLS9PYM69O9BWW1FMJK" localSheetId="3" hidden="1">#REF!</definedName>
    <definedName name="BEx79SJRHTLS9PYM69O9BWW1FMJK" localSheetId="4" hidden="1">#REF!</definedName>
    <definedName name="BEx79SJRHTLS9PYM69O9BWW1FMJK" hidden="1">#REF!</definedName>
    <definedName name="BEx79YJJLBELICW9F9FRYSCQ101L" localSheetId="3" hidden="1">#REF!</definedName>
    <definedName name="BEx79YJJLBELICW9F9FRYSCQ101L" localSheetId="4" hidden="1">#REF!</definedName>
    <definedName name="BEx79YJJLBELICW9F9FRYSCQ101L" hidden="1">#REF!</definedName>
    <definedName name="BEx79YUC7B0V77FSBGIRCY1BR4VK" localSheetId="3" hidden="1">#REF!</definedName>
    <definedName name="BEx79YUC7B0V77FSBGIRCY1BR4VK" localSheetId="4" hidden="1">#REF!</definedName>
    <definedName name="BEx79YUC7B0V77FSBGIRCY1BR4VK" hidden="1">#REF!</definedName>
    <definedName name="BEx7A06T3RC2891FUX05G3QPRAUE" localSheetId="3" hidden="1">#REF!</definedName>
    <definedName name="BEx7A06T3RC2891FUX05G3QPRAUE" localSheetId="4" hidden="1">#REF!</definedName>
    <definedName name="BEx7A06T3RC2891FUX05G3QPRAUE" hidden="1">#REF!</definedName>
    <definedName name="BEx7A9S3JA1X7FH4CFSQLTZC4691" localSheetId="3" hidden="1">#REF!</definedName>
    <definedName name="BEx7A9S3JA1X7FH4CFSQLTZC4691" localSheetId="4" hidden="1">#REF!</definedName>
    <definedName name="BEx7A9S3JA1X7FH4CFSQLTZC4691" hidden="1">#REF!</definedName>
    <definedName name="BEx7ABA2C9IWH5VSLVLLLCY62161" localSheetId="3" hidden="1">#REF!</definedName>
    <definedName name="BEx7ABA2C9IWH5VSLVLLLCY62161" localSheetId="4" hidden="1">#REF!</definedName>
    <definedName name="BEx7ABA2C9IWH5VSLVLLLCY62161" hidden="1">#REF!</definedName>
    <definedName name="BEx7AE4LPLX8N85BYB0WCO5S7ZPV" localSheetId="3" hidden="1">#REF!</definedName>
    <definedName name="BEx7AE4LPLX8N85BYB0WCO5S7ZPV" localSheetId="4" hidden="1">#REF!</definedName>
    <definedName name="BEx7AE4LPLX8N85BYB0WCO5S7ZPV" hidden="1">#REF!</definedName>
    <definedName name="BEx7AR0EEP9O5JPPEKQWG1TC860T" localSheetId="3" hidden="1">#REF!</definedName>
    <definedName name="BEx7AR0EEP9O5JPPEKQWG1TC860T" localSheetId="4" hidden="1">#REF!</definedName>
    <definedName name="BEx7AR0EEP9O5JPPEKQWG1TC860T" hidden="1">#REF!</definedName>
    <definedName name="BEx7ASD1I654MEDCO6GGWA95PXSC" localSheetId="3" hidden="1">#REF!</definedName>
    <definedName name="BEx7ASD1I654MEDCO6GGWA95PXSC" localSheetId="4" hidden="1">#REF!</definedName>
    <definedName name="BEx7ASD1I654MEDCO6GGWA95PXSC" hidden="1">#REF!</definedName>
    <definedName name="BEx7AURD3S7JGN4D3YK1QAG6TAFA" localSheetId="3" hidden="1">#REF!</definedName>
    <definedName name="BEx7AURD3S7JGN4D3YK1QAG6TAFA" localSheetId="4" hidden="1">#REF!</definedName>
    <definedName name="BEx7AURD3S7JGN4D3YK1QAG6TAFA" hidden="1">#REF!</definedName>
    <definedName name="BEx7AVCX9S5RJP3NSZ4QM4E6ERDT" localSheetId="3" hidden="1">#REF!</definedName>
    <definedName name="BEx7AVCX9S5RJP3NSZ4QM4E6ERDT" localSheetId="4" hidden="1">#REF!</definedName>
    <definedName name="BEx7AVCX9S5RJP3NSZ4QM4E6ERDT" hidden="1">#REF!</definedName>
    <definedName name="BEx7AVYIGP0930MV5JEBWRYCJN68" localSheetId="3" hidden="1">#REF!</definedName>
    <definedName name="BEx7AVYIGP0930MV5JEBWRYCJN68" localSheetId="4" hidden="1">#REF!</definedName>
    <definedName name="BEx7AVYIGP0930MV5JEBWRYCJN68" hidden="1">#REF!</definedName>
    <definedName name="BEx7B6LH6917TXOSAAQ6U7HVF018" localSheetId="3" hidden="1">#REF!</definedName>
    <definedName name="BEx7B6LH6917TXOSAAQ6U7HVF018" localSheetId="4" hidden="1">#REF!</definedName>
    <definedName name="BEx7B6LH6917TXOSAAQ6U7HVF018" hidden="1">#REF!</definedName>
    <definedName name="BEx7BN8E88JR3K1BSLAZRPSFPQ9L" localSheetId="3" hidden="1">#REF!</definedName>
    <definedName name="BEx7BN8E88JR3K1BSLAZRPSFPQ9L" localSheetId="4" hidden="1">#REF!</definedName>
    <definedName name="BEx7BN8E88JR3K1BSLAZRPSFPQ9L" hidden="1">#REF!</definedName>
    <definedName name="BEx7BP14RMS3638K85OM4NCYLRHG" localSheetId="3" hidden="1">#REF!</definedName>
    <definedName name="BEx7BP14RMS3638K85OM4NCYLRHG" localSheetId="4" hidden="1">#REF!</definedName>
    <definedName name="BEx7BP14RMS3638K85OM4NCYLRHG" hidden="1">#REF!</definedName>
    <definedName name="BEx7BPXFZXJ79FQ0E8AQE21PGVHA" localSheetId="3" hidden="1">#REF!</definedName>
    <definedName name="BEx7BPXFZXJ79FQ0E8AQE21PGVHA" localSheetId="4" hidden="1">#REF!</definedName>
    <definedName name="BEx7BPXFZXJ79FQ0E8AQE21PGVHA" hidden="1">#REF!</definedName>
    <definedName name="BEx7C04AM39DQMC1TIX7CFZ2ADHX" localSheetId="3" hidden="1">#REF!</definedName>
    <definedName name="BEx7C04AM39DQMC1TIX7CFZ2ADHX" localSheetId="4" hidden="1">#REF!</definedName>
    <definedName name="BEx7C04AM39DQMC1TIX7CFZ2ADHX" hidden="1">#REF!</definedName>
    <definedName name="BEx7C346X4AX2J1QPM4NBC7JL5W9" localSheetId="3" hidden="1">#REF!</definedName>
    <definedName name="BEx7C346X4AX2J1QPM4NBC7JL5W9" localSheetId="4" hidden="1">#REF!</definedName>
    <definedName name="BEx7C346X4AX2J1QPM4NBC7JL5W9" hidden="1">#REF!</definedName>
    <definedName name="BEx7C40F0PQURHPI6YQ39NFIR86Z" localSheetId="3" hidden="1">#REF!</definedName>
    <definedName name="BEx7C40F0PQURHPI6YQ39NFIR86Z" localSheetId="4" hidden="1">#REF!</definedName>
    <definedName name="BEx7C40F0PQURHPI6YQ39NFIR86Z" hidden="1">#REF!</definedName>
    <definedName name="BEx7C7B9VCY7N0H7N1NH6HNNH724" localSheetId="3" hidden="1">#REF!</definedName>
    <definedName name="BEx7C7B9VCY7N0H7N1NH6HNNH724" localSheetId="4" hidden="1">#REF!</definedName>
    <definedName name="BEx7C7B9VCY7N0H7N1NH6HNNH724" hidden="1">#REF!</definedName>
    <definedName name="BEx7C93VR7SYRIJS1JO8YZKSFAW9" localSheetId="3" hidden="1">#REF!</definedName>
    <definedName name="BEx7C93VR7SYRIJS1JO8YZKSFAW9" localSheetId="4" hidden="1">#REF!</definedName>
    <definedName name="BEx7C93VR7SYRIJS1JO8YZKSFAW9" hidden="1">#REF!</definedName>
    <definedName name="BEx7CCPC6R1KQQZ2JQU6EFI1G0RM" localSheetId="3" hidden="1">#REF!</definedName>
    <definedName name="BEx7CCPC6R1KQQZ2JQU6EFI1G0RM" localSheetId="4" hidden="1">#REF!</definedName>
    <definedName name="BEx7CCPC6R1KQQZ2JQU6EFI1G0RM" hidden="1">#REF!</definedName>
    <definedName name="BEx7CIJST9GLS2QD383UK7VUDTGL" localSheetId="3" hidden="1">#REF!</definedName>
    <definedName name="BEx7CIJST9GLS2QD383UK7VUDTGL" localSheetId="4" hidden="1">#REF!</definedName>
    <definedName name="BEx7CIJST9GLS2QD383UK7VUDTGL" hidden="1">#REF!</definedName>
    <definedName name="BEx7CO8T2XKC7GHDSYNAWTZ9L7YR" localSheetId="3" hidden="1">#REF!</definedName>
    <definedName name="BEx7CO8T2XKC7GHDSYNAWTZ9L7YR" localSheetId="4" hidden="1">#REF!</definedName>
    <definedName name="BEx7CO8T2XKC7GHDSYNAWTZ9L7YR" hidden="1">#REF!</definedName>
    <definedName name="BEx7CW1CF00DO8A36UNC2X7K65C2" localSheetId="3" hidden="1">#REF!</definedName>
    <definedName name="BEx7CW1CF00DO8A36UNC2X7K65C2" localSheetId="4" hidden="1">#REF!</definedName>
    <definedName name="BEx7CW1CF00DO8A36UNC2X7K65C2" hidden="1">#REF!</definedName>
    <definedName name="BEx7CW6NFRL2P4XWP0MWHIYA97KF" localSheetId="3" hidden="1">#REF!</definedName>
    <definedName name="BEx7CW6NFRL2P4XWP0MWHIYA97KF" localSheetId="4" hidden="1">#REF!</definedName>
    <definedName name="BEx7CW6NFRL2P4XWP0MWHIYA97KF" hidden="1">#REF!</definedName>
    <definedName name="BEx7CZXN83U7XFVGG1P1N6ZCQK7U" localSheetId="3" hidden="1">#REF!</definedName>
    <definedName name="BEx7CZXN83U7XFVGG1P1N6ZCQK7U" localSheetId="4" hidden="1">#REF!</definedName>
    <definedName name="BEx7CZXN83U7XFVGG1P1N6ZCQK7U" hidden="1">#REF!</definedName>
    <definedName name="BEx7D14R4J25CLH301NHMGU8FSWM" localSheetId="3" hidden="1">#REF!</definedName>
    <definedName name="BEx7D14R4J25CLH301NHMGU8FSWM" localSheetId="4" hidden="1">#REF!</definedName>
    <definedName name="BEx7D14R4J25CLH301NHMGU8FSWM" hidden="1">#REF!</definedName>
    <definedName name="BEx7D38BE0Z9QLQBDMGARM9USFPM" localSheetId="3" hidden="1">#REF!</definedName>
    <definedName name="BEx7D38BE0Z9QLQBDMGARM9USFPM" localSheetId="4" hidden="1">#REF!</definedName>
    <definedName name="BEx7D38BE0Z9QLQBDMGARM9USFPM" hidden="1">#REF!</definedName>
    <definedName name="BEx7D5RWKRS4W71J4NZ6ZSFHPKFT" localSheetId="3" hidden="1">#REF!</definedName>
    <definedName name="BEx7D5RWKRS4W71J4NZ6ZSFHPKFT" localSheetId="4" hidden="1">#REF!</definedName>
    <definedName name="BEx7D5RWKRS4W71J4NZ6ZSFHPKFT" hidden="1">#REF!</definedName>
    <definedName name="BEx7D8H1TPOX1UN17QZYEV7Q58GA" localSheetId="3" hidden="1">#REF!</definedName>
    <definedName name="BEx7D8H1TPOX1UN17QZYEV7Q58GA" localSheetId="4" hidden="1">#REF!</definedName>
    <definedName name="BEx7D8H1TPOX1UN17QZYEV7Q58GA" hidden="1">#REF!</definedName>
    <definedName name="BEx7DGF13H2074LRWFZQ45PZ6JPX" localSheetId="3" hidden="1">#REF!</definedName>
    <definedName name="BEx7DGF13H2074LRWFZQ45PZ6JPX" localSheetId="4" hidden="1">#REF!</definedName>
    <definedName name="BEx7DGF13H2074LRWFZQ45PZ6JPX" hidden="1">#REF!</definedName>
    <definedName name="BEx7DHBE0SOC5KXWWQ73WUDBRX8J" localSheetId="3" hidden="1">#REF!</definedName>
    <definedName name="BEx7DHBE0SOC5KXWWQ73WUDBRX8J" localSheetId="4" hidden="1">#REF!</definedName>
    <definedName name="BEx7DHBE0SOC5KXWWQ73WUDBRX8J" hidden="1">#REF!</definedName>
    <definedName name="BEx7DKWUXEDIISSX4GDD4YYT887F" localSheetId="3" hidden="1">#REF!</definedName>
    <definedName name="BEx7DKWUXEDIISSX4GDD4YYT887F" localSheetId="4" hidden="1">#REF!</definedName>
    <definedName name="BEx7DKWUXEDIISSX4GDD4YYT887F" hidden="1">#REF!</definedName>
    <definedName name="BEx7DMUYR2HC26WW7AOB1TULERMB" localSheetId="3" hidden="1">#REF!</definedName>
    <definedName name="BEx7DMUYR2HC26WW7AOB1TULERMB" localSheetId="4" hidden="1">#REF!</definedName>
    <definedName name="BEx7DMUYR2HC26WW7AOB1TULERMB" hidden="1">#REF!</definedName>
    <definedName name="BEx7DVJTRV44IMJIBFXELE67SZ7S" localSheetId="3" hidden="1">#REF!</definedName>
    <definedName name="BEx7DVJTRV44IMJIBFXELE67SZ7S" localSheetId="4" hidden="1">#REF!</definedName>
    <definedName name="BEx7DVJTRV44IMJIBFXELE67SZ7S" hidden="1">#REF!</definedName>
    <definedName name="BEx7DVUMFCI5INHMVFIJ44RTTSTT" localSheetId="3" hidden="1">#REF!</definedName>
    <definedName name="BEx7DVUMFCI5INHMVFIJ44RTTSTT" localSheetId="4" hidden="1">#REF!</definedName>
    <definedName name="BEx7DVUMFCI5INHMVFIJ44RTTSTT" hidden="1">#REF!</definedName>
    <definedName name="BEx7E2QT2U8THYOKBPXONB1B47WH" localSheetId="3" hidden="1">#REF!</definedName>
    <definedName name="BEx7E2QT2U8THYOKBPXONB1B47WH" localSheetId="4" hidden="1">#REF!</definedName>
    <definedName name="BEx7E2QT2U8THYOKBPXONB1B47WH" hidden="1">#REF!</definedName>
    <definedName name="BEx7E5QP7W6UKO74F5Y0VJ741HS5" localSheetId="3" hidden="1">#REF!</definedName>
    <definedName name="BEx7E5QP7W6UKO74F5Y0VJ741HS5" localSheetId="4" hidden="1">#REF!</definedName>
    <definedName name="BEx7E5QP7W6UKO74F5Y0VJ741HS5" hidden="1">#REF!</definedName>
    <definedName name="BEx7E6N29HGH3I47AFB2DCS6MVS6" localSheetId="3" hidden="1">#REF!</definedName>
    <definedName name="BEx7E6N29HGH3I47AFB2DCS6MVS6" localSheetId="4" hidden="1">#REF!</definedName>
    <definedName name="BEx7E6N29HGH3I47AFB2DCS6MVS6" hidden="1">#REF!</definedName>
    <definedName name="BEx7EBA8IYHQKT7IQAOAML660SYA" localSheetId="3" hidden="1">#REF!</definedName>
    <definedName name="BEx7EBA8IYHQKT7IQAOAML660SYA" localSheetId="4" hidden="1">#REF!</definedName>
    <definedName name="BEx7EBA8IYHQKT7IQAOAML660SYA" hidden="1">#REF!</definedName>
    <definedName name="BEx7EI6C8MCRZFEQYUBE5FSUTIHK" localSheetId="3" hidden="1">#REF!</definedName>
    <definedName name="BEx7EI6C8MCRZFEQYUBE5FSUTIHK" localSheetId="4" hidden="1">#REF!</definedName>
    <definedName name="BEx7EI6C8MCRZFEQYUBE5FSUTIHK" hidden="1">#REF!</definedName>
    <definedName name="BEx7EI6DL1Z6UWLFBXAKVGZTKHWJ" localSheetId="3" hidden="1">#REF!</definedName>
    <definedName name="BEx7EI6DL1Z6UWLFBXAKVGZTKHWJ" localSheetId="4" hidden="1">#REF!</definedName>
    <definedName name="BEx7EI6DL1Z6UWLFBXAKVGZTKHWJ" hidden="1">#REF!</definedName>
    <definedName name="BEx7EQKHX7GZYOLXRDU534TT4H64" localSheetId="3" hidden="1">#REF!</definedName>
    <definedName name="BEx7EQKHX7GZYOLXRDU534TT4H64" localSheetId="4" hidden="1">#REF!</definedName>
    <definedName name="BEx7EQKHX7GZYOLXRDU534TT4H64" hidden="1">#REF!</definedName>
    <definedName name="BEx7ETV6L1TM7JSXJIGK3FC6RVZW" localSheetId="3" hidden="1">#REF!</definedName>
    <definedName name="BEx7ETV6L1TM7JSXJIGK3FC6RVZW" localSheetId="4" hidden="1">#REF!</definedName>
    <definedName name="BEx7ETV6L1TM7JSXJIGK3FC6RVZW" hidden="1">#REF!</definedName>
    <definedName name="BEx7EYYLHMBYQTH6I377FCQS7CSX" localSheetId="3" hidden="1">#REF!</definedName>
    <definedName name="BEx7EYYLHMBYQTH6I377FCQS7CSX" localSheetId="4" hidden="1">#REF!</definedName>
    <definedName name="BEx7EYYLHMBYQTH6I377FCQS7CSX" hidden="1">#REF!</definedName>
    <definedName name="BEx7FCLG1RYI2SNOU1Y2GQZNZSWA" localSheetId="3" hidden="1">#REF!</definedName>
    <definedName name="BEx7FCLG1RYI2SNOU1Y2GQZNZSWA" localSheetId="4" hidden="1">#REF!</definedName>
    <definedName name="BEx7FCLG1RYI2SNOU1Y2GQZNZSWA" hidden="1">#REF!</definedName>
    <definedName name="BEx7FN32ZGWOAA4TTH79KINTDWR9" localSheetId="3" hidden="1">#REF!</definedName>
    <definedName name="BEx7FN32ZGWOAA4TTH79KINTDWR9" localSheetId="4" hidden="1">#REF!</definedName>
    <definedName name="BEx7FN32ZGWOAA4TTH79KINTDWR9" hidden="1">#REF!</definedName>
    <definedName name="BEx7FV0WJHXL6X5JNQ2ZX45PX49P" localSheetId="3" hidden="1">#REF!</definedName>
    <definedName name="BEx7FV0WJHXL6X5JNQ2ZX45PX49P" localSheetId="4" hidden="1">#REF!</definedName>
    <definedName name="BEx7FV0WJHXL6X5JNQ2ZX45PX49P" hidden="1">#REF!</definedName>
    <definedName name="BEx7G82CKM3NIY1PHNFK28M09PCH" localSheetId="3" hidden="1">#REF!</definedName>
    <definedName name="BEx7G82CKM3NIY1PHNFK28M09PCH" localSheetId="4" hidden="1">#REF!</definedName>
    <definedName name="BEx7G82CKM3NIY1PHNFK28M09PCH" hidden="1">#REF!</definedName>
    <definedName name="BEx7GR3ENYWRXXS5IT0UMEGOLGUH" localSheetId="3" hidden="1">#REF!</definedName>
    <definedName name="BEx7GR3ENYWRXXS5IT0UMEGOLGUH" localSheetId="4" hidden="1">#REF!</definedName>
    <definedName name="BEx7GR3ENYWRXXS5IT0UMEGOLGUH" hidden="1">#REF!</definedName>
    <definedName name="BEx7GSAL6P7TASL8MB63RFST1LJL" localSheetId="3" hidden="1">#REF!</definedName>
    <definedName name="BEx7GSAL6P7TASL8MB63RFST1LJL" localSheetId="4" hidden="1">#REF!</definedName>
    <definedName name="BEx7GSAL6P7TASL8MB63RFST1LJL" hidden="1">#REF!</definedName>
    <definedName name="BEx7H0JD6I5I8WQLLWOYWY5YWPQE" localSheetId="3" hidden="1">#REF!</definedName>
    <definedName name="BEx7H0JD6I5I8WQLLWOYWY5YWPQE" localSheetId="4" hidden="1">#REF!</definedName>
    <definedName name="BEx7H0JD6I5I8WQLLWOYWY5YWPQE" hidden="1">#REF!</definedName>
    <definedName name="BEx7H14XCXH7WEXEY1HVO53A6AGH" localSheetId="3" hidden="1">#REF!</definedName>
    <definedName name="BEx7H14XCXH7WEXEY1HVO53A6AGH" localSheetId="4" hidden="1">#REF!</definedName>
    <definedName name="BEx7H14XCXH7WEXEY1HVO53A6AGH" hidden="1">#REF!</definedName>
    <definedName name="BEx7HGVBEF4LEIF6RC14N3PSU461" localSheetId="3" hidden="1">#REF!</definedName>
    <definedName name="BEx7HGVBEF4LEIF6RC14N3PSU461" localSheetId="4" hidden="1">#REF!</definedName>
    <definedName name="BEx7HGVBEF4LEIF6RC14N3PSU461" hidden="1">#REF!</definedName>
    <definedName name="BEx7HQ5T9FZ42QWS09UO4DT42Y0R" localSheetId="3" hidden="1">#REF!</definedName>
    <definedName name="BEx7HQ5T9FZ42QWS09UO4DT42Y0R" localSheetId="4" hidden="1">#REF!</definedName>
    <definedName name="BEx7HQ5T9FZ42QWS09UO4DT42Y0R" hidden="1">#REF!</definedName>
    <definedName name="BEx7HRCZE3CVGON1HV07MT5MNDZ3" localSheetId="3" hidden="1">#REF!</definedName>
    <definedName name="BEx7HRCZE3CVGON1HV07MT5MNDZ3" localSheetId="4" hidden="1">#REF!</definedName>
    <definedName name="BEx7HRCZE3CVGON1HV07MT5MNDZ3" hidden="1">#REF!</definedName>
    <definedName name="BEx7HWGE2CANG5M17X4C8YNC3N8F" localSheetId="3" hidden="1">#REF!</definedName>
    <definedName name="BEx7HWGE2CANG5M17X4C8YNC3N8F" localSheetId="4" hidden="1">#REF!</definedName>
    <definedName name="BEx7HWGE2CANG5M17X4C8YNC3N8F" hidden="1">#REF!</definedName>
    <definedName name="BEx7IB54GU5UCTJS549UBDW43EJL" localSheetId="3" hidden="1">#REF!</definedName>
    <definedName name="BEx7IB54GU5UCTJS549UBDW43EJL" localSheetId="4" hidden="1">#REF!</definedName>
    <definedName name="BEx7IB54GU5UCTJS549UBDW43EJL" hidden="1">#REF!</definedName>
    <definedName name="BEx7IBVYN47SFZIA0K4MDKQZNN9V" localSheetId="3" hidden="1">#REF!</definedName>
    <definedName name="BEx7IBVYN47SFZIA0K4MDKQZNN9V" localSheetId="4" hidden="1">#REF!</definedName>
    <definedName name="BEx7IBVYN47SFZIA0K4MDKQZNN9V" hidden="1">#REF!</definedName>
    <definedName name="BEx7IGOMJB39HUONENRXTK1MFHGE" localSheetId="3" hidden="1">#REF!</definedName>
    <definedName name="BEx7IGOMJB39HUONENRXTK1MFHGE" localSheetId="4" hidden="1">#REF!</definedName>
    <definedName name="BEx7IGOMJB39HUONENRXTK1MFHGE" hidden="1">#REF!</definedName>
    <definedName name="BEx7ISO6LTCYYDK0J6IN4PG2P6SW" localSheetId="3" hidden="1">#REF!</definedName>
    <definedName name="BEx7ISO6LTCYYDK0J6IN4PG2P6SW" localSheetId="4" hidden="1">#REF!</definedName>
    <definedName name="BEx7ISO6LTCYYDK0J6IN4PG2P6SW" hidden="1">#REF!</definedName>
    <definedName name="BEx7IV2IJ5WT7UC0UG7WP0WF2JZI" localSheetId="3" hidden="1">#REF!</definedName>
    <definedName name="BEx7IV2IJ5WT7UC0UG7WP0WF2JZI" localSheetId="4" hidden="1">#REF!</definedName>
    <definedName name="BEx7IV2IJ5WT7UC0UG7WP0WF2JZI" hidden="1">#REF!</definedName>
    <definedName name="BEx7IXGU74GE5E4S6W4Z13AR092Y" localSheetId="3" hidden="1">#REF!</definedName>
    <definedName name="BEx7IXGU74GE5E4S6W4Z13AR092Y" localSheetId="4" hidden="1">#REF!</definedName>
    <definedName name="BEx7IXGU74GE5E4S6W4Z13AR092Y" hidden="1">#REF!</definedName>
    <definedName name="BEx7J4YL8Q3BI1MLH16YYQ18IJRD" localSheetId="3" hidden="1">#REF!</definedName>
    <definedName name="BEx7J4YL8Q3BI1MLH16YYQ18IJRD" localSheetId="4" hidden="1">#REF!</definedName>
    <definedName name="BEx7J4YL8Q3BI1MLH16YYQ18IJRD" hidden="1">#REF!</definedName>
    <definedName name="BEx7J5K5QVUOXI6A663KUWL6PO3O" localSheetId="3" hidden="1">#REF!</definedName>
    <definedName name="BEx7J5K5QVUOXI6A663KUWL6PO3O" localSheetId="4" hidden="1">#REF!</definedName>
    <definedName name="BEx7J5K5QVUOXI6A663KUWL6PO3O" hidden="1">#REF!</definedName>
    <definedName name="BEx7JH3HGBPI07OHZ5LFYK0UFZQR" localSheetId="3" hidden="1">#REF!</definedName>
    <definedName name="BEx7JH3HGBPI07OHZ5LFYK0UFZQR" localSheetId="4" hidden="1">#REF!</definedName>
    <definedName name="BEx7JH3HGBPI07OHZ5LFYK0UFZQR" hidden="1">#REF!</definedName>
    <definedName name="BEx7JRL3MHRMVLQF3EN15MXRPN68" localSheetId="3" hidden="1">#REF!</definedName>
    <definedName name="BEx7JRL3MHRMVLQF3EN15MXRPN68" localSheetId="4" hidden="1">#REF!</definedName>
    <definedName name="BEx7JRL3MHRMVLQF3EN15MXRPN68" hidden="1">#REF!</definedName>
    <definedName name="BEx7JV194190CNM6WWGQ3UBJ3CHH" localSheetId="3" hidden="1">#REF!</definedName>
    <definedName name="BEx7JV194190CNM6WWGQ3UBJ3CHH" localSheetId="4" hidden="1">#REF!</definedName>
    <definedName name="BEx7JV194190CNM6WWGQ3UBJ3CHH" hidden="1">#REF!</definedName>
    <definedName name="BEx7JZJ4AE8AGMWPK3XPBTBUBZ48" localSheetId="3" hidden="1">#REF!</definedName>
    <definedName name="BEx7JZJ4AE8AGMWPK3XPBTBUBZ48" localSheetId="4" hidden="1">#REF!</definedName>
    <definedName name="BEx7JZJ4AE8AGMWPK3XPBTBUBZ48" hidden="1">#REF!</definedName>
    <definedName name="BEx7K7GZ607XQOGB81A1HINBTGOZ" localSheetId="3" hidden="1">#REF!</definedName>
    <definedName name="BEx7K7GZ607XQOGB81A1HINBTGOZ" localSheetId="4" hidden="1">#REF!</definedName>
    <definedName name="BEx7K7GZ607XQOGB81A1HINBTGOZ" hidden="1">#REF!</definedName>
    <definedName name="BEx7KEYPBDXSNROH8M6CDCBN6B50" localSheetId="3" hidden="1">#REF!</definedName>
    <definedName name="BEx7KEYPBDXSNROH8M6CDCBN6B50" localSheetId="4" hidden="1">#REF!</definedName>
    <definedName name="BEx7KEYPBDXSNROH8M6CDCBN6B50" hidden="1">#REF!</definedName>
    <definedName name="BEx7KH7PZ0A6FSWA4LAN2CMZ0WSF" localSheetId="3" hidden="1">#REF!</definedName>
    <definedName name="BEx7KH7PZ0A6FSWA4LAN2CMZ0WSF" localSheetId="4" hidden="1">#REF!</definedName>
    <definedName name="BEx7KH7PZ0A6FSWA4LAN2CMZ0WSF" hidden="1">#REF!</definedName>
    <definedName name="BEx7KNCTL6VMNQP4MFMHOMV1WI1Y" localSheetId="3" hidden="1">#REF!</definedName>
    <definedName name="BEx7KNCTL6VMNQP4MFMHOMV1WI1Y" localSheetId="4" hidden="1">#REF!</definedName>
    <definedName name="BEx7KNCTL6VMNQP4MFMHOMV1WI1Y" hidden="1">#REF!</definedName>
    <definedName name="BEx7KSAS8BZT6H8OQCZ5DNSTMO07" localSheetId="3" hidden="1">#REF!</definedName>
    <definedName name="BEx7KSAS8BZT6H8OQCZ5DNSTMO07" localSheetId="4" hidden="1">#REF!</definedName>
    <definedName name="BEx7KSAS8BZT6H8OQCZ5DNSTMO07" hidden="1">#REF!</definedName>
    <definedName name="BEx7KWHTBD21COXVI4HNEQH0Z3L8" localSheetId="3" hidden="1">#REF!</definedName>
    <definedName name="BEx7KWHTBD21COXVI4HNEQH0Z3L8" localSheetId="4" hidden="1">#REF!</definedName>
    <definedName name="BEx7KWHTBD21COXVI4HNEQH0Z3L8" hidden="1">#REF!</definedName>
    <definedName name="BEx7KXUGRMRSUXCM97Z7VRZQ9JH2" localSheetId="3" hidden="1">#REF!</definedName>
    <definedName name="BEx7KXUGRMRSUXCM97Z7VRZQ9JH2" localSheetId="4" hidden="1">#REF!</definedName>
    <definedName name="BEx7KXUGRMRSUXCM97Z7VRZQ9JH2" hidden="1">#REF!</definedName>
    <definedName name="BEx7L5C6U8MP6IZ67BD649WQYJEK" localSheetId="3" hidden="1">#REF!</definedName>
    <definedName name="BEx7L5C6U8MP6IZ67BD649WQYJEK" localSheetId="4" hidden="1">#REF!</definedName>
    <definedName name="BEx7L5C6U8MP6IZ67BD649WQYJEK" hidden="1">#REF!</definedName>
    <definedName name="BEx7L8HEYEVTATR0OG5JJO647KNI" localSheetId="3" hidden="1">#REF!</definedName>
    <definedName name="BEx7L8HEYEVTATR0OG5JJO647KNI" localSheetId="4" hidden="1">#REF!</definedName>
    <definedName name="BEx7L8HEYEVTATR0OG5JJO647KNI" hidden="1">#REF!</definedName>
    <definedName name="BEx7L8XOV64OMS15ZFURFEUXLMWF" localSheetId="3" hidden="1">#REF!</definedName>
    <definedName name="BEx7L8XOV64OMS15ZFURFEUXLMWF" localSheetId="4" hidden="1">#REF!</definedName>
    <definedName name="BEx7L8XOV64OMS15ZFURFEUXLMWF" hidden="1">#REF!</definedName>
    <definedName name="BEx7LPF478MRAYB9TQ6LDML6O3BY" localSheetId="3" hidden="1">#REF!</definedName>
    <definedName name="BEx7LPF478MRAYB9TQ6LDML6O3BY" localSheetId="4" hidden="1">#REF!</definedName>
    <definedName name="BEx7LPF478MRAYB9TQ6LDML6O3BY" hidden="1">#REF!</definedName>
    <definedName name="BEx7LPV780NFCG1VX4EKJ29YXOLZ" localSheetId="3" hidden="1">#REF!</definedName>
    <definedName name="BEx7LPV780NFCG1VX4EKJ29YXOLZ" localSheetId="4" hidden="1">#REF!</definedName>
    <definedName name="BEx7LPV780NFCG1VX4EKJ29YXOLZ" hidden="1">#REF!</definedName>
    <definedName name="BEx7LQ0PD30NJWOAYKPEYHM9J83B" localSheetId="3" hidden="1">#REF!</definedName>
    <definedName name="BEx7LQ0PD30NJWOAYKPEYHM9J83B" localSheetId="4" hidden="1">#REF!</definedName>
    <definedName name="BEx7LQ0PD30NJWOAYKPEYHM9J83B" hidden="1">#REF!</definedName>
    <definedName name="BEx7M4EKEDHZ1ZZ91NDLSUNPUFPZ" localSheetId="3" hidden="1">#REF!</definedName>
    <definedName name="BEx7M4EKEDHZ1ZZ91NDLSUNPUFPZ" localSheetId="4" hidden="1">#REF!</definedName>
    <definedName name="BEx7M4EKEDHZ1ZZ91NDLSUNPUFPZ" hidden="1">#REF!</definedName>
    <definedName name="BEx7MAUI1JJFDIJGDW4RWY5384LY" localSheetId="3" hidden="1">#REF!</definedName>
    <definedName name="BEx7MAUI1JJFDIJGDW4RWY5384LY" localSheetId="4" hidden="1">#REF!</definedName>
    <definedName name="BEx7MAUI1JJFDIJGDW4RWY5384LY" hidden="1">#REF!</definedName>
    <definedName name="BEx7MI1EW6N7FOBHWJLYC02TZSKR" localSheetId="3" hidden="1">#REF!</definedName>
    <definedName name="BEx7MI1EW6N7FOBHWJLYC02TZSKR" localSheetId="4" hidden="1">#REF!</definedName>
    <definedName name="BEx7MI1EW6N7FOBHWJLYC02TZSKR" hidden="1">#REF!</definedName>
    <definedName name="BEx7MJZO3UKAMJ53UWOJ5ZD4GGMQ" localSheetId="3" hidden="1">#REF!</definedName>
    <definedName name="BEx7MJZO3UKAMJ53UWOJ5ZD4GGMQ" localSheetId="4" hidden="1">#REF!</definedName>
    <definedName name="BEx7MJZO3UKAMJ53UWOJ5ZD4GGMQ" hidden="1">#REF!</definedName>
    <definedName name="BEx7MO17TZ6L4457Q12FYYLUUZAZ" localSheetId="3" hidden="1">#REF!</definedName>
    <definedName name="BEx7MO17TZ6L4457Q12FYYLUUZAZ" localSheetId="4" hidden="1">#REF!</definedName>
    <definedName name="BEx7MO17TZ6L4457Q12FYYLUUZAZ" hidden="1">#REF!</definedName>
    <definedName name="BEx7MT4MFNXIVQGAT6D971GZW7CA" localSheetId="3" hidden="1">#REF!</definedName>
    <definedName name="BEx7MT4MFNXIVQGAT6D971GZW7CA" localSheetId="4" hidden="1">#REF!</definedName>
    <definedName name="BEx7MT4MFNXIVQGAT6D971GZW7CA" hidden="1">#REF!</definedName>
    <definedName name="BEx7MUMLPPX92MX7SA8S1PLONDL8" localSheetId="3" hidden="1">#REF!</definedName>
    <definedName name="BEx7MUMLPPX92MX7SA8S1PLONDL8" localSheetId="4" hidden="1">#REF!</definedName>
    <definedName name="BEx7MUMLPPX92MX7SA8S1PLONDL8" hidden="1">#REF!</definedName>
    <definedName name="BEx7MX0W532Q7CB4V6KFVC9WAOUI" localSheetId="3" hidden="1">#REF!</definedName>
    <definedName name="BEx7MX0W532Q7CB4V6KFVC9WAOUI" localSheetId="4" hidden="1">#REF!</definedName>
    <definedName name="BEx7MX0W532Q7CB4V6KFVC9WAOUI" hidden="1">#REF!</definedName>
    <definedName name="BEx7NB403NE748IF75RXMWOFQ986" localSheetId="3" hidden="1">#REF!</definedName>
    <definedName name="BEx7NB403NE748IF75RXMWOFQ986" localSheetId="4" hidden="1">#REF!</definedName>
    <definedName name="BEx7NB403NE748IF75RXMWOFQ986" hidden="1">#REF!</definedName>
    <definedName name="BEx7NI062THZAM6I8AJWTFJL91CS" localSheetId="3" hidden="1">#REF!</definedName>
    <definedName name="BEx7NI062THZAM6I8AJWTFJL91CS" localSheetId="4" hidden="1">#REF!</definedName>
    <definedName name="BEx7NI062THZAM6I8AJWTFJL91CS" hidden="1">#REF!</definedName>
    <definedName name="BEx904S75BPRYMHF0083JF7ES4NG" localSheetId="3" hidden="1">#REF!</definedName>
    <definedName name="BEx904S75BPRYMHF0083JF7ES4NG" localSheetId="4" hidden="1">#REF!</definedName>
    <definedName name="BEx904S75BPRYMHF0083JF7ES4NG" hidden="1">#REF!</definedName>
    <definedName name="BEx90HDD4RWF7JZGA8GCGG7D63MG" localSheetId="3" hidden="1">#REF!</definedName>
    <definedName name="BEx90HDD4RWF7JZGA8GCGG7D63MG" localSheetId="4" hidden="1">#REF!</definedName>
    <definedName name="BEx90HDD4RWF7JZGA8GCGG7D63MG" hidden="1">#REF!</definedName>
    <definedName name="BEx90HO6UVMFVSV8U0YBZFHNCL38" localSheetId="3" hidden="1">#REF!</definedName>
    <definedName name="BEx90HO6UVMFVSV8U0YBZFHNCL38" localSheetId="4" hidden="1">#REF!</definedName>
    <definedName name="BEx90HO6UVMFVSV8U0YBZFHNCL38" hidden="1">#REF!</definedName>
    <definedName name="BEx90VGH5H09ON2QXYC9WIIEU98T" localSheetId="3" hidden="1">#REF!</definedName>
    <definedName name="BEx90VGH5H09ON2QXYC9WIIEU98T" localSheetId="4" hidden="1">#REF!</definedName>
    <definedName name="BEx90VGH5H09ON2QXYC9WIIEU98T" hidden="1">#REF!</definedName>
    <definedName name="BEx9157279000SVN5XNWQ99JY0WU" localSheetId="3" hidden="1">#REF!</definedName>
    <definedName name="BEx9157279000SVN5XNWQ99JY0WU" localSheetId="4" hidden="1">#REF!</definedName>
    <definedName name="BEx9157279000SVN5XNWQ99JY0WU" hidden="1">#REF!</definedName>
    <definedName name="BEx9175B70QXYAU5A8DJPGZQ46L9" localSheetId="3" hidden="1">#REF!</definedName>
    <definedName name="BEx9175B70QXYAU5A8DJPGZQ46L9" localSheetId="4" hidden="1">#REF!</definedName>
    <definedName name="BEx9175B70QXYAU5A8DJPGZQ46L9" hidden="1">#REF!</definedName>
    <definedName name="BEx91AQQRTV87AO27VWHSFZAD4ZR" localSheetId="3" hidden="1">#REF!</definedName>
    <definedName name="BEx91AQQRTV87AO27VWHSFZAD4ZR" localSheetId="4" hidden="1">#REF!</definedName>
    <definedName name="BEx91AQQRTV87AO27VWHSFZAD4ZR" hidden="1">#REF!</definedName>
    <definedName name="BEx91L8FLL5CWLA2CDHKCOMGVDZN" localSheetId="3" hidden="1">#REF!</definedName>
    <definedName name="BEx91L8FLL5CWLA2CDHKCOMGVDZN" localSheetId="4" hidden="1">#REF!</definedName>
    <definedName name="BEx91L8FLL5CWLA2CDHKCOMGVDZN" hidden="1">#REF!</definedName>
    <definedName name="BEx91OTVH9ZDBC3QTORU8RZX4EOC" localSheetId="3" hidden="1">#REF!</definedName>
    <definedName name="BEx91OTVH9ZDBC3QTORU8RZX4EOC" localSheetId="4" hidden="1">#REF!</definedName>
    <definedName name="BEx91OTVH9ZDBC3QTORU8RZX4EOC" hidden="1">#REF!</definedName>
    <definedName name="BEx91QH5JRZKQP1GPN2SQMR3CKAG" localSheetId="3" hidden="1">#REF!</definedName>
    <definedName name="BEx91QH5JRZKQP1GPN2SQMR3CKAG" localSheetId="4" hidden="1">#REF!</definedName>
    <definedName name="BEx91QH5JRZKQP1GPN2SQMR3CKAG" hidden="1">#REF!</definedName>
    <definedName name="BEx91ROALDNHO7FI4X8L61RH4UJE" localSheetId="3" hidden="1">#REF!</definedName>
    <definedName name="BEx91ROALDNHO7FI4X8L61RH4UJE" localSheetId="4" hidden="1">#REF!</definedName>
    <definedName name="BEx91ROALDNHO7FI4X8L61RH4UJE" hidden="1">#REF!</definedName>
    <definedName name="BEx91TMID71GVYH0U16QM1RV3PX0" localSheetId="3" hidden="1">#REF!</definedName>
    <definedName name="BEx91TMID71GVYH0U16QM1RV3PX0" localSheetId="4" hidden="1">#REF!</definedName>
    <definedName name="BEx91TMID71GVYH0U16QM1RV3PX0" hidden="1">#REF!</definedName>
    <definedName name="BEx91VF2D78PAF337E3L2L81K9W2" localSheetId="3" hidden="1">#REF!</definedName>
    <definedName name="BEx91VF2D78PAF337E3L2L81K9W2" localSheetId="4" hidden="1">#REF!</definedName>
    <definedName name="BEx91VF2D78PAF337E3L2L81K9W2" hidden="1">#REF!</definedName>
    <definedName name="BEx921PNZ46VORG2VRMWREWIC0SE" localSheetId="3" hidden="1">#REF!</definedName>
    <definedName name="BEx921PNZ46VORG2VRMWREWIC0SE" localSheetId="4" hidden="1">#REF!</definedName>
    <definedName name="BEx921PNZ46VORG2VRMWREWIC0SE" hidden="1">#REF!</definedName>
    <definedName name="BEx929CVDCG5CFUQWNDLOSNRQ1FN" localSheetId="3" hidden="1">#REF!</definedName>
    <definedName name="BEx929CVDCG5CFUQWNDLOSNRQ1FN" localSheetId="4" hidden="1">#REF!</definedName>
    <definedName name="BEx929CVDCG5CFUQWNDLOSNRQ1FN" hidden="1">#REF!</definedName>
    <definedName name="BEx92DPEKL5WM5A3CN8674JI0PR3" localSheetId="3" hidden="1">#REF!</definedName>
    <definedName name="BEx92DPEKL5WM5A3CN8674JI0PR3" localSheetId="4" hidden="1">#REF!</definedName>
    <definedName name="BEx92DPEKL5WM5A3CN8674JI0PR3" hidden="1">#REF!</definedName>
    <definedName name="BEx92ER2RMY93TZK0D9L9T3H0GI5" localSheetId="3" hidden="1">#REF!</definedName>
    <definedName name="BEx92ER2RMY93TZK0D9L9T3H0GI5" localSheetId="4" hidden="1">#REF!</definedName>
    <definedName name="BEx92ER2RMY93TZK0D9L9T3H0GI5" hidden="1">#REF!</definedName>
    <definedName name="BEx92FI04PJT4LI23KKIHRXWJDTT" localSheetId="3" hidden="1">#REF!</definedName>
    <definedName name="BEx92FI04PJT4LI23KKIHRXWJDTT" localSheetId="4" hidden="1">#REF!</definedName>
    <definedName name="BEx92FI04PJT4LI23KKIHRXWJDTT" hidden="1">#REF!</definedName>
    <definedName name="BEx92HR14HQ9D5JXCSPA4SS4RT62" localSheetId="3" hidden="1">#REF!</definedName>
    <definedName name="BEx92HR14HQ9D5JXCSPA4SS4RT62" localSheetId="4" hidden="1">#REF!</definedName>
    <definedName name="BEx92HR14HQ9D5JXCSPA4SS4RT62" hidden="1">#REF!</definedName>
    <definedName name="BEx92HWA2D6A5EX9MFG68G0NOMSN" localSheetId="3" hidden="1">#REF!</definedName>
    <definedName name="BEx92HWA2D6A5EX9MFG68G0NOMSN" localSheetId="4" hidden="1">#REF!</definedName>
    <definedName name="BEx92HWA2D6A5EX9MFG68G0NOMSN" hidden="1">#REF!</definedName>
    <definedName name="BEx92I1SQUKW2W7S22E82HLJXRGK" localSheetId="3" hidden="1">#REF!</definedName>
    <definedName name="BEx92I1SQUKW2W7S22E82HLJXRGK" localSheetId="4" hidden="1">#REF!</definedName>
    <definedName name="BEx92I1SQUKW2W7S22E82HLJXRGK" hidden="1">#REF!</definedName>
    <definedName name="BEx92PUBDIXAU1FW5ZAXECMAU0LN" localSheetId="3" hidden="1">#REF!</definedName>
    <definedName name="BEx92PUBDIXAU1FW5ZAXECMAU0LN" localSheetId="4" hidden="1">#REF!</definedName>
    <definedName name="BEx92PUBDIXAU1FW5ZAXECMAU0LN" hidden="1">#REF!</definedName>
    <definedName name="BEx92S8MHFFIVRQ2YSHZNQGOFUHD" localSheetId="3" hidden="1">#REF!</definedName>
    <definedName name="BEx92S8MHFFIVRQ2YSHZNQGOFUHD" localSheetId="4" hidden="1">#REF!</definedName>
    <definedName name="BEx92S8MHFFIVRQ2YSHZNQGOFUHD" hidden="1">#REF!</definedName>
    <definedName name="BEx92VJ5FJGXISSSMOUAESCSIWFV" localSheetId="3" hidden="1">#REF!</definedName>
    <definedName name="BEx92VJ5FJGXISSSMOUAESCSIWFV" localSheetId="4" hidden="1">#REF!</definedName>
    <definedName name="BEx92VJ5FJGXISSSMOUAESCSIWFV" hidden="1">#REF!</definedName>
    <definedName name="BEx93B9OULL2YGC896XXYAAJSTRK" localSheetId="3" hidden="1">#REF!</definedName>
    <definedName name="BEx93B9OULL2YGC896XXYAAJSTRK" localSheetId="4" hidden="1">#REF!</definedName>
    <definedName name="BEx93B9OULL2YGC896XXYAAJSTRK" hidden="1">#REF!</definedName>
    <definedName name="BEx93FRKF99NRT3LH99UTIH7AAYF" localSheetId="3" hidden="1">#REF!</definedName>
    <definedName name="BEx93FRKF99NRT3LH99UTIH7AAYF" localSheetId="4" hidden="1">#REF!</definedName>
    <definedName name="BEx93FRKF99NRT3LH99UTIH7AAYF" hidden="1">#REF!</definedName>
    <definedName name="BEx93M7FSHP50OG34A4W8W8DF12U" localSheetId="3" hidden="1">#REF!</definedName>
    <definedName name="BEx93M7FSHP50OG34A4W8W8DF12U" localSheetId="4" hidden="1">#REF!</definedName>
    <definedName name="BEx93M7FSHP50OG34A4W8W8DF12U" hidden="1">#REF!</definedName>
    <definedName name="BEx93OLWY2O3PRA74U41VG5RXT4Q" localSheetId="3" hidden="1">#REF!</definedName>
    <definedName name="BEx93OLWY2O3PRA74U41VG5RXT4Q" localSheetId="4" hidden="1">#REF!</definedName>
    <definedName name="BEx93OLWY2O3PRA74U41VG5RXT4Q" hidden="1">#REF!</definedName>
    <definedName name="BEx93RWFAF6YJGYUTITVM445C02U" localSheetId="3" hidden="1">#REF!</definedName>
    <definedName name="BEx93RWFAF6YJGYUTITVM445C02U" localSheetId="4" hidden="1">#REF!</definedName>
    <definedName name="BEx93RWFAF6YJGYUTITVM445C02U" hidden="1">#REF!</definedName>
    <definedName name="BEx93SY9RWG3HUV4YXQKXJH9FH14" localSheetId="3" hidden="1">#REF!</definedName>
    <definedName name="BEx93SY9RWG3HUV4YXQKXJH9FH14" localSheetId="4" hidden="1">#REF!</definedName>
    <definedName name="BEx93SY9RWG3HUV4YXQKXJH9FH14" hidden="1">#REF!</definedName>
    <definedName name="BEx93TJUX3U0FJDBG6DDSNQ91R5J" localSheetId="3" hidden="1">#REF!</definedName>
    <definedName name="BEx93TJUX3U0FJDBG6DDSNQ91R5J" localSheetId="4" hidden="1">#REF!</definedName>
    <definedName name="BEx93TJUX3U0FJDBG6DDSNQ91R5J" hidden="1">#REF!</definedName>
    <definedName name="BEx942UCRHMI4B0US31HO95GSC2X" localSheetId="3" hidden="1">#REF!</definedName>
    <definedName name="BEx942UCRHMI4B0US31HO95GSC2X" localSheetId="4" hidden="1">#REF!</definedName>
    <definedName name="BEx942UCRHMI4B0US31HO95GSC2X" hidden="1">#REF!</definedName>
    <definedName name="BEx942ZND3V7XSHKTD0UH9X85N5E" localSheetId="3" hidden="1">#REF!</definedName>
    <definedName name="BEx942ZND3V7XSHKTD0UH9X85N5E" localSheetId="4" hidden="1">#REF!</definedName>
    <definedName name="BEx942ZND3V7XSHKTD0UH9X85N5E" hidden="1">#REF!</definedName>
    <definedName name="BEx947HHLR6UU6NYPNDZRF79V52K" localSheetId="3" hidden="1">#REF!</definedName>
    <definedName name="BEx947HHLR6UU6NYPNDZRF79V52K" localSheetId="4" hidden="1">#REF!</definedName>
    <definedName name="BEx947HHLR6UU6NYPNDZRF79V52K" hidden="1">#REF!</definedName>
    <definedName name="BEx948ZFFQWVIDNG4AZAUGGGEB5U" localSheetId="3" hidden="1">#REF!</definedName>
    <definedName name="BEx948ZFFQWVIDNG4AZAUGGGEB5U" localSheetId="4" hidden="1">#REF!</definedName>
    <definedName name="BEx948ZFFQWVIDNG4AZAUGGGEB5U" hidden="1">#REF!</definedName>
    <definedName name="BEx94CKXG92OMURH41SNU6IOHK4J" localSheetId="3" hidden="1">#REF!</definedName>
    <definedName name="BEx94CKXG92OMURH41SNU6IOHK4J" localSheetId="4" hidden="1">#REF!</definedName>
    <definedName name="BEx94CKXG92OMURH41SNU6IOHK4J" hidden="1">#REF!</definedName>
    <definedName name="BEx94GXG30CIVB6ZQN3X3IK6BZXQ" localSheetId="3" hidden="1">#REF!</definedName>
    <definedName name="BEx94GXG30CIVB6ZQN3X3IK6BZXQ" localSheetId="4" hidden="1">#REF!</definedName>
    <definedName name="BEx94GXG30CIVB6ZQN3X3IK6BZXQ" hidden="1">#REF!</definedName>
    <definedName name="BEx94HJ0DWZHE39X4BLCQCJ3M1MC" localSheetId="3" hidden="1">#REF!</definedName>
    <definedName name="BEx94HJ0DWZHE39X4BLCQCJ3M1MC" localSheetId="4" hidden="1">#REF!</definedName>
    <definedName name="BEx94HJ0DWZHE39X4BLCQCJ3M1MC" hidden="1">#REF!</definedName>
    <definedName name="BEx94HZ5LURYM9ST744ALV6ZCKYP" localSheetId="3" hidden="1">#REF!</definedName>
    <definedName name="BEx94HZ5LURYM9ST744ALV6ZCKYP" localSheetId="4" hidden="1">#REF!</definedName>
    <definedName name="BEx94HZ5LURYM9ST744ALV6ZCKYP" hidden="1">#REF!</definedName>
    <definedName name="BEx94IQ75E90YUMWJ9N591LR7DQQ" localSheetId="3" hidden="1">#REF!</definedName>
    <definedName name="BEx94IQ75E90YUMWJ9N591LR7DQQ" localSheetId="4" hidden="1">#REF!</definedName>
    <definedName name="BEx94IQ75E90YUMWJ9N591LR7DQQ" hidden="1">#REF!</definedName>
    <definedName name="BEx94N7W5T3U7UOE97D6OVIBUCXS" localSheetId="3" hidden="1">#REF!</definedName>
    <definedName name="BEx94N7W5T3U7UOE97D6OVIBUCXS" localSheetId="4" hidden="1">#REF!</definedName>
    <definedName name="BEx94N7W5T3U7UOE97D6OVIBUCXS" hidden="1">#REF!</definedName>
    <definedName name="BEx955NIAWX5OLAHMTV6QFUZPR30" localSheetId="3" hidden="1">#REF!</definedName>
    <definedName name="BEx955NIAWX5OLAHMTV6QFUZPR30" localSheetId="4" hidden="1">#REF!</definedName>
    <definedName name="BEx955NIAWX5OLAHMTV6QFUZPR30" hidden="1">#REF!</definedName>
    <definedName name="BEx9581TYVI2M5TT4ISDAJV4W7Z6" localSheetId="3" hidden="1">#REF!</definedName>
    <definedName name="BEx9581TYVI2M5TT4ISDAJV4W7Z6" localSheetId="4" hidden="1">#REF!</definedName>
    <definedName name="BEx9581TYVI2M5TT4ISDAJV4W7Z6" hidden="1">#REF!</definedName>
    <definedName name="BEx95G55NR99FDSE95CXDI4DKWSV" localSheetId="3" hidden="1">#REF!</definedName>
    <definedName name="BEx95G55NR99FDSE95CXDI4DKWSV" localSheetId="4" hidden="1">#REF!</definedName>
    <definedName name="BEx95G55NR99FDSE95CXDI4DKWSV" hidden="1">#REF!</definedName>
    <definedName name="BEx95NHF4RVUE0YDOAFZEIVBYJXD" localSheetId="3" hidden="1">#REF!</definedName>
    <definedName name="BEx95NHF4RVUE0YDOAFZEIVBYJXD" localSheetId="4" hidden="1">#REF!</definedName>
    <definedName name="BEx95NHF4RVUE0YDOAFZEIVBYJXD" hidden="1">#REF!</definedName>
    <definedName name="BEx95QBZMG0E2KQ9BERJ861QLYN3" localSheetId="3" hidden="1">#REF!</definedName>
    <definedName name="BEx95QBZMG0E2KQ9BERJ861QLYN3" localSheetId="4" hidden="1">#REF!</definedName>
    <definedName name="BEx95QBZMG0E2KQ9BERJ861QLYN3" hidden="1">#REF!</definedName>
    <definedName name="BEx95QHBVDN795UNQJLRXG3RDU49" localSheetId="3" hidden="1">#REF!</definedName>
    <definedName name="BEx95QHBVDN795UNQJLRXG3RDU49" localSheetId="4" hidden="1">#REF!</definedName>
    <definedName name="BEx95QHBVDN795UNQJLRXG3RDU49" hidden="1">#REF!</definedName>
    <definedName name="BEx95TBVUWV7L7OMFMZDQEXGVHU6" localSheetId="3" hidden="1">#REF!</definedName>
    <definedName name="BEx95TBVUWV7L7OMFMZDQEXGVHU6" localSheetId="4" hidden="1">#REF!</definedName>
    <definedName name="BEx95TBVUWV7L7OMFMZDQEXGVHU6" hidden="1">#REF!</definedName>
    <definedName name="BEx95U89DZZSVO39TGS62CX8G9N4" localSheetId="3" hidden="1">#REF!</definedName>
    <definedName name="BEx95U89DZZSVO39TGS62CX8G9N4" localSheetId="4" hidden="1">#REF!</definedName>
    <definedName name="BEx95U89DZZSVO39TGS62CX8G9N4" hidden="1">#REF!</definedName>
    <definedName name="BEx95XTPKKKJG67C45LRX0T25I06" localSheetId="3" hidden="1">#REF!</definedName>
    <definedName name="BEx95XTPKKKJG67C45LRX0T25I06" localSheetId="4" hidden="1">#REF!</definedName>
    <definedName name="BEx95XTPKKKJG67C45LRX0T25I06" hidden="1">#REF!</definedName>
    <definedName name="BEx9602K2GHNBUEUVT9ONRQU1GMD" localSheetId="3" hidden="1">#REF!</definedName>
    <definedName name="BEx9602K2GHNBUEUVT9ONRQU1GMD" localSheetId="4" hidden="1">#REF!</definedName>
    <definedName name="BEx9602K2GHNBUEUVT9ONRQU1GMD" hidden="1">#REF!</definedName>
    <definedName name="BEx9602LTEI8BPC79BGMRK6S0RP8" localSheetId="3" hidden="1">#REF!</definedName>
    <definedName name="BEx9602LTEI8BPC79BGMRK6S0RP8" localSheetId="4" hidden="1">#REF!</definedName>
    <definedName name="BEx9602LTEI8BPC79BGMRK6S0RP8" hidden="1">#REF!</definedName>
    <definedName name="BEx962BL3Y4LA53EBYI64ZYMZE8U" localSheetId="3" hidden="1">#REF!</definedName>
    <definedName name="BEx962BL3Y4LA53EBYI64ZYMZE8U" localSheetId="4" hidden="1">#REF!</definedName>
    <definedName name="BEx962BL3Y4LA53EBYI64ZYMZE8U" hidden="1">#REF!</definedName>
    <definedName name="BEx96HAWZ2EMMI7VJ5NQXGK044OO" localSheetId="3" hidden="1">#REF!</definedName>
    <definedName name="BEx96HAWZ2EMMI7VJ5NQXGK044OO" localSheetId="4" hidden="1">#REF!</definedName>
    <definedName name="BEx96HAWZ2EMMI7VJ5NQXGK044OO" hidden="1">#REF!</definedName>
    <definedName name="BEx96KR21O7H9R29TN0S45Y3QPUK" localSheetId="3" hidden="1">#REF!</definedName>
    <definedName name="BEx96KR21O7H9R29TN0S45Y3QPUK" localSheetId="4" hidden="1">#REF!</definedName>
    <definedName name="BEx96KR21O7H9R29TN0S45Y3QPUK" hidden="1">#REF!</definedName>
    <definedName name="BEx96SUFKHHFE8XQ6UUO6ILDOXHO" localSheetId="3" hidden="1">#REF!</definedName>
    <definedName name="BEx96SUFKHHFE8XQ6UUO6ILDOXHO" localSheetId="4" hidden="1">#REF!</definedName>
    <definedName name="BEx96SUFKHHFE8XQ6UUO6ILDOXHO" hidden="1">#REF!</definedName>
    <definedName name="BEx96UN4YWXBDEZ1U1ZUIPP41Z7I" localSheetId="3" hidden="1">#REF!</definedName>
    <definedName name="BEx96UN4YWXBDEZ1U1ZUIPP41Z7I" localSheetId="4" hidden="1">#REF!</definedName>
    <definedName name="BEx96UN4YWXBDEZ1U1ZUIPP41Z7I" hidden="1">#REF!</definedName>
    <definedName name="BEx978KSD61YJH3S9DGO050R2EHA" localSheetId="3" hidden="1">#REF!</definedName>
    <definedName name="BEx978KSD61YJH3S9DGO050R2EHA" localSheetId="4" hidden="1">#REF!</definedName>
    <definedName name="BEx978KSD61YJH3S9DGO050R2EHA" hidden="1">#REF!</definedName>
    <definedName name="BEx97H9O1NAKAPK4MX4PKO34ICL5" localSheetId="3" hidden="1">#REF!</definedName>
    <definedName name="BEx97H9O1NAKAPK4MX4PKO34ICL5" localSheetId="4" hidden="1">#REF!</definedName>
    <definedName name="BEx97H9O1NAKAPK4MX4PKO34ICL5" hidden="1">#REF!</definedName>
    <definedName name="BEx97MNUZQ1Z0AO2FL7XQYVNCPR7" localSheetId="3" hidden="1">#REF!</definedName>
    <definedName name="BEx97MNUZQ1Z0AO2FL7XQYVNCPR7" localSheetId="4" hidden="1">#REF!</definedName>
    <definedName name="BEx97MNUZQ1Z0AO2FL7XQYVNCPR7" hidden="1">#REF!</definedName>
    <definedName name="BEx97NPQBACJVD9K1YXI08RTW9E2" localSheetId="3" hidden="1">#REF!</definedName>
    <definedName name="BEx97NPQBACJVD9K1YXI08RTW9E2" localSheetId="4" hidden="1">#REF!</definedName>
    <definedName name="BEx97NPQBACJVD9K1YXI08RTW9E2" hidden="1">#REF!</definedName>
    <definedName name="BEx97RWQLXS0OORDCN69IGA58CWU" localSheetId="3" hidden="1">#REF!</definedName>
    <definedName name="BEx97RWQLXS0OORDCN69IGA58CWU" localSheetId="4" hidden="1">#REF!</definedName>
    <definedName name="BEx97RWQLXS0OORDCN69IGA58CWU" hidden="1">#REF!</definedName>
    <definedName name="BEx97YNGGDFIXHTMGFL2IHAQX9MI" localSheetId="3" hidden="1">#REF!</definedName>
    <definedName name="BEx97YNGGDFIXHTMGFL2IHAQX9MI" localSheetId="4" hidden="1">#REF!</definedName>
    <definedName name="BEx97YNGGDFIXHTMGFL2IHAQX9MI" hidden="1">#REF!</definedName>
    <definedName name="BEx9805E16VCDEWPM3404WTQS6ZK" localSheetId="3" hidden="1">#REF!</definedName>
    <definedName name="BEx9805E16VCDEWPM3404WTQS6ZK" localSheetId="4" hidden="1">#REF!</definedName>
    <definedName name="BEx9805E16VCDEWPM3404WTQS6ZK" hidden="1">#REF!</definedName>
    <definedName name="BEx981HW73BUZWT14TBTZHC0ZTJ4" localSheetId="3" hidden="1">#REF!</definedName>
    <definedName name="BEx981HW73BUZWT14TBTZHC0ZTJ4" localSheetId="4" hidden="1">#REF!</definedName>
    <definedName name="BEx981HW73BUZWT14TBTZHC0ZTJ4" hidden="1">#REF!</definedName>
    <definedName name="BEx9871KU0N99P0900EAK69VFYT2" localSheetId="3" hidden="1">#REF!</definedName>
    <definedName name="BEx9871KU0N99P0900EAK69VFYT2" localSheetId="4" hidden="1">#REF!</definedName>
    <definedName name="BEx9871KU0N99P0900EAK69VFYT2" hidden="1">#REF!</definedName>
    <definedName name="BEx98IFKNJFGZFLID1YTRFEG1SXY" localSheetId="3" hidden="1">#REF!</definedName>
    <definedName name="BEx98IFKNJFGZFLID1YTRFEG1SXY" localSheetId="4" hidden="1">#REF!</definedName>
    <definedName name="BEx98IFKNJFGZFLID1YTRFEG1SXY" hidden="1">#REF!</definedName>
    <definedName name="BEx98T7ZEF0HKRFLBVK3BNKCG3CJ" localSheetId="3" hidden="1">#REF!</definedName>
    <definedName name="BEx98T7ZEF0HKRFLBVK3BNKCG3CJ" localSheetId="4" hidden="1">#REF!</definedName>
    <definedName name="BEx98T7ZEF0HKRFLBVK3BNKCG3CJ" hidden="1">#REF!</definedName>
    <definedName name="BEx98WYSAS39FWGYTMQ8QGIT81TF" localSheetId="3" hidden="1">#REF!</definedName>
    <definedName name="BEx98WYSAS39FWGYTMQ8QGIT81TF" localSheetId="4" hidden="1">#REF!</definedName>
    <definedName name="BEx98WYSAS39FWGYTMQ8QGIT81TF" hidden="1">#REF!</definedName>
    <definedName name="BEx990461P2YAJ7BRK25INFYZ7RQ" localSheetId="3" hidden="1">#REF!</definedName>
    <definedName name="BEx990461P2YAJ7BRK25INFYZ7RQ" localSheetId="4" hidden="1">#REF!</definedName>
    <definedName name="BEx990461P2YAJ7BRK25INFYZ7RQ" hidden="1">#REF!</definedName>
    <definedName name="BEx9915UVD4G7RA3IMLFZ0LG3UA2" localSheetId="3" hidden="1">#REF!</definedName>
    <definedName name="BEx9915UVD4G7RA3IMLFZ0LG3UA2" localSheetId="4" hidden="1">#REF!</definedName>
    <definedName name="BEx9915UVD4G7RA3IMLFZ0LG3UA2" hidden="1">#REF!</definedName>
    <definedName name="BEx991M410V3S2PKCJGQ30O6JT6H" localSheetId="3" hidden="1">#REF!</definedName>
    <definedName name="BEx991M410V3S2PKCJGQ30O6JT6H" localSheetId="4" hidden="1">#REF!</definedName>
    <definedName name="BEx991M410V3S2PKCJGQ30O6JT6H" hidden="1">#REF!</definedName>
    <definedName name="BEx992CZON8AO7U7V88VN1JBO0MG" localSheetId="3" hidden="1">#REF!</definedName>
    <definedName name="BEx992CZON8AO7U7V88VN1JBO0MG" localSheetId="4" hidden="1">#REF!</definedName>
    <definedName name="BEx992CZON8AO7U7V88VN1JBO0MG" hidden="1">#REF!</definedName>
    <definedName name="BEx9952469XMFGSPXL7CMXHPJF90" localSheetId="3" hidden="1">#REF!</definedName>
    <definedName name="BEx9952469XMFGSPXL7CMXHPJF90" localSheetId="4" hidden="1">#REF!</definedName>
    <definedName name="BEx9952469XMFGSPXL7CMXHPJF90" hidden="1">#REF!</definedName>
    <definedName name="BEx99B77I7TUSHRR4HIZ9FU2EIUT" localSheetId="3" hidden="1">#REF!</definedName>
    <definedName name="BEx99B77I7TUSHRR4HIZ9FU2EIUT" localSheetId="4" hidden="1">#REF!</definedName>
    <definedName name="BEx99B77I7TUSHRR4HIZ9FU2EIUT" hidden="1">#REF!</definedName>
    <definedName name="BEx99EHWKKHZB66Q30C7QIXU3BVM" localSheetId="3" hidden="1">#REF!</definedName>
    <definedName name="BEx99EHWKKHZB66Q30C7QIXU3BVM" localSheetId="4" hidden="1">#REF!</definedName>
    <definedName name="BEx99EHWKKHZB66Q30C7QIXU3BVM" hidden="1">#REF!</definedName>
    <definedName name="BEx99IE6TEODZ443HP0AYCXVTNOV" localSheetId="3" hidden="1">#REF!</definedName>
    <definedName name="BEx99IE6TEODZ443HP0AYCXVTNOV" localSheetId="4" hidden="1">#REF!</definedName>
    <definedName name="BEx99IE6TEODZ443HP0AYCXVTNOV" hidden="1">#REF!</definedName>
    <definedName name="BEx99Q6PH5F3OQKCCAAO75PYDEFN" localSheetId="3" hidden="1">#REF!</definedName>
    <definedName name="BEx99Q6PH5F3OQKCCAAO75PYDEFN" localSheetId="4" hidden="1">#REF!</definedName>
    <definedName name="BEx99Q6PH5F3OQKCCAAO75PYDEFN" hidden="1">#REF!</definedName>
    <definedName name="BEx99RU5I4O0109P2FW9DN4IU3QX" localSheetId="3" hidden="1">#REF!</definedName>
    <definedName name="BEx99RU5I4O0109P2FW9DN4IU3QX" localSheetId="4" hidden="1">#REF!</definedName>
    <definedName name="BEx99RU5I4O0109P2FW9DN4IU3QX" hidden="1">#REF!</definedName>
    <definedName name="BEx99WBYT2D6UUC1PT7A40ENYID4" localSheetId="3" hidden="1">#REF!</definedName>
    <definedName name="BEx99WBYT2D6UUC1PT7A40ENYID4" localSheetId="4" hidden="1">#REF!</definedName>
    <definedName name="BEx99WBYT2D6UUC1PT7A40ENYID4" hidden="1">#REF!</definedName>
    <definedName name="BEx99WS2X3RTQE9O764SS5G2FPE6" localSheetId="3" hidden="1">#REF!</definedName>
    <definedName name="BEx99WS2X3RTQE9O764SS5G2FPE6" localSheetId="4" hidden="1">#REF!</definedName>
    <definedName name="BEx99WS2X3RTQE9O764SS5G2FPE6" hidden="1">#REF!</definedName>
    <definedName name="BEx99ZRZ4I7FHDPGRAT5VW7NVBPU" localSheetId="3" hidden="1">#REF!</definedName>
    <definedName name="BEx99ZRZ4I7FHDPGRAT5VW7NVBPU" localSheetId="4" hidden="1">#REF!</definedName>
    <definedName name="BEx99ZRZ4I7FHDPGRAT5VW7NVBPU" hidden="1">#REF!</definedName>
    <definedName name="BEx9AT5E3ZSHKSOL35O38L8HF9TH" localSheetId="3" hidden="1">#REF!</definedName>
    <definedName name="BEx9AT5E3ZSHKSOL35O38L8HF9TH" localSheetId="4" hidden="1">#REF!</definedName>
    <definedName name="BEx9AT5E3ZSHKSOL35O38L8HF9TH" hidden="1">#REF!</definedName>
    <definedName name="BEx9ATW9WB5CNKQR5HKK7Y2GHYGR" localSheetId="3" hidden="1">#REF!</definedName>
    <definedName name="BEx9ATW9WB5CNKQR5HKK7Y2GHYGR" localSheetId="4" hidden="1">#REF!</definedName>
    <definedName name="BEx9ATW9WB5CNKQR5HKK7Y2GHYGR" hidden="1">#REF!</definedName>
    <definedName name="BEx9AV8W1FAWF5BHATYEN47X12JN" localSheetId="3" hidden="1">#REF!</definedName>
    <definedName name="BEx9AV8W1FAWF5BHATYEN47X12JN" localSheetId="4" hidden="1">#REF!</definedName>
    <definedName name="BEx9AV8W1FAWF5BHATYEN47X12JN" hidden="1">#REF!</definedName>
    <definedName name="BEx9B8A5186FNTQQNLIO5LK02ABI" localSheetId="3" hidden="1">#REF!</definedName>
    <definedName name="BEx9B8A5186FNTQQNLIO5LK02ABI" localSheetId="4" hidden="1">#REF!</definedName>
    <definedName name="BEx9B8A5186FNTQQNLIO5LK02ABI" hidden="1">#REF!</definedName>
    <definedName name="BEx9B8VR20E2CILU4CDQUQQ9ONXK" localSheetId="3" hidden="1">#REF!</definedName>
    <definedName name="BEx9B8VR20E2CILU4CDQUQQ9ONXK" localSheetId="4" hidden="1">#REF!</definedName>
    <definedName name="BEx9B8VR20E2CILU4CDQUQQ9ONXK" hidden="1">#REF!</definedName>
    <definedName name="BEx9B917EUP13X6FQ3NPQL76XM5V" localSheetId="3" hidden="1">#REF!</definedName>
    <definedName name="BEx9B917EUP13X6FQ3NPQL76XM5V" localSheetId="4" hidden="1">#REF!</definedName>
    <definedName name="BEx9B917EUP13X6FQ3NPQL76XM5V" hidden="1">#REF!</definedName>
    <definedName name="BEx9BAJ5WYEQ623HUT9NNCMP3RUG" localSheetId="3" hidden="1">#REF!</definedName>
    <definedName name="BEx9BAJ5WYEQ623HUT9NNCMP3RUG" localSheetId="4" hidden="1">#REF!</definedName>
    <definedName name="BEx9BAJ5WYEQ623HUT9NNCMP3RUG" hidden="1">#REF!</definedName>
    <definedName name="BEx9BE9Z7EFJCFDYJJOY5KFTGDF4" localSheetId="3" hidden="1">#REF!</definedName>
    <definedName name="BEx9BE9Z7EFJCFDYJJOY5KFTGDF4" localSheetId="4" hidden="1">#REF!</definedName>
    <definedName name="BEx9BE9Z7EFJCFDYJJOY5KFTGDF4" hidden="1">#REF!</definedName>
    <definedName name="BEx9BSIJN2O0MG8CXAMCAOADEMTO" localSheetId="3" hidden="1">#REF!</definedName>
    <definedName name="BEx9BSIJN2O0MG8CXAMCAOADEMTO" localSheetId="4" hidden="1">#REF!</definedName>
    <definedName name="BEx9BSIJN2O0MG8CXAMCAOADEMTO" hidden="1">#REF!</definedName>
    <definedName name="BEx9BU0BBJO3ITPCO4T9FIVEVJY7" localSheetId="3" hidden="1">#REF!</definedName>
    <definedName name="BEx9BU0BBJO3ITPCO4T9FIVEVJY7" localSheetId="4" hidden="1">#REF!</definedName>
    <definedName name="BEx9BU0BBJO3ITPCO4T9FIVEVJY7" hidden="1">#REF!</definedName>
    <definedName name="BEx9BYSYW7QCPXS2NAVLFAU5Y2Z2" localSheetId="3" hidden="1">#REF!</definedName>
    <definedName name="BEx9BYSYW7QCPXS2NAVLFAU5Y2Z2" localSheetId="4" hidden="1">#REF!</definedName>
    <definedName name="BEx9BYSYW7QCPXS2NAVLFAU5Y2Z2" hidden="1">#REF!</definedName>
    <definedName name="BEx9C590HJ2O31IWJB73C1HR74AI" localSheetId="3" hidden="1">#REF!</definedName>
    <definedName name="BEx9C590HJ2O31IWJB73C1HR74AI" localSheetId="4" hidden="1">#REF!</definedName>
    <definedName name="BEx9C590HJ2O31IWJB73C1HR74AI" hidden="1">#REF!</definedName>
    <definedName name="BEx9CCQRMYYOGIOYTOM73VKDIPS1" localSheetId="3" hidden="1">#REF!</definedName>
    <definedName name="BEx9CCQRMYYOGIOYTOM73VKDIPS1" localSheetId="4" hidden="1">#REF!</definedName>
    <definedName name="BEx9CCQRMYYOGIOYTOM73VKDIPS1" hidden="1">#REF!</definedName>
    <definedName name="BEx9CM6JVXIG9S6EAZMR899UW190" localSheetId="3" hidden="1">#REF!</definedName>
    <definedName name="BEx9CM6JVXIG9S6EAZMR899UW190" localSheetId="4" hidden="1">#REF!</definedName>
    <definedName name="BEx9CM6JVXIG9S6EAZMR899UW190" hidden="1">#REF!</definedName>
    <definedName name="BEx9D160NRGTDVT2ML4H9A7UKR4T" localSheetId="3" hidden="1">#REF!</definedName>
    <definedName name="BEx9D160NRGTDVT2ML4H9A7UKR4T" localSheetId="4" hidden="1">#REF!</definedName>
    <definedName name="BEx9D160NRGTDVT2ML4H9A7UKR4T" hidden="1">#REF!</definedName>
    <definedName name="BEx9D1BC9FT19KY0INAABNDBAMR1" localSheetId="3" hidden="1">#REF!</definedName>
    <definedName name="BEx9D1BC9FT19KY0INAABNDBAMR1" localSheetId="4" hidden="1">#REF!</definedName>
    <definedName name="BEx9D1BC9FT19KY0INAABNDBAMR1" hidden="1">#REF!</definedName>
    <definedName name="BEx9D1MB15VSARB7IKBMZYU0JJBI" localSheetId="3" hidden="1">#REF!</definedName>
    <definedName name="BEx9D1MB15VSARB7IKBMZYU0JJBI" localSheetId="4" hidden="1">#REF!</definedName>
    <definedName name="BEx9D1MB15VSARB7IKBMZYU0JJBI" hidden="1">#REF!</definedName>
    <definedName name="BEx9DN6ZMF18Q39MPMXSDJTZQNJ3" localSheetId="3" hidden="1">#REF!</definedName>
    <definedName name="BEx9DN6ZMF18Q39MPMXSDJTZQNJ3" localSheetId="4" hidden="1">#REF!</definedName>
    <definedName name="BEx9DN6ZMF18Q39MPMXSDJTZQNJ3" hidden="1">#REF!</definedName>
    <definedName name="BEx9DZXN85O544CD9O60K126YYAU" localSheetId="3" hidden="1">#REF!</definedName>
    <definedName name="BEx9DZXN85O544CD9O60K126YYAU" localSheetId="4" hidden="1">#REF!</definedName>
    <definedName name="BEx9DZXN85O544CD9O60K126YYAU" hidden="1">#REF!</definedName>
    <definedName name="BEx9E14TDNSEMI784W0OTIEQMWN6" localSheetId="3" hidden="1">#REF!</definedName>
    <definedName name="BEx9E14TDNSEMI784W0OTIEQMWN6" localSheetId="4" hidden="1">#REF!</definedName>
    <definedName name="BEx9E14TDNSEMI784W0OTIEQMWN6" hidden="1">#REF!</definedName>
    <definedName name="BEx9E14TGNBYGMDDG9NETDK4SYAW" localSheetId="3" hidden="1">#REF!</definedName>
    <definedName name="BEx9E14TGNBYGMDDG9NETDK4SYAW" localSheetId="4" hidden="1">#REF!</definedName>
    <definedName name="BEx9E14TGNBYGMDDG9NETDK4SYAW" hidden="1">#REF!</definedName>
    <definedName name="BEx9E2BZ2B1R41FMGJCJ7JLGLUAJ" localSheetId="3" hidden="1">#REF!</definedName>
    <definedName name="BEx9E2BZ2B1R41FMGJCJ7JLGLUAJ" localSheetId="4" hidden="1">#REF!</definedName>
    <definedName name="BEx9E2BZ2B1R41FMGJCJ7JLGLUAJ" hidden="1">#REF!</definedName>
    <definedName name="BEx9EG9KBJ77M8LEOR9ITOKN5KXY" localSheetId="3" hidden="1">#REF!</definedName>
    <definedName name="BEx9EG9KBJ77M8LEOR9ITOKN5KXY" localSheetId="4" hidden="1">#REF!</definedName>
    <definedName name="BEx9EG9KBJ77M8LEOR9ITOKN5KXY" hidden="1">#REF!</definedName>
    <definedName name="BEx9EL27NGDBCTVPW97K42QANS5K" localSheetId="3" hidden="1">#REF!</definedName>
    <definedName name="BEx9EL27NGDBCTVPW97K42QANS5K" hidden="1">#REF!</definedName>
    <definedName name="BEx9EMK6HAJJMVYZTN5AUIV7O1E6" localSheetId="3" hidden="1">#REF!</definedName>
    <definedName name="BEx9EMK6HAJJMVYZTN5AUIV7O1E6" localSheetId="4" hidden="1">#REF!</definedName>
    <definedName name="BEx9EMK6HAJJMVYZTN5AUIV7O1E6" hidden="1">#REF!</definedName>
    <definedName name="BEx9ENB8RPU9FA3QW16IGB6LK1CH" localSheetId="3" hidden="1">#REF!</definedName>
    <definedName name="BEx9ENB8RPU9FA3QW16IGB6LK1CH" localSheetId="4" hidden="1">#REF!</definedName>
    <definedName name="BEx9ENB8RPU9FA3QW16IGB6LK1CH" hidden="1">#REF!</definedName>
    <definedName name="BEx9EQLVZHYQ1TPX7WH3SOWXCZLE" localSheetId="3" hidden="1">#REF!</definedName>
    <definedName name="BEx9EQLVZHYQ1TPX7WH3SOWXCZLE" localSheetId="4" hidden="1">#REF!</definedName>
    <definedName name="BEx9EQLVZHYQ1TPX7WH3SOWXCZLE" hidden="1">#REF!</definedName>
    <definedName name="BEx9ETLU0EK5LGEM1QCNYN2S8O5F" localSheetId="3" hidden="1">#REF!</definedName>
    <definedName name="BEx9ETLU0EK5LGEM1QCNYN2S8O5F" localSheetId="4" hidden="1">#REF!</definedName>
    <definedName name="BEx9ETLU0EK5LGEM1QCNYN2S8O5F" hidden="1">#REF!</definedName>
    <definedName name="BEx9F0710LGLAU3161O0O346N58H" localSheetId="3" hidden="1">#REF!</definedName>
    <definedName name="BEx9F0710LGLAU3161O0O346N58H" localSheetId="4" hidden="1">#REF!</definedName>
    <definedName name="BEx9F0710LGLAU3161O0O346N58H" hidden="1">#REF!</definedName>
    <definedName name="BEx9F0Y2ESUNE3U7TQDLMPE9BO67" localSheetId="3" hidden="1">#REF!</definedName>
    <definedName name="BEx9F0Y2ESUNE3U7TQDLMPE9BO67" localSheetId="4" hidden="1">#REF!</definedName>
    <definedName name="BEx9F0Y2ESUNE3U7TQDLMPE9BO67" hidden="1">#REF!</definedName>
    <definedName name="BEx9F439L1R726MJFX2EP39XIBPY" localSheetId="3" hidden="1">#REF!</definedName>
    <definedName name="BEx9F439L1R726MJFX2EP39XIBPY" localSheetId="4" hidden="1">#REF!</definedName>
    <definedName name="BEx9F439L1R726MJFX2EP39XIBPY" hidden="1">#REF!</definedName>
    <definedName name="BEx9F5W18ZGFOKGRE8PR6T1MO6GT" localSheetId="3" hidden="1">#REF!</definedName>
    <definedName name="BEx9F5W18ZGFOKGRE8PR6T1MO6GT" localSheetId="4" hidden="1">#REF!</definedName>
    <definedName name="BEx9F5W18ZGFOKGRE8PR6T1MO6GT" hidden="1">#REF!</definedName>
    <definedName name="BEx9F78N4HY0XFGBQ4UJRD52L1EI" localSheetId="3" hidden="1">#REF!</definedName>
    <definedName name="BEx9F78N4HY0XFGBQ4UJRD52L1EI" localSheetId="4" hidden="1">#REF!</definedName>
    <definedName name="BEx9F78N4HY0XFGBQ4UJRD52L1EI" hidden="1">#REF!</definedName>
    <definedName name="BEx9FF16LOQP5QIR4UHW5EIFGQB8" localSheetId="3" hidden="1">#REF!</definedName>
    <definedName name="BEx9FF16LOQP5QIR4UHW5EIFGQB8" localSheetId="4" hidden="1">#REF!</definedName>
    <definedName name="BEx9FF16LOQP5QIR4UHW5EIFGQB8" hidden="1">#REF!</definedName>
    <definedName name="BEx9FJTSRCZ3ZXT3QVBJT5NF8T7V" localSheetId="3" hidden="1">#REF!</definedName>
    <definedName name="BEx9FJTSRCZ3ZXT3QVBJT5NF8T7V" localSheetId="4" hidden="1">#REF!</definedName>
    <definedName name="BEx9FJTSRCZ3ZXT3QVBJT5NF8T7V" hidden="1">#REF!</definedName>
    <definedName name="BEx9FRBEEYPS5HLS3XT34AKZN94G" localSheetId="3" hidden="1">#REF!</definedName>
    <definedName name="BEx9FRBEEYPS5HLS3XT34AKZN94G" localSheetId="4" hidden="1">#REF!</definedName>
    <definedName name="BEx9FRBEEYPS5HLS3XT34AKZN94G" hidden="1">#REF!</definedName>
    <definedName name="BEx9G5USBCNYNA7HGVW92D800SKX" localSheetId="3" hidden="1">#REF!</definedName>
    <definedName name="BEx9G5USBCNYNA7HGVW92D800SKX" localSheetId="4" hidden="1">#REF!</definedName>
    <definedName name="BEx9G5USBCNYNA7HGVW92D800SKX" hidden="1">#REF!</definedName>
    <definedName name="BEx9G7CPXG7HR6N6FHPU2DBBUIKG" localSheetId="3" hidden="1">#REF!</definedName>
    <definedName name="BEx9G7CPXG7HR6N6FHPU2DBBUIKG" localSheetId="4" hidden="1">#REF!</definedName>
    <definedName name="BEx9G7CPXG7HR6N6FHPU2DBBUIKG" hidden="1">#REF!</definedName>
    <definedName name="BEx9GDY4D8ZPQJCYFIMYM0V0C51Y" localSheetId="3" hidden="1">#REF!</definedName>
    <definedName name="BEx9GDY4D8ZPQJCYFIMYM0V0C51Y" localSheetId="4" hidden="1">#REF!</definedName>
    <definedName name="BEx9GDY4D8ZPQJCYFIMYM0V0C51Y" hidden="1">#REF!</definedName>
    <definedName name="BEx9GGY04V0ZWI6O9KZH4KSBB389" localSheetId="3" hidden="1">#REF!</definedName>
    <definedName name="BEx9GGY04V0ZWI6O9KZH4KSBB389" localSheetId="4" hidden="1">#REF!</definedName>
    <definedName name="BEx9GGY04V0ZWI6O9KZH4KSBB389" hidden="1">#REF!</definedName>
    <definedName name="BEx9GMC7TE8SDTCO5PHODBUF4SM1" localSheetId="3" hidden="1">#REF!</definedName>
    <definedName name="BEx9GMC7TE8SDTCO5PHODBUF4SM1" localSheetId="4" hidden="1">#REF!</definedName>
    <definedName name="BEx9GMC7TE8SDTCO5PHODBUF4SM1" hidden="1">#REF!</definedName>
    <definedName name="BEx9GMN0B495HEAOG6JQK9D7HUPC" localSheetId="3" hidden="1">#REF!</definedName>
    <definedName name="BEx9GMN0B495HEAOG6JQK9D7HUPC" localSheetId="4" hidden="1">#REF!</definedName>
    <definedName name="BEx9GMN0B495HEAOG6JQK9D7HUPC" hidden="1">#REF!</definedName>
    <definedName name="BEx9GNOPB6OZ2RH3FCDNJR38RJOS" localSheetId="3" hidden="1">#REF!</definedName>
    <definedName name="BEx9GNOPB6OZ2RH3FCDNJR38RJOS" localSheetId="4" hidden="1">#REF!</definedName>
    <definedName name="BEx9GNOPB6OZ2RH3FCDNJR38RJOS" hidden="1">#REF!</definedName>
    <definedName name="BEx9GUQALUWCD30UKUQGSWW8KBQ7" localSheetId="3" hidden="1">#REF!</definedName>
    <definedName name="BEx9GUQALUWCD30UKUQGSWW8KBQ7" localSheetId="4" hidden="1">#REF!</definedName>
    <definedName name="BEx9GUQALUWCD30UKUQGSWW8KBQ7" hidden="1">#REF!</definedName>
    <definedName name="BEx9GY6BVFQGCLMOWVT6PIC9WP5X" localSheetId="3" hidden="1">#REF!</definedName>
    <definedName name="BEx9GY6BVFQGCLMOWVT6PIC9WP5X" localSheetId="4" hidden="1">#REF!</definedName>
    <definedName name="BEx9GY6BVFQGCLMOWVT6PIC9WP5X" hidden="1">#REF!</definedName>
    <definedName name="BEx9GZ2P3FDHKXEBXX2VS0BG2NP2" localSheetId="3" hidden="1">#REF!</definedName>
    <definedName name="BEx9GZ2P3FDHKXEBXX2VS0BG2NP2" localSheetId="4" hidden="1">#REF!</definedName>
    <definedName name="BEx9GZ2P3FDHKXEBXX2VS0BG2NP2" hidden="1">#REF!</definedName>
    <definedName name="BEx9H04IB14E1437FF2OIRRWBSD7" localSheetId="3" hidden="1">#REF!</definedName>
    <definedName name="BEx9H04IB14E1437FF2OIRRWBSD7" localSheetId="4" hidden="1">#REF!</definedName>
    <definedName name="BEx9H04IB14E1437FF2OIRRWBSD7" hidden="1">#REF!</definedName>
    <definedName name="BEx9H5O1KDZJCW91Q29VRPY5YS6P" localSheetId="3" hidden="1">#REF!</definedName>
    <definedName name="BEx9H5O1KDZJCW91Q29VRPY5YS6P" localSheetId="4" hidden="1">#REF!</definedName>
    <definedName name="BEx9H5O1KDZJCW91Q29VRPY5YS6P" hidden="1">#REF!</definedName>
    <definedName name="BEx9H8YR0E906F1JXZMBX3LNT004" localSheetId="3" hidden="1">#REF!</definedName>
    <definedName name="BEx9H8YR0E906F1JXZMBX3LNT004" localSheetId="4" hidden="1">#REF!</definedName>
    <definedName name="BEx9H8YR0E906F1JXZMBX3LNT004" hidden="1">#REF!</definedName>
    <definedName name="BEx9I1QKLI6OOUPQLUQ0EF0355X6" localSheetId="3" hidden="1">#REF!</definedName>
    <definedName name="BEx9I1QKLI6OOUPQLUQ0EF0355X6" localSheetId="4" hidden="1">#REF!</definedName>
    <definedName name="BEx9I1QKLI6OOUPQLUQ0EF0355X6" hidden="1">#REF!</definedName>
    <definedName name="BEx9I8XIG7E5NB48QQHXP23FIN60" localSheetId="3" hidden="1">#REF!</definedName>
    <definedName name="BEx9I8XIG7E5NB48QQHXP23FIN60" localSheetId="4" hidden="1">#REF!</definedName>
    <definedName name="BEx9I8XIG7E5NB48QQHXP23FIN60" hidden="1">#REF!</definedName>
    <definedName name="BEx9IQRF01ATLVK0YE60ARKQJ68L" localSheetId="3" hidden="1">#REF!</definedName>
    <definedName name="BEx9IQRF01ATLVK0YE60ARKQJ68L" localSheetId="4" hidden="1">#REF!</definedName>
    <definedName name="BEx9IQRF01ATLVK0YE60ARKQJ68L" hidden="1">#REF!</definedName>
    <definedName name="BEx9IT5QNZWKM6YQ5WER0DC2PMMU" localSheetId="3" hidden="1">#REF!</definedName>
    <definedName name="BEx9IT5QNZWKM6YQ5WER0DC2PMMU" localSheetId="4" hidden="1">#REF!</definedName>
    <definedName name="BEx9IT5QNZWKM6YQ5WER0DC2PMMU" hidden="1">#REF!</definedName>
    <definedName name="BEx9IUICG3HZWG57MG3NXCEX4LQI" localSheetId="3" hidden="1">#REF!</definedName>
    <definedName name="BEx9IUICG3HZWG57MG3NXCEX4LQI" localSheetId="4" hidden="1">#REF!</definedName>
    <definedName name="BEx9IUICG3HZWG57MG3NXCEX4LQI" hidden="1">#REF!</definedName>
    <definedName name="BEx9IW5LYJF40GS78FJNXO9O667A" localSheetId="3" hidden="1">#REF!</definedName>
    <definedName name="BEx9IW5LYJF40GS78FJNXO9O667A" localSheetId="4" hidden="1">#REF!</definedName>
    <definedName name="BEx9IW5LYJF40GS78FJNXO9O667A" hidden="1">#REF!</definedName>
    <definedName name="BEx9IW5MFLXTVCJHVUZTUH93AXOS" localSheetId="3" hidden="1">#REF!</definedName>
    <definedName name="BEx9IW5MFLXTVCJHVUZTUH93AXOS" localSheetId="4" hidden="1">#REF!</definedName>
    <definedName name="BEx9IW5MFLXTVCJHVUZTUH93AXOS" hidden="1">#REF!</definedName>
    <definedName name="BEx9IXCSPSZC80YZUPRCYTG326KV" localSheetId="3" hidden="1">#REF!</definedName>
    <definedName name="BEx9IXCSPSZC80YZUPRCYTG326KV" localSheetId="4" hidden="1">#REF!</definedName>
    <definedName name="BEx9IXCSPSZC80YZUPRCYTG326KV" hidden="1">#REF!</definedName>
    <definedName name="BEx9IYUQSBZ0GG9ZT1QKX83F42F1" localSheetId="3" hidden="1">#REF!</definedName>
    <definedName name="BEx9IYUQSBZ0GG9ZT1QKX83F42F1" localSheetId="4" hidden="1">#REF!</definedName>
    <definedName name="BEx9IYUQSBZ0GG9ZT1QKX83F42F1" hidden="1">#REF!</definedName>
    <definedName name="BEx9IZR39NHDGOM97H4E6F81RTQW" localSheetId="3" hidden="1">#REF!</definedName>
    <definedName name="BEx9IZR39NHDGOM97H4E6F81RTQW" localSheetId="4" hidden="1">#REF!</definedName>
    <definedName name="BEx9IZR39NHDGOM97H4E6F81RTQW" hidden="1">#REF!</definedName>
    <definedName name="BEx9J6CH5E7YZPER7HXEIOIKGPCA" localSheetId="3" hidden="1">#REF!</definedName>
    <definedName name="BEx9J6CH5E7YZPER7HXEIOIKGPCA" localSheetId="4" hidden="1">#REF!</definedName>
    <definedName name="BEx9J6CH5E7YZPER7HXEIOIKGPCA" hidden="1">#REF!</definedName>
    <definedName name="BEx9JJTZKVUJAVPTRE0RAVTEH41G" localSheetId="3" hidden="1">#REF!</definedName>
    <definedName name="BEx9JJTZKVUJAVPTRE0RAVTEH41G" localSheetId="4" hidden="1">#REF!</definedName>
    <definedName name="BEx9JJTZKVUJAVPTRE0RAVTEH41G" hidden="1">#REF!</definedName>
    <definedName name="BEx9JLBYK239B3F841C7YG1GT7ST" localSheetId="3" hidden="1">#REF!</definedName>
    <definedName name="BEx9JLBYK239B3F841C7YG1GT7ST" localSheetId="4" hidden="1">#REF!</definedName>
    <definedName name="BEx9JLBYK239B3F841C7YG1GT7ST" hidden="1">#REF!</definedName>
    <definedName name="BExAW4IIW5D0MDY6TJ3G4FOLPYIR" localSheetId="3" hidden="1">#REF!</definedName>
    <definedName name="BExAW4IIW5D0MDY6TJ3G4FOLPYIR" localSheetId="4" hidden="1">#REF!</definedName>
    <definedName name="BExAW4IIW5D0MDY6TJ3G4FOLPYIR" hidden="1">#REF!</definedName>
    <definedName name="BExAWNP1B2E9Q88TW48NH41C0FTZ" localSheetId="3" hidden="1">#REF!</definedName>
    <definedName name="BExAWNP1B2E9Q88TW48NH41C0FTZ" localSheetId="4" hidden="1">#REF!</definedName>
    <definedName name="BExAWNP1B2E9Q88TW48NH41C0FTZ" hidden="1">#REF!</definedName>
    <definedName name="BExAWUFQXTIPQ308ERZPSVPTUMYN" localSheetId="3" hidden="1">#REF!</definedName>
    <definedName name="BExAWUFQXTIPQ308ERZPSVPTUMYN" localSheetId="4" hidden="1">#REF!</definedName>
    <definedName name="BExAWUFQXTIPQ308ERZPSVPTUMYN" hidden="1">#REF!</definedName>
    <definedName name="BExAWY6O96OQO2R036QK2DI37EKV" localSheetId="3" hidden="1">#REF!</definedName>
    <definedName name="BExAWY6O96OQO2R036QK2DI37EKV" localSheetId="4" hidden="1">#REF!</definedName>
    <definedName name="BExAWY6O96OQO2R036QK2DI37EKV" hidden="1">#REF!</definedName>
    <definedName name="BExAX410NB4F2XOB84OR2197H8M5" localSheetId="3" hidden="1">#REF!</definedName>
    <definedName name="BExAX410NB4F2XOB84OR2197H8M5" localSheetId="4" hidden="1">#REF!</definedName>
    <definedName name="BExAX410NB4F2XOB84OR2197H8M5" hidden="1">#REF!</definedName>
    <definedName name="BExAX8TNG8LQ5Q4904SAYQIPGBSV" localSheetId="3" hidden="1">#REF!</definedName>
    <definedName name="BExAX8TNG8LQ5Q4904SAYQIPGBSV" localSheetId="4" hidden="1">#REF!</definedName>
    <definedName name="BExAX8TNG8LQ5Q4904SAYQIPGBSV" hidden="1">#REF!</definedName>
    <definedName name="BExAX9KPAVIVUVU3XREDCV1BIYZL" localSheetId="3" hidden="1">#REF!</definedName>
    <definedName name="BExAX9KPAVIVUVU3XREDCV1BIYZL" localSheetId="4" hidden="1">#REF!</definedName>
    <definedName name="BExAX9KPAVIVUVU3XREDCV1BIYZL" hidden="1">#REF!</definedName>
    <definedName name="BExAXPB35BNVXZYF2XS6UP3LP0QH" localSheetId="3" hidden="1">#REF!</definedName>
    <definedName name="BExAXPB35BNVXZYF2XS6UP3LP0QH" localSheetId="4" hidden="1">#REF!</definedName>
    <definedName name="BExAXPB35BNVXZYF2XS6UP3LP0QH" hidden="1">#REF!</definedName>
    <definedName name="BExAXWSRVPK0GCZ2UFU10UOP01IY" localSheetId="3" hidden="1">#REF!</definedName>
    <definedName name="BExAXWSRVPK0GCZ2UFU10UOP01IY" localSheetId="4" hidden="1">#REF!</definedName>
    <definedName name="BExAXWSRVPK0GCZ2UFU10UOP01IY" hidden="1">#REF!</definedName>
    <definedName name="BExAY0EAT2LXR5MFGM0DLIB45PLO" localSheetId="3" hidden="1">#REF!</definedName>
    <definedName name="BExAY0EAT2LXR5MFGM0DLIB45PLO" localSheetId="4" hidden="1">#REF!</definedName>
    <definedName name="BExAY0EAT2LXR5MFGM0DLIB45PLO" hidden="1">#REF!</definedName>
    <definedName name="BExAY6JK0AK9EBIJSPEJNOIDE40W" localSheetId="3" hidden="1">#REF!</definedName>
    <definedName name="BExAY6JK0AK9EBIJSPEJNOIDE40W" localSheetId="4" hidden="1">#REF!</definedName>
    <definedName name="BExAY6JK0AK9EBIJSPEJNOIDE40W" hidden="1">#REF!</definedName>
    <definedName name="BExAYE6LNIEBR9DSNI5JGNITGKIT" localSheetId="3" hidden="1">#REF!</definedName>
    <definedName name="BExAYE6LNIEBR9DSNI5JGNITGKIT" localSheetId="4" hidden="1">#REF!</definedName>
    <definedName name="BExAYE6LNIEBR9DSNI5JGNITGKIT" hidden="1">#REF!</definedName>
    <definedName name="BExAYHMLXGGO25P8HYB2S75DEB4F" localSheetId="3" hidden="1">#REF!</definedName>
    <definedName name="BExAYHMLXGGO25P8HYB2S75DEB4F" localSheetId="4" hidden="1">#REF!</definedName>
    <definedName name="BExAYHMLXGGO25P8HYB2S75DEB4F" hidden="1">#REF!</definedName>
    <definedName name="BExAYKXAUWGDOPG952TEJ2UKZKWN" localSheetId="3" hidden="1">#REF!</definedName>
    <definedName name="BExAYKXAUWGDOPG952TEJ2UKZKWN" localSheetId="4" hidden="1">#REF!</definedName>
    <definedName name="BExAYKXAUWGDOPG952TEJ2UKZKWN" hidden="1">#REF!</definedName>
    <definedName name="BExAYP9TDTI2MBP6EYE0H39CPMXN" localSheetId="3" hidden="1">#REF!</definedName>
    <definedName name="BExAYP9TDTI2MBP6EYE0H39CPMXN" localSheetId="4" hidden="1">#REF!</definedName>
    <definedName name="BExAYP9TDTI2MBP6EYE0H39CPMXN" hidden="1">#REF!</definedName>
    <definedName name="BExAYPPWJPWDKU59O051WMGB7O0J" localSheetId="3" hidden="1">#REF!</definedName>
    <definedName name="BExAYPPWJPWDKU59O051WMGB7O0J" localSheetId="4" hidden="1">#REF!</definedName>
    <definedName name="BExAYPPWJPWDKU59O051WMGB7O0J" hidden="1">#REF!</definedName>
    <definedName name="BExAYR2JZCJBUH6F1LZC2A7JIVRJ" localSheetId="3" hidden="1">#REF!</definedName>
    <definedName name="BExAYR2JZCJBUH6F1LZC2A7JIVRJ" localSheetId="4" hidden="1">#REF!</definedName>
    <definedName name="BExAYR2JZCJBUH6F1LZC2A7JIVRJ" hidden="1">#REF!</definedName>
    <definedName name="BExAYTGVRD3DLKO75RFPMBKCIWB8" localSheetId="3" hidden="1">#REF!</definedName>
    <definedName name="BExAYTGVRD3DLKO75RFPMBKCIWB8" localSheetId="4" hidden="1">#REF!</definedName>
    <definedName name="BExAYTGVRD3DLKO75RFPMBKCIWB8" hidden="1">#REF!</definedName>
    <definedName name="BExAYY9H9COOT46HJLPVDLTO12UL" localSheetId="3" hidden="1">#REF!</definedName>
    <definedName name="BExAYY9H9COOT46HJLPVDLTO12UL" localSheetId="4" hidden="1">#REF!</definedName>
    <definedName name="BExAYY9H9COOT46HJLPVDLTO12UL" hidden="1">#REF!</definedName>
    <definedName name="BExAYYKAQA3KDMQ890FIE5M9SPBL" localSheetId="3" hidden="1">#REF!</definedName>
    <definedName name="BExAYYKAQA3KDMQ890FIE5M9SPBL" localSheetId="4" hidden="1">#REF!</definedName>
    <definedName name="BExAYYKAQA3KDMQ890FIE5M9SPBL" hidden="1">#REF!</definedName>
    <definedName name="BExAZ6SY0EU69GC3CWI5EOO0YLFG" localSheetId="3" hidden="1">#REF!</definedName>
    <definedName name="BExAZ6SY0EU69GC3CWI5EOO0YLFG" localSheetId="4" hidden="1">#REF!</definedName>
    <definedName name="BExAZ6SY0EU69GC3CWI5EOO0YLFG" hidden="1">#REF!</definedName>
    <definedName name="BExAZ6YEEBJV0PCKFE137K2Y3A8M" localSheetId="3" hidden="1">#REF!</definedName>
    <definedName name="BExAZ6YEEBJV0PCKFE137K2Y3A8M" localSheetId="4" hidden="1">#REF!</definedName>
    <definedName name="BExAZ6YEEBJV0PCKFE137K2Y3A8M" hidden="1">#REF!</definedName>
    <definedName name="BExAZAP844MJ4GSAIYNYHQ7FECC3" localSheetId="3" hidden="1">#REF!</definedName>
    <definedName name="BExAZAP844MJ4GSAIYNYHQ7FECC3" localSheetId="4" hidden="1">#REF!</definedName>
    <definedName name="BExAZAP844MJ4GSAIYNYHQ7FECC3" hidden="1">#REF!</definedName>
    <definedName name="BExAZCNEGB4JYHC8CZ51KTN890US" localSheetId="3" hidden="1">#REF!</definedName>
    <definedName name="BExAZCNEGB4JYHC8CZ51KTN890US" localSheetId="4" hidden="1">#REF!</definedName>
    <definedName name="BExAZCNEGB4JYHC8CZ51KTN890US" hidden="1">#REF!</definedName>
    <definedName name="BExAZFCI302YFYRDJYQDWQQL0Q0O" localSheetId="3" hidden="1">#REF!</definedName>
    <definedName name="BExAZFCI302YFYRDJYQDWQQL0Q0O" localSheetId="4" hidden="1">#REF!</definedName>
    <definedName name="BExAZFCI302YFYRDJYQDWQQL0Q0O" hidden="1">#REF!</definedName>
    <definedName name="BExAZJE2UOL40XUAU2RB53X5K20P" localSheetId="3" hidden="1">#REF!</definedName>
    <definedName name="BExAZJE2UOL40XUAU2RB53X5K20P" localSheetId="4" hidden="1">#REF!</definedName>
    <definedName name="BExAZJE2UOL40XUAU2RB53X5K20P" hidden="1">#REF!</definedName>
    <definedName name="BExAZLHLST9OP89R1HJMC1POQG8H" localSheetId="3" hidden="1">#REF!</definedName>
    <definedName name="BExAZLHLST9OP89R1HJMC1POQG8H" localSheetId="4" hidden="1">#REF!</definedName>
    <definedName name="BExAZLHLST9OP89R1HJMC1POQG8H" hidden="1">#REF!</definedName>
    <definedName name="BExAZMDYMIAA7RX1BMCKU1VLBRGY" localSheetId="3" hidden="1">#REF!</definedName>
    <definedName name="BExAZMDYMIAA7RX1BMCKU1VLBRGY" localSheetId="4" hidden="1">#REF!</definedName>
    <definedName name="BExAZMDYMIAA7RX1BMCKU1VLBRGY" hidden="1">#REF!</definedName>
    <definedName name="BExAZNL6BHI8DCQWXOX4I2P839UX" localSheetId="3" hidden="1">#REF!</definedName>
    <definedName name="BExAZNL6BHI8DCQWXOX4I2P839UX" localSheetId="4" hidden="1">#REF!</definedName>
    <definedName name="BExAZNL6BHI8DCQWXOX4I2P839UX" hidden="1">#REF!</definedName>
    <definedName name="BExAZRMWSONMCG9KDUM4KAQ7BONM" localSheetId="3" hidden="1">#REF!</definedName>
    <definedName name="BExAZRMWSONMCG9KDUM4KAQ7BONM" localSheetId="4" hidden="1">#REF!</definedName>
    <definedName name="BExAZRMWSONMCG9KDUM4KAQ7BONM" hidden="1">#REF!</definedName>
    <definedName name="BExAZSOJNQ5N3LM4XA17IH7NIY7G" localSheetId="3" hidden="1">#REF!</definedName>
    <definedName name="BExAZSOJNQ5N3LM4XA17IH7NIY7G" localSheetId="4" hidden="1">#REF!</definedName>
    <definedName name="BExAZSOJNQ5N3LM4XA17IH7NIY7G" hidden="1">#REF!</definedName>
    <definedName name="BExAZTFG4SJRG4TW6JXRF7N08JFI" localSheetId="3" hidden="1">#REF!</definedName>
    <definedName name="BExAZTFG4SJRG4TW6JXRF7N08JFI" localSheetId="4" hidden="1">#REF!</definedName>
    <definedName name="BExAZTFG4SJRG4TW6JXRF7N08JFI" hidden="1">#REF!</definedName>
    <definedName name="BExAZUS4A8OHDZK0MWAOCCCKTH73" localSheetId="3" hidden="1">#REF!</definedName>
    <definedName name="BExAZUS4A8OHDZK0MWAOCCCKTH73" localSheetId="4" hidden="1">#REF!</definedName>
    <definedName name="BExAZUS4A8OHDZK0MWAOCCCKTH73" hidden="1">#REF!</definedName>
    <definedName name="BExAZX6FECVK3E07KXM2XPYKGM6U" localSheetId="3" hidden="1">#REF!</definedName>
    <definedName name="BExAZX6FECVK3E07KXM2XPYKGM6U" localSheetId="4" hidden="1">#REF!</definedName>
    <definedName name="BExAZX6FECVK3E07KXM2XPYKGM6U" hidden="1">#REF!</definedName>
    <definedName name="BExB012NJ8GASTNNPBRRFTLHIOC9" localSheetId="3" hidden="1">#REF!</definedName>
    <definedName name="BExB012NJ8GASTNNPBRRFTLHIOC9" localSheetId="4" hidden="1">#REF!</definedName>
    <definedName name="BExB012NJ8GASTNNPBRRFTLHIOC9" hidden="1">#REF!</definedName>
    <definedName name="BExB072HHXVMUC0VYNGG48GRSH5Q" localSheetId="3" hidden="1">#REF!</definedName>
    <definedName name="BExB072HHXVMUC0VYNGG48GRSH5Q" localSheetId="4" hidden="1">#REF!</definedName>
    <definedName name="BExB072HHXVMUC0VYNGG48GRSH5Q" hidden="1">#REF!</definedName>
    <definedName name="BExB0FRDEYDEUEAB1W8KD6D965XA" localSheetId="3" hidden="1">#REF!</definedName>
    <definedName name="BExB0FRDEYDEUEAB1W8KD6D965XA" localSheetId="4" hidden="1">#REF!</definedName>
    <definedName name="BExB0FRDEYDEUEAB1W8KD6D965XA" hidden="1">#REF!</definedName>
    <definedName name="BExB0GIGLDV7P55ZR51C0HG15PA2" localSheetId="3" hidden="1">#REF!</definedName>
    <definedName name="BExB0GIGLDV7P55ZR51C0HG15PA2" localSheetId="4" hidden="1">#REF!</definedName>
    <definedName name="BExB0GIGLDV7P55ZR51C0HG15PA2" hidden="1">#REF!</definedName>
    <definedName name="BExB0KPCN7YJORQAYUCF4YKIKPMC" localSheetId="3" hidden="1">#REF!</definedName>
    <definedName name="BExB0KPCN7YJORQAYUCF4YKIKPMC" localSheetId="4" hidden="1">#REF!</definedName>
    <definedName name="BExB0KPCN7YJORQAYUCF4YKIKPMC" hidden="1">#REF!</definedName>
    <definedName name="BExB0VHQD6ORZS0MIC86QWHCE4UC" localSheetId="3" hidden="1">#REF!</definedName>
    <definedName name="BExB0VHQD6ORZS0MIC86QWHCE4UC" localSheetId="4" hidden="1">#REF!</definedName>
    <definedName name="BExB0VHQD6ORZS0MIC86QWHCE4UC" hidden="1">#REF!</definedName>
    <definedName name="BExB0WE4PI3NOBXXVO9CTEN4DIU2" localSheetId="3" hidden="1">#REF!</definedName>
    <definedName name="BExB0WE4PI3NOBXXVO9CTEN4DIU2" localSheetId="4" hidden="1">#REF!</definedName>
    <definedName name="BExB0WE4PI3NOBXXVO9CTEN4DIU2" hidden="1">#REF!</definedName>
    <definedName name="BExB0Z8O1CQF2CWFBBHE8SNISDAO" localSheetId="3" hidden="1">#REF!</definedName>
    <definedName name="BExB0Z8O1CQF2CWFBBHE8SNISDAO" localSheetId="4" hidden="1">#REF!</definedName>
    <definedName name="BExB0Z8O1CQF2CWFBBHE8SNISDAO" hidden="1">#REF!</definedName>
    <definedName name="BExB10QNIVITUYS55OAEKK3VLJFE" localSheetId="3" hidden="1">#REF!</definedName>
    <definedName name="BExB10QNIVITUYS55OAEKK3VLJFE" localSheetId="4" hidden="1">#REF!</definedName>
    <definedName name="BExB10QNIVITUYS55OAEKK3VLJFE" hidden="1">#REF!</definedName>
    <definedName name="BExB15ZDRY4CIJ911DONP0KCY9KU" localSheetId="3" hidden="1">#REF!</definedName>
    <definedName name="BExB15ZDRY4CIJ911DONP0KCY9KU" localSheetId="4" hidden="1">#REF!</definedName>
    <definedName name="BExB15ZDRY4CIJ911DONP0KCY9KU" hidden="1">#REF!</definedName>
    <definedName name="BExB16VQY0O0RLZYJFU3OFEONVTE" localSheetId="3" hidden="1">#REF!</definedName>
    <definedName name="BExB16VQY0O0RLZYJFU3OFEONVTE" localSheetId="4" hidden="1">#REF!</definedName>
    <definedName name="BExB16VQY0O0RLZYJFU3OFEONVTE" hidden="1">#REF!</definedName>
    <definedName name="BExB1FKNY2UO4W5FUGFHJOA2WFGG" localSheetId="3" hidden="1">#REF!</definedName>
    <definedName name="BExB1FKNY2UO4W5FUGFHJOA2WFGG" localSheetId="4" hidden="1">#REF!</definedName>
    <definedName name="BExB1FKNY2UO4W5FUGFHJOA2WFGG" hidden="1">#REF!</definedName>
    <definedName name="BExB1GMD0PIDGTFBGQOPRWQSP9I4" localSheetId="3" hidden="1">#REF!</definedName>
    <definedName name="BExB1GMD0PIDGTFBGQOPRWQSP9I4" localSheetId="4" hidden="1">#REF!</definedName>
    <definedName name="BExB1GMD0PIDGTFBGQOPRWQSP9I4" hidden="1">#REF!</definedName>
    <definedName name="BExB1HZ0FHGNOS2URJWFD5G55OMO" localSheetId="3" hidden="1">#REF!</definedName>
    <definedName name="BExB1HZ0FHGNOS2URJWFD5G55OMO" localSheetId="4" hidden="1">#REF!</definedName>
    <definedName name="BExB1HZ0FHGNOS2URJWFD5G55OMO" hidden="1">#REF!</definedName>
    <definedName name="BExB1Q29OO6LNFNT1EQLA3KYE7MX" localSheetId="3" hidden="1">#REF!</definedName>
    <definedName name="BExB1Q29OO6LNFNT1EQLA3KYE7MX" localSheetId="4" hidden="1">#REF!</definedName>
    <definedName name="BExB1Q29OO6LNFNT1EQLA3KYE7MX" hidden="1">#REF!</definedName>
    <definedName name="BExB1TNRV5EBWZEHYLHI76T0FVA7" localSheetId="3" hidden="1">#REF!</definedName>
    <definedName name="BExB1TNRV5EBWZEHYLHI76T0FVA7" localSheetId="4" hidden="1">#REF!</definedName>
    <definedName name="BExB1TNRV5EBWZEHYLHI76T0FVA7" hidden="1">#REF!</definedName>
    <definedName name="BExB1WI6M8I0EEP1ANUQZCFY24EV" localSheetId="3" hidden="1">#REF!</definedName>
    <definedName name="BExB1WI6M8I0EEP1ANUQZCFY24EV" localSheetId="4" hidden="1">#REF!</definedName>
    <definedName name="BExB1WI6M8I0EEP1ANUQZCFY24EV" hidden="1">#REF!</definedName>
    <definedName name="BExB203OWC9QZA3BYOKQ18L4FUJE" localSheetId="3" hidden="1">#REF!</definedName>
    <definedName name="BExB203OWC9QZA3BYOKQ18L4FUJE" localSheetId="4" hidden="1">#REF!</definedName>
    <definedName name="BExB203OWC9QZA3BYOKQ18L4FUJE" hidden="1">#REF!</definedName>
    <definedName name="BExB2CJHTU7C591BR4WRL5L2F2K6" localSheetId="3" hidden="1">#REF!</definedName>
    <definedName name="BExB2CJHTU7C591BR4WRL5L2F2K6" localSheetId="4" hidden="1">#REF!</definedName>
    <definedName name="BExB2CJHTU7C591BR4WRL5L2F2K6" hidden="1">#REF!</definedName>
    <definedName name="BExB2K1AV4PGNS1O6C7D7AO411AX" localSheetId="3" hidden="1">#REF!</definedName>
    <definedName name="BExB2K1AV4PGNS1O6C7D7AO411AX" localSheetId="4" hidden="1">#REF!</definedName>
    <definedName name="BExB2K1AV4PGNS1O6C7D7AO411AX" hidden="1">#REF!</definedName>
    <definedName name="BExB2O2UYHKI324YE324E1N7FVIB" localSheetId="3" hidden="1">#REF!</definedName>
    <definedName name="BExB2O2UYHKI324YE324E1N7FVIB" localSheetId="4" hidden="1">#REF!</definedName>
    <definedName name="BExB2O2UYHKI324YE324E1N7FVIB" hidden="1">#REF!</definedName>
    <definedName name="BExB2Q0VJ0MU2URO3JOVUAVHEI3V" localSheetId="3" hidden="1">#REF!</definedName>
    <definedName name="BExB2Q0VJ0MU2URO3JOVUAVHEI3V" localSheetId="4" hidden="1">#REF!</definedName>
    <definedName name="BExB2Q0VJ0MU2URO3JOVUAVHEI3V" hidden="1">#REF!</definedName>
    <definedName name="BExB30IP1DNKNQ6PZ5ERUGR5MK4Z" localSheetId="3" hidden="1">#REF!</definedName>
    <definedName name="BExB30IP1DNKNQ6PZ5ERUGR5MK4Z" localSheetId="4" hidden="1">#REF!</definedName>
    <definedName name="BExB30IP1DNKNQ6PZ5ERUGR5MK4Z" hidden="1">#REF!</definedName>
    <definedName name="BExB385QW2BSSBXS953SSQN2ISSW" localSheetId="3" hidden="1">#REF!</definedName>
    <definedName name="BExB385QW2BSSBXS953SSQN2ISSW" localSheetId="4" hidden="1">#REF!</definedName>
    <definedName name="BExB385QW2BSSBXS953SSQN2ISSW" hidden="1">#REF!</definedName>
    <definedName name="BExB3DEMEV5D9G8FDHD4NQ9X2YNT" localSheetId="3" hidden="1">#REF!</definedName>
    <definedName name="BExB3DEMEV5D9G8FDHD4NQ9X2YNT" localSheetId="4" hidden="1">#REF!</definedName>
    <definedName name="BExB3DEMEV5D9G8FDHD4NQ9X2YNT" hidden="1">#REF!</definedName>
    <definedName name="BExB3RXU8AJQ86I5RXEWLGGR7R7C" localSheetId="3" hidden="1">#REF!</definedName>
    <definedName name="BExB3RXU8AJQ86I5RXEWLGGR7R7C" localSheetId="4" hidden="1">#REF!</definedName>
    <definedName name="BExB3RXU8AJQ86I5RXEWLGGR7R7C" hidden="1">#REF!</definedName>
    <definedName name="BExB442RX0T3L6HUL6X5T21CENW6" localSheetId="3" hidden="1">#REF!</definedName>
    <definedName name="BExB442RX0T3L6HUL6X5T21CENW6" localSheetId="4" hidden="1">#REF!</definedName>
    <definedName name="BExB442RX0T3L6HUL6X5T21CENW6" hidden="1">#REF!</definedName>
    <definedName name="BExB4ADD0L7417CII901XTFKXD1J" localSheetId="3" hidden="1">#REF!</definedName>
    <definedName name="BExB4ADD0L7417CII901XTFKXD1J" localSheetId="4" hidden="1">#REF!</definedName>
    <definedName name="BExB4ADD0L7417CII901XTFKXD1J" hidden="1">#REF!</definedName>
    <definedName name="BExB4DYU06HCGRIPBSWRCXK804UM" localSheetId="3" hidden="1">#REF!</definedName>
    <definedName name="BExB4DYU06HCGRIPBSWRCXK804UM" localSheetId="4" hidden="1">#REF!</definedName>
    <definedName name="BExB4DYU06HCGRIPBSWRCXK804UM" hidden="1">#REF!</definedName>
    <definedName name="BExB4HEZO4E597Q5M4M10LT8TLY3" localSheetId="3" hidden="1">#REF!</definedName>
    <definedName name="BExB4HEZO4E597Q5M4M10LT8TLY3" localSheetId="4" hidden="1">#REF!</definedName>
    <definedName name="BExB4HEZO4E597Q5M4M10LT8TLY3" hidden="1">#REF!</definedName>
    <definedName name="BExB4X01APD3Z8ZW6MVX1P8NAO7G" localSheetId="3" hidden="1">#REF!</definedName>
    <definedName name="BExB4X01APD3Z8ZW6MVX1P8NAO7G" localSheetId="4" hidden="1">#REF!</definedName>
    <definedName name="BExB4X01APD3Z8ZW6MVX1P8NAO7G" hidden="1">#REF!</definedName>
    <definedName name="BExB4Z3EZBGYYI33U0KQ8NEIH8PY" localSheetId="3" hidden="1">#REF!</definedName>
    <definedName name="BExB4Z3EZBGYYI33U0KQ8NEIH8PY" localSheetId="4" hidden="1">#REF!</definedName>
    <definedName name="BExB4Z3EZBGYYI33U0KQ8NEIH8PY" hidden="1">#REF!</definedName>
    <definedName name="BExB4ZJOLU1PXBMG4TPCCLTRMNRE" localSheetId="3" hidden="1">#REF!</definedName>
    <definedName name="BExB4ZJOLU1PXBMG4TPCCLTRMNRE" localSheetId="4" hidden="1">#REF!</definedName>
    <definedName name="BExB4ZJOLU1PXBMG4TPCCLTRMNRE" hidden="1">#REF!</definedName>
    <definedName name="BExB4ZZSDPL4Q05BMVT5TUN0IGKT" localSheetId="3" hidden="1">#REF!</definedName>
    <definedName name="BExB4ZZSDPL4Q05BMVT5TUN0IGKT" localSheetId="4" hidden="1">#REF!</definedName>
    <definedName name="BExB4ZZSDPL4Q05BMVT5TUN0IGKT" hidden="1">#REF!</definedName>
    <definedName name="BExB55368XW7UX657ZSPC6BFE92S" localSheetId="3" hidden="1">#REF!</definedName>
    <definedName name="BExB55368XW7UX657ZSPC6BFE92S" localSheetId="4" hidden="1">#REF!</definedName>
    <definedName name="BExB55368XW7UX657ZSPC6BFE92S" hidden="1">#REF!</definedName>
    <definedName name="BExB57MZEPL2SA2ONPK66YFLZWJU" localSheetId="3" hidden="1">#REF!</definedName>
    <definedName name="BExB57MZEPL2SA2ONPK66YFLZWJU" localSheetId="4" hidden="1">#REF!</definedName>
    <definedName name="BExB57MZEPL2SA2ONPK66YFLZWJU" hidden="1">#REF!</definedName>
    <definedName name="BExB5833OAOJ22VK1YK47FHUSVK2" localSheetId="3" hidden="1">#REF!</definedName>
    <definedName name="BExB5833OAOJ22VK1YK47FHUSVK2" localSheetId="4" hidden="1">#REF!</definedName>
    <definedName name="BExB5833OAOJ22VK1YK47FHUSVK2" hidden="1">#REF!</definedName>
    <definedName name="BExB58JDIHS42JZT9DJJMKA8QFCO" localSheetId="3" hidden="1">#REF!</definedName>
    <definedName name="BExB58JDIHS42JZT9DJJMKA8QFCO" localSheetId="4" hidden="1">#REF!</definedName>
    <definedName name="BExB58JDIHS42JZT9DJJMKA8QFCO" hidden="1">#REF!</definedName>
    <definedName name="BExB58U5FQC5JWV9CGC83HLLZUZI" localSheetId="3" hidden="1">#REF!</definedName>
    <definedName name="BExB58U5FQC5JWV9CGC83HLLZUZI" localSheetId="4" hidden="1">#REF!</definedName>
    <definedName name="BExB58U5FQC5JWV9CGC83HLLZUZI" hidden="1">#REF!</definedName>
    <definedName name="BExB5EDO9XUKHF74X3HAU2WPPHZH" localSheetId="3" hidden="1">#REF!</definedName>
    <definedName name="BExB5EDO9XUKHF74X3HAU2WPPHZH" localSheetId="4" hidden="1">#REF!</definedName>
    <definedName name="BExB5EDO9XUKHF74X3HAU2WPPHZH" hidden="1">#REF!</definedName>
    <definedName name="BExB5EDOQKZIQXT13IG1KLCZ474G" localSheetId="3" hidden="1">#REF!</definedName>
    <definedName name="BExB5EDOQKZIQXT13IG1KLCZ474G" localSheetId="4" hidden="1">#REF!</definedName>
    <definedName name="BExB5EDOQKZIQXT13IG1KLCZ474G" hidden="1">#REF!</definedName>
    <definedName name="BExB5G6EH68AYEP1UT0GHUEL3SLN" localSheetId="3" hidden="1">#REF!</definedName>
    <definedName name="BExB5G6EH68AYEP1UT0GHUEL3SLN" localSheetId="4" hidden="1">#REF!</definedName>
    <definedName name="BExB5G6EH68AYEP1UT0GHUEL3SLN" hidden="1">#REF!</definedName>
    <definedName name="BExB5LVGGXMNUN3D3452G3J62MKF" localSheetId="3" hidden="1">#REF!</definedName>
    <definedName name="BExB5LVGGXMNUN3D3452G3J62MKF" localSheetId="4" hidden="1">#REF!</definedName>
    <definedName name="BExB5LVGGXMNUN3D3452G3J62MKF" hidden="1">#REF!</definedName>
    <definedName name="BExB5QYVEZWFE5DQVHAM760EV05X" localSheetId="3" hidden="1">#REF!</definedName>
    <definedName name="BExB5QYVEZWFE5DQVHAM760EV05X" localSheetId="4" hidden="1">#REF!</definedName>
    <definedName name="BExB5QYVEZWFE5DQVHAM760EV05X" hidden="1">#REF!</definedName>
    <definedName name="BExB5U9IRH14EMOE0YGIE3WIVLFS" localSheetId="3" hidden="1">#REF!</definedName>
    <definedName name="BExB5U9IRH14EMOE0YGIE3WIVLFS" localSheetId="4" hidden="1">#REF!</definedName>
    <definedName name="BExB5U9IRH14EMOE0YGIE3WIVLFS" hidden="1">#REF!</definedName>
    <definedName name="BExB5V5WWQYPK4GCSYZQALJYGC94" localSheetId="3" hidden="1">#REF!</definedName>
    <definedName name="BExB5V5WWQYPK4GCSYZQALJYGC94" localSheetId="4" hidden="1">#REF!</definedName>
    <definedName name="BExB5V5WWQYPK4GCSYZQALJYGC94" hidden="1">#REF!</definedName>
    <definedName name="BExB5VWYMOV6BAIH7XUBBVPU7MMD" localSheetId="3" hidden="1">#REF!</definedName>
    <definedName name="BExB5VWYMOV6BAIH7XUBBVPU7MMD" localSheetId="4" hidden="1">#REF!</definedName>
    <definedName name="BExB5VWYMOV6BAIH7XUBBVPU7MMD" hidden="1">#REF!</definedName>
    <definedName name="BExB610DZWIJP1B72U9QM42COH2B" localSheetId="3" hidden="1">#REF!</definedName>
    <definedName name="BExB610DZWIJP1B72U9QM42COH2B" localSheetId="4" hidden="1">#REF!</definedName>
    <definedName name="BExB610DZWIJP1B72U9QM42COH2B" hidden="1">#REF!</definedName>
    <definedName name="BExB64AX81KEVMGZDXB25NB459SW" localSheetId="3" hidden="1">#REF!</definedName>
    <definedName name="BExB64AX81KEVMGZDXB25NB459SW" localSheetId="4" hidden="1">#REF!</definedName>
    <definedName name="BExB64AX81KEVMGZDXB25NB459SW" hidden="1">#REF!</definedName>
    <definedName name="BExB6C3FUAKK9ML5T767NMWGA9YB" localSheetId="3" hidden="1">#REF!</definedName>
    <definedName name="BExB6C3FUAKK9ML5T767NMWGA9YB" localSheetId="4" hidden="1">#REF!</definedName>
    <definedName name="BExB6C3FUAKK9ML5T767NMWGA9YB" hidden="1">#REF!</definedName>
    <definedName name="BExB6C8X6JYRLKZKK17VE3QUNL3D" localSheetId="3" hidden="1">#REF!</definedName>
    <definedName name="BExB6C8X6JYRLKZKK17VE3QUNL3D" localSheetId="4" hidden="1">#REF!</definedName>
    <definedName name="BExB6C8X6JYRLKZKK17VE3QUNL3D" hidden="1">#REF!</definedName>
    <definedName name="BExB6HN3QRFPXM71MDUK21BKM7PF" localSheetId="3" hidden="1">#REF!</definedName>
    <definedName name="BExB6HN3QRFPXM71MDUK21BKM7PF" localSheetId="4" hidden="1">#REF!</definedName>
    <definedName name="BExB6HN3QRFPXM71MDUK21BKM7PF" hidden="1">#REF!</definedName>
    <definedName name="BExB6I39SKL5BMHHDD9EED7FQD9Z" localSheetId="3" hidden="1">#REF!</definedName>
    <definedName name="BExB6I39SKL5BMHHDD9EED7FQD9Z" localSheetId="4" hidden="1">#REF!</definedName>
    <definedName name="BExB6I39SKL5BMHHDD9EED7FQD9Z" hidden="1">#REF!</definedName>
    <definedName name="BExB6IZMHCZ3LB7N73KD90YB1HBZ" localSheetId="3" hidden="1">#REF!</definedName>
    <definedName name="BExB6IZMHCZ3LB7N73KD90YB1HBZ" localSheetId="4" hidden="1">#REF!</definedName>
    <definedName name="BExB6IZMHCZ3LB7N73KD90YB1HBZ" hidden="1">#REF!</definedName>
    <definedName name="BExB719SGNX4Y8NE6JEXC555K596" localSheetId="3" hidden="1">#REF!</definedName>
    <definedName name="BExB719SGNX4Y8NE6JEXC555K596" localSheetId="4" hidden="1">#REF!</definedName>
    <definedName name="BExB719SGNX4Y8NE6JEXC555K596" hidden="1">#REF!</definedName>
    <definedName name="BExB7265DCHKS7V2OWRBXCZTEIW9" localSheetId="3" hidden="1">#REF!</definedName>
    <definedName name="BExB7265DCHKS7V2OWRBXCZTEIW9" localSheetId="4" hidden="1">#REF!</definedName>
    <definedName name="BExB7265DCHKS7V2OWRBXCZTEIW9" hidden="1">#REF!</definedName>
    <definedName name="BExB74PS5P9G0P09Y6DZSCX0FLTJ" localSheetId="3" hidden="1">#REF!</definedName>
    <definedName name="BExB74PS5P9G0P09Y6DZSCX0FLTJ" localSheetId="4" hidden="1">#REF!</definedName>
    <definedName name="BExB74PS5P9G0P09Y6DZSCX0FLTJ" hidden="1">#REF!</definedName>
    <definedName name="BExB78RH79J0MIF7H8CAZ0CFE88Q" localSheetId="3" hidden="1">#REF!</definedName>
    <definedName name="BExB78RH79J0MIF7H8CAZ0CFE88Q" localSheetId="4" hidden="1">#REF!</definedName>
    <definedName name="BExB78RH79J0MIF7H8CAZ0CFE88Q" hidden="1">#REF!</definedName>
    <definedName name="BExB7ELT09HGDVO5BJC1ZY9D09GZ" localSheetId="3" hidden="1">#REF!</definedName>
    <definedName name="BExB7ELT09HGDVO5BJC1ZY9D09GZ" localSheetId="4" hidden="1">#REF!</definedName>
    <definedName name="BExB7ELT09HGDVO5BJC1ZY9D09GZ" hidden="1">#REF!</definedName>
    <definedName name="BExB7F7EIHG0MYMQYUVG9HIZPHMZ" localSheetId="3" hidden="1">#REF!</definedName>
    <definedName name="BExB7F7EIHG0MYMQYUVG9HIZPHMZ" localSheetId="4" hidden="1">#REF!</definedName>
    <definedName name="BExB7F7EIHG0MYMQYUVG9HIZPHMZ" hidden="1">#REF!</definedName>
    <definedName name="BExB806PAXX70XUTA3ZI7OORD78R" localSheetId="3" hidden="1">#REF!</definedName>
    <definedName name="BExB806PAXX70XUTA3ZI7OORD78R" localSheetId="4" hidden="1">#REF!</definedName>
    <definedName name="BExB806PAXX70XUTA3ZI7OORD78R" hidden="1">#REF!</definedName>
    <definedName name="BExB83199EQQS6I5HE7WADNCK8OE" localSheetId="3" hidden="1">#REF!</definedName>
    <definedName name="BExB83199EQQS6I5HE7WADNCK8OE" localSheetId="4" hidden="1">#REF!</definedName>
    <definedName name="BExB83199EQQS6I5HE7WADNCK8OE" hidden="1">#REF!</definedName>
    <definedName name="BExB8HF4UBVZKQCSRFRUQL2EE6VL" localSheetId="3" hidden="1">#REF!</definedName>
    <definedName name="BExB8HF4UBVZKQCSRFRUQL2EE6VL" localSheetId="4" hidden="1">#REF!</definedName>
    <definedName name="BExB8HF4UBVZKQCSRFRUQL2EE6VL" hidden="1">#REF!</definedName>
    <definedName name="BExB8HKHKZ1ORJZUYGG2M4VSCC39" localSheetId="3" hidden="1">#REF!</definedName>
    <definedName name="BExB8HKHKZ1ORJZUYGG2M4VSCC39" localSheetId="4" hidden="1">#REF!</definedName>
    <definedName name="BExB8HKHKZ1ORJZUYGG2M4VSCC39" hidden="1">#REF!</definedName>
    <definedName name="BExB8HV9YUS1Q77M9SNFRKDLU5HS" localSheetId="3" hidden="1">#REF!</definedName>
    <definedName name="BExB8HV9YUS1Q77M9SNFRKDLU5HS" localSheetId="4" hidden="1">#REF!</definedName>
    <definedName name="BExB8HV9YUS1Q77M9SNFRKDLU5HS" hidden="1">#REF!</definedName>
    <definedName name="BExB8QPH8DC5BESEVPSMBCWVN6PO" localSheetId="3" hidden="1">#REF!</definedName>
    <definedName name="BExB8QPH8DC5BESEVPSMBCWVN6PO" localSheetId="4" hidden="1">#REF!</definedName>
    <definedName name="BExB8QPH8DC5BESEVPSMBCWVN6PO" hidden="1">#REF!</definedName>
    <definedName name="BExB8U5N0D85YR8APKN3PPKG0FWP" localSheetId="3" hidden="1">#REF!</definedName>
    <definedName name="BExB8U5N0D85YR8APKN3PPKG0FWP" localSheetId="4" hidden="1">#REF!</definedName>
    <definedName name="BExB8U5N0D85YR8APKN3PPKG0FWP" hidden="1">#REF!</definedName>
    <definedName name="BExB93G413CK5DKO7925ZHSOBGIN" localSheetId="3" hidden="1">#REF!</definedName>
    <definedName name="BExB93G413CK5DKO7925ZHSOBGIN" localSheetId="4" hidden="1">#REF!</definedName>
    <definedName name="BExB93G413CK5DKO7925ZHSOBGIN" hidden="1">#REF!</definedName>
    <definedName name="BExB96LBXL1JW5A4PP93UJ9UDLKZ" localSheetId="3" hidden="1">#REF!</definedName>
    <definedName name="BExB96LBXL1JW5A4PP93UJ9UDLKZ" localSheetId="4" hidden="1">#REF!</definedName>
    <definedName name="BExB96LBXL1JW5A4PP93UJ9UDLKZ" hidden="1">#REF!</definedName>
    <definedName name="BExB9DHI5I2TJ2LXYPM98EE81L27" localSheetId="3" hidden="1">#REF!</definedName>
    <definedName name="BExB9DHI5I2TJ2LXYPM98EE81L27" localSheetId="4" hidden="1">#REF!</definedName>
    <definedName name="BExB9DHI5I2TJ2LXYPM98EE81L27" hidden="1">#REF!</definedName>
    <definedName name="BExB9G6LZG5OQUY0GZLHX066V3D4" localSheetId="3" hidden="1">#REF!</definedName>
    <definedName name="BExB9G6LZG5OQUY0GZLHX066V3D4" localSheetId="4" hidden="1">#REF!</definedName>
    <definedName name="BExB9G6LZG5OQUY0GZLHX066V3D4" hidden="1">#REF!</definedName>
    <definedName name="BExB9IFG9FW3RQUDIMDFKIYDB4HE" localSheetId="3" hidden="1">#REF!</definedName>
    <definedName name="BExB9IFG9FW3RQUDIMDFKIYDB4HE" localSheetId="4" hidden="1">#REF!</definedName>
    <definedName name="BExB9IFG9FW3RQUDIMDFKIYDB4HE" hidden="1">#REF!</definedName>
    <definedName name="BExB9NDIZ7LGMTL8351GRA6VK2K0" localSheetId="3" hidden="1">#REF!</definedName>
    <definedName name="BExB9NDIZ7LGMTL8351GRA6VK2K0" localSheetId="4" hidden="1">#REF!</definedName>
    <definedName name="BExB9NDIZ7LGMTL8351GRA6VK2K0" hidden="1">#REF!</definedName>
    <definedName name="BExB9Q2MZZHBGW8QQKVEYIMJBPIE" localSheetId="3" hidden="1">#REF!</definedName>
    <definedName name="BExB9Q2MZZHBGW8QQKVEYIMJBPIE" localSheetId="4" hidden="1">#REF!</definedName>
    <definedName name="BExB9Q2MZZHBGW8QQKVEYIMJBPIE" hidden="1">#REF!</definedName>
    <definedName name="BExBA1GON0EZRJ20UYPILAPLNQWM" localSheetId="3" hidden="1">#REF!</definedName>
    <definedName name="BExBA1GON0EZRJ20UYPILAPLNQWM" localSheetId="4" hidden="1">#REF!</definedName>
    <definedName name="BExBA1GON0EZRJ20UYPILAPLNQWM" hidden="1">#REF!</definedName>
    <definedName name="BExBA525BALJ5HMTDMMSM5WWJ1YW" localSheetId="3" hidden="1">#REF!</definedName>
    <definedName name="BExBA525BALJ5HMTDMMSM5WWJ1YW" localSheetId="4" hidden="1">#REF!</definedName>
    <definedName name="BExBA525BALJ5HMTDMMSM5WWJ1YW" hidden="1">#REF!</definedName>
    <definedName name="BExBA69ASGYRZW1G1DYIS9QRRTBN" localSheetId="3" hidden="1">#REF!</definedName>
    <definedName name="BExBA69ASGYRZW1G1DYIS9QRRTBN" localSheetId="4" hidden="1">#REF!</definedName>
    <definedName name="BExBA69ASGYRZW1G1DYIS9QRRTBN" hidden="1">#REF!</definedName>
    <definedName name="BExBA6K42582A14WFFWQ3Q8QQWB6" localSheetId="3" hidden="1">#REF!</definedName>
    <definedName name="BExBA6K42582A14WFFWQ3Q8QQWB6" localSheetId="4" hidden="1">#REF!</definedName>
    <definedName name="BExBA6K42582A14WFFWQ3Q8QQWB6" hidden="1">#REF!</definedName>
    <definedName name="BExBA8I5D4R8R2PYQ1K16TWGTOEP" localSheetId="3" hidden="1">#REF!</definedName>
    <definedName name="BExBA8I5D4R8R2PYQ1K16TWGTOEP" localSheetId="4" hidden="1">#REF!</definedName>
    <definedName name="BExBA8I5D4R8R2PYQ1K16TWGTOEP" hidden="1">#REF!</definedName>
    <definedName name="BExBA93PE0DGUUTA7LLSIGBIXWE5" localSheetId="3" hidden="1">#REF!</definedName>
    <definedName name="BExBA93PE0DGUUTA7LLSIGBIXWE5" localSheetId="4" hidden="1">#REF!</definedName>
    <definedName name="BExBA93PE0DGUUTA7LLSIGBIXWE5" hidden="1">#REF!</definedName>
    <definedName name="BExBABCQMR685CQ1SC8CECO7GTGB" localSheetId="3" hidden="1">#REF!</definedName>
    <definedName name="BExBABCQMR685CQ1SC8CECO7GTGB" localSheetId="4" hidden="1">#REF!</definedName>
    <definedName name="BExBABCQMR685CQ1SC8CECO7GTGB" hidden="1">#REF!</definedName>
    <definedName name="BExBAI8X0FKDQJ6YZJQDTTG4ZCWY" localSheetId="3" hidden="1">#REF!</definedName>
    <definedName name="BExBAI8X0FKDQJ6YZJQDTTG4ZCWY" localSheetId="4" hidden="1">#REF!</definedName>
    <definedName name="BExBAI8X0FKDQJ6YZJQDTTG4ZCWY" hidden="1">#REF!</definedName>
    <definedName name="BExBAKN7XIBAXCF9PCNVS038PCQO" localSheetId="3" hidden="1">#REF!</definedName>
    <definedName name="BExBAKN7XIBAXCF9PCNVS038PCQO" localSheetId="4" hidden="1">#REF!</definedName>
    <definedName name="BExBAKN7XIBAXCF9PCNVS038PCQO" hidden="1">#REF!</definedName>
    <definedName name="BExBAKXZ7PBW3DDKKA5MWC1ZUC7O" localSheetId="3" hidden="1">#REF!</definedName>
    <definedName name="BExBAKXZ7PBW3DDKKA5MWC1ZUC7O" localSheetId="4" hidden="1">#REF!</definedName>
    <definedName name="BExBAKXZ7PBW3DDKKA5MWC1ZUC7O" hidden="1">#REF!</definedName>
    <definedName name="BExBAO8NLXZXHO6KCIECSFCH3RR0" localSheetId="3" hidden="1">#REF!</definedName>
    <definedName name="BExBAO8NLXZXHO6KCIECSFCH3RR0" localSheetId="4" hidden="1">#REF!</definedName>
    <definedName name="BExBAO8NLXZXHO6KCIECSFCH3RR0" hidden="1">#REF!</definedName>
    <definedName name="BExBAOOT1KBSIEISN1ADL4RMY879" localSheetId="3" hidden="1">#REF!</definedName>
    <definedName name="BExBAOOT1KBSIEISN1ADL4RMY879" localSheetId="4" hidden="1">#REF!</definedName>
    <definedName name="BExBAOOT1KBSIEISN1ADL4RMY879" hidden="1">#REF!</definedName>
    <definedName name="BExBAVKX8Q09370X1GCZWJ4E91YJ" localSheetId="3" hidden="1">#REF!</definedName>
    <definedName name="BExBAVKX8Q09370X1GCZWJ4E91YJ" localSheetId="4" hidden="1">#REF!</definedName>
    <definedName name="BExBAVKX8Q09370X1GCZWJ4E91YJ" hidden="1">#REF!</definedName>
    <definedName name="BExBAX2X2ENJYO4QTR5VAIQ86L7B" localSheetId="3" hidden="1">#REF!</definedName>
    <definedName name="BExBAX2X2ENJYO4QTR5VAIQ86L7B" localSheetId="4" hidden="1">#REF!</definedName>
    <definedName name="BExBAX2X2ENJYO4QTR5VAIQ86L7B" hidden="1">#REF!</definedName>
    <definedName name="BExBAZ13D3F1DVJQ6YJ8JGUYEYJE" localSheetId="3" hidden="1">#REF!</definedName>
    <definedName name="BExBAZ13D3F1DVJQ6YJ8JGUYEYJE" localSheetId="4" hidden="1">#REF!</definedName>
    <definedName name="BExBAZ13D3F1DVJQ6YJ8JGUYEYJE" hidden="1">#REF!</definedName>
    <definedName name="BExBBMPCB1QOZY8WWEX4J21JDE6U" localSheetId="3" hidden="1">#REF!</definedName>
    <definedName name="BExBBMPCB1QOZY8WWEX4J21JDE6U" localSheetId="4" hidden="1">#REF!</definedName>
    <definedName name="BExBBMPCB1QOZY8WWEX4J21JDE6U" hidden="1">#REF!</definedName>
    <definedName name="BExBBU1QQWUE0YFG7O1TN0RFLSSG" localSheetId="3" hidden="1">#REF!</definedName>
    <definedName name="BExBBU1QQWUE0YFG7O1TN0RFLSSG" localSheetId="4" hidden="1">#REF!</definedName>
    <definedName name="BExBBU1QQWUE0YFG7O1TN0RFLSSG" hidden="1">#REF!</definedName>
    <definedName name="BExBBUCJQRR74Q7GPWDEZXYK2KJL" localSheetId="3" hidden="1">#REF!</definedName>
    <definedName name="BExBBUCJQRR74Q7GPWDEZXYK2KJL" localSheetId="4" hidden="1">#REF!</definedName>
    <definedName name="BExBBUCJQRR74Q7GPWDEZXYK2KJL" hidden="1">#REF!</definedName>
    <definedName name="BExBBV8XVMD9CKZY711T0BN7H3PM" localSheetId="3" hidden="1">#REF!</definedName>
    <definedName name="BExBBV8XVMD9CKZY711T0BN7H3PM" localSheetId="4" hidden="1">#REF!</definedName>
    <definedName name="BExBBV8XVMD9CKZY711T0BN7H3PM" hidden="1">#REF!</definedName>
    <definedName name="BExBC78HXWXHO3XAB6E8NVTBGLJS" localSheetId="3" hidden="1">#REF!</definedName>
    <definedName name="BExBC78HXWXHO3XAB6E8NVTBGLJS" localSheetId="4" hidden="1">#REF!</definedName>
    <definedName name="BExBC78HXWXHO3XAB6E8NVTBGLJS" hidden="1">#REF!</definedName>
    <definedName name="BExBCFH3SMGZ2IPHFB6BCM9O3W0H" localSheetId="3" hidden="1">#REF!</definedName>
    <definedName name="BExBCFH3SMGZ2IPHFB6BCM9O3W0H" localSheetId="4" hidden="1">#REF!</definedName>
    <definedName name="BExBCFH3SMGZ2IPHFB6BCM9O3W0H" hidden="1">#REF!</definedName>
    <definedName name="BExBCK9SCAABKOT9IP6TEPRR7YDT" localSheetId="3" hidden="1">#REF!</definedName>
    <definedName name="BExBCK9SCAABKOT9IP6TEPRR7YDT" localSheetId="4" hidden="1">#REF!</definedName>
    <definedName name="BExBCK9SCAABKOT9IP6TEPRR7YDT" hidden="1">#REF!</definedName>
    <definedName name="BExBCKKJFFT2RP50WNPKBT7X8PJ3" localSheetId="3" hidden="1">#REF!</definedName>
    <definedName name="BExBCKKJFFT2RP50WNPKBT7X8PJ3" hidden="1">#REF!</definedName>
    <definedName name="BExBCKKJTIRKC1RZJRTK65HHLX4W" localSheetId="3" hidden="1">#REF!</definedName>
    <definedName name="BExBCKKJTIRKC1RZJRTK65HHLX4W" localSheetId="4" hidden="1">#REF!</definedName>
    <definedName name="BExBCKKJTIRKC1RZJRTK65HHLX4W" hidden="1">#REF!</definedName>
    <definedName name="BExBCLMEPAN3XXX174TU8SS0627Q" localSheetId="3" hidden="1">#REF!</definedName>
    <definedName name="BExBCLMEPAN3XXX174TU8SS0627Q" localSheetId="4" hidden="1">#REF!</definedName>
    <definedName name="BExBCLMEPAN3XXX174TU8SS0627Q" hidden="1">#REF!</definedName>
    <definedName name="BExBCRBEYR2KZ8FAQFZ2NHY13WIY" localSheetId="3" hidden="1">#REF!</definedName>
    <definedName name="BExBCRBEYR2KZ8FAQFZ2NHY13WIY" localSheetId="4" hidden="1">#REF!</definedName>
    <definedName name="BExBCRBEYR2KZ8FAQFZ2NHY13WIY" hidden="1">#REF!</definedName>
    <definedName name="BExBD4I559NXSV6J07Q343TKYMVJ" localSheetId="3" hidden="1">#REF!</definedName>
    <definedName name="BExBD4I559NXSV6J07Q343TKYMVJ" localSheetId="4" hidden="1">#REF!</definedName>
    <definedName name="BExBD4I559NXSV6J07Q343TKYMVJ" hidden="1">#REF!</definedName>
    <definedName name="BExBD9W8C0W9N6L1AFL18JP4H94W" localSheetId="3" hidden="1">#REF!</definedName>
    <definedName name="BExBD9W8C0W9N6L1AFL18JP4H94W" localSheetId="4" hidden="1">#REF!</definedName>
    <definedName name="BExBD9W8C0W9N6L1AFL18JP4H94W" hidden="1">#REF!</definedName>
    <definedName name="BExBDBZQLTX3OGFYGULQFK5WEZU5" localSheetId="3" hidden="1">#REF!</definedName>
    <definedName name="BExBDBZQLTX3OGFYGULQFK5WEZU5" localSheetId="4" hidden="1">#REF!</definedName>
    <definedName name="BExBDBZQLTX3OGFYGULQFK5WEZU5" hidden="1">#REF!</definedName>
    <definedName name="BExBDJS9TUEU8Z84IV59E5V4T8K6" localSheetId="3" hidden="1">#REF!</definedName>
    <definedName name="BExBDJS9TUEU8Z84IV59E5V4T8K6" localSheetId="4" hidden="1">#REF!</definedName>
    <definedName name="BExBDJS9TUEU8Z84IV59E5V4T8K6" hidden="1">#REF!</definedName>
    <definedName name="BExBDKOMSVH4XMH52CFJ3F028I9R" localSheetId="3" hidden="1">#REF!</definedName>
    <definedName name="BExBDKOMSVH4XMH52CFJ3F028I9R" localSheetId="4" hidden="1">#REF!</definedName>
    <definedName name="BExBDKOMSVH4XMH52CFJ3F028I9R" hidden="1">#REF!</definedName>
    <definedName name="BExBDSRXVZQ0W5WXQMP5XD00GRRL" localSheetId="3" hidden="1">#REF!</definedName>
    <definedName name="BExBDSRXVZQ0W5WXQMP5XD00GRRL" localSheetId="4" hidden="1">#REF!</definedName>
    <definedName name="BExBDSRXVZQ0W5WXQMP5XD00GRRL" hidden="1">#REF!</definedName>
    <definedName name="BExBDTJ0J7XEHB9OATXFF5I8FZBJ" localSheetId="3" hidden="1">#REF!</definedName>
    <definedName name="BExBDTJ0J7XEHB9OATXFF5I8FZBJ" localSheetId="4" hidden="1">#REF!</definedName>
    <definedName name="BExBDTJ0J7XEHB9OATXFF5I8FZBJ" hidden="1">#REF!</definedName>
    <definedName name="BExBDUVGK3E1J4JY9ZYTS7V14BLY" localSheetId="3" hidden="1">#REF!</definedName>
    <definedName name="BExBDUVGK3E1J4JY9ZYTS7V14BLY" localSheetId="4" hidden="1">#REF!</definedName>
    <definedName name="BExBDUVGK3E1J4JY9ZYTS7V14BLY" hidden="1">#REF!</definedName>
    <definedName name="BExBE0KGY14GSWOGPU4HSJRLD2UD" localSheetId="3" hidden="1">#REF!</definedName>
    <definedName name="BExBE0KGY14GSWOGPU4HSJRLD2UD" localSheetId="4" hidden="1">#REF!</definedName>
    <definedName name="BExBE0KGY14GSWOGPU4HSJRLD2UD" hidden="1">#REF!</definedName>
    <definedName name="BExBE162OSBKD30I7T1DKKPT3I9I" localSheetId="3" hidden="1">#REF!</definedName>
    <definedName name="BExBE162OSBKD30I7T1DKKPT3I9I" localSheetId="4" hidden="1">#REF!</definedName>
    <definedName name="BExBE162OSBKD30I7T1DKKPT3I9I" hidden="1">#REF!</definedName>
    <definedName name="BExBEC9ATLQZF86W1M3APSM4HEOH" localSheetId="3" hidden="1">#REF!</definedName>
    <definedName name="BExBEC9ATLQZF86W1M3APSM4HEOH" localSheetId="4" hidden="1">#REF!</definedName>
    <definedName name="BExBEC9ATLQZF86W1M3APSM4HEOH" hidden="1">#REF!</definedName>
    <definedName name="BExBEXU4CFCM1P5CTZ4NE14PBGDA" localSheetId="3" hidden="1">#REF!</definedName>
    <definedName name="BExBEXU4CFCM1P5CTZ4NE14PBGDA" localSheetId="4" hidden="1">#REF!</definedName>
    <definedName name="BExBEXU4CFCM1P5CTZ4NE14PBGDA" hidden="1">#REF!</definedName>
    <definedName name="BExBEYFQJE9YK12A6JBMRFKEC7RN" localSheetId="3" hidden="1">#REF!</definedName>
    <definedName name="BExBEYFQJE9YK12A6JBMRFKEC7RN" localSheetId="4" hidden="1">#REF!</definedName>
    <definedName name="BExBEYFQJE9YK12A6JBMRFKEC7RN" hidden="1">#REF!</definedName>
    <definedName name="BExBG1ED81J2O4A2S5F5Y3BPHMCR" localSheetId="3" hidden="1">#REF!</definedName>
    <definedName name="BExBG1ED81J2O4A2S5F5Y3BPHMCR" localSheetId="4" hidden="1">#REF!</definedName>
    <definedName name="BExBG1ED81J2O4A2S5F5Y3BPHMCR" hidden="1">#REF!</definedName>
    <definedName name="BExCRK0K58VDM9V35DGI6VK8C92V" localSheetId="3" hidden="1">#REF!</definedName>
    <definedName name="BExCRK0K58VDM9V35DGI6VK8C92V" localSheetId="4" hidden="1">#REF!</definedName>
    <definedName name="BExCRK0K58VDM9V35DGI6VK8C92V" hidden="1">#REF!</definedName>
    <definedName name="BExCRLIHS7466WFJ3RPIUGGXYESZ" localSheetId="3" hidden="1">#REF!</definedName>
    <definedName name="BExCRLIHS7466WFJ3RPIUGGXYESZ" localSheetId="4" hidden="1">#REF!</definedName>
    <definedName name="BExCRLIHS7466WFJ3RPIUGGXYESZ" hidden="1">#REF!</definedName>
    <definedName name="BExCRXSXMF4LHAQZHN64FXJPMVZ7" localSheetId="3" hidden="1">#REF!</definedName>
    <definedName name="BExCRXSXMF4LHAQZHN64FXJPMVZ7" localSheetId="4" hidden="1">#REF!</definedName>
    <definedName name="BExCRXSXMF4LHAQZHN64FXJPMVZ7" hidden="1">#REF!</definedName>
    <definedName name="BExCS1EDDUEAEWHVYXHIP9I1WCJH" localSheetId="3" hidden="1">#REF!</definedName>
    <definedName name="BExCS1EDDUEAEWHVYXHIP9I1WCJH" localSheetId="4" hidden="1">#REF!</definedName>
    <definedName name="BExCS1EDDUEAEWHVYXHIP9I1WCJH" hidden="1">#REF!</definedName>
    <definedName name="BExCS1P5QG0X3OTHKX07RALOE5T5" localSheetId="3" hidden="1">#REF!</definedName>
    <definedName name="BExCS1P5QG0X3OTHKX07RALOE5T5" localSheetId="4" hidden="1">#REF!</definedName>
    <definedName name="BExCS1P5QG0X3OTHKX07RALOE5T5" hidden="1">#REF!</definedName>
    <definedName name="BExCS7ZPMHFJ4UJDAL8CQOLSZ13B" localSheetId="3" hidden="1">#REF!</definedName>
    <definedName name="BExCS7ZPMHFJ4UJDAL8CQOLSZ13B" localSheetId="4" hidden="1">#REF!</definedName>
    <definedName name="BExCS7ZPMHFJ4UJDAL8CQOLSZ13B" hidden="1">#REF!</definedName>
    <definedName name="BExCS8W4NJUZH9S1CYB6XSDLEPBW" localSheetId="3" hidden="1">#REF!</definedName>
    <definedName name="BExCS8W4NJUZH9S1CYB6XSDLEPBW" localSheetId="4" hidden="1">#REF!</definedName>
    <definedName name="BExCS8W4NJUZH9S1CYB6XSDLEPBW" hidden="1">#REF!</definedName>
    <definedName name="BExCSAE1M6G20R41J0Y24YNN0YC1" localSheetId="3" hidden="1">#REF!</definedName>
    <definedName name="BExCSAE1M6G20R41J0Y24YNN0YC1" localSheetId="4" hidden="1">#REF!</definedName>
    <definedName name="BExCSAE1M6G20R41J0Y24YNN0YC1" hidden="1">#REF!</definedName>
    <definedName name="BExCSAOUZOYKHN7HV511TO8VDJ02" localSheetId="3" hidden="1">#REF!</definedName>
    <definedName name="BExCSAOUZOYKHN7HV511TO8VDJ02" localSheetId="4" hidden="1">#REF!</definedName>
    <definedName name="BExCSAOUZOYKHN7HV511TO8VDJ02" hidden="1">#REF!</definedName>
    <definedName name="BExCSJ2XVKHN6ULCF7JML0TCRKEO" localSheetId="3" hidden="1">#REF!</definedName>
    <definedName name="BExCSJ2XVKHN6ULCF7JML0TCRKEO" localSheetId="4" hidden="1">#REF!</definedName>
    <definedName name="BExCSJ2XVKHN6ULCF7JML0TCRKEO" hidden="1">#REF!</definedName>
    <definedName name="BExCSMOFTXSUEC1T46LR1UPYRCX5" localSheetId="3" hidden="1">#REF!</definedName>
    <definedName name="BExCSMOFTXSUEC1T46LR1UPYRCX5" localSheetId="4" hidden="1">#REF!</definedName>
    <definedName name="BExCSMOFTXSUEC1T46LR1UPYRCX5" hidden="1">#REF!</definedName>
    <definedName name="BExCSSDG3TM6TPKS19E9QYJEELZ6" localSheetId="3" hidden="1">#REF!</definedName>
    <definedName name="BExCSSDG3TM6TPKS19E9QYJEELZ6" localSheetId="4" hidden="1">#REF!</definedName>
    <definedName name="BExCSSDG3TM6TPKS19E9QYJEELZ6" hidden="1">#REF!</definedName>
    <definedName name="BExCSZV7U67UWXL2HKJNM5W1E4OO" localSheetId="3" hidden="1">#REF!</definedName>
    <definedName name="BExCSZV7U67UWXL2HKJNM5W1E4OO" localSheetId="4" hidden="1">#REF!</definedName>
    <definedName name="BExCSZV7U67UWXL2HKJNM5W1E4OO" hidden="1">#REF!</definedName>
    <definedName name="BExCT4NSDT61OCH04Y2QIFIOP75H" localSheetId="3" hidden="1">#REF!</definedName>
    <definedName name="BExCT4NSDT61OCH04Y2QIFIOP75H" localSheetId="4" hidden="1">#REF!</definedName>
    <definedName name="BExCT4NSDT61OCH04Y2QIFIOP75H" hidden="1">#REF!</definedName>
    <definedName name="BExCTHZWIPJVLE56GATEFKPIKLK2" localSheetId="3" hidden="1">#REF!</definedName>
    <definedName name="BExCTHZWIPJVLE56GATEFKPIKLK2" localSheetId="4" hidden="1">#REF!</definedName>
    <definedName name="BExCTHZWIPJVLE56GATEFKPIKLK2" hidden="1">#REF!</definedName>
    <definedName name="BExCTW8G3VCZ55S09HTUGXKB1P2M" localSheetId="3" hidden="1">#REF!</definedName>
    <definedName name="BExCTW8G3VCZ55S09HTUGXKB1P2M" localSheetId="4" hidden="1">#REF!</definedName>
    <definedName name="BExCTW8G3VCZ55S09HTUGXKB1P2M" hidden="1">#REF!</definedName>
    <definedName name="BExCTYS2KX0QANOLT8LGZ9WV3S3T" localSheetId="3" hidden="1">#REF!</definedName>
    <definedName name="BExCTYS2KX0QANOLT8LGZ9WV3S3T" localSheetId="4" hidden="1">#REF!</definedName>
    <definedName name="BExCTYS2KX0QANOLT8LGZ9WV3S3T" hidden="1">#REF!</definedName>
    <definedName name="BExCTZ2V6H9TT6LFGK3SADZ2TIGQ" localSheetId="3" hidden="1">#REF!</definedName>
    <definedName name="BExCTZ2V6H9TT6LFGK3SADZ2TIGQ" localSheetId="4" hidden="1">#REF!</definedName>
    <definedName name="BExCTZ2V6H9TT6LFGK3SADZ2TIGQ" hidden="1">#REF!</definedName>
    <definedName name="BExCTZZ9JNES4EDHW97NP0EGQALX" localSheetId="3" hidden="1">#REF!</definedName>
    <definedName name="BExCTZZ9JNES4EDHW97NP0EGQALX" localSheetId="4" hidden="1">#REF!</definedName>
    <definedName name="BExCTZZ9JNES4EDHW97NP0EGQALX" hidden="1">#REF!</definedName>
    <definedName name="BExCU0A1V6NMZQ9ASYJ8QIVQ5UR2" localSheetId="3" hidden="1">#REF!</definedName>
    <definedName name="BExCU0A1V6NMZQ9ASYJ8QIVQ5UR2" localSheetId="4" hidden="1">#REF!</definedName>
    <definedName name="BExCU0A1V6NMZQ9ASYJ8QIVQ5UR2" hidden="1">#REF!</definedName>
    <definedName name="BExCU2834920JBHSPCRC4UF80OLL" localSheetId="3" hidden="1">#REF!</definedName>
    <definedName name="BExCU2834920JBHSPCRC4UF80OLL" localSheetId="4" hidden="1">#REF!</definedName>
    <definedName name="BExCU2834920JBHSPCRC4UF80OLL" hidden="1">#REF!</definedName>
    <definedName name="BExCU8O54I3P3WRYWY1CRP3S78QY" localSheetId="3" hidden="1">#REF!</definedName>
    <definedName name="BExCU8O54I3P3WRYWY1CRP3S78QY" localSheetId="4" hidden="1">#REF!</definedName>
    <definedName name="BExCU8O54I3P3WRYWY1CRP3S78QY" hidden="1">#REF!</definedName>
    <definedName name="BExCUDRJO23YOKT8GPWOVQ4XEHF5" localSheetId="3" hidden="1">#REF!</definedName>
    <definedName name="BExCUDRJO23YOKT8GPWOVQ4XEHF5" localSheetId="4" hidden="1">#REF!</definedName>
    <definedName name="BExCUDRJO23YOKT8GPWOVQ4XEHF5" hidden="1">#REF!</definedName>
    <definedName name="BExCULEOALM7SEHVMQC4B4N25MRM" localSheetId="3" hidden="1">#REF!</definedName>
    <definedName name="BExCULEOALM7SEHVMQC4B4N25MRM" localSheetId="4" hidden="1">#REF!</definedName>
    <definedName name="BExCULEOALM7SEHVMQC4B4N25MRM" hidden="1">#REF!</definedName>
    <definedName name="BExCUPAXFR16YMWL30ME3F3BSRDZ" localSheetId="3" hidden="1">#REF!</definedName>
    <definedName name="BExCUPAXFR16YMWL30ME3F3BSRDZ" localSheetId="4" hidden="1">#REF!</definedName>
    <definedName name="BExCUPAXFR16YMWL30ME3F3BSRDZ" hidden="1">#REF!</definedName>
    <definedName name="BExCUR94DHCE47PUUWEMT5QZOYR2" localSheetId="3" hidden="1">#REF!</definedName>
    <definedName name="BExCUR94DHCE47PUUWEMT5QZOYR2" localSheetId="4" hidden="1">#REF!</definedName>
    <definedName name="BExCUR94DHCE47PUUWEMT5QZOYR2" hidden="1">#REF!</definedName>
    <definedName name="BExCV5HJSTBNPQZVGYJY9AZ4IJ26" localSheetId="3" hidden="1">#REF!</definedName>
    <definedName name="BExCV5HJSTBNPQZVGYJY9AZ4IJ26" localSheetId="4" hidden="1">#REF!</definedName>
    <definedName name="BExCV5HJSTBNPQZVGYJY9AZ4IJ26" hidden="1">#REF!</definedName>
    <definedName name="BExCV634L7SVHGB0UDDTRRQ2Q72H" localSheetId="3" hidden="1">#REF!</definedName>
    <definedName name="BExCV634L7SVHGB0UDDTRRQ2Q72H" localSheetId="4" hidden="1">#REF!</definedName>
    <definedName name="BExCV634L7SVHGB0UDDTRRQ2Q72H" hidden="1">#REF!</definedName>
    <definedName name="BExCVBXGSXT9FWJRG62PX9S1RK83" localSheetId="3" hidden="1">#REF!</definedName>
    <definedName name="BExCVBXGSXT9FWJRG62PX9S1RK83" localSheetId="4" hidden="1">#REF!</definedName>
    <definedName name="BExCVBXGSXT9FWJRG62PX9S1RK83" hidden="1">#REF!</definedName>
    <definedName name="BExCVHBNLOHNFS0JAV3I1XGPNH9W" localSheetId="3" hidden="1">#REF!</definedName>
    <definedName name="BExCVHBNLOHNFS0JAV3I1XGPNH9W" localSheetId="4" hidden="1">#REF!</definedName>
    <definedName name="BExCVHBNLOHNFS0JAV3I1XGPNH9W" hidden="1">#REF!</definedName>
    <definedName name="BExCVI86R31A2IOZIEBY1FJLVILD" localSheetId="3" hidden="1">#REF!</definedName>
    <definedName name="BExCVI86R31A2IOZIEBY1FJLVILD" localSheetId="4" hidden="1">#REF!</definedName>
    <definedName name="BExCVI86R31A2IOZIEBY1FJLVILD" hidden="1">#REF!</definedName>
    <definedName name="BExCVKGZXE0I9EIXKBZVSGSEY2RR" localSheetId="3" hidden="1">#REF!</definedName>
    <definedName name="BExCVKGZXE0I9EIXKBZVSGSEY2RR" localSheetId="4" hidden="1">#REF!</definedName>
    <definedName name="BExCVKGZXE0I9EIXKBZVSGSEY2RR" hidden="1">#REF!</definedName>
    <definedName name="BExCVNROVORCSNX9HKHKPHY0URS3" localSheetId="3" hidden="1">#REF!</definedName>
    <definedName name="BExCVNROVORCSNX9HKHKPHY0URS3" localSheetId="4" hidden="1">#REF!</definedName>
    <definedName name="BExCVNROVORCSNX9HKHKPHY0URS3" hidden="1">#REF!</definedName>
    <definedName name="BExCVPEZON7VV6NOWII8VZMONPCJ" localSheetId="3" hidden="1">#REF!</definedName>
    <definedName name="BExCVPEZON7VV6NOWII8VZMONPCJ" localSheetId="4" hidden="1">#REF!</definedName>
    <definedName name="BExCVPEZON7VV6NOWII8VZMONPCJ" hidden="1">#REF!</definedName>
    <definedName name="BExCVV44WY5807WGMTGKPW0GT256" localSheetId="3" hidden="1">#REF!</definedName>
    <definedName name="BExCVV44WY5807WGMTGKPW0GT256" localSheetId="4" hidden="1">#REF!</definedName>
    <definedName name="BExCVV44WY5807WGMTGKPW0GT256" hidden="1">#REF!</definedName>
    <definedName name="BExCVZ5PN4V6MRBZ04PZJW3GEF8S" localSheetId="3" hidden="1">#REF!</definedName>
    <definedName name="BExCVZ5PN4V6MRBZ04PZJW3GEF8S" localSheetId="4" hidden="1">#REF!</definedName>
    <definedName name="BExCVZ5PN4V6MRBZ04PZJW3GEF8S" hidden="1">#REF!</definedName>
    <definedName name="BExCW13R0GWJYGXZBNCPAHQN4NR2" localSheetId="3" hidden="1">#REF!</definedName>
    <definedName name="BExCW13R0GWJYGXZBNCPAHQN4NR2" localSheetId="4" hidden="1">#REF!</definedName>
    <definedName name="BExCW13R0GWJYGXZBNCPAHQN4NR2" hidden="1">#REF!</definedName>
    <definedName name="BExCW9Y5HWU4RJTNX74O6L24VGCK" localSheetId="3" hidden="1">#REF!</definedName>
    <definedName name="BExCW9Y5HWU4RJTNX74O6L24VGCK" localSheetId="4" hidden="1">#REF!</definedName>
    <definedName name="BExCW9Y5HWU4RJTNX74O6L24VGCK" hidden="1">#REF!</definedName>
    <definedName name="BExCWHADQJRXWFDGV2KMANWIY1YN" localSheetId="3" hidden="1">#REF!</definedName>
    <definedName name="BExCWHADQJRXWFDGV2KMANWIY1YN" localSheetId="4" hidden="1">#REF!</definedName>
    <definedName name="BExCWHADQJRXWFDGV2KMANWIY1YN" hidden="1">#REF!</definedName>
    <definedName name="BExCWPDPESGZS07QGBLSBWDNVJLZ" localSheetId="3" hidden="1">#REF!</definedName>
    <definedName name="BExCWPDPESGZS07QGBLSBWDNVJLZ" localSheetId="4" hidden="1">#REF!</definedName>
    <definedName name="BExCWPDPESGZS07QGBLSBWDNVJLZ" hidden="1">#REF!</definedName>
    <definedName name="BExCWTVKHIVCRHF8GC39KI58YM5K" localSheetId="3" hidden="1">#REF!</definedName>
    <definedName name="BExCWTVKHIVCRHF8GC39KI58YM5K" localSheetId="4" hidden="1">#REF!</definedName>
    <definedName name="BExCWTVKHIVCRHF8GC39KI58YM5K" hidden="1">#REF!</definedName>
    <definedName name="BExCX2KGRZBRVLZNM8SUSIE6A0RL" localSheetId="3" hidden="1">#REF!</definedName>
    <definedName name="BExCX2KGRZBRVLZNM8SUSIE6A0RL" localSheetId="4" hidden="1">#REF!</definedName>
    <definedName name="BExCX2KGRZBRVLZNM8SUSIE6A0RL" hidden="1">#REF!</definedName>
    <definedName name="BExCX3X451T70LZ1VF95L7W4Y4TM" localSheetId="3" hidden="1">#REF!</definedName>
    <definedName name="BExCX3X451T70LZ1VF95L7W4Y4TM" localSheetId="4" hidden="1">#REF!</definedName>
    <definedName name="BExCX3X451T70LZ1VF95L7W4Y4TM" hidden="1">#REF!</definedName>
    <definedName name="BExCX4NZ2N1OUGXM7EV0U7VULJMM" localSheetId="3" hidden="1">#REF!</definedName>
    <definedName name="BExCX4NZ2N1OUGXM7EV0U7VULJMM" localSheetId="4" hidden="1">#REF!</definedName>
    <definedName name="BExCX4NZ2N1OUGXM7EV0U7VULJMM" hidden="1">#REF!</definedName>
    <definedName name="BExCXILMURGYMAH6N5LF5DV6K3GM" localSheetId="3" hidden="1">#REF!</definedName>
    <definedName name="BExCXILMURGYMAH6N5LF5DV6K3GM" localSheetId="4" hidden="1">#REF!</definedName>
    <definedName name="BExCXILMURGYMAH6N5LF5DV6K3GM" hidden="1">#REF!</definedName>
    <definedName name="BExCXQUFBMXQ1650735H48B1AZT3" localSheetId="3" hidden="1">#REF!</definedName>
    <definedName name="BExCXQUFBMXQ1650735H48B1AZT3" localSheetId="4" hidden="1">#REF!</definedName>
    <definedName name="BExCXQUFBMXQ1650735H48B1AZT3" hidden="1">#REF!</definedName>
    <definedName name="BExCXYSBKJ9SZQD7XS2WUS6SVBJO" localSheetId="3" hidden="1">#REF!</definedName>
    <definedName name="BExCXYSBKJ9SZQD7XS2WUS6SVBJO" localSheetId="4" hidden="1">#REF!</definedName>
    <definedName name="BExCXYSBKJ9SZQD7XS2WUS6SVBJO" hidden="1">#REF!</definedName>
    <definedName name="BExCXZ8DGK5ZE8467LFEHX6JNQHJ" localSheetId="3" hidden="1">#REF!</definedName>
    <definedName name="BExCXZ8DGK5ZE8467LFEHX6JNQHJ" localSheetId="4" hidden="1">#REF!</definedName>
    <definedName name="BExCXZ8DGK5ZE8467LFEHX6JNQHJ" hidden="1">#REF!</definedName>
    <definedName name="BExCY2DQO9VLA77Q7EG3T0XNXX4F" localSheetId="3" hidden="1">#REF!</definedName>
    <definedName name="BExCY2DQO9VLA77Q7EG3T0XNXX4F" localSheetId="4" hidden="1">#REF!</definedName>
    <definedName name="BExCY2DQO9VLA77Q7EG3T0XNXX4F" hidden="1">#REF!</definedName>
    <definedName name="BExCY5Z7X93Z8XUOEASK50W08S36" localSheetId="3" hidden="1">#REF!</definedName>
    <definedName name="BExCY5Z7X93Z8XUOEASK50W08S36" localSheetId="4" hidden="1">#REF!</definedName>
    <definedName name="BExCY5Z7X93Z8XUOEASK50W08S36" hidden="1">#REF!</definedName>
    <definedName name="BExCY6VMJ68MX3C981R5Q0BX5791" localSheetId="3" hidden="1">#REF!</definedName>
    <definedName name="BExCY6VMJ68MX3C981R5Q0BX5791" localSheetId="4" hidden="1">#REF!</definedName>
    <definedName name="BExCY6VMJ68MX3C981R5Q0BX5791" hidden="1">#REF!</definedName>
    <definedName name="BExCYAH2SAZCPW6XCB7V7PMMCAWO" localSheetId="3" hidden="1">#REF!</definedName>
    <definedName name="BExCYAH2SAZCPW6XCB7V7PMMCAWO" localSheetId="4" hidden="1">#REF!</definedName>
    <definedName name="BExCYAH2SAZCPW6XCB7V7PMMCAWO" hidden="1">#REF!</definedName>
    <definedName name="BExCYDGYM1UGUNTB331L2E4L5F34" localSheetId="3" hidden="1">#REF!</definedName>
    <definedName name="BExCYDGYM1UGUNTB331L2E4L5F34" localSheetId="4" hidden="1">#REF!</definedName>
    <definedName name="BExCYDGYM1UGUNTB331L2E4L5F34" hidden="1">#REF!</definedName>
    <definedName name="BExCYN7KCKU1F6EXMNPQPTKNOT6A" localSheetId="3" hidden="1">#REF!</definedName>
    <definedName name="BExCYN7KCKU1F6EXMNPQPTKNOT6A" localSheetId="4" hidden="1">#REF!</definedName>
    <definedName name="BExCYN7KCKU1F6EXMNPQPTKNOT6A" hidden="1">#REF!</definedName>
    <definedName name="BExCYPRC5HJE6N2XQTHCT6NXGP8N" localSheetId="3" hidden="1">#REF!</definedName>
    <definedName name="BExCYPRC5HJE6N2XQTHCT6NXGP8N" localSheetId="4" hidden="1">#REF!</definedName>
    <definedName name="BExCYPRC5HJE6N2XQTHCT6NXGP8N" hidden="1">#REF!</definedName>
    <definedName name="BExCYQCX9ES8ZWW2L35B12WDNT73" localSheetId="3" hidden="1">#REF!</definedName>
    <definedName name="BExCYQCX9ES8ZWW2L35B12WDNT73" localSheetId="4" hidden="1">#REF!</definedName>
    <definedName name="BExCYQCX9ES8ZWW2L35B12WDNT73" hidden="1">#REF!</definedName>
    <definedName name="BExCYSLQY2CYU7DQ3QI07UGGS6OW" localSheetId="3" hidden="1">#REF!</definedName>
    <definedName name="BExCYSLQY2CYU7DQ3QI07UGGS6OW" localSheetId="4" hidden="1">#REF!</definedName>
    <definedName name="BExCYSLQY2CYU7DQ3QI07UGGS6OW" hidden="1">#REF!</definedName>
    <definedName name="BExCYUK0I3UEXZNFDW71G6Z6D8XR" localSheetId="3" hidden="1">#REF!</definedName>
    <definedName name="BExCYUK0I3UEXZNFDW71G6Z6D8XR" localSheetId="4" hidden="1">#REF!</definedName>
    <definedName name="BExCYUK0I3UEXZNFDW71G6Z6D8XR" hidden="1">#REF!</definedName>
    <definedName name="BExCZFZCXMLY5DWESYJ9NGTJYQ8M" localSheetId="3" hidden="1">#REF!</definedName>
    <definedName name="BExCZFZCXMLY5DWESYJ9NGTJYQ8M" localSheetId="4" hidden="1">#REF!</definedName>
    <definedName name="BExCZFZCXMLY5DWESYJ9NGTJYQ8M" hidden="1">#REF!</definedName>
    <definedName name="BExCZJ4P8WS0BDT31WDXI0ROE7D6" localSheetId="3" hidden="1">#REF!</definedName>
    <definedName name="BExCZJ4P8WS0BDT31WDXI0ROE7D6" localSheetId="4" hidden="1">#REF!</definedName>
    <definedName name="BExCZJ4P8WS0BDT31WDXI0ROE7D6" hidden="1">#REF!</definedName>
    <definedName name="BExCZKH6NI0EE02L995IFVBD1J59" localSheetId="3" hidden="1">#REF!</definedName>
    <definedName name="BExCZKH6NI0EE02L995IFVBD1J59" localSheetId="4" hidden="1">#REF!</definedName>
    <definedName name="BExCZKH6NI0EE02L995IFVBD1J59" hidden="1">#REF!</definedName>
    <definedName name="BExCZNRWARGGHWLSC1PEDZFLF3JV" localSheetId="3" hidden="1">#REF!</definedName>
    <definedName name="BExCZNRWARGGHWLSC1PEDZFLF3JV" localSheetId="4" hidden="1">#REF!</definedName>
    <definedName name="BExCZNRWARGGHWLSC1PEDZFLF3JV" hidden="1">#REF!</definedName>
    <definedName name="BExCZP9TBB61HISZ2U5QMQSO2LBE" localSheetId="3" hidden="1">#REF!</definedName>
    <definedName name="BExCZP9TBB61HISZ2U5QMQSO2LBE" localSheetId="4" hidden="1">#REF!</definedName>
    <definedName name="BExCZP9TBB61HISZ2U5QMQSO2LBE" hidden="1">#REF!</definedName>
    <definedName name="BExCZUD9FEOJBKDJ51Z3JON9LKJ8" localSheetId="3" hidden="1">#REF!</definedName>
    <definedName name="BExCZUD9FEOJBKDJ51Z3JON9LKJ8" localSheetId="4" hidden="1">#REF!</definedName>
    <definedName name="BExCZUD9FEOJBKDJ51Z3JON9LKJ8" hidden="1">#REF!</definedName>
    <definedName name="BExD0AUOVQT3UL53T2KUVJNGD0QF" localSheetId="3" hidden="1">#REF!</definedName>
    <definedName name="BExD0AUOVQT3UL53T2KUVJNGD0QF" localSheetId="4" hidden="1">#REF!</definedName>
    <definedName name="BExD0AUOVQT3UL53T2KUVJNGD0QF" hidden="1">#REF!</definedName>
    <definedName name="BExD0HALIN0JR4JTPGDEVAEE5EX5" localSheetId="3" hidden="1">#REF!</definedName>
    <definedName name="BExD0HALIN0JR4JTPGDEVAEE5EX5" localSheetId="4" hidden="1">#REF!</definedName>
    <definedName name="BExD0HALIN0JR4JTPGDEVAEE5EX5" hidden="1">#REF!</definedName>
    <definedName name="BExD0LCCDPG16YLY5WQSZF1XI5DA" localSheetId="3" hidden="1">#REF!</definedName>
    <definedName name="BExD0LCCDPG16YLY5WQSZF1XI5DA" localSheetId="4" hidden="1">#REF!</definedName>
    <definedName name="BExD0LCCDPG16YLY5WQSZF1XI5DA" hidden="1">#REF!</definedName>
    <definedName name="BExD0RMWSB4TRECEHTH6NN4K9DFZ" localSheetId="3" hidden="1">#REF!</definedName>
    <definedName name="BExD0RMWSB4TRECEHTH6NN4K9DFZ" localSheetId="4" hidden="1">#REF!</definedName>
    <definedName name="BExD0RMWSB4TRECEHTH6NN4K9DFZ" hidden="1">#REF!</definedName>
    <definedName name="BExD0U6KG10QGVDI1XSHK0J10A2V" localSheetId="3" hidden="1">#REF!</definedName>
    <definedName name="BExD0U6KG10QGVDI1XSHK0J10A2V" localSheetId="4" hidden="1">#REF!</definedName>
    <definedName name="BExD0U6KG10QGVDI1XSHK0J10A2V" hidden="1">#REF!</definedName>
    <definedName name="BExD0WQ6EQ2G82IAJI3FDQKGZH18" localSheetId="3" hidden="1">#REF!</definedName>
    <definedName name="BExD0WQ6EQ2G82IAJI3FDQKGZH18" localSheetId="4" hidden="1">#REF!</definedName>
    <definedName name="BExD0WQ6EQ2G82IAJI3FDQKGZH18" hidden="1">#REF!</definedName>
    <definedName name="BExD13RUIBGRXDL4QDZ305UKUR12" localSheetId="3" hidden="1">#REF!</definedName>
    <definedName name="BExD13RUIBGRXDL4QDZ305UKUR12" localSheetId="4" hidden="1">#REF!</definedName>
    <definedName name="BExD13RUIBGRXDL4QDZ305UKUR12" hidden="1">#REF!</definedName>
    <definedName name="BExD14DETV5R4OOTMAXD5NAKWRO3" localSheetId="3" hidden="1">#REF!</definedName>
    <definedName name="BExD14DETV5R4OOTMAXD5NAKWRO3" localSheetId="4" hidden="1">#REF!</definedName>
    <definedName name="BExD14DETV5R4OOTMAXD5NAKWRO3" hidden="1">#REF!</definedName>
    <definedName name="BExD1MI40YRCBI7KT4S9YHQJUO06" localSheetId="3" hidden="1">#REF!</definedName>
    <definedName name="BExD1MI40YRCBI7KT4S9YHQJUO06" localSheetId="4" hidden="1">#REF!</definedName>
    <definedName name="BExD1MI40YRCBI7KT4S9YHQJUO06" hidden="1">#REF!</definedName>
    <definedName name="BExD1OAU9OXQAZA4D70HP72CU6GB" localSheetId="3" hidden="1">#REF!</definedName>
    <definedName name="BExD1OAU9OXQAZA4D70HP72CU6GB" localSheetId="4" hidden="1">#REF!</definedName>
    <definedName name="BExD1OAU9OXQAZA4D70HP72CU6GB" hidden="1">#REF!</definedName>
    <definedName name="BExD1T8WPV0G6YOX7WMAIZD8XNBK" localSheetId="3" hidden="1">#REF!</definedName>
    <definedName name="BExD1T8WPV0G6YOX7WMAIZD8XNBK" localSheetId="4" hidden="1">#REF!</definedName>
    <definedName name="BExD1T8WPV0G6YOX7WMAIZD8XNBK" hidden="1">#REF!</definedName>
    <definedName name="BExD1Y1JV61416YA1XRQHKWPZIE7" localSheetId="3" hidden="1">#REF!</definedName>
    <definedName name="BExD1Y1JV61416YA1XRQHKWPZIE7" localSheetId="4" hidden="1">#REF!</definedName>
    <definedName name="BExD1Y1JV61416YA1XRQHKWPZIE7" hidden="1">#REF!</definedName>
    <definedName name="BExD2CFHIRMBKN5KXE5QP4XXEWFS" localSheetId="3" hidden="1">#REF!</definedName>
    <definedName name="BExD2CFHIRMBKN5KXE5QP4XXEWFS" localSheetId="4" hidden="1">#REF!</definedName>
    <definedName name="BExD2CFHIRMBKN5KXE5QP4XXEWFS" hidden="1">#REF!</definedName>
    <definedName name="BExD2DMHH1HWXQ9W0YYMDP8AAX8Q" localSheetId="3" hidden="1">#REF!</definedName>
    <definedName name="BExD2DMHH1HWXQ9W0YYMDP8AAX8Q" localSheetId="4" hidden="1">#REF!</definedName>
    <definedName name="BExD2DMHH1HWXQ9W0YYMDP8AAX8Q" hidden="1">#REF!</definedName>
    <definedName name="BExD2HTPC7IWBAU6OSQ67MQA8BYZ" localSheetId="3" hidden="1">#REF!</definedName>
    <definedName name="BExD2HTPC7IWBAU6OSQ67MQA8BYZ" localSheetId="4" hidden="1">#REF!</definedName>
    <definedName name="BExD2HTPC7IWBAU6OSQ67MQA8BYZ" hidden="1">#REF!</definedName>
    <definedName name="BExD2PWTVQ2CXNG6B7UDL8FIMXBH" localSheetId="3" hidden="1">#REF!</definedName>
    <definedName name="BExD2PWTVQ2CXNG6B7UDL8FIMXBH" localSheetId="4" hidden="1">#REF!</definedName>
    <definedName name="BExD2PWTVQ2CXNG6B7UDL8FIMXBH" hidden="1">#REF!</definedName>
    <definedName name="BExD2X9AQ03EX1AVVX44CXLXRPTI" localSheetId="3" hidden="1">#REF!</definedName>
    <definedName name="BExD2X9AQ03EX1AVVX44CXLXRPTI" localSheetId="4" hidden="1">#REF!</definedName>
    <definedName name="BExD2X9AQ03EX1AVVX44CXLXRPTI" hidden="1">#REF!</definedName>
    <definedName name="BExD2ZNL9MWJOEL2575KJZBDP2A6" localSheetId="3" hidden="1">#REF!</definedName>
    <definedName name="BExD2ZNL9MWJOEL2575KJZBDP2A6" localSheetId="4" hidden="1">#REF!</definedName>
    <definedName name="BExD2ZNL9MWJOEL2575KJZBDP2A6" hidden="1">#REF!</definedName>
    <definedName name="BExD34G79JRMB8BZRVN81P1H9MSB" localSheetId="3" hidden="1">#REF!</definedName>
    <definedName name="BExD34G79JRMB8BZRVN81P1H9MSB" localSheetId="4" hidden="1">#REF!</definedName>
    <definedName name="BExD34G79JRMB8BZRVN81P1H9MSB" hidden="1">#REF!</definedName>
    <definedName name="BExD35CL2NULPPEHAM954ETQIJA2" localSheetId="3" hidden="1">#REF!</definedName>
    <definedName name="BExD35CL2NULPPEHAM954ETQIJA2" localSheetId="4" hidden="1">#REF!</definedName>
    <definedName name="BExD35CL2NULPPEHAM954ETQIJA2" hidden="1">#REF!</definedName>
    <definedName name="BExD363H2VGFIQUCE6LS4AC5J0ZT" localSheetId="3" hidden="1">#REF!</definedName>
    <definedName name="BExD363H2VGFIQUCE6LS4AC5J0ZT" localSheetId="4" hidden="1">#REF!</definedName>
    <definedName name="BExD363H2VGFIQUCE6LS4AC5J0ZT" hidden="1">#REF!</definedName>
    <definedName name="BExD3A588E939V61P1XEW0FI5Q0S" localSheetId="3" hidden="1">#REF!</definedName>
    <definedName name="BExD3A588E939V61P1XEW0FI5Q0S" localSheetId="4" hidden="1">#REF!</definedName>
    <definedName name="BExD3A588E939V61P1XEW0FI5Q0S" hidden="1">#REF!</definedName>
    <definedName name="BExD3CJJDKVR9M18XI3WDZH80WL6" localSheetId="3" hidden="1">#REF!</definedName>
    <definedName name="BExD3CJJDKVR9M18XI3WDZH80WL6" localSheetId="4" hidden="1">#REF!</definedName>
    <definedName name="BExD3CJJDKVR9M18XI3WDZH80WL6" hidden="1">#REF!</definedName>
    <definedName name="BExD3ESD9WYJIB3TRDPJ1CKXRAVL" localSheetId="3" hidden="1">#REF!</definedName>
    <definedName name="BExD3ESD9WYJIB3TRDPJ1CKXRAVL" localSheetId="4" hidden="1">#REF!</definedName>
    <definedName name="BExD3ESD9WYJIB3TRDPJ1CKXRAVL" hidden="1">#REF!</definedName>
    <definedName name="BExD3F368X5S25MWSUNIV57RDB57" localSheetId="3" hidden="1">#REF!</definedName>
    <definedName name="BExD3F368X5S25MWSUNIV57RDB57" localSheetId="4" hidden="1">#REF!</definedName>
    <definedName name="BExD3F368X5S25MWSUNIV57RDB57" hidden="1">#REF!</definedName>
    <definedName name="BExD3I8JTNF4LTMFY6GRVDJ6VLGG" localSheetId="3" hidden="1">#REF!</definedName>
    <definedName name="BExD3I8JTNF4LTMFY6GRVDJ6VLGG" localSheetId="4" hidden="1">#REF!</definedName>
    <definedName name="BExD3I8JTNF4LTMFY6GRVDJ6VLGG" hidden="1">#REF!</definedName>
    <definedName name="BExD3IJ5IT335SOSNV9L85WKAOSI" localSheetId="3" hidden="1">#REF!</definedName>
    <definedName name="BExD3IJ5IT335SOSNV9L85WKAOSI" localSheetId="4" hidden="1">#REF!</definedName>
    <definedName name="BExD3IJ5IT335SOSNV9L85WKAOSI" hidden="1">#REF!</definedName>
    <definedName name="BExD3KBVUY57GMMQTOFEU6S6G1AY" localSheetId="3" hidden="1">#REF!</definedName>
    <definedName name="BExD3KBVUY57GMMQTOFEU6S6G1AY" localSheetId="4" hidden="1">#REF!</definedName>
    <definedName name="BExD3KBVUY57GMMQTOFEU6S6G1AY" hidden="1">#REF!</definedName>
    <definedName name="BExD3NMR7AW2Z6V8SC79VQR37NA6" localSheetId="3" hidden="1">#REF!</definedName>
    <definedName name="BExD3NMR7AW2Z6V8SC79VQR37NA6" localSheetId="4" hidden="1">#REF!</definedName>
    <definedName name="BExD3NMR7AW2Z6V8SC79VQR37NA6" hidden="1">#REF!</definedName>
    <definedName name="BExD3QXA2UQ2W4N7NYLUEOG40BZB" localSheetId="3" hidden="1">#REF!</definedName>
    <definedName name="BExD3QXA2UQ2W4N7NYLUEOG40BZB" localSheetId="4" hidden="1">#REF!</definedName>
    <definedName name="BExD3QXA2UQ2W4N7NYLUEOG40BZB" hidden="1">#REF!</definedName>
    <definedName name="BExD3U2N041TEJ7GCN005UTPHNXY" localSheetId="3" hidden="1">#REF!</definedName>
    <definedName name="BExD3U2N041TEJ7GCN005UTPHNXY" localSheetId="4" hidden="1">#REF!</definedName>
    <definedName name="BExD3U2N041TEJ7GCN005UTPHNXY" hidden="1">#REF!</definedName>
    <definedName name="BExD3VPY5VEI1LLQ4I16T16251DT" localSheetId="3" hidden="1">#REF!</definedName>
    <definedName name="BExD3VPY5VEI1LLQ4I16T16251DT" localSheetId="4" hidden="1">#REF!</definedName>
    <definedName name="BExD3VPY5VEI1LLQ4I16T16251DT" hidden="1">#REF!</definedName>
    <definedName name="BExD3XIUEZZ1KIHV7CPS7DKUGIN8" localSheetId="3" hidden="1">#REF!</definedName>
    <definedName name="BExD3XIUEZZ1KIHV7CPS7DKUGIN8" localSheetId="4" hidden="1">#REF!</definedName>
    <definedName name="BExD3XIUEZZ1KIHV7CPS7DKUGIN8" hidden="1">#REF!</definedName>
    <definedName name="BExD40O0CFTNJFOFMMM1KH0P7BUI" localSheetId="3" hidden="1">#REF!</definedName>
    <definedName name="BExD40O0CFTNJFOFMMM1KH0P7BUI" localSheetId="4" hidden="1">#REF!</definedName>
    <definedName name="BExD40O0CFTNJFOFMMM1KH0P7BUI" hidden="1">#REF!</definedName>
    <definedName name="BExD47UYINTJY1PDIW2S1FZ8ZMIO" localSheetId="3" hidden="1">#REF!</definedName>
    <definedName name="BExD47UYINTJY1PDIW2S1FZ8ZMIO" localSheetId="4" hidden="1">#REF!</definedName>
    <definedName name="BExD47UYINTJY1PDIW2S1FZ8ZMIO" hidden="1">#REF!</definedName>
    <definedName name="BExD4BR9HJ3MWWZ5KLVZWX9FJAUS" localSheetId="3" hidden="1">#REF!</definedName>
    <definedName name="BExD4BR9HJ3MWWZ5KLVZWX9FJAUS" localSheetId="4" hidden="1">#REF!</definedName>
    <definedName name="BExD4BR9HJ3MWWZ5KLVZWX9FJAUS" hidden="1">#REF!</definedName>
    <definedName name="BExD4F1WTKT3H0N9MF4H1LX7MBSY" localSheetId="3" hidden="1">#REF!</definedName>
    <definedName name="BExD4F1WTKT3H0N9MF4H1LX7MBSY" localSheetId="4" hidden="1">#REF!</definedName>
    <definedName name="BExD4F1WTKT3H0N9MF4H1LX7MBSY" hidden="1">#REF!</definedName>
    <definedName name="BExD4H5GQWXBS6LUL3TSP36DVO38" localSheetId="3" hidden="1">#REF!</definedName>
    <definedName name="BExD4H5GQWXBS6LUL3TSP36DVO38" localSheetId="4" hidden="1">#REF!</definedName>
    <definedName name="BExD4H5GQWXBS6LUL3TSP36DVO38" hidden="1">#REF!</definedName>
    <definedName name="BExD4JJSS3QDBLABCJCHD45SRNPI" localSheetId="3" hidden="1">#REF!</definedName>
    <definedName name="BExD4JJSS3QDBLABCJCHD45SRNPI" localSheetId="4" hidden="1">#REF!</definedName>
    <definedName name="BExD4JJSS3QDBLABCJCHD45SRNPI" hidden="1">#REF!</definedName>
    <definedName name="BExD4QQQ7V9LH5WWBJA3HKJXLVP6" localSheetId="3" hidden="1">#REF!</definedName>
    <definedName name="BExD4QQQ7V9LH5WWBJA3HKJXLVP6" localSheetId="4" hidden="1">#REF!</definedName>
    <definedName name="BExD4QQQ7V9LH5WWBJA3HKJXLVP6" hidden="1">#REF!</definedName>
    <definedName name="BExD4R1I0MKF033I5LPUYIMTZ6E8" localSheetId="3" hidden="1">#REF!</definedName>
    <definedName name="BExD4R1I0MKF033I5LPUYIMTZ6E8" localSheetId="4" hidden="1">#REF!</definedName>
    <definedName name="BExD4R1I0MKF033I5LPUYIMTZ6E8" hidden="1">#REF!</definedName>
    <definedName name="BExD50MT3M6XZLNUP9JL93EG6D9R" localSheetId="3" hidden="1">#REF!</definedName>
    <definedName name="BExD50MT3M6XZLNUP9JL93EG6D9R" localSheetId="4" hidden="1">#REF!</definedName>
    <definedName name="BExD50MT3M6XZLNUP9JL93EG6D9R" hidden="1">#REF!</definedName>
    <definedName name="BExD5EV7KDSVF1CJT38M4IBPFLPY" localSheetId="3" hidden="1">#REF!</definedName>
    <definedName name="BExD5EV7KDSVF1CJT38M4IBPFLPY" localSheetId="4" hidden="1">#REF!</definedName>
    <definedName name="BExD5EV7KDSVF1CJT38M4IBPFLPY" hidden="1">#REF!</definedName>
    <definedName name="BExD5FRK547OESJRYAW574DZEZ7J" localSheetId="3" hidden="1">#REF!</definedName>
    <definedName name="BExD5FRK547OESJRYAW574DZEZ7J" localSheetId="4" hidden="1">#REF!</definedName>
    <definedName name="BExD5FRK547OESJRYAW574DZEZ7J" hidden="1">#REF!</definedName>
    <definedName name="BExD5I5X2YA2YNCTCDSMEL4CWF4N" localSheetId="3" hidden="1">#REF!</definedName>
    <definedName name="BExD5I5X2YA2YNCTCDSMEL4CWF4N" localSheetId="4" hidden="1">#REF!</definedName>
    <definedName name="BExD5I5X2YA2YNCTCDSMEL4CWF4N" hidden="1">#REF!</definedName>
    <definedName name="BExD5QUSRFJWRQ1ZM50WYLCF74DF" localSheetId="3" hidden="1">#REF!</definedName>
    <definedName name="BExD5QUSRFJWRQ1ZM50WYLCF74DF" localSheetId="4" hidden="1">#REF!</definedName>
    <definedName name="BExD5QUSRFJWRQ1ZM50WYLCF74DF" hidden="1">#REF!</definedName>
    <definedName name="BExD5SSUIF6AJQHBHK8PNMFBPRYB" localSheetId="3" hidden="1">#REF!</definedName>
    <definedName name="BExD5SSUIF6AJQHBHK8PNMFBPRYB" localSheetId="4" hidden="1">#REF!</definedName>
    <definedName name="BExD5SSUIF6AJQHBHK8PNMFBPRYB" hidden="1">#REF!</definedName>
    <definedName name="BExD623C9LRX18BE0W2V6SZLQUXX" localSheetId="3" hidden="1">#REF!</definedName>
    <definedName name="BExD623C9LRX18BE0W2V6SZLQUXX" localSheetId="4" hidden="1">#REF!</definedName>
    <definedName name="BExD623C9LRX18BE0W2V6SZLQUXX" hidden="1">#REF!</definedName>
    <definedName name="BExD6CQA7UMJBXV7AIFAIHUF2ICX" localSheetId="3" hidden="1">#REF!</definedName>
    <definedName name="BExD6CQA7UMJBXV7AIFAIHUF2ICX" localSheetId="4" hidden="1">#REF!</definedName>
    <definedName name="BExD6CQA7UMJBXV7AIFAIHUF2ICX" hidden="1">#REF!</definedName>
    <definedName name="BExD6D18MCF5R8YJMPG21WE3GPJQ" localSheetId="3" hidden="1">#REF!</definedName>
    <definedName name="BExD6D18MCF5R8YJMPG21WE3GPJQ" localSheetId="4" hidden="1">#REF!</definedName>
    <definedName name="BExD6D18MCF5R8YJMPG21WE3GPJQ" hidden="1">#REF!</definedName>
    <definedName name="BExD6FKVK8WJWNYPVENR7Q8Q30PK" localSheetId="3" hidden="1">#REF!</definedName>
    <definedName name="BExD6FKVK8WJWNYPVENR7Q8Q30PK" localSheetId="4" hidden="1">#REF!</definedName>
    <definedName name="BExD6FKVK8WJWNYPVENR7Q8Q30PK" hidden="1">#REF!</definedName>
    <definedName name="BExD6GMP0LK8WKVWMIT1NNH8CHLF" localSheetId="3" hidden="1">#REF!</definedName>
    <definedName name="BExD6GMP0LK8WKVWMIT1NNH8CHLF" localSheetId="4" hidden="1">#REF!</definedName>
    <definedName name="BExD6GMP0LK8WKVWMIT1NNH8CHLF" hidden="1">#REF!</definedName>
    <definedName name="BExD6H2TE0WWAUIWVSSCLPZ6B88N" localSheetId="3" hidden="1">#REF!</definedName>
    <definedName name="BExD6H2TE0WWAUIWVSSCLPZ6B88N" localSheetId="4" hidden="1">#REF!</definedName>
    <definedName name="BExD6H2TE0WWAUIWVSSCLPZ6B88N" hidden="1">#REF!</definedName>
    <definedName name="BExD71LTOE015TV5RSAHM8NT8GVW" localSheetId="3" hidden="1">#REF!</definedName>
    <definedName name="BExD71LTOE015TV5RSAHM8NT8GVW" localSheetId="4" hidden="1">#REF!</definedName>
    <definedName name="BExD71LTOE015TV5RSAHM8NT8GVW" hidden="1">#REF!</definedName>
    <definedName name="BExD73USXVADC7EHGHVTQNCT06ZA" localSheetId="3" hidden="1">#REF!</definedName>
    <definedName name="BExD73USXVADC7EHGHVTQNCT06ZA" localSheetId="4" hidden="1">#REF!</definedName>
    <definedName name="BExD73USXVADC7EHGHVTQNCT06ZA" hidden="1">#REF!</definedName>
    <definedName name="BExD7GAIGULTB3YHM1OS9RBQOTEC" localSheetId="3" hidden="1">#REF!</definedName>
    <definedName name="BExD7GAIGULTB3YHM1OS9RBQOTEC" localSheetId="4" hidden="1">#REF!</definedName>
    <definedName name="BExD7GAIGULTB3YHM1OS9RBQOTEC" hidden="1">#REF!</definedName>
    <definedName name="BExD7IE1DHIS52UFDCTSKPJQNRD5" localSheetId="3" hidden="1">#REF!</definedName>
    <definedName name="BExD7IE1DHIS52UFDCTSKPJQNRD5" localSheetId="4" hidden="1">#REF!</definedName>
    <definedName name="BExD7IE1DHIS52UFDCTSKPJQNRD5" hidden="1">#REF!</definedName>
    <definedName name="BExD7IUBGUWHYC9UNZ1IY5XFYKQN" localSheetId="3" hidden="1">#REF!</definedName>
    <definedName name="BExD7IUBGUWHYC9UNZ1IY5XFYKQN" localSheetId="4" hidden="1">#REF!</definedName>
    <definedName name="BExD7IUBGUWHYC9UNZ1IY5XFYKQN" hidden="1">#REF!</definedName>
    <definedName name="BExD7JQOJ35HGL8U2OCEI2P2JT7I" localSheetId="3" hidden="1">#REF!</definedName>
    <definedName name="BExD7JQOJ35HGL8U2OCEI2P2JT7I" localSheetId="4" hidden="1">#REF!</definedName>
    <definedName name="BExD7JQOJ35HGL8U2OCEI2P2JT7I" hidden="1">#REF!</definedName>
    <definedName name="BExD7KSDKNDNH95NDT3S7GM3MUU2" localSheetId="3" hidden="1">#REF!</definedName>
    <definedName name="BExD7KSDKNDNH95NDT3S7GM3MUU2" localSheetId="4" hidden="1">#REF!</definedName>
    <definedName name="BExD7KSDKNDNH95NDT3S7GM3MUU2" hidden="1">#REF!</definedName>
    <definedName name="BExD8H5O087KQVWIVPUUID5VMGMS" localSheetId="3" hidden="1">#REF!</definedName>
    <definedName name="BExD8H5O087KQVWIVPUUID5VMGMS" localSheetId="4" hidden="1">#REF!</definedName>
    <definedName name="BExD8H5O087KQVWIVPUUID5VMGMS" hidden="1">#REF!</definedName>
    <definedName name="BExD8HLWJHFK6566YQLGOAPIWD7G" localSheetId="3" hidden="1">#REF!</definedName>
    <definedName name="BExD8HLWJHFK6566YQLGOAPIWD7G" localSheetId="4" hidden="1">#REF!</definedName>
    <definedName name="BExD8HLWJHFK6566YQLGOAPIWD7G" hidden="1">#REF!</definedName>
    <definedName name="BExD8OCLZMFN5K3VZYI4Q4ITVKUA" localSheetId="3" hidden="1">#REF!</definedName>
    <definedName name="BExD8OCLZMFN5K3VZYI4Q4ITVKUA" localSheetId="4" hidden="1">#REF!</definedName>
    <definedName name="BExD8OCLZMFN5K3VZYI4Q4ITVKUA" hidden="1">#REF!</definedName>
    <definedName name="BExD93C1R6LC0631ECHVFYH0R0PD" localSheetId="3" hidden="1">#REF!</definedName>
    <definedName name="BExD93C1R6LC0631ECHVFYH0R0PD" localSheetId="4" hidden="1">#REF!</definedName>
    <definedName name="BExD93C1R6LC0631ECHVFYH0R0PD" hidden="1">#REF!</definedName>
    <definedName name="BExD97TXIO0COVNN4OH3DEJ33YLM" localSheetId="3" hidden="1">#REF!</definedName>
    <definedName name="BExD97TXIO0COVNN4OH3DEJ33YLM" localSheetId="4" hidden="1">#REF!</definedName>
    <definedName name="BExD97TXIO0COVNN4OH3DEJ33YLM" hidden="1">#REF!</definedName>
    <definedName name="BExD99RZ1RFIMK6O1ZHSPJ68X9Y5" localSheetId="3" hidden="1">#REF!</definedName>
    <definedName name="BExD99RZ1RFIMK6O1ZHSPJ68X9Y5" localSheetId="4" hidden="1">#REF!</definedName>
    <definedName name="BExD99RZ1RFIMK6O1ZHSPJ68X9Y5" hidden="1">#REF!</definedName>
    <definedName name="BExD9ATSNNU6SJVYYUCUG2AFS57W" localSheetId="3" hidden="1">#REF!</definedName>
    <definedName name="BExD9ATSNNU6SJVYYUCUG2AFS57W" localSheetId="4" hidden="1">#REF!</definedName>
    <definedName name="BExD9ATSNNU6SJVYYUCUG2AFS57W" hidden="1">#REF!</definedName>
    <definedName name="BExD9JO1QOKHUKL6DOEKDLUBPPKZ" localSheetId="3" hidden="1">#REF!</definedName>
    <definedName name="BExD9JO1QOKHUKL6DOEKDLUBPPKZ" localSheetId="4" hidden="1">#REF!</definedName>
    <definedName name="BExD9JO1QOKHUKL6DOEKDLUBPPKZ" hidden="1">#REF!</definedName>
    <definedName name="BExD9L0ID3VSOU609GKWYTA5BFMA" localSheetId="3" hidden="1">#REF!</definedName>
    <definedName name="BExD9L0ID3VSOU609GKWYTA5BFMA" localSheetId="4" hidden="1">#REF!</definedName>
    <definedName name="BExD9L0ID3VSOU609GKWYTA5BFMA" hidden="1">#REF!</definedName>
    <definedName name="BExD9M7SEMG0JK2FUTTZXWIEBTKB" localSheetId="3" hidden="1">#REF!</definedName>
    <definedName name="BExD9M7SEMG0JK2FUTTZXWIEBTKB" localSheetId="4" hidden="1">#REF!</definedName>
    <definedName name="BExD9M7SEMG0JK2FUTTZXWIEBTKB" hidden="1">#REF!</definedName>
    <definedName name="BExD9MNYBYB1AICQL5165G472IE2" localSheetId="3" hidden="1">#REF!</definedName>
    <definedName name="BExD9MNYBYB1AICQL5165G472IE2" localSheetId="4" hidden="1">#REF!</definedName>
    <definedName name="BExD9MNYBYB1AICQL5165G472IE2" hidden="1">#REF!</definedName>
    <definedName name="BExD9PNSYT7GASEGUVL48MUQ02WO" localSheetId="3" hidden="1">#REF!</definedName>
    <definedName name="BExD9PNSYT7GASEGUVL48MUQ02WO" localSheetId="4" hidden="1">#REF!</definedName>
    <definedName name="BExD9PNSYT7GASEGUVL48MUQ02WO" hidden="1">#REF!</definedName>
    <definedName name="BExD9TK2MIWFH5SKUYU9ZKF4NPHQ" localSheetId="3" hidden="1">#REF!</definedName>
    <definedName name="BExD9TK2MIWFH5SKUYU9ZKF4NPHQ" localSheetId="4" hidden="1">#REF!</definedName>
    <definedName name="BExD9TK2MIWFH5SKUYU9ZKF4NPHQ" hidden="1">#REF!</definedName>
    <definedName name="BExDA23J1UL1EN1K0BLX2TKAX4U0" localSheetId="3" hidden="1">#REF!</definedName>
    <definedName name="BExDA23J1UL1EN1K0BLX2TKAX4U0" localSheetId="4" hidden="1">#REF!</definedName>
    <definedName name="BExDA23J1UL1EN1K0BLX2TKAX4U0" hidden="1">#REF!</definedName>
    <definedName name="BExDA6594R2INH5X2F55YRZSKRND" localSheetId="3" hidden="1">#REF!</definedName>
    <definedName name="BExDA6594R2INH5X2F55YRZSKRND" localSheetId="4" hidden="1">#REF!</definedName>
    <definedName name="BExDA6594R2INH5X2F55YRZSKRND" hidden="1">#REF!</definedName>
    <definedName name="BExDA6LD9061UULVKUUI4QP8SK13" localSheetId="3" hidden="1">#REF!</definedName>
    <definedName name="BExDA6LD9061UULVKUUI4QP8SK13" localSheetId="4" hidden="1">#REF!</definedName>
    <definedName name="BExDA6LD9061UULVKUUI4QP8SK13" hidden="1">#REF!</definedName>
    <definedName name="BExDAGMVMNLQ6QXASB9R6D8DIT12" localSheetId="3" hidden="1">#REF!</definedName>
    <definedName name="BExDAGMVMNLQ6QXASB9R6D8DIT12" localSheetId="4" hidden="1">#REF!</definedName>
    <definedName name="BExDAGMVMNLQ6QXASB9R6D8DIT12" hidden="1">#REF!</definedName>
    <definedName name="BExDAYBHU9ADLXI8VRC7F608RVGM" localSheetId="3" hidden="1">#REF!</definedName>
    <definedName name="BExDAYBHU9ADLXI8VRC7F608RVGM" localSheetId="4" hidden="1">#REF!</definedName>
    <definedName name="BExDAYBHU9ADLXI8VRC7F608RVGM" hidden="1">#REF!</definedName>
    <definedName name="BExDBDR1XR0FV0CYUCB2OJ7CJCZU" localSheetId="3" hidden="1">#REF!</definedName>
    <definedName name="BExDBDR1XR0FV0CYUCB2OJ7CJCZU" localSheetId="4" hidden="1">#REF!</definedName>
    <definedName name="BExDBDR1XR0FV0CYUCB2OJ7CJCZU" hidden="1">#REF!</definedName>
    <definedName name="BExDC7F818VN0S18ID7XRCRVYPJ4" localSheetId="3" hidden="1">#REF!</definedName>
    <definedName name="BExDC7F818VN0S18ID7XRCRVYPJ4" localSheetId="4" hidden="1">#REF!</definedName>
    <definedName name="BExDC7F818VN0S18ID7XRCRVYPJ4" hidden="1">#REF!</definedName>
    <definedName name="BExDCL7K96PC9VZYB70ZW3QPVIJE" localSheetId="3" hidden="1">#REF!</definedName>
    <definedName name="BExDCL7K96PC9VZYB70ZW3QPVIJE" localSheetId="4" hidden="1">#REF!</definedName>
    <definedName name="BExDCL7K96PC9VZYB70ZW3QPVIJE" hidden="1">#REF!</definedName>
    <definedName name="BExDCP3UZ3C2O4C1F7KMU0Z9U32N" localSheetId="3" hidden="1">#REF!</definedName>
    <definedName name="BExDCP3UZ3C2O4C1F7KMU0Z9U32N" localSheetId="4" hidden="1">#REF!</definedName>
    <definedName name="BExDCP3UZ3C2O4C1F7KMU0Z9U32N" hidden="1">#REF!</definedName>
    <definedName name="BExENU8ISP26W97JG63CN1XT9KB4" localSheetId="3" hidden="1">#REF!</definedName>
    <definedName name="BExENU8ISP26W97JG63CN1XT9KB4" hidden="1">#REF!</definedName>
    <definedName name="BExEO14OTKLVDBTNB2ONGZ4YB20H" localSheetId="3" hidden="1">#REF!</definedName>
    <definedName name="BExEO14OTKLVDBTNB2ONGZ4YB20H" localSheetId="4" hidden="1">#REF!</definedName>
    <definedName name="BExEO14OTKLVDBTNB2ONGZ4YB20H" hidden="1">#REF!</definedName>
    <definedName name="BExEO80UUNTK4DX33Z5TYLM8NYZM" localSheetId="3" hidden="1">#REF!</definedName>
    <definedName name="BExEO80UUNTK4DX33Z5TYLM8NYZM" localSheetId="4" hidden="1">#REF!</definedName>
    <definedName name="BExEO80UUNTK4DX33Z5TYLM8NYZM" hidden="1">#REF!</definedName>
    <definedName name="BExEOBX3WECDMYCV9RLN49APTXMM" localSheetId="3" hidden="1">#REF!</definedName>
    <definedName name="BExEOBX3WECDMYCV9RLN49APTXMM" localSheetId="4" hidden="1">#REF!</definedName>
    <definedName name="BExEOBX3WECDMYCV9RLN49APTXMM" hidden="1">#REF!</definedName>
    <definedName name="BExEPN9VIYI0FVL0HLZQXJFO6TT0" localSheetId="3" hidden="1">#REF!</definedName>
    <definedName name="BExEPN9VIYI0FVL0HLZQXJFO6TT0" localSheetId="4" hidden="1">#REF!</definedName>
    <definedName name="BExEPN9VIYI0FVL0HLZQXJFO6TT0" hidden="1">#REF!</definedName>
    <definedName name="BExEPQPUOD4B6H60DKEB9159F7DR" localSheetId="3" hidden="1">#REF!</definedName>
    <definedName name="BExEPQPUOD4B6H60DKEB9159F7DR" localSheetId="4" hidden="1">#REF!</definedName>
    <definedName name="BExEPQPUOD4B6H60DKEB9159F7DR" hidden="1">#REF!</definedName>
    <definedName name="BExEPYT6VDSMR8MU2341Q5GM2Y9V" localSheetId="3" hidden="1">#REF!</definedName>
    <definedName name="BExEPYT6VDSMR8MU2341Q5GM2Y9V" localSheetId="4" hidden="1">#REF!</definedName>
    <definedName name="BExEPYT6VDSMR8MU2341Q5GM2Y9V" hidden="1">#REF!</definedName>
    <definedName name="BExEQ2ENYLMY8K1796XBB31CJHNN" localSheetId="3" hidden="1">#REF!</definedName>
    <definedName name="BExEQ2ENYLMY8K1796XBB31CJHNN" localSheetId="4" hidden="1">#REF!</definedName>
    <definedName name="BExEQ2ENYLMY8K1796XBB31CJHNN" hidden="1">#REF!</definedName>
    <definedName name="BExEQ2PFE4N40LEPGDPS90WDL6BN" localSheetId="3" hidden="1">#REF!</definedName>
    <definedName name="BExEQ2PFE4N40LEPGDPS90WDL6BN" localSheetId="4" hidden="1">#REF!</definedName>
    <definedName name="BExEQ2PFE4N40LEPGDPS90WDL6BN" hidden="1">#REF!</definedName>
    <definedName name="BExEQ2PFURT24NQYGYVE8NKX1EGA" localSheetId="3" hidden="1">#REF!</definedName>
    <definedName name="BExEQ2PFURT24NQYGYVE8NKX1EGA" localSheetId="4" hidden="1">#REF!</definedName>
    <definedName name="BExEQ2PFURT24NQYGYVE8NKX1EGA" hidden="1">#REF!</definedName>
    <definedName name="BExEQB8ZWXO6IIGOEPWTLOJGE2NR" localSheetId="3" hidden="1">#REF!</definedName>
    <definedName name="BExEQB8ZWXO6IIGOEPWTLOJGE2NR" localSheetId="4" hidden="1">#REF!</definedName>
    <definedName name="BExEQB8ZWXO6IIGOEPWTLOJGE2NR" hidden="1">#REF!</definedName>
    <definedName name="BExEQBZX0EL6LIKPY01197ACK65H" localSheetId="3" hidden="1">#REF!</definedName>
    <definedName name="BExEQBZX0EL6LIKPY01197ACK65H" localSheetId="4" hidden="1">#REF!</definedName>
    <definedName name="BExEQBZX0EL6LIKPY01197ACK65H" hidden="1">#REF!</definedName>
    <definedName name="BExEQDXZALJLD4OBF74IKZBR13SR" localSheetId="3" hidden="1">#REF!</definedName>
    <definedName name="BExEQDXZALJLD4OBF74IKZBR13SR" localSheetId="4" hidden="1">#REF!</definedName>
    <definedName name="BExEQDXZALJLD4OBF74IKZBR13SR" hidden="1">#REF!</definedName>
    <definedName name="BExEQFLE2RPWGMWQAI4JMKUEFRPT" localSheetId="3" hidden="1">#REF!</definedName>
    <definedName name="BExEQFLE2RPWGMWQAI4JMKUEFRPT" localSheetId="4" hidden="1">#REF!</definedName>
    <definedName name="BExEQFLE2RPWGMWQAI4JMKUEFRPT" hidden="1">#REF!</definedName>
    <definedName name="BExEQJHNJV9U65F5VGIGX0VM02VF" localSheetId="3" hidden="1">#REF!</definedName>
    <definedName name="BExEQJHNJV9U65F5VGIGX0VM02VF" localSheetId="4" hidden="1">#REF!</definedName>
    <definedName name="BExEQJHNJV9U65F5VGIGX0VM02VF" hidden="1">#REF!</definedName>
    <definedName name="BExEQTZAP8R69U31W4LKGTKKGKQE" localSheetId="3" hidden="1">#REF!</definedName>
    <definedName name="BExEQTZAP8R69U31W4LKGTKKGKQE" localSheetId="4" hidden="1">#REF!</definedName>
    <definedName name="BExEQTZAP8R69U31W4LKGTKKGKQE" hidden="1">#REF!</definedName>
    <definedName name="BExER2O72H1F9WV6S1J04C15PXX7" localSheetId="3" hidden="1">#REF!</definedName>
    <definedName name="BExER2O72H1F9WV6S1J04C15PXX7" localSheetId="4" hidden="1">#REF!</definedName>
    <definedName name="BExER2O72H1F9WV6S1J04C15PXX7" hidden="1">#REF!</definedName>
    <definedName name="BExERIPCI7N2NW7JRL59DVT0TTSU" localSheetId="3" hidden="1">#REF!</definedName>
    <definedName name="BExERIPCI7N2NW7JRL59DVT0TTSU" localSheetId="4" hidden="1">#REF!</definedName>
    <definedName name="BExERIPCI7N2NW7JRL59DVT0TTSU" hidden="1">#REF!</definedName>
    <definedName name="BExERRUIKIOATPZ9U4HQ0V52RJAU" localSheetId="3" hidden="1">#REF!</definedName>
    <definedName name="BExERRUIKIOATPZ9U4HQ0V52RJAU" localSheetId="4" hidden="1">#REF!</definedName>
    <definedName name="BExERRUIKIOATPZ9U4HQ0V52RJAU" hidden="1">#REF!</definedName>
    <definedName name="BExERSANFNM1O7T65PC5MJ301YET" localSheetId="3" hidden="1">#REF!</definedName>
    <definedName name="BExERSANFNM1O7T65PC5MJ301YET" localSheetId="4" hidden="1">#REF!</definedName>
    <definedName name="BExERSANFNM1O7T65PC5MJ301YET" hidden="1">#REF!</definedName>
    <definedName name="BExERU8P606C6QQZZL55U0ZQYQF1" localSheetId="3" hidden="1">#REF!</definedName>
    <definedName name="BExERU8P606C6QQZZL55U0ZQYQF1" localSheetId="4" hidden="1">#REF!</definedName>
    <definedName name="BExERU8P606C6QQZZL55U0ZQYQF1" hidden="1">#REF!</definedName>
    <definedName name="BExERWCEBKQRYWRQLYJ4UCMMKTHG" localSheetId="3" hidden="1">#REF!</definedName>
    <definedName name="BExERWCEBKQRYWRQLYJ4UCMMKTHG" localSheetId="4" hidden="1">#REF!</definedName>
    <definedName name="BExERWCEBKQRYWRQLYJ4UCMMKTHG" hidden="1">#REF!</definedName>
    <definedName name="BExERXE1QW042A2T25RI4DVUU59O" localSheetId="3" hidden="1">#REF!</definedName>
    <definedName name="BExERXE1QW042A2T25RI4DVUU59O" localSheetId="4" hidden="1">#REF!</definedName>
    <definedName name="BExERXE1QW042A2T25RI4DVUU59O" hidden="1">#REF!</definedName>
    <definedName name="BExES44RHHDL3V7FLV6M20834WF1" localSheetId="3" hidden="1">#REF!</definedName>
    <definedName name="BExES44RHHDL3V7FLV6M20834WF1" localSheetId="4" hidden="1">#REF!</definedName>
    <definedName name="BExES44RHHDL3V7FLV6M20834WF1" hidden="1">#REF!</definedName>
    <definedName name="BExES4A7VE2X3RYYTVRLKZD4I7WU" localSheetId="3" hidden="1">#REF!</definedName>
    <definedName name="BExES4A7VE2X3RYYTVRLKZD4I7WU" localSheetId="4" hidden="1">#REF!</definedName>
    <definedName name="BExES4A7VE2X3RYYTVRLKZD4I7WU" hidden="1">#REF!</definedName>
    <definedName name="BExESLYUFDACMPARVY264HKBCXLX" localSheetId="3" hidden="1">#REF!</definedName>
    <definedName name="BExESLYUFDACMPARVY264HKBCXLX" localSheetId="4" hidden="1">#REF!</definedName>
    <definedName name="BExESLYUFDACMPARVY264HKBCXLX" hidden="1">#REF!</definedName>
    <definedName name="BExESMKD95A649M0WRSG6CXXP326" localSheetId="3" hidden="1">#REF!</definedName>
    <definedName name="BExESMKD95A649M0WRSG6CXXP326" localSheetId="4" hidden="1">#REF!</definedName>
    <definedName name="BExESMKD95A649M0WRSG6CXXP326" hidden="1">#REF!</definedName>
    <definedName name="BExESR27ZXJG5VMY4PR9D940VS7T" localSheetId="3" hidden="1">#REF!</definedName>
    <definedName name="BExESR27ZXJG5VMY4PR9D940VS7T" localSheetId="4" hidden="1">#REF!</definedName>
    <definedName name="BExESR27ZXJG5VMY4PR9D940VS7T" hidden="1">#REF!</definedName>
    <definedName name="BExESVK1YRJM6UG6FBYOF9CNX29X" localSheetId="3" hidden="1">#REF!</definedName>
    <definedName name="BExESVK1YRJM6UG6FBYOF9CNX29X" localSheetId="4" hidden="1">#REF!</definedName>
    <definedName name="BExESVK1YRJM6UG6FBYOF9CNX29X" hidden="1">#REF!</definedName>
    <definedName name="BExESZ03KXL8DQ2591HLR56ZML94" localSheetId="3" hidden="1">#REF!</definedName>
    <definedName name="BExESZ03KXL8DQ2591HLR56ZML94" localSheetId="4" hidden="1">#REF!</definedName>
    <definedName name="BExESZ03KXL8DQ2591HLR56ZML94" hidden="1">#REF!</definedName>
    <definedName name="BExESZAW5N443NRTKIP59OEI1CR6" localSheetId="3" hidden="1">#REF!</definedName>
    <definedName name="BExESZAW5N443NRTKIP59OEI1CR6" localSheetId="4" hidden="1">#REF!</definedName>
    <definedName name="BExESZAW5N443NRTKIP59OEI1CR6" hidden="1">#REF!</definedName>
    <definedName name="BExET3HXQ60A4O2OLKX8QNXRI6LQ" localSheetId="3" hidden="1">#REF!</definedName>
    <definedName name="BExET3HXQ60A4O2OLKX8QNXRI6LQ" localSheetId="4" hidden="1">#REF!</definedName>
    <definedName name="BExET3HXQ60A4O2OLKX8QNXRI6LQ" hidden="1">#REF!</definedName>
    <definedName name="BExET4EAH366GROMVVMDCSUI1018" localSheetId="3" hidden="1">#REF!</definedName>
    <definedName name="BExET4EAH366GROMVVMDCSUI1018" localSheetId="4" hidden="1">#REF!</definedName>
    <definedName name="BExET4EAH366GROMVVMDCSUI1018" hidden="1">#REF!</definedName>
    <definedName name="BExETA3B1FCIOA80H94K90FWXQKE" localSheetId="3" hidden="1">#REF!</definedName>
    <definedName name="BExETA3B1FCIOA80H94K90FWXQKE" localSheetId="4" hidden="1">#REF!</definedName>
    <definedName name="BExETA3B1FCIOA80H94K90FWXQKE" hidden="1">#REF!</definedName>
    <definedName name="BExETAZOYT4CJIT8RRKC9F2HJG1D" localSheetId="3" hidden="1">#REF!</definedName>
    <definedName name="BExETAZOYT4CJIT8RRKC9F2HJG1D" localSheetId="4" hidden="1">#REF!</definedName>
    <definedName name="BExETAZOYT4CJIT8RRKC9F2HJG1D" hidden="1">#REF!</definedName>
    <definedName name="BExETB55BNG40G9YOI2H6UHIR9WU" localSheetId="3" hidden="1">#REF!</definedName>
    <definedName name="BExETB55BNG40G9YOI2H6UHIR9WU" localSheetId="4" hidden="1">#REF!</definedName>
    <definedName name="BExETB55BNG40G9YOI2H6UHIR9WU" hidden="1">#REF!</definedName>
    <definedName name="BExETF6QD5A9GEINE1KZRRC2LXWM" localSheetId="3" hidden="1">#REF!</definedName>
    <definedName name="BExETF6QD5A9GEINE1KZRRC2LXWM" localSheetId="4" hidden="1">#REF!</definedName>
    <definedName name="BExETF6QD5A9GEINE1KZRRC2LXWM" hidden="1">#REF!</definedName>
    <definedName name="BExETQ9XRXLUACN82805SPSPNKHI" localSheetId="3" hidden="1">#REF!</definedName>
    <definedName name="BExETQ9XRXLUACN82805SPSPNKHI" localSheetId="4" hidden="1">#REF!</definedName>
    <definedName name="BExETQ9XRXLUACN82805SPSPNKHI" hidden="1">#REF!</definedName>
    <definedName name="BExETR0YRMOR63E6DHLEHV9QVVON" localSheetId="3" hidden="1">#REF!</definedName>
    <definedName name="BExETR0YRMOR63E6DHLEHV9QVVON" localSheetId="4" hidden="1">#REF!</definedName>
    <definedName name="BExETR0YRMOR63E6DHLEHV9QVVON" hidden="1">#REF!</definedName>
    <definedName name="BExETVO51BGF7GGNGB21UD7OIF15" localSheetId="3" hidden="1">#REF!</definedName>
    <definedName name="BExETVO51BGF7GGNGB21UD7OIF15" localSheetId="4" hidden="1">#REF!</definedName>
    <definedName name="BExETVO51BGF7GGNGB21UD7OIF15" hidden="1">#REF!</definedName>
    <definedName name="BExETVTGY38YXYYF7N73OYN6FYY3" localSheetId="3" hidden="1">#REF!</definedName>
    <definedName name="BExETVTGY38YXYYF7N73OYN6FYY3" localSheetId="4" hidden="1">#REF!</definedName>
    <definedName name="BExETVTGY38YXYYF7N73OYN6FYY3" hidden="1">#REF!</definedName>
    <definedName name="BExETVTH8RADW05P2XUUV7V44TWW" localSheetId="3" hidden="1">#REF!</definedName>
    <definedName name="BExETVTH8RADW05P2XUUV7V44TWW" localSheetId="4" hidden="1">#REF!</definedName>
    <definedName name="BExETVTH8RADW05P2XUUV7V44TWW" hidden="1">#REF!</definedName>
    <definedName name="BExETW9PYUAV5QY6A4VCYZRIOUX4" localSheetId="3" hidden="1">#REF!</definedName>
    <definedName name="BExETW9PYUAV5QY6A4VCYZRIOUX4" localSheetId="4" hidden="1">#REF!</definedName>
    <definedName name="BExETW9PYUAV5QY6A4VCYZRIOUX4" hidden="1">#REF!</definedName>
    <definedName name="BExEUGNELLVZ7K2PYWP2TG8T65XQ" localSheetId="3" hidden="1">#REF!</definedName>
    <definedName name="BExEUGNELLVZ7K2PYWP2TG8T65XQ" localSheetId="4" hidden="1">#REF!</definedName>
    <definedName name="BExEUGNELLVZ7K2PYWP2TG8T65XQ" hidden="1">#REF!</definedName>
    <definedName name="BExEUHUG1NGJGB6F1UH5IKFZ9B9M" localSheetId="3" hidden="1">#REF!</definedName>
    <definedName name="BExEUHUG1NGJGB6F1UH5IKFZ9B9M" localSheetId="4" hidden="1">#REF!</definedName>
    <definedName name="BExEUHUG1NGJGB6F1UH5IKFZ9B9M" hidden="1">#REF!</definedName>
    <definedName name="BExEUNE4T242Y59C6MS28MXEUGCP" localSheetId="3" hidden="1">#REF!</definedName>
    <definedName name="BExEUNE4T242Y59C6MS28MXEUGCP" localSheetId="4" hidden="1">#REF!</definedName>
    <definedName name="BExEUNE4T242Y59C6MS28MXEUGCP" hidden="1">#REF!</definedName>
    <definedName name="BExEUNU7FYVTR4DD1D31SS7PNXX2" localSheetId="3" hidden="1">#REF!</definedName>
    <definedName name="BExEUNU7FYVTR4DD1D31SS7PNXX2" localSheetId="4" hidden="1">#REF!</definedName>
    <definedName name="BExEUNU7FYVTR4DD1D31SS7PNXX2" hidden="1">#REF!</definedName>
    <definedName name="BExEUOAHB0OT3BACAHNZ3B905C0P" localSheetId="3" hidden="1">#REF!</definedName>
    <definedName name="BExEUOAHB0OT3BACAHNZ3B905C0P" hidden="1">#REF!</definedName>
    <definedName name="BExEV2TP7NA3ZR6RJGH5ER370OUM" localSheetId="3" hidden="1">#REF!</definedName>
    <definedName name="BExEV2TP7NA3ZR6RJGH5ER370OUM" localSheetId="4" hidden="1">#REF!</definedName>
    <definedName name="BExEV2TP7NA3ZR6RJGH5ER370OUM" hidden="1">#REF!</definedName>
    <definedName name="BExEV3Q7M5YTX3CY3QCP1SUIEP2E" localSheetId="3" hidden="1">#REF!</definedName>
    <definedName name="BExEV3Q7M5YTX3CY3QCP1SUIEP2E" localSheetId="4" hidden="1">#REF!</definedName>
    <definedName name="BExEV3Q7M5YTX3CY3QCP1SUIEP2E" hidden="1">#REF!</definedName>
    <definedName name="BExEV69USLNYO2QRJRC0J92XUF00" localSheetId="3" hidden="1">#REF!</definedName>
    <definedName name="BExEV69USLNYO2QRJRC0J92XUF00" localSheetId="4" hidden="1">#REF!</definedName>
    <definedName name="BExEV69USLNYO2QRJRC0J92XUF00" hidden="1">#REF!</definedName>
    <definedName name="BExEV6KNTQOCFD7GV726XQEVQ7R6" localSheetId="3" hidden="1">#REF!</definedName>
    <definedName name="BExEV6KNTQOCFD7GV726XQEVQ7R6" localSheetId="4" hidden="1">#REF!</definedName>
    <definedName name="BExEV6KNTQOCFD7GV726XQEVQ7R6" hidden="1">#REF!</definedName>
    <definedName name="BExEV6VGM4POO9QT9KH3QA3VYCWM" localSheetId="3" hidden="1">#REF!</definedName>
    <definedName name="BExEV6VGM4POO9QT9KH3QA3VYCWM" localSheetId="4" hidden="1">#REF!</definedName>
    <definedName name="BExEV6VGM4POO9QT9KH3QA3VYCWM" hidden="1">#REF!</definedName>
    <definedName name="BExEVCEYMOI0PGO7HAEOS9CVMU2O" localSheetId="3" hidden="1">#REF!</definedName>
    <definedName name="BExEVCEYMOI0PGO7HAEOS9CVMU2O" localSheetId="4" hidden="1">#REF!</definedName>
    <definedName name="BExEVCEYMOI0PGO7HAEOS9CVMU2O" hidden="1">#REF!</definedName>
    <definedName name="BExEVET98G3FU6QBF9LHYWSAMV0O" localSheetId="3" hidden="1">#REF!</definedName>
    <definedName name="BExEVET98G3FU6QBF9LHYWSAMV0O" localSheetId="4" hidden="1">#REF!</definedName>
    <definedName name="BExEVET98G3FU6QBF9LHYWSAMV0O" hidden="1">#REF!</definedName>
    <definedName name="BExEVNCUT0PDUYNJH7G6BSEWZOT2" localSheetId="3" hidden="1">#REF!</definedName>
    <definedName name="BExEVNCUT0PDUYNJH7G6BSEWZOT2" localSheetId="4" hidden="1">#REF!</definedName>
    <definedName name="BExEVNCUT0PDUYNJH7G6BSEWZOT2" hidden="1">#REF!</definedName>
    <definedName name="BExEVPGF4V5J0WQRZKUM8F9TTKZJ" localSheetId="3" hidden="1">#REF!</definedName>
    <definedName name="BExEVPGF4V5J0WQRZKUM8F9TTKZJ" localSheetId="4" hidden="1">#REF!</definedName>
    <definedName name="BExEVPGF4V5J0WQRZKUM8F9TTKZJ" hidden="1">#REF!</definedName>
    <definedName name="BExEVVLIEVWYRF2UUC1H0H5QU1CP" localSheetId="3" hidden="1">#REF!</definedName>
    <definedName name="BExEVVLIEVWYRF2UUC1H0H5QU1CP" localSheetId="4" hidden="1">#REF!</definedName>
    <definedName name="BExEVVLIEVWYRF2UUC1H0H5QU1CP" hidden="1">#REF!</definedName>
    <definedName name="BExEVWCKO8T84GW9Z3X47915XKSH" localSheetId="3" hidden="1">#REF!</definedName>
    <definedName name="BExEVWCKO8T84GW9Z3X47915XKSH" localSheetId="4" hidden="1">#REF!</definedName>
    <definedName name="BExEVWCKO8T84GW9Z3X47915XKSH" hidden="1">#REF!</definedName>
    <definedName name="BExEVZSJWMZ5L2ZE7AZC57CXKW6T" localSheetId="3" hidden="1">#REF!</definedName>
    <definedName name="BExEVZSJWMZ5L2ZE7AZC57CXKW6T" localSheetId="4" hidden="1">#REF!</definedName>
    <definedName name="BExEVZSJWMZ5L2ZE7AZC57CXKW6T" hidden="1">#REF!</definedName>
    <definedName name="BExEW0JL1GFFCXMDGW54CI7Y8FZN" localSheetId="3" hidden="1">#REF!</definedName>
    <definedName name="BExEW0JL1GFFCXMDGW54CI7Y8FZN" localSheetId="4" hidden="1">#REF!</definedName>
    <definedName name="BExEW0JL1GFFCXMDGW54CI7Y8FZN" hidden="1">#REF!</definedName>
    <definedName name="BExEW68M9WL8214QH9C7VCK7BN08" localSheetId="3" hidden="1">#REF!</definedName>
    <definedName name="BExEW68M9WL8214QH9C7VCK7BN08" localSheetId="4" hidden="1">#REF!</definedName>
    <definedName name="BExEW68M9WL8214QH9C7VCK7BN08" hidden="1">#REF!</definedName>
    <definedName name="BExEW8HFKH6F47KIHYBDRUEFZ2ZZ" localSheetId="3" hidden="1">#REF!</definedName>
    <definedName name="BExEW8HFKH6F47KIHYBDRUEFZ2ZZ" localSheetId="4" hidden="1">#REF!</definedName>
    <definedName name="BExEW8HFKH6F47KIHYBDRUEFZ2ZZ" hidden="1">#REF!</definedName>
    <definedName name="BExEWB6JHMITZPXHB6JATOCLLKLJ" localSheetId="3" hidden="1">#REF!</definedName>
    <definedName name="BExEWB6JHMITZPXHB6JATOCLLKLJ" localSheetId="4" hidden="1">#REF!</definedName>
    <definedName name="BExEWB6JHMITZPXHB6JATOCLLKLJ" hidden="1">#REF!</definedName>
    <definedName name="BExEWNBGQS1U2LW3W84T4LSJ9K00" localSheetId="3" hidden="1">#REF!</definedName>
    <definedName name="BExEWNBGQS1U2LW3W84T4LSJ9K00" localSheetId="4" hidden="1">#REF!</definedName>
    <definedName name="BExEWNBGQS1U2LW3W84T4LSJ9K00" hidden="1">#REF!</definedName>
    <definedName name="BExEWO7STL7HNZSTY8VQBPTX1WK6" localSheetId="3" hidden="1">#REF!</definedName>
    <definedName name="BExEWO7STL7HNZSTY8VQBPTX1WK6" localSheetId="4" hidden="1">#REF!</definedName>
    <definedName name="BExEWO7STL7HNZSTY8VQBPTX1WK6" hidden="1">#REF!</definedName>
    <definedName name="BExEWQ0M1N3KMKTDJ73H10QSG4W1" localSheetId="3" hidden="1">#REF!</definedName>
    <definedName name="BExEWQ0M1N3KMKTDJ73H10QSG4W1" localSheetId="4" hidden="1">#REF!</definedName>
    <definedName name="BExEWQ0M1N3KMKTDJ73H10QSG4W1" hidden="1">#REF!</definedName>
    <definedName name="BExEX43OR6NH8GF32YY2ZB6Y8WGP" localSheetId="3" hidden="1">#REF!</definedName>
    <definedName name="BExEX43OR6NH8GF32YY2ZB6Y8WGP" localSheetId="4" hidden="1">#REF!</definedName>
    <definedName name="BExEX43OR6NH8GF32YY2ZB6Y8WGP" hidden="1">#REF!</definedName>
    <definedName name="BExEX85F3OSW8NSCYGYPS9372Z1Q" localSheetId="3" hidden="1">#REF!</definedName>
    <definedName name="BExEX85F3OSW8NSCYGYPS9372Z1Q" localSheetId="4" hidden="1">#REF!</definedName>
    <definedName name="BExEX85F3OSW8NSCYGYPS9372Z1Q" hidden="1">#REF!</definedName>
    <definedName name="BExEX9HWY2G6928ZVVVQF77QCM2C" localSheetId="3" hidden="1">#REF!</definedName>
    <definedName name="BExEX9HWY2G6928ZVVVQF77QCM2C" localSheetId="4" hidden="1">#REF!</definedName>
    <definedName name="BExEX9HWY2G6928ZVVVQF77QCM2C" hidden="1">#REF!</definedName>
    <definedName name="BExEXBQWAYKMVBRJRHB8PFCSYFVN" localSheetId="3" hidden="1">#REF!</definedName>
    <definedName name="BExEXBQWAYKMVBRJRHB8PFCSYFVN" localSheetId="4" hidden="1">#REF!</definedName>
    <definedName name="BExEXBQWAYKMVBRJRHB8PFCSYFVN" hidden="1">#REF!</definedName>
    <definedName name="BExEXGE2TE9MQWLQVHL7XGQWL102" localSheetId="3" hidden="1">#REF!</definedName>
    <definedName name="BExEXGE2TE9MQWLQVHL7XGQWL102" localSheetId="4" hidden="1">#REF!</definedName>
    <definedName name="BExEXGE2TE9MQWLQVHL7XGQWL102" hidden="1">#REF!</definedName>
    <definedName name="BExEXRBZ0DI9E2UFLLKYWGN66B61" localSheetId="3" hidden="1">#REF!</definedName>
    <definedName name="BExEXRBZ0DI9E2UFLLKYWGN66B61" localSheetId="4" hidden="1">#REF!</definedName>
    <definedName name="BExEXRBZ0DI9E2UFLLKYWGN66B61" hidden="1">#REF!</definedName>
    <definedName name="BExEXW4FSOZ9C2SZSQIAA3W82I5K" localSheetId="3" hidden="1">#REF!</definedName>
    <definedName name="BExEXW4FSOZ9C2SZSQIAA3W82I5K" localSheetId="4" hidden="1">#REF!</definedName>
    <definedName name="BExEXW4FSOZ9C2SZSQIAA3W82I5K" hidden="1">#REF!</definedName>
    <definedName name="BExEXZ4H2ZUNEW5I6I74GK08QAQC" localSheetId="3" hidden="1">#REF!</definedName>
    <definedName name="BExEXZ4H2ZUNEW5I6I74GK08QAQC" localSheetId="4" hidden="1">#REF!</definedName>
    <definedName name="BExEXZ4H2ZUNEW5I6I74GK08QAQC" hidden="1">#REF!</definedName>
    <definedName name="BExEY42GK80HA9M84NTZ3NV9K2VI" localSheetId="3" hidden="1">#REF!</definedName>
    <definedName name="BExEY42GK80HA9M84NTZ3NV9K2VI" localSheetId="4" hidden="1">#REF!</definedName>
    <definedName name="BExEY42GK80HA9M84NTZ3NV9K2VI" hidden="1">#REF!</definedName>
    <definedName name="BExEYLG9FL9V1JPPNZ3FUDNSEJ4V" localSheetId="3" hidden="1">#REF!</definedName>
    <definedName name="BExEYLG9FL9V1JPPNZ3FUDNSEJ4V" localSheetId="4" hidden="1">#REF!</definedName>
    <definedName name="BExEYLG9FL9V1JPPNZ3FUDNSEJ4V" hidden="1">#REF!</definedName>
    <definedName name="BExEYOW8C1B3OUUCIGEC7L8OOW1Z" localSheetId="3" hidden="1">#REF!</definedName>
    <definedName name="BExEYOW8C1B3OUUCIGEC7L8OOW1Z" localSheetId="4" hidden="1">#REF!</definedName>
    <definedName name="BExEYOW8C1B3OUUCIGEC7L8OOW1Z" hidden="1">#REF!</definedName>
    <definedName name="BExEYPCI2LT224YS4M3T50V85FAG" localSheetId="3" hidden="1">#REF!</definedName>
    <definedName name="BExEYPCI2LT224YS4M3T50V85FAG" localSheetId="4" hidden="1">#REF!</definedName>
    <definedName name="BExEYPCI2LT224YS4M3T50V85FAG" hidden="1">#REF!</definedName>
    <definedName name="BExEYUQJXZT6N5HJH8ACJF6SRWEE" localSheetId="3" hidden="1">#REF!</definedName>
    <definedName name="BExEYUQJXZT6N5HJH8ACJF6SRWEE" localSheetId="4" hidden="1">#REF!</definedName>
    <definedName name="BExEYUQJXZT6N5HJH8ACJF6SRWEE" hidden="1">#REF!</definedName>
    <definedName name="BExEYYC7KLO4XJQW9GMGVVJQXF4C" localSheetId="3" hidden="1">#REF!</definedName>
    <definedName name="BExEYYC7KLO4XJQW9GMGVVJQXF4C" localSheetId="4" hidden="1">#REF!</definedName>
    <definedName name="BExEYYC7KLO4XJQW9GMGVVJQXF4C" hidden="1">#REF!</definedName>
    <definedName name="BExEZ1S6VZCG01ZPLBSS9Z1SBOJ2" localSheetId="3" hidden="1">#REF!</definedName>
    <definedName name="BExEZ1S6VZCG01ZPLBSS9Z1SBOJ2" localSheetId="4" hidden="1">#REF!</definedName>
    <definedName name="BExEZ1S6VZCG01ZPLBSS9Z1SBOJ2" hidden="1">#REF!</definedName>
    <definedName name="BExEZ6KV8TDKOO0Y66LSH9DCFW5M" localSheetId="3" hidden="1">#REF!</definedName>
    <definedName name="BExEZ6KV8TDKOO0Y66LSH9DCFW5M" localSheetId="4" hidden="1">#REF!</definedName>
    <definedName name="BExEZ6KV8TDKOO0Y66LSH9DCFW5M" hidden="1">#REF!</definedName>
    <definedName name="BExEZGBFNJR8DLPN0V11AU22L6WY" localSheetId="3" hidden="1">#REF!</definedName>
    <definedName name="BExEZGBFNJR8DLPN0V11AU22L6WY" localSheetId="4" hidden="1">#REF!</definedName>
    <definedName name="BExEZGBFNJR8DLPN0V11AU22L6WY" hidden="1">#REF!</definedName>
    <definedName name="BExEZVR61GWO1ZM3XHWUKRJJMQXV" localSheetId="3" hidden="1">#REF!</definedName>
    <definedName name="BExEZVR61GWO1ZM3XHWUKRJJMQXV" localSheetId="4" hidden="1">#REF!</definedName>
    <definedName name="BExEZVR61GWO1ZM3XHWUKRJJMQXV" hidden="1">#REF!</definedName>
    <definedName name="BExF02Y3V3QEPO2XLDSK47APK9XJ" localSheetId="3" hidden="1">#REF!</definedName>
    <definedName name="BExF02Y3V3QEPO2XLDSK47APK9XJ" localSheetId="4" hidden="1">#REF!</definedName>
    <definedName name="BExF02Y3V3QEPO2XLDSK47APK9XJ" hidden="1">#REF!</definedName>
    <definedName name="BExF03E824NHBODFUZ3PZ5HLF85X" localSheetId="3" hidden="1">#REF!</definedName>
    <definedName name="BExF03E824NHBODFUZ3PZ5HLF85X" localSheetId="4" hidden="1">#REF!</definedName>
    <definedName name="BExF03E824NHBODFUZ3PZ5HLF85X" hidden="1">#REF!</definedName>
    <definedName name="BExF09OS91RT7N7IW8JLMZ121ZP3" localSheetId="3" hidden="1">#REF!</definedName>
    <definedName name="BExF09OS91RT7N7IW8JLMZ121ZP3" localSheetId="4" hidden="1">#REF!</definedName>
    <definedName name="BExF09OS91RT7N7IW8JLMZ121ZP3" hidden="1">#REF!</definedName>
    <definedName name="BExF0D4SEQ7RRCAER8UQKUJ4HH0Q" localSheetId="3" hidden="1">#REF!</definedName>
    <definedName name="BExF0D4SEQ7RRCAER8UQKUJ4HH0Q" localSheetId="4" hidden="1">#REF!</definedName>
    <definedName name="BExF0D4SEQ7RRCAER8UQKUJ4HH0Q" hidden="1">#REF!</definedName>
    <definedName name="BExF0D4Z97PCG5JI9CC2TFB553AX" localSheetId="3" hidden="1">#REF!</definedName>
    <definedName name="BExF0D4Z97PCG5JI9CC2TFB553AX" localSheetId="4" hidden="1">#REF!</definedName>
    <definedName name="BExF0D4Z97PCG5JI9CC2TFB553AX" hidden="1">#REF!</definedName>
    <definedName name="BExF0DAB1PUE0V936NFEK68CCKTJ" localSheetId="3" hidden="1">#REF!</definedName>
    <definedName name="BExF0DAB1PUE0V936NFEK68CCKTJ" localSheetId="4" hidden="1">#REF!</definedName>
    <definedName name="BExF0DAB1PUE0V936NFEK68CCKTJ" hidden="1">#REF!</definedName>
    <definedName name="BExF0LOEHV42P2DV7QL8O7HOQ3N9" localSheetId="3" hidden="1">#REF!</definedName>
    <definedName name="BExF0LOEHV42P2DV7QL8O7HOQ3N9" localSheetId="4" hidden="1">#REF!</definedName>
    <definedName name="BExF0LOEHV42P2DV7QL8O7HOQ3N9" hidden="1">#REF!</definedName>
    <definedName name="BExF0QRT0ZP2578DKKC9SRW40F5L" localSheetId="3" hidden="1">#REF!</definedName>
    <definedName name="BExF0QRT0ZP2578DKKC9SRW40F5L" localSheetId="4" hidden="1">#REF!</definedName>
    <definedName name="BExF0QRT0ZP2578DKKC9SRW40F5L" hidden="1">#REF!</definedName>
    <definedName name="BExF0WRM9VO25RLSO03ZOCE8H7K5" localSheetId="3" hidden="1">#REF!</definedName>
    <definedName name="BExF0WRM9VO25RLSO03ZOCE8H7K5" localSheetId="4" hidden="1">#REF!</definedName>
    <definedName name="BExF0WRM9VO25RLSO03ZOCE8H7K5" hidden="1">#REF!</definedName>
    <definedName name="BExF0ZRI7W4RSLIDLHTSM0AWXO3S" localSheetId="3" hidden="1">#REF!</definedName>
    <definedName name="BExF0ZRI7W4RSLIDLHTSM0AWXO3S" localSheetId="4" hidden="1">#REF!</definedName>
    <definedName name="BExF0ZRI7W4RSLIDLHTSM0AWXO3S" hidden="1">#REF!</definedName>
    <definedName name="BExF19CT3MMZZ2T5EWMDNG3UOJ01" localSheetId="3" hidden="1">#REF!</definedName>
    <definedName name="BExF19CT3MMZZ2T5EWMDNG3UOJ01" localSheetId="4" hidden="1">#REF!</definedName>
    <definedName name="BExF19CT3MMZZ2T5EWMDNG3UOJ01" hidden="1">#REF!</definedName>
    <definedName name="BExF1C1VNHJBRW2XQKVSL1KSLFZ8" localSheetId="3" hidden="1">#REF!</definedName>
    <definedName name="BExF1C1VNHJBRW2XQKVSL1KSLFZ8" localSheetId="4" hidden="1">#REF!</definedName>
    <definedName name="BExF1C1VNHJBRW2XQKVSL1KSLFZ8" hidden="1">#REF!</definedName>
    <definedName name="BExF1M38U6NX17YJA8YU359B5Z4M" localSheetId="3" hidden="1">#REF!</definedName>
    <definedName name="BExF1M38U6NX17YJA8YU359B5Z4M" localSheetId="4" hidden="1">#REF!</definedName>
    <definedName name="BExF1M38U6NX17YJA8YU359B5Z4M" hidden="1">#REF!</definedName>
    <definedName name="BExF1MU4W3NPEY0OHRDWP5IANCBB" localSheetId="3" hidden="1">#REF!</definedName>
    <definedName name="BExF1MU4W3NPEY0OHRDWP5IANCBB" localSheetId="4" hidden="1">#REF!</definedName>
    <definedName name="BExF1MU4W3NPEY0OHRDWP5IANCBB" hidden="1">#REF!</definedName>
    <definedName name="BExF1MZN8MWMOKOARHJ1QAF9HPGT" localSheetId="3" hidden="1">#REF!</definedName>
    <definedName name="BExF1MZN8MWMOKOARHJ1QAF9HPGT" localSheetId="4" hidden="1">#REF!</definedName>
    <definedName name="BExF1MZN8MWMOKOARHJ1QAF9HPGT" hidden="1">#REF!</definedName>
    <definedName name="BExF1US4ZIQYSU5LBFYNRA9N0K2O" localSheetId="3" hidden="1">#REF!</definedName>
    <definedName name="BExF1US4ZIQYSU5LBFYNRA9N0K2O" localSheetId="4" hidden="1">#REF!</definedName>
    <definedName name="BExF1US4ZIQYSU5LBFYNRA9N0K2O" hidden="1">#REF!</definedName>
    <definedName name="BExF272JNPJCK1XLBG016XXBVFO8" localSheetId="3" hidden="1">#REF!</definedName>
    <definedName name="BExF272JNPJCK1XLBG016XXBVFO8" localSheetId="4" hidden="1">#REF!</definedName>
    <definedName name="BExF272JNPJCK1XLBG016XXBVFO8" hidden="1">#REF!</definedName>
    <definedName name="BExF2CWZN6E87RGTBMD4YQI2QT7R" localSheetId="3" hidden="1">#REF!</definedName>
    <definedName name="BExF2CWZN6E87RGTBMD4YQI2QT7R" localSheetId="4" hidden="1">#REF!</definedName>
    <definedName name="BExF2CWZN6E87RGTBMD4YQI2QT7R" hidden="1">#REF!</definedName>
    <definedName name="BExF2DYO1WQ7GMXSTAQRDBW1NSFG" localSheetId="3" hidden="1">#REF!</definedName>
    <definedName name="BExF2DYO1WQ7GMXSTAQRDBW1NSFG" localSheetId="4" hidden="1">#REF!</definedName>
    <definedName name="BExF2DYO1WQ7GMXSTAQRDBW1NSFG" hidden="1">#REF!</definedName>
    <definedName name="BExF2H9D3MC9XKLPZ6VIP4F7G4YN" localSheetId="3" hidden="1">#REF!</definedName>
    <definedName name="BExF2H9D3MC9XKLPZ6VIP4F7G4YN" localSheetId="4" hidden="1">#REF!</definedName>
    <definedName name="BExF2H9D3MC9XKLPZ6VIP4F7G4YN" hidden="1">#REF!</definedName>
    <definedName name="BExF2MSWNUY9Z6BZJQZ538PPTION" localSheetId="3" hidden="1">#REF!</definedName>
    <definedName name="BExF2MSWNUY9Z6BZJQZ538PPTION" localSheetId="4" hidden="1">#REF!</definedName>
    <definedName name="BExF2MSWNUY9Z6BZJQZ538PPTION" hidden="1">#REF!</definedName>
    <definedName name="BExF2QZYWHTYGUTTXR15CKCV3LS7" localSheetId="3" hidden="1">#REF!</definedName>
    <definedName name="BExF2QZYWHTYGUTTXR15CKCV3LS7" localSheetId="4" hidden="1">#REF!</definedName>
    <definedName name="BExF2QZYWHTYGUTTXR15CKCV3LS7" hidden="1">#REF!</definedName>
    <definedName name="BExF2T8Y6TSJ74RMSZOA9CEH4OZ6" localSheetId="3" hidden="1">#REF!</definedName>
    <definedName name="BExF2T8Y6TSJ74RMSZOA9CEH4OZ6" localSheetId="4" hidden="1">#REF!</definedName>
    <definedName name="BExF2T8Y6TSJ74RMSZOA9CEH4OZ6" hidden="1">#REF!</definedName>
    <definedName name="BExF31N3YM4F37EOOY8M8VI1KXN8" localSheetId="3" hidden="1">#REF!</definedName>
    <definedName name="BExF31N3YM4F37EOOY8M8VI1KXN8" localSheetId="4" hidden="1">#REF!</definedName>
    <definedName name="BExF31N3YM4F37EOOY8M8VI1KXN8" hidden="1">#REF!</definedName>
    <definedName name="BExF37C1YKBT79Z9SOJAG5MXQGTU" localSheetId="3" hidden="1">#REF!</definedName>
    <definedName name="BExF37C1YKBT79Z9SOJAG5MXQGTU" localSheetId="4" hidden="1">#REF!</definedName>
    <definedName name="BExF37C1YKBT79Z9SOJAG5MXQGTU" hidden="1">#REF!</definedName>
    <definedName name="BExF3A6HPA6DGYALZNHHJPMCUYZR" localSheetId="3" hidden="1">#REF!</definedName>
    <definedName name="BExF3A6HPA6DGYALZNHHJPMCUYZR" localSheetId="4" hidden="1">#REF!</definedName>
    <definedName name="BExF3A6HPA6DGYALZNHHJPMCUYZR" hidden="1">#REF!</definedName>
    <definedName name="BExF3GMJW5D7066GYKTMM3CVH1HE" localSheetId="3" hidden="1">#REF!</definedName>
    <definedName name="BExF3GMJW5D7066GYKTMM3CVH1HE" localSheetId="4" hidden="1">#REF!</definedName>
    <definedName name="BExF3GMJW5D7066GYKTMM3CVH1HE" hidden="1">#REF!</definedName>
    <definedName name="BExF3I9T44X7DV9HHV51DVDDPPZG" localSheetId="3" hidden="1">#REF!</definedName>
    <definedName name="BExF3I9T44X7DV9HHV51DVDDPPZG" localSheetId="4" hidden="1">#REF!</definedName>
    <definedName name="BExF3I9T44X7DV9HHV51DVDDPPZG" hidden="1">#REF!</definedName>
    <definedName name="BExF3IKLZ35F2D4DI7R7P7NZLVC3" localSheetId="3" hidden="1">#REF!</definedName>
    <definedName name="BExF3IKLZ35F2D4DI7R7P7NZLVC3" localSheetId="4" hidden="1">#REF!</definedName>
    <definedName name="BExF3IKLZ35F2D4DI7R7P7NZLVC3" hidden="1">#REF!</definedName>
    <definedName name="BExF3JMFX5DILOIFUDIO1HZUK875" localSheetId="3" hidden="1">#REF!</definedName>
    <definedName name="BExF3JMFX5DILOIFUDIO1HZUK875" localSheetId="4" hidden="1">#REF!</definedName>
    <definedName name="BExF3JMFX5DILOIFUDIO1HZUK875" hidden="1">#REF!</definedName>
    <definedName name="BExF3KIO2G9LJYXZ61H8PJJ6OQXV" localSheetId="3" hidden="1">#REF!</definedName>
    <definedName name="BExF3KIO2G9LJYXZ61H8PJJ6OQXV" localSheetId="4" hidden="1">#REF!</definedName>
    <definedName name="BExF3KIO2G9LJYXZ61H8PJJ6OQXV" hidden="1">#REF!</definedName>
    <definedName name="BExF3MGVCZHXDAUDZAGUYESZ3RC8" localSheetId="3" hidden="1">#REF!</definedName>
    <definedName name="BExF3MGVCZHXDAUDZAGUYESZ3RC8" localSheetId="4" hidden="1">#REF!</definedName>
    <definedName name="BExF3MGVCZHXDAUDZAGUYESZ3RC8" hidden="1">#REF!</definedName>
    <definedName name="BExF3NTC4BGZEM6B87TCFX277QCS" localSheetId="3" hidden="1">#REF!</definedName>
    <definedName name="BExF3NTC4BGZEM6B87TCFX277QCS" localSheetId="4" hidden="1">#REF!</definedName>
    <definedName name="BExF3NTC4BGZEM6B87TCFX277QCS" hidden="1">#REF!</definedName>
    <definedName name="BExF3Q2DOSQI9SIAXB522CN0WBZ7" localSheetId="3" hidden="1">#REF!</definedName>
    <definedName name="BExF3Q2DOSQI9SIAXB522CN0WBZ7" localSheetId="4" hidden="1">#REF!</definedName>
    <definedName name="BExF3Q2DOSQI9SIAXB522CN0WBZ7" hidden="1">#REF!</definedName>
    <definedName name="BExF3Q7NI90WT31QHYSJDIG0LLLJ" localSheetId="3" hidden="1">#REF!</definedName>
    <definedName name="BExF3Q7NI90WT31QHYSJDIG0LLLJ" localSheetId="4" hidden="1">#REF!</definedName>
    <definedName name="BExF3Q7NI90WT31QHYSJDIG0LLLJ" hidden="1">#REF!</definedName>
    <definedName name="BExF3QD55TIY1MSBSRK9TUJKBEWO" localSheetId="3" hidden="1">#REF!</definedName>
    <definedName name="BExF3QD55TIY1MSBSRK9TUJKBEWO" localSheetId="4" hidden="1">#REF!</definedName>
    <definedName name="BExF3QD55TIY1MSBSRK9TUJKBEWO" hidden="1">#REF!</definedName>
    <definedName name="BExF3QT8J6RIF1L3R700MBSKIOKW" localSheetId="3" hidden="1">#REF!</definedName>
    <definedName name="BExF3QT8J6RIF1L3R700MBSKIOKW" localSheetId="4" hidden="1">#REF!</definedName>
    <definedName name="BExF3QT8J6RIF1L3R700MBSKIOKW" hidden="1">#REF!</definedName>
    <definedName name="BExF42SSBVPMLK2UB3B7FPEIY9TU" localSheetId="3" hidden="1">#REF!</definedName>
    <definedName name="BExF42SSBVPMLK2UB3B7FPEIY9TU" localSheetId="4" hidden="1">#REF!</definedName>
    <definedName name="BExF42SSBVPMLK2UB3B7FPEIY9TU" hidden="1">#REF!</definedName>
    <definedName name="BExF4HXSWB50BKYPWA0HTT8W56H6" localSheetId="3" hidden="1">#REF!</definedName>
    <definedName name="BExF4HXSWB50BKYPWA0HTT8W56H6" localSheetId="4" hidden="1">#REF!</definedName>
    <definedName name="BExF4HXSWB50BKYPWA0HTT8W56H6" hidden="1">#REF!</definedName>
    <definedName name="BExF4J4Y60OUA8GY6YN8XVRUX80A" localSheetId="3" hidden="1">#REF!</definedName>
    <definedName name="BExF4J4Y60OUA8GY6YN8XVRUX80A" localSheetId="4" hidden="1">#REF!</definedName>
    <definedName name="BExF4J4Y60OUA8GY6YN8XVRUX80A" hidden="1">#REF!</definedName>
    <definedName name="BExF4KHF04IWW4LQ95FHQPFE4Y9K" localSheetId="3" hidden="1">#REF!</definedName>
    <definedName name="BExF4KHF04IWW4LQ95FHQPFE4Y9K" localSheetId="4" hidden="1">#REF!</definedName>
    <definedName name="BExF4KHF04IWW4LQ95FHQPFE4Y9K" hidden="1">#REF!</definedName>
    <definedName name="BExF4MVQM5Y0QRDLDFSKWWTF709C" localSheetId="3" hidden="1">#REF!</definedName>
    <definedName name="BExF4MVQM5Y0QRDLDFSKWWTF709C" localSheetId="4" hidden="1">#REF!</definedName>
    <definedName name="BExF4MVQM5Y0QRDLDFSKWWTF709C" hidden="1">#REF!</definedName>
    <definedName name="BExF4PVMZYV36E8HOYY06J81AMBI" localSheetId="3" hidden="1">#REF!</definedName>
    <definedName name="BExF4PVMZYV36E8HOYY06J81AMBI" localSheetId="4" hidden="1">#REF!</definedName>
    <definedName name="BExF4PVMZYV36E8HOYY06J81AMBI" hidden="1">#REF!</definedName>
    <definedName name="BExF4SF9NEX1FZE9N8EXT89PM54D" localSheetId="3" hidden="1">#REF!</definedName>
    <definedName name="BExF4SF9NEX1FZE9N8EXT89PM54D" localSheetId="4" hidden="1">#REF!</definedName>
    <definedName name="BExF4SF9NEX1FZE9N8EXT89PM54D" hidden="1">#REF!</definedName>
    <definedName name="BExF52GTGP8MHGII4KJ8TJGR8W8U" localSheetId="3" hidden="1">#REF!</definedName>
    <definedName name="BExF52GTGP8MHGII4KJ8TJGR8W8U" localSheetId="4" hidden="1">#REF!</definedName>
    <definedName name="BExF52GTGP8MHGII4KJ8TJGR8W8U" hidden="1">#REF!</definedName>
    <definedName name="BExF57K7L3UC1I2FSAWURR4SN0UN" localSheetId="3" hidden="1">#REF!</definedName>
    <definedName name="BExF57K7L3UC1I2FSAWURR4SN0UN" localSheetId="4" hidden="1">#REF!</definedName>
    <definedName name="BExF57K7L3UC1I2FSAWURR4SN0UN" hidden="1">#REF!</definedName>
    <definedName name="BExF5HR2GFV7O8LKG9SJ4BY78LYA" localSheetId="3" hidden="1">#REF!</definedName>
    <definedName name="BExF5HR2GFV7O8LKG9SJ4BY78LYA" localSheetId="4" hidden="1">#REF!</definedName>
    <definedName name="BExF5HR2GFV7O8LKG9SJ4BY78LYA" hidden="1">#REF!</definedName>
    <definedName name="BExF5ZFO2A29GHWR5ES64Z9OS16J" localSheetId="3" hidden="1">#REF!</definedName>
    <definedName name="BExF5ZFO2A29GHWR5ES64Z9OS16J" localSheetId="4" hidden="1">#REF!</definedName>
    <definedName name="BExF5ZFO2A29GHWR5ES64Z9OS16J" hidden="1">#REF!</definedName>
    <definedName name="BExF63S045JO7H2ZJCBTBVH3SUIF" localSheetId="3" hidden="1">#REF!</definedName>
    <definedName name="BExF63S045JO7H2ZJCBTBVH3SUIF" localSheetId="4" hidden="1">#REF!</definedName>
    <definedName name="BExF63S045JO7H2ZJCBTBVH3SUIF" hidden="1">#REF!</definedName>
    <definedName name="BExF642TEGTXCI9A61ZOONJCB0U1" localSheetId="3" hidden="1">#REF!</definedName>
    <definedName name="BExF642TEGTXCI9A61ZOONJCB0U1" localSheetId="4" hidden="1">#REF!</definedName>
    <definedName name="BExF642TEGTXCI9A61ZOONJCB0U1" hidden="1">#REF!</definedName>
    <definedName name="BExF67O951CF8UJF3KBDNR0E83C1" localSheetId="3" hidden="1">#REF!</definedName>
    <definedName name="BExF67O951CF8UJF3KBDNR0E83C1" localSheetId="4" hidden="1">#REF!</definedName>
    <definedName name="BExF67O951CF8UJF3KBDNR0E83C1" hidden="1">#REF!</definedName>
    <definedName name="BExF6EV7I35NVMIJGYTB6E24YVPA" localSheetId="3" hidden="1">#REF!</definedName>
    <definedName name="BExF6EV7I35NVMIJGYTB6E24YVPA" localSheetId="4" hidden="1">#REF!</definedName>
    <definedName name="BExF6EV7I35NVMIJGYTB6E24YVPA" hidden="1">#REF!</definedName>
    <definedName name="BExF6FGUF393KTMBT40S5BYAFG00" localSheetId="3" hidden="1">#REF!</definedName>
    <definedName name="BExF6FGUF393KTMBT40S5BYAFG00" localSheetId="4" hidden="1">#REF!</definedName>
    <definedName name="BExF6FGUF393KTMBT40S5BYAFG00" hidden="1">#REF!</definedName>
    <definedName name="BExF6GNYXWY8A0SY4PW1B6KJMMTM" localSheetId="3" hidden="1">#REF!</definedName>
    <definedName name="BExF6GNYXWY8A0SY4PW1B6KJMMTM" localSheetId="4" hidden="1">#REF!</definedName>
    <definedName name="BExF6GNYXWY8A0SY4PW1B6KJMMTM" hidden="1">#REF!</definedName>
    <definedName name="BExF6IB8K74Z0AFT05GPOKKZW7C9" localSheetId="3" hidden="1">#REF!</definedName>
    <definedName name="BExF6IB8K74Z0AFT05GPOKKZW7C9" localSheetId="4" hidden="1">#REF!</definedName>
    <definedName name="BExF6IB8K74Z0AFT05GPOKKZW7C9" hidden="1">#REF!</definedName>
    <definedName name="BExF6NUXJI11W2IAZNAM1QWC0459" localSheetId="3" hidden="1">#REF!</definedName>
    <definedName name="BExF6NUXJI11W2IAZNAM1QWC0459" localSheetId="4" hidden="1">#REF!</definedName>
    <definedName name="BExF6NUXJI11W2IAZNAM1QWC0459" hidden="1">#REF!</definedName>
    <definedName name="BExF6RR76KNVIXGJOVFO8GDILKGZ" localSheetId="3" hidden="1">#REF!</definedName>
    <definedName name="BExF6RR76KNVIXGJOVFO8GDILKGZ" localSheetId="4" hidden="1">#REF!</definedName>
    <definedName name="BExF6RR76KNVIXGJOVFO8GDILKGZ" hidden="1">#REF!</definedName>
    <definedName name="BExF6ZE8D5CMPJPRWT6S4HM56LPF" localSheetId="3" hidden="1">#REF!</definedName>
    <definedName name="BExF6ZE8D5CMPJPRWT6S4HM56LPF" localSheetId="4" hidden="1">#REF!</definedName>
    <definedName name="BExF6ZE8D5CMPJPRWT6S4HM56LPF" hidden="1">#REF!</definedName>
    <definedName name="BExF76FV8SF7AJK7B35AL7VTZF6D" localSheetId="3" hidden="1">#REF!</definedName>
    <definedName name="BExF76FV8SF7AJK7B35AL7VTZF6D" localSheetId="4" hidden="1">#REF!</definedName>
    <definedName name="BExF76FV8SF7AJK7B35AL7VTZF6D" hidden="1">#REF!</definedName>
    <definedName name="BExF7EOIMC1OYL1N7835KGOI0FIZ" localSheetId="3" hidden="1">#REF!</definedName>
    <definedName name="BExF7EOIMC1OYL1N7835KGOI0FIZ" localSheetId="4" hidden="1">#REF!</definedName>
    <definedName name="BExF7EOIMC1OYL1N7835KGOI0FIZ" hidden="1">#REF!</definedName>
    <definedName name="BExF7K88K7ASGV6RAOAGH52G04VR" localSheetId="3" hidden="1">#REF!</definedName>
    <definedName name="BExF7K88K7ASGV6RAOAGH52G04VR" localSheetId="4" hidden="1">#REF!</definedName>
    <definedName name="BExF7K88K7ASGV6RAOAGH52G04VR" hidden="1">#REF!</definedName>
    <definedName name="BExF7OVDRP3LHNAF2CX4V84CKKIR" localSheetId="3" hidden="1">#REF!</definedName>
    <definedName name="BExF7OVDRP3LHNAF2CX4V84CKKIR" localSheetId="4" hidden="1">#REF!</definedName>
    <definedName name="BExF7OVDRP3LHNAF2CX4V84CKKIR" hidden="1">#REF!</definedName>
    <definedName name="BExF7QO41X2A2SL8UXDNP99GY7U9" localSheetId="3" hidden="1">#REF!</definedName>
    <definedName name="BExF7QO41X2A2SL8UXDNP99GY7U9" localSheetId="4" hidden="1">#REF!</definedName>
    <definedName name="BExF7QO41X2A2SL8UXDNP99GY7U9" hidden="1">#REF!</definedName>
    <definedName name="BExF7QYWRJ8S4SID84VVXH3TN7X8" localSheetId="3" hidden="1">#REF!</definedName>
    <definedName name="BExF7QYWRJ8S4SID84VVXH3TN7X8" localSheetId="4" hidden="1">#REF!</definedName>
    <definedName name="BExF7QYWRJ8S4SID84VVXH3TN7X8" hidden="1">#REF!</definedName>
    <definedName name="BExF81GI8B8WBHXFTET68A9358BR" localSheetId="3" hidden="1">#REF!</definedName>
    <definedName name="BExF81GI8B8WBHXFTET68A9358BR" localSheetId="4" hidden="1">#REF!</definedName>
    <definedName name="BExF81GI8B8WBHXFTET68A9358BR" hidden="1">#REF!</definedName>
    <definedName name="BExGKN1EUJWHOYSSFY4XX6T9QVV5" localSheetId="3" hidden="1">#REF!</definedName>
    <definedName name="BExGKN1EUJWHOYSSFY4XX6T9QVV5" localSheetId="4" hidden="1">#REF!</definedName>
    <definedName name="BExGKN1EUJWHOYSSFY4XX6T9QVV5" hidden="1">#REF!</definedName>
    <definedName name="BExGL97US0Y3KXXASUTVR26XLT70" localSheetId="3" hidden="1">#REF!</definedName>
    <definedName name="BExGL97US0Y3KXXASUTVR26XLT70" localSheetId="4" hidden="1">#REF!</definedName>
    <definedName name="BExGL97US0Y3KXXASUTVR26XLT70" hidden="1">#REF!</definedName>
    <definedName name="BExGL9TEJAX73AMCXKXTMRO9T6QA" localSheetId="3" hidden="1">#REF!</definedName>
    <definedName name="BExGL9TEJAX73AMCXKXTMRO9T6QA" localSheetId="4" hidden="1">#REF!</definedName>
    <definedName name="BExGL9TEJAX73AMCXKXTMRO9T6QA" hidden="1">#REF!</definedName>
    <definedName name="BExGLBM5GKGBJDTZSMMBZBAVQ7N1" localSheetId="3" hidden="1">#REF!</definedName>
    <definedName name="BExGLBM5GKGBJDTZSMMBZBAVQ7N1" localSheetId="4" hidden="1">#REF!</definedName>
    <definedName name="BExGLBM5GKGBJDTZSMMBZBAVQ7N1" hidden="1">#REF!</definedName>
    <definedName name="BExGLC7R4C33RO0PID97ZPPVCW4M" localSheetId="3" hidden="1">#REF!</definedName>
    <definedName name="BExGLC7R4C33RO0PID97ZPPVCW4M" localSheetId="4" hidden="1">#REF!</definedName>
    <definedName name="BExGLC7R4C33RO0PID97ZPPVCW4M" hidden="1">#REF!</definedName>
    <definedName name="BExGLFIF7HCFSHNQHKEV6RY0WCO3" localSheetId="3" hidden="1">#REF!</definedName>
    <definedName name="BExGLFIF7HCFSHNQHKEV6RY0WCO3" localSheetId="4" hidden="1">#REF!</definedName>
    <definedName name="BExGLFIF7HCFSHNQHKEV6RY0WCO3" hidden="1">#REF!</definedName>
    <definedName name="BExGLPP9Z6SH15N8AV0F7H58S14K" localSheetId="3" hidden="1">#REF!</definedName>
    <definedName name="BExGLPP9Z6SH15N8AV0F7H58S14K" localSheetId="4" hidden="1">#REF!</definedName>
    <definedName name="BExGLPP9Z6SH15N8AV0F7H58S14K" hidden="1">#REF!</definedName>
    <definedName name="BExGLQATG820J44V2O4JEICPUUTR" localSheetId="3" hidden="1">#REF!</definedName>
    <definedName name="BExGLQATG820J44V2O4JEICPUUTR" localSheetId="4" hidden="1">#REF!</definedName>
    <definedName name="BExGLQATG820J44V2O4JEICPUUTR" hidden="1">#REF!</definedName>
    <definedName name="BExGLTARRL0J772UD2TXEYAVPY6E" localSheetId="3" hidden="1">#REF!</definedName>
    <definedName name="BExGLTARRL0J772UD2TXEYAVPY6E" localSheetId="4" hidden="1">#REF!</definedName>
    <definedName name="BExGLTARRL0J772UD2TXEYAVPY6E" hidden="1">#REF!</definedName>
    <definedName name="BExGLYE6RZTAAWHJBG2QFJPTDS2Q" localSheetId="3" hidden="1">#REF!</definedName>
    <definedName name="BExGLYE6RZTAAWHJBG2QFJPTDS2Q" localSheetId="4" hidden="1">#REF!</definedName>
    <definedName name="BExGLYE6RZTAAWHJBG2QFJPTDS2Q" hidden="1">#REF!</definedName>
    <definedName name="BExGM4DZ65OAQP7MA4LN6QMYZOFF" localSheetId="3" hidden="1">#REF!</definedName>
    <definedName name="BExGM4DZ65OAQP7MA4LN6QMYZOFF" localSheetId="4" hidden="1">#REF!</definedName>
    <definedName name="BExGM4DZ65OAQP7MA4LN6QMYZOFF" hidden="1">#REF!</definedName>
    <definedName name="BExGMCXCWEC9XNUOEMZ61TMI6CUO" localSheetId="3" hidden="1">#REF!</definedName>
    <definedName name="BExGMCXCWEC9XNUOEMZ61TMI6CUO" localSheetId="4" hidden="1">#REF!</definedName>
    <definedName name="BExGMCXCWEC9XNUOEMZ61TMI6CUO" hidden="1">#REF!</definedName>
    <definedName name="BExGMJDGIH0MEPC2TUSFUCY2ROTB" localSheetId="3" hidden="1">#REF!</definedName>
    <definedName name="BExGMJDGIH0MEPC2TUSFUCY2ROTB" localSheetId="4" hidden="1">#REF!</definedName>
    <definedName name="BExGMJDGIH0MEPC2TUSFUCY2ROTB" hidden="1">#REF!</definedName>
    <definedName name="BExGMKPW2HPKN0M0XKF3AZ8YP0D6" localSheetId="3" hidden="1">#REF!</definedName>
    <definedName name="BExGMKPW2HPKN0M0XKF3AZ8YP0D6" localSheetId="4" hidden="1">#REF!</definedName>
    <definedName name="BExGMKPW2HPKN0M0XKF3AZ8YP0D6" hidden="1">#REF!</definedName>
    <definedName name="BExGMOGUOL3NATNV0TIZH2J6DLLD" localSheetId="3" hidden="1">#REF!</definedName>
    <definedName name="BExGMOGUOL3NATNV0TIZH2J6DLLD" localSheetId="4" hidden="1">#REF!</definedName>
    <definedName name="BExGMOGUOL3NATNV0TIZH2J6DLLD" hidden="1">#REF!</definedName>
    <definedName name="BExGMP2F175LGL6QVSJGP6GKYHHA" localSheetId="3" hidden="1">#REF!</definedName>
    <definedName name="BExGMP2F175LGL6QVSJGP6GKYHHA" localSheetId="4" hidden="1">#REF!</definedName>
    <definedName name="BExGMP2F175LGL6QVSJGP6GKYHHA" hidden="1">#REF!</definedName>
    <definedName name="BExGMPIIP8GKML2VVA8OEFL43NCS" localSheetId="3" hidden="1">#REF!</definedName>
    <definedName name="BExGMPIIP8GKML2VVA8OEFL43NCS" localSheetId="4" hidden="1">#REF!</definedName>
    <definedName name="BExGMPIIP8GKML2VVA8OEFL43NCS" hidden="1">#REF!</definedName>
    <definedName name="BExGMZ3SRIXLXMWBVOXXV3M4U4YL" localSheetId="3" hidden="1">#REF!</definedName>
    <definedName name="BExGMZ3SRIXLXMWBVOXXV3M4U4YL" localSheetId="4" hidden="1">#REF!</definedName>
    <definedName name="BExGMZ3SRIXLXMWBVOXXV3M4U4YL" hidden="1">#REF!</definedName>
    <definedName name="BExGMZ3UBN48IXU1ZEFYECEMZ1IM" localSheetId="3" hidden="1">#REF!</definedName>
    <definedName name="BExGMZ3UBN48IXU1ZEFYECEMZ1IM" localSheetId="4" hidden="1">#REF!</definedName>
    <definedName name="BExGMZ3UBN48IXU1ZEFYECEMZ1IM" hidden="1">#REF!</definedName>
    <definedName name="BExGN4I0QATXNZCLZJM1KH1OIJQH" localSheetId="3" hidden="1">#REF!</definedName>
    <definedName name="BExGN4I0QATXNZCLZJM1KH1OIJQH" localSheetId="4" hidden="1">#REF!</definedName>
    <definedName name="BExGN4I0QATXNZCLZJM1KH1OIJQH" hidden="1">#REF!</definedName>
    <definedName name="BExGN9FZ2RWCMSY1YOBJKZMNIM9R" localSheetId="3" hidden="1">#REF!</definedName>
    <definedName name="BExGN9FZ2RWCMSY1YOBJKZMNIM9R" localSheetId="4" hidden="1">#REF!</definedName>
    <definedName name="BExGN9FZ2RWCMSY1YOBJKZMNIM9R" hidden="1">#REF!</definedName>
    <definedName name="BExGNDSIMTHOCXXG6QOGR6DA8SGG" localSheetId="3" hidden="1">#REF!</definedName>
    <definedName name="BExGNDSIMTHOCXXG6QOGR6DA8SGG" localSheetId="4" hidden="1">#REF!</definedName>
    <definedName name="BExGNDSIMTHOCXXG6QOGR6DA8SGG" hidden="1">#REF!</definedName>
    <definedName name="BExGNHOS7RBERG1J2M2HVGSRZL5G" localSheetId="3" hidden="1">#REF!</definedName>
    <definedName name="BExGNHOS7RBERG1J2M2HVGSRZL5G" localSheetId="4" hidden="1">#REF!</definedName>
    <definedName name="BExGNHOS7RBERG1J2M2HVGSRZL5G" hidden="1">#REF!</definedName>
    <definedName name="BExGNJ18W3Q55XAXY8XTFB80IVMV" localSheetId="3" hidden="1">#REF!</definedName>
    <definedName name="BExGNJ18W3Q55XAXY8XTFB80IVMV" localSheetId="4" hidden="1">#REF!</definedName>
    <definedName name="BExGNJ18W3Q55XAXY8XTFB80IVMV" hidden="1">#REF!</definedName>
    <definedName name="BExGNN2YQ9BDAZXT2GLCSAPXKIM7" localSheetId="3" hidden="1">#REF!</definedName>
    <definedName name="BExGNN2YQ9BDAZXT2GLCSAPXKIM7" localSheetId="4" hidden="1">#REF!</definedName>
    <definedName name="BExGNN2YQ9BDAZXT2GLCSAPXKIM7" hidden="1">#REF!</definedName>
    <definedName name="BExGNP6INLF5NZFP5ME6K7C9Y0NH" localSheetId="3" hidden="1">#REF!</definedName>
    <definedName name="BExGNP6INLF5NZFP5ME6K7C9Y0NH" localSheetId="4" hidden="1">#REF!</definedName>
    <definedName name="BExGNP6INLF5NZFP5ME6K7C9Y0NH" hidden="1">#REF!</definedName>
    <definedName name="BExGNSS0CKRPKHO25R3TDBEL2NHX" localSheetId="3" hidden="1">#REF!</definedName>
    <definedName name="BExGNSS0CKRPKHO25R3TDBEL2NHX" localSheetId="4" hidden="1">#REF!</definedName>
    <definedName name="BExGNSS0CKRPKHO25R3TDBEL2NHX" hidden="1">#REF!</definedName>
    <definedName name="BExGNYH0MO8NOVS85L15G0RWX4GW" localSheetId="3" hidden="1">#REF!</definedName>
    <definedName name="BExGNYH0MO8NOVS85L15G0RWX4GW" localSheetId="4" hidden="1">#REF!</definedName>
    <definedName name="BExGNYH0MO8NOVS85L15G0RWX4GW" hidden="1">#REF!</definedName>
    <definedName name="BExGNZO44DEG8CGIDYSEGDUQ531R" localSheetId="3" hidden="1">#REF!</definedName>
    <definedName name="BExGNZO44DEG8CGIDYSEGDUQ531R" localSheetId="4" hidden="1">#REF!</definedName>
    <definedName name="BExGNZO44DEG8CGIDYSEGDUQ531R" hidden="1">#REF!</definedName>
    <definedName name="BExGO22GMMPZVQY9RQ8MDKZDP5G3" localSheetId="3" hidden="1">#REF!</definedName>
    <definedName name="BExGO22GMMPZVQY9RQ8MDKZDP5G3" localSheetId="4" hidden="1">#REF!</definedName>
    <definedName name="BExGO22GMMPZVQY9RQ8MDKZDP5G3" hidden="1">#REF!</definedName>
    <definedName name="BExGO2O0V6UYDY26AX8OSN72F77N" localSheetId="3" hidden="1">#REF!</definedName>
    <definedName name="BExGO2O0V6UYDY26AX8OSN72F77N" localSheetId="4" hidden="1">#REF!</definedName>
    <definedName name="BExGO2O0V6UYDY26AX8OSN72F77N" hidden="1">#REF!</definedName>
    <definedName name="BExGO2YUBOVLYHY1QSIHRE1KLAFV" localSheetId="3" hidden="1">#REF!</definedName>
    <definedName name="BExGO2YUBOVLYHY1QSIHRE1KLAFV" localSheetId="4" hidden="1">#REF!</definedName>
    <definedName name="BExGO2YUBOVLYHY1QSIHRE1KLAFV" hidden="1">#REF!</definedName>
    <definedName name="BExGO70E2O70LF46V8T26YFPL4V8" localSheetId="3" hidden="1">#REF!</definedName>
    <definedName name="BExGO70E2O70LF46V8T26YFPL4V8" localSheetId="4" hidden="1">#REF!</definedName>
    <definedName name="BExGO70E2O70LF46V8T26YFPL4V8" hidden="1">#REF!</definedName>
    <definedName name="BExGOB25QJMQCQE76MRW9X58OIOO" localSheetId="3" hidden="1">#REF!</definedName>
    <definedName name="BExGOB25QJMQCQE76MRW9X58OIOO" localSheetId="4" hidden="1">#REF!</definedName>
    <definedName name="BExGOB25QJMQCQE76MRW9X58OIOO" hidden="1">#REF!</definedName>
    <definedName name="BExGODAZKJ9EXMQZNQR5YDBSS525" localSheetId="3" hidden="1">#REF!</definedName>
    <definedName name="BExGODAZKJ9EXMQZNQR5YDBSS525" localSheetId="4" hidden="1">#REF!</definedName>
    <definedName name="BExGODAZKJ9EXMQZNQR5YDBSS525" hidden="1">#REF!</definedName>
    <definedName name="BExGODR8ZSMUC11I56QHSZ686XV5" localSheetId="3" hidden="1">#REF!</definedName>
    <definedName name="BExGODR8ZSMUC11I56QHSZ686XV5" localSheetId="4" hidden="1">#REF!</definedName>
    <definedName name="BExGODR8ZSMUC11I56QHSZ686XV5" hidden="1">#REF!</definedName>
    <definedName name="BExGOXJDHUDPDT8I8IVGVW9J0R5Q" localSheetId="3" hidden="1">#REF!</definedName>
    <definedName name="BExGOXJDHUDPDT8I8IVGVW9J0R5Q" localSheetId="4" hidden="1">#REF!</definedName>
    <definedName name="BExGOXJDHUDPDT8I8IVGVW9J0R5Q" hidden="1">#REF!</definedName>
    <definedName name="BExGPAPYI1N5W3IH8H485BHSVOY3" localSheetId="3" hidden="1">#REF!</definedName>
    <definedName name="BExGPAPYI1N5W3IH8H485BHSVOY3" localSheetId="4" hidden="1">#REF!</definedName>
    <definedName name="BExGPAPYI1N5W3IH8H485BHSVOY3" hidden="1">#REF!</definedName>
    <definedName name="BExGPFO3GOKYO2922Y91GMQRCMOA" localSheetId="3" hidden="1">#REF!</definedName>
    <definedName name="BExGPFO3GOKYO2922Y91GMQRCMOA" localSheetId="4" hidden="1">#REF!</definedName>
    <definedName name="BExGPFO3GOKYO2922Y91GMQRCMOA" hidden="1">#REF!</definedName>
    <definedName name="BExGPHGT5KDOCMV2EFS4OVKTWBRD" localSheetId="3" hidden="1">#REF!</definedName>
    <definedName name="BExGPHGT5KDOCMV2EFS4OVKTWBRD" localSheetId="4" hidden="1">#REF!</definedName>
    <definedName name="BExGPHGT5KDOCMV2EFS4OVKTWBRD" hidden="1">#REF!</definedName>
    <definedName name="BExGPID72Y4Y619LWASUQZKZHJNC" localSheetId="3" hidden="1">#REF!</definedName>
    <definedName name="BExGPID72Y4Y619LWASUQZKZHJNC" localSheetId="4" hidden="1">#REF!</definedName>
    <definedName name="BExGPID72Y4Y619LWASUQZKZHJNC" hidden="1">#REF!</definedName>
    <definedName name="BExGPPENQIANVGLVQJ77DK5JPRTB" localSheetId="3" hidden="1">#REF!</definedName>
    <definedName name="BExGPPENQIANVGLVQJ77DK5JPRTB" localSheetId="4" hidden="1">#REF!</definedName>
    <definedName name="BExGPPENQIANVGLVQJ77DK5JPRTB" hidden="1">#REF!</definedName>
    <definedName name="BExGPSUUG7TL5F5PTYU6G4HPJV1B" localSheetId="3" hidden="1">#REF!</definedName>
    <definedName name="BExGPSUUG7TL5F5PTYU6G4HPJV1B" localSheetId="4" hidden="1">#REF!</definedName>
    <definedName name="BExGPSUUG7TL5F5PTYU6G4HPJV1B" hidden="1">#REF!</definedName>
    <definedName name="BExGQ1E950UYXYWQ84EZEQPWHVYY" localSheetId="3" hidden="1">#REF!</definedName>
    <definedName name="BExGQ1E950UYXYWQ84EZEQPWHVYY" localSheetId="4" hidden="1">#REF!</definedName>
    <definedName name="BExGQ1E950UYXYWQ84EZEQPWHVYY" hidden="1">#REF!</definedName>
    <definedName name="BExGQ1ZU4967P72AHF4V1D0FOL5C" localSheetId="3" hidden="1">#REF!</definedName>
    <definedName name="BExGQ1ZU4967P72AHF4V1D0FOL5C" localSheetId="4" hidden="1">#REF!</definedName>
    <definedName name="BExGQ1ZU4967P72AHF4V1D0FOL5C" hidden="1">#REF!</definedName>
    <definedName name="BExGQ36ZOMR9GV8T05M605MMOY3Y" localSheetId="3" hidden="1">#REF!</definedName>
    <definedName name="BExGQ36ZOMR9GV8T05M605MMOY3Y" localSheetId="4" hidden="1">#REF!</definedName>
    <definedName name="BExGQ36ZOMR9GV8T05M605MMOY3Y" hidden="1">#REF!</definedName>
    <definedName name="BExGQ4ZP0PPMLDNVBUG12W9FFVI9" localSheetId="3" hidden="1">#REF!</definedName>
    <definedName name="BExGQ4ZP0PPMLDNVBUG12W9FFVI9" localSheetId="4" hidden="1">#REF!</definedName>
    <definedName name="BExGQ4ZP0PPMLDNVBUG12W9FFVI9" hidden="1">#REF!</definedName>
    <definedName name="BExGQ61DTJ0SBFMDFBAK3XZ9O0ZO" localSheetId="3" hidden="1">#REF!</definedName>
    <definedName name="BExGQ61DTJ0SBFMDFBAK3XZ9O0ZO" localSheetId="4" hidden="1">#REF!</definedName>
    <definedName name="BExGQ61DTJ0SBFMDFBAK3XZ9O0ZO" hidden="1">#REF!</definedName>
    <definedName name="BExGQ6SG9XEOD0VMBAR22YPZWSTA" localSheetId="3" hidden="1">#REF!</definedName>
    <definedName name="BExGQ6SG9XEOD0VMBAR22YPZWSTA" localSheetId="4" hidden="1">#REF!</definedName>
    <definedName name="BExGQ6SG9XEOD0VMBAR22YPZWSTA" hidden="1">#REF!</definedName>
    <definedName name="BExGQ8FQN3FRAGH5H2V74848P5JX" localSheetId="3" hidden="1">#REF!</definedName>
    <definedName name="BExGQ8FQN3FRAGH5H2V74848P5JX" localSheetId="4" hidden="1">#REF!</definedName>
    <definedName name="BExGQ8FQN3FRAGH5H2V74848P5JX" hidden="1">#REF!</definedName>
    <definedName name="BExGQGJ1A7LNZUS8QSMOG8UNGLMK" localSheetId="3" hidden="1">#REF!</definedName>
    <definedName name="BExGQGJ1A7LNZUS8QSMOG8UNGLMK" localSheetId="4" hidden="1">#REF!</definedName>
    <definedName name="BExGQGJ1A7LNZUS8QSMOG8UNGLMK" hidden="1">#REF!</definedName>
    <definedName name="BExGQLBNZ35IK2VK33HJUAE4ADX2" localSheetId="3" hidden="1">#REF!</definedName>
    <definedName name="BExGQLBNZ35IK2VK33HJUAE4ADX2" localSheetId="4" hidden="1">#REF!</definedName>
    <definedName name="BExGQLBNZ35IK2VK33HJUAE4ADX2" hidden="1">#REF!</definedName>
    <definedName name="BExGQPO7ENFEQC0NC6MC9OZR2LHY" localSheetId="3" hidden="1">#REF!</definedName>
    <definedName name="BExGQPO7ENFEQC0NC6MC9OZR2LHY" localSheetId="4" hidden="1">#REF!</definedName>
    <definedName name="BExGQPO7ENFEQC0NC6MC9OZR2LHY" hidden="1">#REF!</definedName>
    <definedName name="BExGQX0H4EZMXBJTKJJE4ICJWN5O" localSheetId="3" hidden="1">#REF!</definedName>
    <definedName name="BExGQX0H4EZMXBJTKJJE4ICJWN5O" localSheetId="4" hidden="1">#REF!</definedName>
    <definedName name="BExGQX0H4EZMXBJTKJJE4ICJWN5O" hidden="1">#REF!</definedName>
    <definedName name="BExGR4CW3WRIID17GGX4MI9ZDHFE" localSheetId="3" hidden="1">#REF!</definedName>
    <definedName name="BExGR4CW3WRIID17GGX4MI9ZDHFE" localSheetId="4" hidden="1">#REF!</definedName>
    <definedName name="BExGR4CW3WRIID17GGX4MI9ZDHFE" hidden="1">#REF!</definedName>
    <definedName name="BExGR65GJX27MU2OL6NI5PB8XVB4" localSheetId="3" hidden="1">#REF!</definedName>
    <definedName name="BExGR65GJX27MU2OL6NI5PB8XVB4" localSheetId="4" hidden="1">#REF!</definedName>
    <definedName name="BExGR65GJX27MU2OL6NI5PB8XVB4" hidden="1">#REF!</definedName>
    <definedName name="BExGR6LQ97HETGS3CT96L4IK0JSH" localSheetId="3" hidden="1">#REF!</definedName>
    <definedName name="BExGR6LQ97HETGS3CT96L4IK0JSH" localSheetId="4" hidden="1">#REF!</definedName>
    <definedName name="BExGR6LQ97HETGS3CT96L4IK0JSH" hidden="1">#REF!</definedName>
    <definedName name="BExGR9ATP2LVT7B9OCPSLJ11H9SX" localSheetId="3" hidden="1">#REF!</definedName>
    <definedName name="BExGR9ATP2LVT7B9OCPSLJ11H9SX" localSheetId="4" hidden="1">#REF!</definedName>
    <definedName name="BExGR9ATP2LVT7B9OCPSLJ11H9SX" hidden="1">#REF!</definedName>
    <definedName name="BExGRILCZ3BMTGDY72B1Q9BUGW0J" localSheetId="3" hidden="1">#REF!</definedName>
    <definedName name="BExGRILCZ3BMTGDY72B1Q9BUGW0J" localSheetId="4" hidden="1">#REF!</definedName>
    <definedName name="BExGRILCZ3BMTGDY72B1Q9BUGW0J" hidden="1">#REF!</definedName>
    <definedName name="BExGRNZJ74Y6OYJB9F9Y9T3CAHOS" localSheetId="3" hidden="1">#REF!</definedName>
    <definedName name="BExGRNZJ74Y6OYJB9F9Y9T3CAHOS" localSheetId="4" hidden="1">#REF!</definedName>
    <definedName name="BExGRNZJ74Y6OYJB9F9Y9T3CAHOS" hidden="1">#REF!</definedName>
    <definedName name="BExGRPC5QJQ7UGQ4P7CFWVGRQGFW" localSheetId="3" hidden="1">#REF!</definedName>
    <definedName name="BExGRPC5QJQ7UGQ4P7CFWVGRQGFW" localSheetId="4" hidden="1">#REF!</definedName>
    <definedName name="BExGRPC5QJQ7UGQ4P7CFWVGRQGFW" hidden="1">#REF!</definedName>
    <definedName name="BExGRSMULUXOBEN8G0TK90PRKQ9O" localSheetId="3" hidden="1">#REF!</definedName>
    <definedName name="BExGRSMULUXOBEN8G0TK90PRKQ9O" localSheetId="4" hidden="1">#REF!</definedName>
    <definedName name="BExGRSMULUXOBEN8G0TK90PRKQ9O" hidden="1">#REF!</definedName>
    <definedName name="BExGRUKVVKDL8483WI70VN2QZDGD" localSheetId="3" hidden="1">#REF!</definedName>
    <definedName name="BExGRUKVVKDL8483WI70VN2QZDGD" localSheetId="4" hidden="1">#REF!</definedName>
    <definedName name="BExGRUKVVKDL8483WI70VN2QZDGD" hidden="1">#REF!</definedName>
    <definedName name="BExGS2IWR5DUNJ1U9PAKIV8CMBNI" localSheetId="3" hidden="1">#REF!</definedName>
    <definedName name="BExGS2IWR5DUNJ1U9PAKIV8CMBNI" localSheetId="4" hidden="1">#REF!</definedName>
    <definedName name="BExGS2IWR5DUNJ1U9PAKIV8CMBNI" hidden="1">#REF!</definedName>
    <definedName name="BExGS69P9FFTEOPDS0MWFKF45G47" localSheetId="3" hidden="1">#REF!</definedName>
    <definedName name="BExGS69P9FFTEOPDS0MWFKF45G47" localSheetId="4" hidden="1">#REF!</definedName>
    <definedName name="BExGS69P9FFTEOPDS0MWFKF45G47" hidden="1">#REF!</definedName>
    <definedName name="BExGS6F1JFHM5MUJ1RFO50WP6D05" localSheetId="3" hidden="1">#REF!</definedName>
    <definedName name="BExGS6F1JFHM5MUJ1RFO50WP6D05" localSheetId="4" hidden="1">#REF!</definedName>
    <definedName name="BExGS6F1JFHM5MUJ1RFO50WP6D05" hidden="1">#REF!</definedName>
    <definedName name="BExGSA5YB5ZGE4NHDVCZ55TQAJTL" localSheetId="3" hidden="1">#REF!</definedName>
    <definedName name="BExGSA5YB5ZGE4NHDVCZ55TQAJTL" localSheetId="4" hidden="1">#REF!</definedName>
    <definedName name="BExGSA5YB5ZGE4NHDVCZ55TQAJTL" hidden="1">#REF!</definedName>
    <definedName name="BExGSBYPYOBOB218ABCIM2X63GJ8" localSheetId="3" hidden="1">#REF!</definedName>
    <definedName name="BExGSBYPYOBOB218ABCIM2X63GJ8" localSheetId="4" hidden="1">#REF!</definedName>
    <definedName name="BExGSBYPYOBOB218ABCIM2X63GJ8" hidden="1">#REF!</definedName>
    <definedName name="BExGSCEUCQQVDEEKWJ677QTGUVTE" localSheetId="3" hidden="1">#REF!</definedName>
    <definedName name="BExGSCEUCQQVDEEKWJ677QTGUVTE" localSheetId="4" hidden="1">#REF!</definedName>
    <definedName name="BExGSCEUCQQVDEEKWJ677QTGUVTE" hidden="1">#REF!</definedName>
    <definedName name="BExGSQY65LH1PCKKM5WHDW83F35O" localSheetId="3" hidden="1">#REF!</definedName>
    <definedName name="BExGSQY65LH1PCKKM5WHDW83F35O" localSheetId="4" hidden="1">#REF!</definedName>
    <definedName name="BExGSQY65LH1PCKKM5WHDW83F35O" hidden="1">#REF!</definedName>
    <definedName name="BExGSYW1GKISF0PMUAK3XJK9PEW9" localSheetId="3" hidden="1">#REF!</definedName>
    <definedName name="BExGSYW1GKISF0PMUAK3XJK9PEW9" localSheetId="4" hidden="1">#REF!</definedName>
    <definedName name="BExGSYW1GKISF0PMUAK3XJK9PEW9" hidden="1">#REF!</definedName>
    <definedName name="BExGT0DZJB6LSF6L693UUB9EY1VQ" localSheetId="3" hidden="1">#REF!</definedName>
    <definedName name="BExGT0DZJB6LSF6L693UUB9EY1VQ" localSheetId="4" hidden="1">#REF!</definedName>
    <definedName name="BExGT0DZJB6LSF6L693UUB9EY1VQ" hidden="1">#REF!</definedName>
    <definedName name="BExGTEMKIEF46KBIDWCAOAN5U718" localSheetId="3" hidden="1">#REF!</definedName>
    <definedName name="BExGTEMKIEF46KBIDWCAOAN5U718" localSheetId="4" hidden="1">#REF!</definedName>
    <definedName name="BExGTEMKIEF46KBIDWCAOAN5U718" hidden="1">#REF!</definedName>
    <definedName name="BExGTGVFIF8HOQXR54SK065A8M4K" localSheetId="3" hidden="1">#REF!</definedName>
    <definedName name="BExGTGVFIF8HOQXR54SK065A8M4K" localSheetId="4" hidden="1">#REF!</definedName>
    <definedName name="BExGTGVFIF8HOQXR54SK065A8M4K" hidden="1">#REF!</definedName>
    <definedName name="BExGTIYX3OWPIINOGY1E4QQYSKHP" localSheetId="3" hidden="1">#REF!</definedName>
    <definedName name="BExGTIYX3OWPIINOGY1E4QQYSKHP" localSheetId="4" hidden="1">#REF!</definedName>
    <definedName name="BExGTIYX3OWPIINOGY1E4QQYSKHP" hidden="1">#REF!</definedName>
    <definedName name="BExGTKGUN0KUU3C0RL2LK98D8MEK" localSheetId="3" hidden="1">#REF!</definedName>
    <definedName name="BExGTKGUN0KUU3C0RL2LK98D8MEK" localSheetId="4" hidden="1">#REF!</definedName>
    <definedName name="BExGTKGUN0KUU3C0RL2LK98D8MEK" hidden="1">#REF!</definedName>
    <definedName name="BExGTV3U5SZUPLTWEMEY3IIN1L4L" localSheetId="3" hidden="1">#REF!</definedName>
    <definedName name="BExGTV3U5SZUPLTWEMEY3IIN1L4L" localSheetId="4" hidden="1">#REF!</definedName>
    <definedName name="BExGTV3U5SZUPLTWEMEY3IIN1L4L" hidden="1">#REF!</definedName>
    <definedName name="BExGTZ046J7VMUG4YPKFN2K8TWB7" localSheetId="3" hidden="1">#REF!</definedName>
    <definedName name="BExGTZ046J7VMUG4YPKFN2K8TWB7" localSheetId="4" hidden="1">#REF!</definedName>
    <definedName name="BExGTZ046J7VMUG4YPKFN2K8TWB7" hidden="1">#REF!</definedName>
    <definedName name="BExGTZ04EFFQ3Z3JMM0G35JYWUK3" localSheetId="3" hidden="1">#REF!</definedName>
    <definedName name="BExGTZ04EFFQ3Z3JMM0G35JYWUK3" localSheetId="4" hidden="1">#REF!</definedName>
    <definedName name="BExGTZ04EFFQ3Z3JMM0G35JYWUK3" hidden="1">#REF!</definedName>
    <definedName name="BExGU2G9OPRZRIU9YGF6NX9FUW0J" localSheetId="3" hidden="1">#REF!</definedName>
    <definedName name="BExGU2G9OPRZRIU9YGF6NX9FUW0J" localSheetId="4" hidden="1">#REF!</definedName>
    <definedName name="BExGU2G9OPRZRIU9YGF6NX9FUW0J" hidden="1">#REF!</definedName>
    <definedName name="BExGU6HTKLRZO8UOI3DTAM5RFDBA" localSheetId="3" hidden="1">#REF!</definedName>
    <definedName name="BExGU6HTKLRZO8UOI3DTAM5RFDBA" localSheetId="4" hidden="1">#REF!</definedName>
    <definedName name="BExGU6HTKLRZO8UOI3DTAM5RFDBA" hidden="1">#REF!</definedName>
    <definedName name="BExGUDDZXFFQHAF4UZF8ZB1HO7H6" localSheetId="3" hidden="1">#REF!</definedName>
    <definedName name="BExGUDDZXFFQHAF4UZF8ZB1HO7H6" localSheetId="4" hidden="1">#REF!</definedName>
    <definedName name="BExGUDDZXFFQHAF4UZF8ZB1HO7H6" hidden="1">#REF!</definedName>
    <definedName name="BExGUI6NCRHY7EAB6SK6EPPMWFG1" localSheetId="3" hidden="1">#REF!</definedName>
    <definedName name="BExGUI6NCRHY7EAB6SK6EPPMWFG1" localSheetId="4" hidden="1">#REF!</definedName>
    <definedName name="BExGUI6NCRHY7EAB6SK6EPPMWFG1" hidden="1">#REF!</definedName>
    <definedName name="BExGUIBXBRHGM97ZX6GBA4ZDQ79C" localSheetId="3" hidden="1">#REF!</definedName>
    <definedName name="BExGUIBXBRHGM97ZX6GBA4ZDQ79C" localSheetId="4" hidden="1">#REF!</definedName>
    <definedName name="BExGUIBXBRHGM97ZX6GBA4ZDQ79C" hidden="1">#REF!</definedName>
    <definedName name="BExGUM8D91UNPCOO4TKP9FGX85TF" localSheetId="3" hidden="1">#REF!</definedName>
    <definedName name="BExGUM8D91UNPCOO4TKP9FGX85TF" localSheetId="4" hidden="1">#REF!</definedName>
    <definedName name="BExGUM8D91UNPCOO4TKP9FGX85TF" hidden="1">#REF!</definedName>
    <definedName name="BExGUMDP0WYFBZL2MCB36WWJIC04" localSheetId="3" hidden="1">#REF!</definedName>
    <definedName name="BExGUMDP0WYFBZL2MCB36WWJIC04" localSheetId="4" hidden="1">#REF!</definedName>
    <definedName name="BExGUMDP0WYFBZL2MCB36WWJIC04" hidden="1">#REF!</definedName>
    <definedName name="BExGUQF9N9FKI7S0H30WUAEB5LPD" localSheetId="3" hidden="1">#REF!</definedName>
    <definedName name="BExGUQF9N9FKI7S0H30WUAEB5LPD" localSheetId="4" hidden="1">#REF!</definedName>
    <definedName name="BExGUQF9N9FKI7S0H30WUAEB5LPD" hidden="1">#REF!</definedName>
    <definedName name="BExGUR6BA03XPBK60SQUW197GJ5X" localSheetId="3" hidden="1">#REF!</definedName>
    <definedName name="BExGUR6BA03XPBK60SQUW197GJ5X" localSheetId="4" hidden="1">#REF!</definedName>
    <definedName name="BExGUR6BA03XPBK60SQUW197GJ5X" hidden="1">#REF!</definedName>
    <definedName name="BExGUVIP60TA4B7X2PFGMBFUSKGX" localSheetId="3" hidden="1">#REF!</definedName>
    <definedName name="BExGUVIP60TA4B7X2PFGMBFUSKGX" localSheetId="4" hidden="1">#REF!</definedName>
    <definedName name="BExGUVIP60TA4B7X2PFGMBFUSKGX" hidden="1">#REF!</definedName>
    <definedName name="BExGUVTIIWAK5T0F5FD428QDO46W" localSheetId="3" hidden="1">#REF!</definedName>
    <definedName name="BExGUVTIIWAK5T0F5FD428QDO46W" localSheetId="4" hidden="1">#REF!</definedName>
    <definedName name="BExGUVTIIWAK5T0F5FD428QDO46W" hidden="1">#REF!</definedName>
    <definedName name="BExGUZKF06F209XL1IZWVJEQ82EE" localSheetId="3" hidden="1">#REF!</definedName>
    <definedName name="BExGUZKF06F209XL1IZWVJEQ82EE" localSheetId="4" hidden="1">#REF!</definedName>
    <definedName name="BExGUZKF06F209XL1IZWVJEQ82EE" hidden="1">#REF!</definedName>
    <definedName name="BExGUZPWM950OZ8P1A3N86LXK97U" localSheetId="3" hidden="1">#REF!</definedName>
    <definedName name="BExGUZPWM950OZ8P1A3N86LXK97U" localSheetId="4" hidden="1">#REF!</definedName>
    <definedName name="BExGUZPWM950OZ8P1A3N86LXK97U" hidden="1">#REF!</definedName>
    <definedName name="BExGV2EVT380QHD4AP2RL9MR8L5L" localSheetId="3" hidden="1">#REF!</definedName>
    <definedName name="BExGV2EVT380QHD4AP2RL9MR8L5L" localSheetId="4" hidden="1">#REF!</definedName>
    <definedName name="BExGV2EVT380QHD4AP2RL9MR8L5L" hidden="1">#REF!</definedName>
    <definedName name="BExGVBUSKOI7KB24K40PTXJE6MER" localSheetId="3" hidden="1">#REF!</definedName>
    <definedName name="BExGVBUSKOI7KB24K40PTXJE6MER" localSheetId="4" hidden="1">#REF!</definedName>
    <definedName name="BExGVBUSKOI7KB24K40PTXJE6MER" hidden="1">#REF!</definedName>
    <definedName name="BExGVGSQSVWTL2MNI6TT8Y92W3KA" localSheetId="3" hidden="1">#REF!</definedName>
    <definedName name="BExGVGSQSVWTL2MNI6TT8Y92W3KA" localSheetId="4" hidden="1">#REF!</definedName>
    <definedName name="BExGVGSQSVWTL2MNI6TT8Y92W3KA" hidden="1">#REF!</definedName>
    <definedName name="BExGVHP63K0GSYU17R73XGX6W2U6" localSheetId="3" hidden="1">#REF!</definedName>
    <definedName name="BExGVHP63K0GSYU17R73XGX6W2U6" localSheetId="4" hidden="1">#REF!</definedName>
    <definedName name="BExGVHP63K0GSYU17R73XGX6W2U6" hidden="1">#REF!</definedName>
    <definedName name="BExGVN3DDSLKWSP9MVJS9QMNEUIK" localSheetId="3" hidden="1">#REF!</definedName>
    <definedName name="BExGVN3DDSLKWSP9MVJS9QMNEUIK" localSheetId="4" hidden="1">#REF!</definedName>
    <definedName name="BExGVN3DDSLKWSP9MVJS9QMNEUIK" hidden="1">#REF!</definedName>
    <definedName name="BExGVUVVMLOCR9DPVUZSQ141EE4J" localSheetId="3" hidden="1">#REF!</definedName>
    <definedName name="BExGVUVVMLOCR9DPVUZSQ141EE4J" localSheetId="4" hidden="1">#REF!</definedName>
    <definedName name="BExGVUVVMLOCR9DPVUZSQ141EE4J" hidden="1">#REF!</definedName>
    <definedName name="BExGVV6OOLDQ3TXZK51TTF3YX0WN" localSheetId="3" hidden="1">#REF!</definedName>
    <definedName name="BExGVV6OOLDQ3TXZK51TTF3YX0WN" localSheetId="4" hidden="1">#REF!</definedName>
    <definedName name="BExGVV6OOLDQ3TXZK51TTF3YX0WN" hidden="1">#REF!</definedName>
    <definedName name="BExGW0KVS7U0C87XFZ78QW991IEV" localSheetId="3" hidden="1">#REF!</definedName>
    <definedName name="BExGW0KVS7U0C87XFZ78QW991IEV" localSheetId="4" hidden="1">#REF!</definedName>
    <definedName name="BExGW0KVS7U0C87XFZ78QW991IEV" hidden="1">#REF!</definedName>
    <definedName name="BExGW0Q7QHE29TGNWAWQ6GR0V6TQ" localSheetId="3" hidden="1">#REF!</definedName>
    <definedName name="BExGW0Q7QHE29TGNWAWQ6GR0V6TQ" localSheetId="4" hidden="1">#REF!</definedName>
    <definedName name="BExGW0Q7QHE29TGNWAWQ6GR0V6TQ" hidden="1">#REF!</definedName>
    <definedName name="BExGW2Z7AMPG6H9EXA9ML6EZVGGA" localSheetId="3" hidden="1">#REF!</definedName>
    <definedName name="BExGW2Z7AMPG6H9EXA9ML6EZVGGA" localSheetId="4" hidden="1">#REF!</definedName>
    <definedName name="BExGW2Z7AMPG6H9EXA9ML6EZVGGA" hidden="1">#REF!</definedName>
    <definedName name="BExGWABG5VT5XO1A196RK61AXA8C" localSheetId="3" hidden="1">#REF!</definedName>
    <definedName name="BExGWABG5VT5XO1A196RK61AXA8C" localSheetId="4" hidden="1">#REF!</definedName>
    <definedName name="BExGWABG5VT5XO1A196RK61AXA8C" hidden="1">#REF!</definedName>
    <definedName name="BExGWEO0JDG84NYLEAV5NSOAGMJZ" localSheetId="3" hidden="1">#REF!</definedName>
    <definedName name="BExGWEO0JDG84NYLEAV5NSOAGMJZ" localSheetId="4" hidden="1">#REF!</definedName>
    <definedName name="BExGWEO0JDG84NYLEAV5NSOAGMJZ" hidden="1">#REF!</definedName>
    <definedName name="BExGWLEOC70Z8QAJTPT2PDHTNM4L" localSheetId="3" hidden="1">#REF!</definedName>
    <definedName name="BExGWLEOC70Z8QAJTPT2PDHTNM4L" localSheetId="4" hidden="1">#REF!</definedName>
    <definedName name="BExGWLEOC70Z8QAJTPT2PDHTNM4L" hidden="1">#REF!</definedName>
    <definedName name="BExGWNCXLCRTLBVMTXYJ5PHQI6SS" localSheetId="3" hidden="1">#REF!</definedName>
    <definedName name="BExGWNCXLCRTLBVMTXYJ5PHQI6SS" localSheetId="4" hidden="1">#REF!</definedName>
    <definedName name="BExGWNCXLCRTLBVMTXYJ5PHQI6SS" hidden="1">#REF!</definedName>
    <definedName name="BExGX4L8N6ERT0Q4EVVNA97EGD80" localSheetId="3" hidden="1">#REF!</definedName>
    <definedName name="BExGX4L8N6ERT0Q4EVVNA97EGD80" localSheetId="4" hidden="1">#REF!</definedName>
    <definedName name="BExGX4L8N6ERT0Q4EVVNA97EGD80" hidden="1">#REF!</definedName>
    <definedName name="BExGX5MWTL78XM0QCP4NT564ML39" localSheetId="3" hidden="1">#REF!</definedName>
    <definedName name="BExGX5MWTL78XM0QCP4NT564ML39" localSheetId="4" hidden="1">#REF!</definedName>
    <definedName name="BExGX5MWTL78XM0QCP4NT564ML39" hidden="1">#REF!</definedName>
    <definedName name="BExGX6U988MCFIGDA1282F92U9AA" localSheetId="3" hidden="1">#REF!</definedName>
    <definedName name="BExGX6U988MCFIGDA1282F92U9AA" localSheetId="4" hidden="1">#REF!</definedName>
    <definedName name="BExGX6U988MCFIGDA1282F92U9AA" hidden="1">#REF!</definedName>
    <definedName name="BExGX7FTB1CKAT5HUW6H531FIY6I" localSheetId="3" hidden="1">#REF!</definedName>
    <definedName name="BExGX7FTB1CKAT5HUW6H531FIY6I" localSheetId="4" hidden="1">#REF!</definedName>
    <definedName name="BExGX7FTB1CKAT5HUW6H531FIY6I" hidden="1">#REF!</definedName>
    <definedName name="BExGX9DVACJQIZ4GH6YAD2A7F70O" localSheetId="3" hidden="1">#REF!</definedName>
    <definedName name="BExGX9DVACJQIZ4GH6YAD2A7F70O" localSheetId="4" hidden="1">#REF!</definedName>
    <definedName name="BExGX9DVACJQIZ4GH6YAD2A7F70O" hidden="1">#REF!</definedName>
    <definedName name="BExGXCZBQISQ3IMF6DJH1OXNAQP8" localSheetId="3" hidden="1">#REF!</definedName>
    <definedName name="BExGXCZBQISQ3IMF6DJH1OXNAQP8" localSheetId="4" hidden="1">#REF!</definedName>
    <definedName name="BExGXCZBQISQ3IMF6DJH1OXNAQP8" hidden="1">#REF!</definedName>
    <definedName name="BExGXDVP2S2Y8Z8Q43I78RCIK3DD" localSheetId="3" hidden="1">#REF!</definedName>
    <definedName name="BExGXDVP2S2Y8Z8Q43I78RCIK3DD" localSheetId="4" hidden="1">#REF!</definedName>
    <definedName name="BExGXDVP2S2Y8Z8Q43I78RCIK3DD" hidden="1">#REF!</definedName>
    <definedName name="BExGXJ9W5JU7TT9S0BKL5Y6VVB39" localSheetId="3" hidden="1">#REF!</definedName>
    <definedName name="BExGXJ9W5JU7TT9S0BKL5Y6VVB39" localSheetId="4" hidden="1">#REF!</definedName>
    <definedName name="BExGXJ9W5JU7TT9S0BKL5Y6VVB39" hidden="1">#REF!</definedName>
    <definedName name="BExGXWB73RJ4BASBQTQ8EY0EC1EB" localSheetId="3" hidden="1">#REF!</definedName>
    <definedName name="BExGXWB73RJ4BASBQTQ8EY0EC1EB" localSheetId="4" hidden="1">#REF!</definedName>
    <definedName name="BExGXWB73RJ4BASBQTQ8EY0EC1EB" hidden="1">#REF!</definedName>
    <definedName name="BExGXZ0ABB43C7SMRKZHWOSU9EQX" localSheetId="3" hidden="1">#REF!</definedName>
    <definedName name="BExGXZ0ABB43C7SMRKZHWOSU9EQX" localSheetId="4" hidden="1">#REF!</definedName>
    <definedName name="BExGXZ0ABB43C7SMRKZHWOSU9EQX" hidden="1">#REF!</definedName>
    <definedName name="BExGY6SU3SYVCJ3AG2ITY59SAZ5A" localSheetId="3" hidden="1">#REF!</definedName>
    <definedName name="BExGY6SU3SYVCJ3AG2ITY59SAZ5A" localSheetId="4" hidden="1">#REF!</definedName>
    <definedName name="BExGY6SU3SYVCJ3AG2ITY59SAZ5A" hidden="1">#REF!</definedName>
    <definedName name="BExGY6YA4P5KMY2VHT0DYK3YTFAX" localSheetId="3" hidden="1">#REF!</definedName>
    <definedName name="BExGY6YA4P5KMY2VHT0DYK3YTFAX" localSheetId="4" hidden="1">#REF!</definedName>
    <definedName name="BExGY6YA4P5KMY2VHT0DYK3YTFAX" hidden="1">#REF!</definedName>
    <definedName name="BExGY8G88PVVRYHPHRPJZFSX6HSC" localSheetId="3" hidden="1">#REF!</definedName>
    <definedName name="BExGY8G88PVVRYHPHRPJZFSX6HSC" localSheetId="4" hidden="1">#REF!</definedName>
    <definedName name="BExGY8G88PVVRYHPHRPJZFSX6HSC" hidden="1">#REF!</definedName>
    <definedName name="BExGYC718HTZ80PNKYPVIYGRJVF6" localSheetId="3" hidden="1">#REF!</definedName>
    <definedName name="BExGYC718HTZ80PNKYPVIYGRJVF6" localSheetId="4" hidden="1">#REF!</definedName>
    <definedName name="BExGYC718HTZ80PNKYPVIYGRJVF6" hidden="1">#REF!</definedName>
    <definedName name="BExGYCNATXZY2FID93B17YWIPPRD" localSheetId="3" hidden="1">#REF!</definedName>
    <definedName name="BExGYCNATXZY2FID93B17YWIPPRD" localSheetId="4" hidden="1">#REF!</definedName>
    <definedName name="BExGYCNATXZY2FID93B17YWIPPRD" hidden="1">#REF!</definedName>
    <definedName name="BExGYGJJJ3BBCQAOA51WHP01HN73" localSheetId="3" hidden="1">#REF!</definedName>
    <definedName name="BExGYGJJJ3BBCQAOA51WHP01HN73" localSheetId="4" hidden="1">#REF!</definedName>
    <definedName name="BExGYGJJJ3BBCQAOA51WHP01HN73" hidden="1">#REF!</definedName>
    <definedName name="BExGYOS6TV2C72PLRFU8RP1I58GY" localSheetId="3" hidden="1">#REF!</definedName>
    <definedName name="BExGYOS6TV2C72PLRFU8RP1I58GY" localSheetId="4" hidden="1">#REF!</definedName>
    <definedName name="BExGYOS6TV2C72PLRFU8RP1I58GY" hidden="1">#REF!</definedName>
    <definedName name="BExGYXBM828PX0KPDVAZBWDL6MJZ" localSheetId="3" hidden="1">#REF!</definedName>
    <definedName name="BExGYXBM828PX0KPDVAZBWDL6MJZ" localSheetId="4" hidden="1">#REF!</definedName>
    <definedName name="BExGYXBM828PX0KPDVAZBWDL6MJZ" hidden="1">#REF!</definedName>
    <definedName name="BExGZJ78ZWZCVHZ3BKEKFJZ6MAEO" localSheetId="3" hidden="1">#REF!</definedName>
    <definedName name="BExGZJ78ZWZCVHZ3BKEKFJZ6MAEO" localSheetId="4" hidden="1">#REF!</definedName>
    <definedName name="BExGZJ78ZWZCVHZ3BKEKFJZ6MAEO" hidden="1">#REF!</definedName>
    <definedName name="BExGZOLH2QV73J3M9IWDDPA62TP4" localSheetId="3" hidden="1">#REF!</definedName>
    <definedName name="BExGZOLH2QV73J3M9IWDDPA62TP4" localSheetId="4" hidden="1">#REF!</definedName>
    <definedName name="BExGZOLH2QV73J3M9IWDDPA62TP4" hidden="1">#REF!</definedName>
    <definedName name="BExGZP1PWGFKVVVN4YDIS22DZPCR" localSheetId="3" hidden="1">#REF!</definedName>
    <definedName name="BExGZP1PWGFKVVVN4YDIS22DZPCR" localSheetId="4" hidden="1">#REF!</definedName>
    <definedName name="BExGZP1PWGFKVVVN4YDIS22DZPCR" hidden="1">#REF!</definedName>
    <definedName name="BExGZQUHCPM6G5U9OM8JU339JAG6" localSheetId="3" hidden="1">#REF!</definedName>
    <definedName name="BExGZQUHCPM6G5U9OM8JU339JAG6" localSheetId="4" hidden="1">#REF!</definedName>
    <definedName name="BExGZQUHCPM6G5U9OM8JU339JAG6" hidden="1">#REF!</definedName>
    <definedName name="BExH00FQKX09BD5WU4DB5KPXAUYA" localSheetId="3" hidden="1">#REF!</definedName>
    <definedName name="BExH00FQKX09BD5WU4DB5KPXAUYA" localSheetId="4" hidden="1">#REF!</definedName>
    <definedName name="BExH00FQKX09BD5WU4DB5KPXAUYA" hidden="1">#REF!</definedName>
    <definedName name="BExH00L21GZX5YJJGVMOAWBERLP5" localSheetId="3" hidden="1">#REF!</definedName>
    <definedName name="BExH00L21GZX5YJJGVMOAWBERLP5" localSheetId="4" hidden="1">#REF!</definedName>
    <definedName name="BExH00L21GZX5YJJGVMOAWBERLP5" hidden="1">#REF!</definedName>
    <definedName name="BExH02ZD6VAY1KQLAQYBBI6WWIZB" localSheetId="3" hidden="1">#REF!</definedName>
    <definedName name="BExH02ZD6VAY1KQLAQYBBI6WWIZB" localSheetId="4" hidden="1">#REF!</definedName>
    <definedName name="BExH02ZD6VAY1KQLAQYBBI6WWIZB" hidden="1">#REF!</definedName>
    <definedName name="BExH08Z6LQCGGSGSAILMHX4X7JMD" localSheetId="3" hidden="1">#REF!</definedName>
    <definedName name="BExH08Z6LQCGGSGSAILMHX4X7JMD" localSheetId="4" hidden="1">#REF!</definedName>
    <definedName name="BExH08Z6LQCGGSGSAILMHX4X7JMD" hidden="1">#REF!</definedName>
    <definedName name="BExH0KT9Z8HEVRRQRGQ8YHXRLIJA" localSheetId="3" hidden="1">#REF!</definedName>
    <definedName name="BExH0KT9Z8HEVRRQRGQ8YHXRLIJA" localSheetId="4" hidden="1">#REF!</definedName>
    <definedName name="BExH0KT9Z8HEVRRQRGQ8YHXRLIJA" hidden="1">#REF!</definedName>
    <definedName name="BExH0M0FDN12YBOCKL3XL2Z7T7Y8" localSheetId="3" hidden="1">#REF!</definedName>
    <definedName name="BExH0M0FDN12YBOCKL3XL2Z7T7Y8" localSheetId="4" hidden="1">#REF!</definedName>
    <definedName name="BExH0M0FDN12YBOCKL3XL2Z7T7Y8" hidden="1">#REF!</definedName>
    <definedName name="BExH0O9G06YPZ5TN9RYT326I1CP2" localSheetId="3" hidden="1">#REF!</definedName>
    <definedName name="BExH0O9G06YPZ5TN9RYT326I1CP2" localSheetId="4" hidden="1">#REF!</definedName>
    <definedName name="BExH0O9G06YPZ5TN9RYT326I1CP2" hidden="1">#REF!</definedName>
    <definedName name="BExH0PGM6RG0F3AAGULBIGOH91C2" localSheetId="3" hidden="1">#REF!</definedName>
    <definedName name="BExH0PGM6RG0F3AAGULBIGOH91C2" localSheetId="4" hidden="1">#REF!</definedName>
    <definedName name="BExH0PGM6RG0F3AAGULBIGOH91C2" hidden="1">#REF!</definedName>
    <definedName name="BExH0QIB3F0YZLM5XYHBCU5F0OVR" localSheetId="3" hidden="1">#REF!</definedName>
    <definedName name="BExH0QIB3F0YZLM5XYHBCU5F0OVR" localSheetId="4" hidden="1">#REF!</definedName>
    <definedName name="BExH0QIB3F0YZLM5XYHBCU5F0OVR" hidden="1">#REF!</definedName>
    <definedName name="BExH0RK5LJAAP7O67ZFB4RG6WPPL" localSheetId="3" hidden="1">#REF!</definedName>
    <definedName name="BExH0RK5LJAAP7O67ZFB4RG6WPPL" localSheetId="4" hidden="1">#REF!</definedName>
    <definedName name="BExH0RK5LJAAP7O67ZFB4RG6WPPL" hidden="1">#REF!</definedName>
    <definedName name="BExH0WNJAKTJRCKMTX8O4KNMIIJM" localSheetId="3" hidden="1">#REF!</definedName>
    <definedName name="BExH0WNJAKTJRCKMTX8O4KNMIIJM" localSheetId="4" hidden="1">#REF!</definedName>
    <definedName name="BExH0WNJAKTJRCKMTX8O4KNMIIJM" hidden="1">#REF!</definedName>
    <definedName name="BExH12Y4WX542WI3ZEM15AK4UM9J" localSheetId="3" hidden="1">#REF!</definedName>
    <definedName name="BExH12Y4WX542WI3ZEM15AK4UM9J" localSheetId="4" hidden="1">#REF!</definedName>
    <definedName name="BExH12Y4WX542WI3ZEM15AK4UM9J" hidden="1">#REF!</definedName>
    <definedName name="BExH18CCU7B8JWO8AWGEQRLWZG6J" localSheetId="3" hidden="1">#REF!</definedName>
    <definedName name="BExH18CCU7B8JWO8AWGEQRLWZG6J" localSheetId="4" hidden="1">#REF!</definedName>
    <definedName name="BExH18CCU7B8JWO8AWGEQRLWZG6J" hidden="1">#REF!</definedName>
    <definedName name="BExH1BN2H92IQKKP5IREFSS9FBF2" localSheetId="3" hidden="1">#REF!</definedName>
    <definedName name="BExH1BN2H92IQKKP5IREFSS9FBF2" localSheetId="4" hidden="1">#REF!</definedName>
    <definedName name="BExH1BN2H92IQKKP5IREFSS9FBF2" hidden="1">#REF!</definedName>
    <definedName name="BExH1FDTQXR9QQ31WDB7OPXU7MPT" localSheetId="3" hidden="1">#REF!</definedName>
    <definedName name="BExH1FDTQXR9QQ31WDB7OPXU7MPT" localSheetId="4" hidden="1">#REF!</definedName>
    <definedName name="BExH1FDTQXR9QQ31WDB7OPXU7MPT" hidden="1">#REF!</definedName>
    <definedName name="BExH1FOMEUIJNIDJAUY0ZQFBJSY9" localSheetId="3" hidden="1">#REF!</definedName>
    <definedName name="BExH1FOMEUIJNIDJAUY0ZQFBJSY9" localSheetId="4" hidden="1">#REF!</definedName>
    <definedName name="BExH1FOMEUIJNIDJAUY0ZQFBJSY9" hidden="1">#REF!</definedName>
    <definedName name="BExH1GA6TT290OTIZ8C3N610CYZ1" localSheetId="3" hidden="1">#REF!</definedName>
    <definedName name="BExH1GA6TT290OTIZ8C3N610CYZ1" localSheetId="4" hidden="1">#REF!</definedName>
    <definedName name="BExH1GA6TT290OTIZ8C3N610CYZ1" hidden="1">#REF!</definedName>
    <definedName name="BExH1I8E3HJSZLFRZZ1ZKX7TBJEP" localSheetId="3" hidden="1">#REF!</definedName>
    <definedName name="BExH1I8E3HJSZLFRZZ1ZKX7TBJEP" localSheetId="4" hidden="1">#REF!</definedName>
    <definedName name="BExH1I8E3HJSZLFRZZ1ZKX7TBJEP" hidden="1">#REF!</definedName>
    <definedName name="BExH1JFFHEBFX9BWJMNIA3N66R3Z" localSheetId="3" hidden="1">#REF!</definedName>
    <definedName name="BExH1JFFHEBFX9BWJMNIA3N66R3Z" localSheetId="4" hidden="1">#REF!</definedName>
    <definedName name="BExH1JFFHEBFX9BWJMNIA3N66R3Z" hidden="1">#REF!</definedName>
    <definedName name="BExH1XYRKX51T571O1SRBP9J1D98" localSheetId="3" hidden="1">#REF!</definedName>
    <definedName name="BExH1XYRKX51T571O1SRBP9J1D98" localSheetId="4" hidden="1">#REF!</definedName>
    <definedName name="BExH1XYRKX51T571O1SRBP9J1D98" hidden="1">#REF!</definedName>
    <definedName name="BExH1Z0GIUSVTF2H1G1I3PDGBNK2" localSheetId="3" hidden="1">#REF!</definedName>
    <definedName name="BExH1Z0GIUSVTF2H1G1I3PDGBNK2" localSheetId="4" hidden="1">#REF!</definedName>
    <definedName name="BExH1Z0GIUSVTF2H1G1I3PDGBNK2" hidden="1">#REF!</definedName>
    <definedName name="BExH225UTM6S9FW4MUDZS7F1PQSH" localSheetId="3" hidden="1">#REF!</definedName>
    <definedName name="BExH225UTM6S9FW4MUDZS7F1PQSH" localSheetId="4" hidden="1">#REF!</definedName>
    <definedName name="BExH225UTM6S9FW4MUDZS7F1PQSH" hidden="1">#REF!</definedName>
    <definedName name="BExH23271RF7AYZ542KHQTH68GQ7" localSheetId="3" hidden="1">#REF!</definedName>
    <definedName name="BExH23271RF7AYZ542KHQTH68GQ7" localSheetId="4" hidden="1">#REF!</definedName>
    <definedName name="BExH23271RF7AYZ542KHQTH68GQ7" hidden="1">#REF!</definedName>
    <definedName name="BExH2DP58R7D1BGUFBM2FHESVRF0" localSheetId="3" hidden="1">#REF!</definedName>
    <definedName name="BExH2DP58R7D1BGUFBM2FHESVRF0" localSheetId="4" hidden="1">#REF!</definedName>
    <definedName name="BExH2DP58R7D1BGUFBM2FHESVRF0" hidden="1">#REF!</definedName>
    <definedName name="BExH2GJQR4JALNB314RY0LDI49VH" localSheetId="3" hidden="1">#REF!</definedName>
    <definedName name="BExH2GJQR4JALNB314RY0LDI49VH" localSheetId="4" hidden="1">#REF!</definedName>
    <definedName name="BExH2GJQR4JALNB314RY0LDI49VH" hidden="1">#REF!</definedName>
    <definedName name="BExH2JZR49T7644JFVE7B3N7RZM9" localSheetId="3" hidden="1">#REF!</definedName>
    <definedName name="BExH2JZR49T7644JFVE7B3N7RZM9" localSheetId="4" hidden="1">#REF!</definedName>
    <definedName name="BExH2JZR49T7644JFVE7B3N7RZM9" hidden="1">#REF!</definedName>
    <definedName name="BExH2QVWL3AXHSB9EK2GQRD0DBRH" localSheetId="3" hidden="1">#REF!</definedName>
    <definedName name="BExH2QVWL3AXHSB9EK2GQRD0DBRH" localSheetId="4" hidden="1">#REF!</definedName>
    <definedName name="BExH2QVWL3AXHSB9EK2GQRD0DBRH" hidden="1">#REF!</definedName>
    <definedName name="BExH2WKXV8X5S2GSBBTWGI0NLNAH" localSheetId="3" hidden="1">#REF!</definedName>
    <definedName name="BExH2WKXV8X5S2GSBBTWGI0NLNAH" localSheetId="4" hidden="1">#REF!</definedName>
    <definedName name="BExH2WKXV8X5S2GSBBTWGI0NLNAH" hidden="1">#REF!</definedName>
    <definedName name="BExH2XS1UFYFGU0S0EBXX90W2WE8" localSheetId="3" hidden="1">#REF!</definedName>
    <definedName name="BExH2XS1UFYFGU0S0EBXX90W2WE8" localSheetId="4" hidden="1">#REF!</definedName>
    <definedName name="BExH2XS1UFYFGU0S0EBXX90W2WE8" hidden="1">#REF!</definedName>
    <definedName name="BExH2XS1X04DMUN544K5RU4XPDCI" localSheetId="3" hidden="1">#REF!</definedName>
    <definedName name="BExH2XS1X04DMUN544K5RU4XPDCI" localSheetId="4" hidden="1">#REF!</definedName>
    <definedName name="BExH2XS1X04DMUN544K5RU4XPDCI" hidden="1">#REF!</definedName>
    <definedName name="BExH2XS2TND9SB0GC295R4FP6K5Y" localSheetId="3" hidden="1">#REF!</definedName>
    <definedName name="BExH2XS2TND9SB0GC295R4FP6K5Y" localSheetId="4" hidden="1">#REF!</definedName>
    <definedName name="BExH2XS2TND9SB0GC295R4FP6K5Y" hidden="1">#REF!</definedName>
    <definedName name="BExH2ZA0SZ4SSITL50NA8LZ3OEX6" localSheetId="3" hidden="1">#REF!</definedName>
    <definedName name="BExH2ZA0SZ4SSITL50NA8LZ3OEX6" localSheetId="4" hidden="1">#REF!</definedName>
    <definedName name="BExH2ZA0SZ4SSITL50NA8LZ3OEX6" hidden="1">#REF!</definedName>
    <definedName name="BExH31Z3JNVJPESWKXHILGXZHP2M" localSheetId="3" hidden="1">#REF!</definedName>
    <definedName name="BExH31Z3JNVJPESWKXHILGXZHP2M" localSheetId="4" hidden="1">#REF!</definedName>
    <definedName name="BExH31Z3JNVJPESWKXHILGXZHP2M" hidden="1">#REF!</definedName>
    <definedName name="BExH3E9HZ3QJCDZW7WI7YACFQCHE" localSheetId="3" hidden="1">#REF!</definedName>
    <definedName name="BExH3E9HZ3QJCDZW7WI7YACFQCHE" localSheetId="4" hidden="1">#REF!</definedName>
    <definedName name="BExH3E9HZ3QJCDZW7WI7YACFQCHE" hidden="1">#REF!</definedName>
    <definedName name="BExH3IRB6764RQ5HBYRLH6XCT29X" localSheetId="3" hidden="1">#REF!</definedName>
    <definedName name="BExH3IRB6764RQ5HBYRLH6XCT29X" localSheetId="4" hidden="1">#REF!</definedName>
    <definedName name="BExH3IRB6764RQ5HBYRLH6XCT29X" hidden="1">#REF!</definedName>
    <definedName name="BExIG2U8V6RSB47SXLCQG3Q68YRO" localSheetId="3" hidden="1">#REF!</definedName>
    <definedName name="BExIG2U8V6RSB47SXLCQG3Q68YRO" localSheetId="4" hidden="1">#REF!</definedName>
    <definedName name="BExIG2U8V6RSB47SXLCQG3Q68YRO" hidden="1">#REF!</definedName>
    <definedName name="BExIGJBO8R13LV7CZ7C1YCP974NN" localSheetId="3" hidden="1">#REF!</definedName>
    <definedName name="BExIGJBO8R13LV7CZ7C1YCP974NN" localSheetId="4" hidden="1">#REF!</definedName>
    <definedName name="BExIGJBO8R13LV7CZ7C1YCP974NN" hidden="1">#REF!</definedName>
    <definedName name="BExIGWT86FPOEYTI8GXCGU5Y3KGK" localSheetId="3" hidden="1">#REF!</definedName>
    <definedName name="BExIGWT86FPOEYTI8GXCGU5Y3KGK" localSheetId="4" hidden="1">#REF!</definedName>
    <definedName name="BExIGWT86FPOEYTI8GXCGU5Y3KGK" hidden="1">#REF!</definedName>
    <definedName name="BExIHBHXA7E7VUTBVHXXXCH3A5CL" localSheetId="3" hidden="1">#REF!</definedName>
    <definedName name="BExIHBHXA7E7VUTBVHXXXCH3A5CL" localSheetId="4" hidden="1">#REF!</definedName>
    <definedName name="BExIHBHXA7E7VUTBVHXXXCH3A5CL" hidden="1">#REF!</definedName>
    <definedName name="BExIHBSOGRSH1GKS6GKBRAJ7GXFQ" localSheetId="3" hidden="1">#REF!</definedName>
    <definedName name="BExIHBSOGRSH1GKS6GKBRAJ7GXFQ" localSheetId="4" hidden="1">#REF!</definedName>
    <definedName name="BExIHBSOGRSH1GKS6GKBRAJ7GXFQ" hidden="1">#REF!</definedName>
    <definedName name="BExIHDFY73YM0AHAR2Z5OJTFKSL2" localSheetId="3" hidden="1">#REF!</definedName>
    <definedName name="BExIHDFY73YM0AHAR2Z5OJTFKSL2" localSheetId="4" hidden="1">#REF!</definedName>
    <definedName name="BExIHDFY73YM0AHAR2Z5OJTFKSL2" hidden="1">#REF!</definedName>
    <definedName name="BExIHPQCQTGEW8QOJVIQ4VX0P6DX" localSheetId="3" hidden="1">#REF!</definedName>
    <definedName name="BExIHPQCQTGEW8QOJVIQ4VX0P6DX" localSheetId="4" hidden="1">#REF!</definedName>
    <definedName name="BExIHPQCQTGEW8QOJVIQ4VX0P6DX" hidden="1">#REF!</definedName>
    <definedName name="BExII1KN91Q7DLW0UB7W2TJ5ACT9" localSheetId="3" hidden="1">#REF!</definedName>
    <definedName name="BExII1KN91Q7DLW0UB7W2TJ5ACT9" localSheetId="4" hidden="1">#REF!</definedName>
    <definedName name="BExII1KN91Q7DLW0UB7W2TJ5ACT9" hidden="1">#REF!</definedName>
    <definedName name="BExII50LI8I0CDOOZEMIVHVA2V95" localSheetId="3" hidden="1">#REF!</definedName>
    <definedName name="BExII50LI8I0CDOOZEMIVHVA2V95" localSheetId="4" hidden="1">#REF!</definedName>
    <definedName name="BExII50LI8I0CDOOZEMIVHVA2V95" hidden="1">#REF!</definedName>
    <definedName name="BExIINQWABWRGYDT02DOJQ5L7BQF" localSheetId="3" hidden="1">#REF!</definedName>
    <definedName name="BExIINQWABWRGYDT02DOJQ5L7BQF" localSheetId="4" hidden="1">#REF!</definedName>
    <definedName name="BExIINQWABWRGYDT02DOJQ5L7BQF" hidden="1">#REF!</definedName>
    <definedName name="BExIIXMY38TQD12CVV4S57L3I809" localSheetId="3" hidden="1">#REF!</definedName>
    <definedName name="BExIIXMY38TQD12CVV4S57L3I809" localSheetId="4" hidden="1">#REF!</definedName>
    <definedName name="BExIIXMY38TQD12CVV4S57L3I809" hidden="1">#REF!</definedName>
    <definedName name="BExIIY37NEVU2LGS1JE4VR9AN6W4" localSheetId="3" hidden="1">#REF!</definedName>
    <definedName name="BExIIY37NEVU2LGS1JE4VR9AN6W4" localSheetId="4" hidden="1">#REF!</definedName>
    <definedName name="BExIIY37NEVU2LGS1JE4VR9AN6W4" hidden="1">#REF!</definedName>
    <definedName name="BExIIYJAGXR8TPZ1KCYM7EGJ79UW" localSheetId="3" hidden="1">#REF!</definedName>
    <definedName name="BExIIYJAGXR8TPZ1KCYM7EGJ79UW" localSheetId="4" hidden="1">#REF!</definedName>
    <definedName name="BExIIYJAGXR8TPZ1KCYM7EGJ79UW" hidden="1">#REF!</definedName>
    <definedName name="BExIJ3160YCWGAVEU0208ZGXXG3P" localSheetId="3" hidden="1">#REF!</definedName>
    <definedName name="BExIJ3160YCWGAVEU0208ZGXXG3P" localSheetId="4" hidden="1">#REF!</definedName>
    <definedName name="BExIJ3160YCWGAVEU0208ZGXXG3P" hidden="1">#REF!</definedName>
    <definedName name="BExIJFGZJ5ED9D6KAY4PGQYLELAX" localSheetId="3" hidden="1">#REF!</definedName>
    <definedName name="BExIJFGZJ5ED9D6KAY4PGQYLELAX" localSheetId="4" hidden="1">#REF!</definedName>
    <definedName name="BExIJFGZJ5ED9D6KAY4PGQYLELAX" hidden="1">#REF!</definedName>
    <definedName name="BExIJQK80ZEKSTV62E59AYJYUNLI" localSheetId="3" hidden="1">#REF!</definedName>
    <definedName name="BExIJQK80ZEKSTV62E59AYJYUNLI" localSheetId="4" hidden="1">#REF!</definedName>
    <definedName name="BExIJQK80ZEKSTV62E59AYJYUNLI" hidden="1">#REF!</definedName>
    <definedName name="BExIJRLX3M0YQLU1D5Y9V7HM5QNM" localSheetId="3" hidden="1">#REF!</definedName>
    <definedName name="BExIJRLX3M0YQLU1D5Y9V7HM5QNM" localSheetId="4" hidden="1">#REF!</definedName>
    <definedName name="BExIJRLX3M0YQLU1D5Y9V7HM5QNM" hidden="1">#REF!</definedName>
    <definedName name="BExIJV22J0QA7286KNPMHO1ZUCB3" localSheetId="3" hidden="1">#REF!</definedName>
    <definedName name="BExIJV22J0QA7286KNPMHO1ZUCB3" localSheetId="4" hidden="1">#REF!</definedName>
    <definedName name="BExIJV22J0QA7286KNPMHO1ZUCB3" hidden="1">#REF!</definedName>
    <definedName name="BExIJVI6OC7B6ZE9V4PAOYZXKNER" localSheetId="3" hidden="1">#REF!</definedName>
    <definedName name="BExIJVI6OC7B6ZE9V4PAOYZXKNER" localSheetId="4" hidden="1">#REF!</definedName>
    <definedName name="BExIJVI6OC7B6ZE9V4PAOYZXKNER" hidden="1">#REF!</definedName>
    <definedName name="BExIJWK0NGTGQ4X7D5VIVXD14JHI" localSheetId="3" hidden="1">#REF!</definedName>
    <definedName name="BExIJWK0NGTGQ4X7D5VIVXD14JHI" localSheetId="4" hidden="1">#REF!</definedName>
    <definedName name="BExIJWK0NGTGQ4X7D5VIVXD14JHI" hidden="1">#REF!</definedName>
    <definedName name="BExIJWPCIYINEJUTXU74VK7WG031" localSheetId="3" hidden="1">#REF!</definedName>
    <definedName name="BExIJWPCIYINEJUTXU74VK7WG031" localSheetId="4" hidden="1">#REF!</definedName>
    <definedName name="BExIJWPCIYINEJUTXU74VK7WG031" hidden="1">#REF!</definedName>
    <definedName name="BExIKHTXPZR5A8OHB6HDP6QWDHAD" localSheetId="3" hidden="1">#REF!</definedName>
    <definedName name="BExIKHTXPZR5A8OHB6HDP6QWDHAD" localSheetId="4" hidden="1">#REF!</definedName>
    <definedName name="BExIKHTXPZR5A8OHB6HDP6QWDHAD" hidden="1">#REF!</definedName>
    <definedName name="BExIKMMJOETSAXJYY1SIKM58LMA2" localSheetId="3" hidden="1">#REF!</definedName>
    <definedName name="BExIKMMJOETSAXJYY1SIKM58LMA2" localSheetId="4" hidden="1">#REF!</definedName>
    <definedName name="BExIKMMJOETSAXJYY1SIKM58LMA2" hidden="1">#REF!</definedName>
    <definedName name="BExIKRF6AQ6VOO9KCIWSM6FY8M7D" localSheetId="3" hidden="1">#REF!</definedName>
    <definedName name="BExIKRF6AQ6VOO9KCIWSM6FY8M7D" localSheetId="4" hidden="1">#REF!</definedName>
    <definedName name="BExIKRF6AQ6VOO9KCIWSM6FY8M7D" hidden="1">#REF!</definedName>
    <definedName name="BExIKTYZESFT3LC0ASFMFKSE0D1X" localSheetId="3" hidden="1">#REF!</definedName>
    <definedName name="BExIKTYZESFT3LC0ASFMFKSE0D1X" localSheetId="4" hidden="1">#REF!</definedName>
    <definedName name="BExIKTYZESFT3LC0ASFMFKSE0D1X" hidden="1">#REF!</definedName>
    <definedName name="BExIKXVA6M8K0PTRYAGXS666L335" localSheetId="3" hidden="1">#REF!</definedName>
    <definedName name="BExIKXVA6M8K0PTRYAGXS666L335" localSheetId="4" hidden="1">#REF!</definedName>
    <definedName name="BExIKXVA6M8K0PTRYAGXS666L335" hidden="1">#REF!</definedName>
    <definedName name="BExIL0PMZ2SXK9R6MLP43KBU1J2P" localSheetId="3" hidden="1">#REF!</definedName>
    <definedName name="BExIL0PMZ2SXK9R6MLP43KBU1J2P" localSheetId="4" hidden="1">#REF!</definedName>
    <definedName name="BExIL0PMZ2SXK9R6MLP43KBU1J2P" hidden="1">#REF!</definedName>
    <definedName name="BExIL1WSMNNQQK98YHWHV5HVONIZ" localSheetId="3" hidden="1">#REF!</definedName>
    <definedName name="BExIL1WSMNNQQK98YHWHV5HVONIZ" localSheetId="4" hidden="1">#REF!</definedName>
    <definedName name="BExIL1WSMNNQQK98YHWHV5HVONIZ" hidden="1">#REF!</definedName>
    <definedName name="BExILAAXRTRAD18K74M6MGUEEPUM" localSheetId="3" hidden="1">#REF!</definedName>
    <definedName name="BExILAAXRTRAD18K74M6MGUEEPUM" localSheetId="4" hidden="1">#REF!</definedName>
    <definedName name="BExILAAXRTRAD18K74M6MGUEEPUM" hidden="1">#REF!</definedName>
    <definedName name="BExILG5F338C0FFLMVOKMKF8X5ZP" localSheetId="3" hidden="1">#REF!</definedName>
    <definedName name="BExILG5F338C0FFLMVOKMKF8X5ZP" localSheetId="4" hidden="1">#REF!</definedName>
    <definedName name="BExILG5F338C0FFLMVOKMKF8X5ZP" hidden="1">#REF!</definedName>
    <definedName name="BExILGQTQM0HOD0BJI90YO7GOIN3" localSheetId="3" hidden="1">#REF!</definedName>
    <definedName name="BExILGQTQM0HOD0BJI90YO7GOIN3" localSheetId="4" hidden="1">#REF!</definedName>
    <definedName name="BExILGQTQM0HOD0BJI90YO7GOIN3" hidden="1">#REF!</definedName>
    <definedName name="BExILPL7P2BNCD7MYCGTQ9F0R5JX" localSheetId="3" hidden="1">#REF!</definedName>
    <definedName name="BExILPL7P2BNCD7MYCGTQ9F0R5JX" localSheetId="4" hidden="1">#REF!</definedName>
    <definedName name="BExILPL7P2BNCD7MYCGTQ9F0R5JX" hidden="1">#REF!</definedName>
    <definedName name="BExILVVS4B1B4G7IO0LPUDWY9K8W" localSheetId="3" hidden="1">#REF!</definedName>
    <definedName name="BExILVVS4B1B4G7IO0LPUDWY9K8W" localSheetId="4" hidden="1">#REF!</definedName>
    <definedName name="BExILVVS4B1B4G7IO0LPUDWY9K8W" hidden="1">#REF!</definedName>
    <definedName name="BExIM9DBUB7ZGF4B20FVUO9QGOX2" localSheetId="3" hidden="1">#REF!</definedName>
    <definedName name="BExIM9DBUB7ZGF4B20FVUO9QGOX2" localSheetId="4" hidden="1">#REF!</definedName>
    <definedName name="BExIM9DBUB7ZGF4B20FVUO9QGOX2" hidden="1">#REF!</definedName>
    <definedName name="BExIMCTBZ4WAESGCDWJ64SB4F0L1" localSheetId="3" hidden="1">#REF!</definedName>
    <definedName name="BExIMCTBZ4WAESGCDWJ64SB4F0L1" localSheetId="4" hidden="1">#REF!</definedName>
    <definedName name="BExIMCTBZ4WAESGCDWJ64SB4F0L1" hidden="1">#REF!</definedName>
    <definedName name="BExIMGK9Z94TFPWWZFMD10HV0IF6" localSheetId="3" hidden="1">#REF!</definedName>
    <definedName name="BExIMGK9Z94TFPWWZFMD10HV0IF6" localSheetId="4" hidden="1">#REF!</definedName>
    <definedName name="BExIMGK9Z94TFPWWZFMD10HV0IF6" hidden="1">#REF!</definedName>
    <definedName name="BExIMPEGKG18TELVC33T4OQTNBWC" localSheetId="3" hidden="1">#REF!</definedName>
    <definedName name="BExIMPEGKG18TELVC33T4OQTNBWC" localSheetId="4" hidden="1">#REF!</definedName>
    <definedName name="BExIMPEGKG18TELVC33T4OQTNBWC" hidden="1">#REF!</definedName>
    <definedName name="BExIN4OR435DL1US13JQPOQK8GD5" localSheetId="3" hidden="1">#REF!</definedName>
    <definedName name="BExIN4OR435DL1US13JQPOQK8GD5" localSheetId="4" hidden="1">#REF!</definedName>
    <definedName name="BExIN4OR435DL1US13JQPOQK8GD5" hidden="1">#REF!</definedName>
    <definedName name="BExINI6A7H3KSFRFA6UBBDPKW37F" localSheetId="3" hidden="1">#REF!</definedName>
    <definedName name="BExINI6A7H3KSFRFA6UBBDPKW37F" localSheetId="4" hidden="1">#REF!</definedName>
    <definedName name="BExINI6A7H3KSFRFA6UBBDPKW37F" hidden="1">#REF!</definedName>
    <definedName name="BExINIMK8XC3JOBT2EXYFHHH52H0" localSheetId="3" hidden="1">#REF!</definedName>
    <definedName name="BExINIMK8XC3JOBT2EXYFHHH52H0" localSheetId="4" hidden="1">#REF!</definedName>
    <definedName name="BExINIMK8XC3JOBT2EXYFHHH52H0" hidden="1">#REF!</definedName>
    <definedName name="BExINLX401ZKEGWU168DS4JUM2J6" localSheetId="3" hidden="1">#REF!</definedName>
    <definedName name="BExINLX401ZKEGWU168DS4JUM2J6" localSheetId="4" hidden="1">#REF!</definedName>
    <definedName name="BExINLX401ZKEGWU168DS4JUM2J6" hidden="1">#REF!</definedName>
    <definedName name="BExINMYYJO1FTV1CZF6O5XCFAMQX" localSheetId="3" hidden="1">#REF!</definedName>
    <definedName name="BExINMYYJO1FTV1CZF6O5XCFAMQX" localSheetId="4" hidden="1">#REF!</definedName>
    <definedName name="BExINMYYJO1FTV1CZF6O5XCFAMQX" hidden="1">#REF!</definedName>
    <definedName name="BExINP2H4KI05FRFV5PKZFE00HKO" localSheetId="3" hidden="1">#REF!</definedName>
    <definedName name="BExINP2H4KI05FRFV5PKZFE00HKO" localSheetId="4" hidden="1">#REF!</definedName>
    <definedName name="BExINP2H4KI05FRFV5PKZFE00HKO" hidden="1">#REF!</definedName>
    <definedName name="BExINPTCEJ9RPDEBJEJH80NATGUQ" localSheetId="3" hidden="1">#REF!</definedName>
    <definedName name="BExINPTCEJ9RPDEBJEJH80NATGUQ" localSheetId="4" hidden="1">#REF!</definedName>
    <definedName name="BExINPTCEJ9RPDEBJEJH80NATGUQ" hidden="1">#REF!</definedName>
    <definedName name="BExINWEQMNJ70A6JRXC2LACBX1GX" localSheetId="3" hidden="1">#REF!</definedName>
    <definedName name="BExINWEQMNJ70A6JRXC2LACBX1GX" localSheetId="4" hidden="1">#REF!</definedName>
    <definedName name="BExINWEQMNJ70A6JRXC2LACBX1GX" hidden="1">#REF!</definedName>
    <definedName name="BExINZELVWYGU876QUUZCIMXPBQC" localSheetId="3" hidden="1">#REF!</definedName>
    <definedName name="BExINZELVWYGU876QUUZCIMXPBQC" localSheetId="4" hidden="1">#REF!</definedName>
    <definedName name="BExINZELVWYGU876QUUZCIMXPBQC" hidden="1">#REF!</definedName>
    <definedName name="BExIO9QZ59ZHRA8SX6QICH2AY8A2" localSheetId="3" hidden="1">#REF!</definedName>
    <definedName name="BExIO9QZ59ZHRA8SX6QICH2AY8A2" localSheetId="4" hidden="1">#REF!</definedName>
    <definedName name="BExIO9QZ59ZHRA8SX6QICH2AY8A2" hidden="1">#REF!</definedName>
    <definedName name="BExIOAHV525SMMGFDJFE7456JPBD" localSheetId="3" hidden="1">#REF!</definedName>
    <definedName name="BExIOAHV525SMMGFDJFE7456JPBD" localSheetId="4" hidden="1">#REF!</definedName>
    <definedName name="BExIOAHV525SMMGFDJFE7456JPBD" hidden="1">#REF!</definedName>
    <definedName name="BExIOCQUQHKUU1KONGSDOLQTQEIC" localSheetId="3" hidden="1">#REF!</definedName>
    <definedName name="BExIOCQUQHKUU1KONGSDOLQTQEIC" localSheetId="4" hidden="1">#REF!</definedName>
    <definedName name="BExIOCQUQHKUU1KONGSDOLQTQEIC" hidden="1">#REF!</definedName>
    <definedName name="BExIOFAGCDQQKALMX3V0KU94KUQO" localSheetId="3" hidden="1">#REF!</definedName>
    <definedName name="BExIOFAGCDQQKALMX3V0KU94KUQO" localSheetId="4" hidden="1">#REF!</definedName>
    <definedName name="BExIOFAGCDQQKALMX3V0KU94KUQO" hidden="1">#REF!</definedName>
    <definedName name="BExIOFL8Y5O61VLKTB4H20IJNWS1" localSheetId="3" hidden="1">#REF!</definedName>
    <definedName name="BExIOFL8Y5O61VLKTB4H20IJNWS1" localSheetId="4" hidden="1">#REF!</definedName>
    <definedName name="BExIOFL8Y5O61VLKTB4H20IJNWS1" hidden="1">#REF!</definedName>
    <definedName name="BExIOMBXRW5NS4ZPYX9G5QREZ5J6" localSheetId="3" hidden="1">#REF!</definedName>
    <definedName name="BExIOMBXRW5NS4ZPYX9G5QREZ5J6" localSheetId="4" hidden="1">#REF!</definedName>
    <definedName name="BExIOMBXRW5NS4ZPYX9G5QREZ5J6" hidden="1">#REF!</definedName>
    <definedName name="BExIORA3GK78T7C7SNBJJUONJ0LS" localSheetId="3" hidden="1">#REF!</definedName>
    <definedName name="BExIORA3GK78T7C7SNBJJUONJ0LS" localSheetId="4" hidden="1">#REF!</definedName>
    <definedName name="BExIORA3GK78T7C7SNBJJUONJ0LS" hidden="1">#REF!</definedName>
    <definedName name="BExIORFDXP4AVIEBLSTZ8ETSXMNM" localSheetId="3" hidden="1">#REF!</definedName>
    <definedName name="BExIORFDXP4AVIEBLSTZ8ETSXMNM" localSheetId="4" hidden="1">#REF!</definedName>
    <definedName name="BExIORFDXP4AVIEBLSTZ8ETSXMNM" hidden="1">#REF!</definedName>
    <definedName name="BExIOTZ5EFZ2NASVQ05RH15HRSW6" localSheetId="3" hidden="1">#REF!</definedName>
    <definedName name="BExIOTZ5EFZ2NASVQ05RH15HRSW6" localSheetId="4" hidden="1">#REF!</definedName>
    <definedName name="BExIOTZ5EFZ2NASVQ05RH15HRSW6" hidden="1">#REF!</definedName>
    <definedName name="BExIP8YNN6UUE1GZ223SWH7DLGKO" localSheetId="3" hidden="1">#REF!</definedName>
    <definedName name="BExIP8YNN6UUE1GZ223SWH7DLGKO" localSheetId="4" hidden="1">#REF!</definedName>
    <definedName name="BExIP8YNN6UUE1GZ223SWH7DLGKO" hidden="1">#REF!</definedName>
    <definedName name="BExIPAB4AOL592OJCC1CFAXTLF1A" localSheetId="3" hidden="1">#REF!</definedName>
    <definedName name="BExIPAB4AOL592OJCC1CFAXTLF1A" localSheetId="4" hidden="1">#REF!</definedName>
    <definedName name="BExIPAB4AOL592OJCC1CFAXTLF1A" hidden="1">#REF!</definedName>
    <definedName name="BExIPB25DKX4S2ZCKQN7KWSC3JBF" localSheetId="3" hidden="1">#REF!</definedName>
    <definedName name="BExIPB25DKX4S2ZCKQN7KWSC3JBF" localSheetId="4" hidden="1">#REF!</definedName>
    <definedName name="BExIPB25DKX4S2ZCKQN7KWSC3JBF" hidden="1">#REF!</definedName>
    <definedName name="BExIPCUX4I4S2N50TLMMLALYLH9S" localSheetId="3" hidden="1">#REF!</definedName>
    <definedName name="BExIPCUX4I4S2N50TLMMLALYLH9S" localSheetId="4" hidden="1">#REF!</definedName>
    <definedName name="BExIPCUX4I4S2N50TLMMLALYLH9S" hidden="1">#REF!</definedName>
    <definedName name="BExIPDLT8JYAMGE5HTN4D1YHZF3V" localSheetId="3" hidden="1">#REF!</definedName>
    <definedName name="BExIPDLT8JYAMGE5HTN4D1YHZF3V" localSheetId="4" hidden="1">#REF!</definedName>
    <definedName name="BExIPDLT8JYAMGE5HTN4D1YHZF3V" hidden="1">#REF!</definedName>
    <definedName name="BExIPG040Q08EWIWL6CAVR3GRI43" localSheetId="3" hidden="1">#REF!</definedName>
    <definedName name="BExIPG040Q08EWIWL6CAVR3GRI43" localSheetId="4" hidden="1">#REF!</definedName>
    <definedName name="BExIPG040Q08EWIWL6CAVR3GRI43" hidden="1">#REF!</definedName>
    <definedName name="BExIPKNFUDPDKOSH5GHDVNA8D66S" localSheetId="3" hidden="1">#REF!</definedName>
    <definedName name="BExIPKNFUDPDKOSH5GHDVNA8D66S" localSheetId="4" hidden="1">#REF!</definedName>
    <definedName name="BExIPKNFUDPDKOSH5GHDVNA8D66S" hidden="1">#REF!</definedName>
    <definedName name="BExIPVL5VEVK9Q7AYB7EC2VZWBEZ" localSheetId="3" hidden="1">#REF!</definedName>
    <definedName name="BExIPVL5VEVK9Q7AYB7EC2VZWBEZ" hidden="1">#REF!</definedName>
    <definedName name="BExIQ1VS9A2FHVD9TUHKG9K8EVVP" localSheetId="3" hidden="1">#REF!</definedName>
    <definedName name="BExIQ1VS9A2FHVD9TUHKG9K8EVVP" localSheetId="4" hidden="1">#REF!</definedName>
    <definedName name="BExIQ1VS9A2FHVD9TUHKG9K8EVVP" hidden="1">#REF!</definedName>
    <definedName name="BExIQ3J19L30PSQ2CXNT6IHW0I7V" localSheetId="3" hidden="1">#REF!</definedName>
    <definedName name="BExIQ3J19L30PSQ2CXNT6IHW0I7V" localSheetId="4" hidden="1">#REF!</definedName>
    <definedName name="BExIQ3J19L30PSQ2CXNT6IHW0I7V" hidden="1">#REF!</definedName>
    <definedName name="BExIQ3OJ7M04XCY276IO0LJA5XUK" localSheetId="3" hidden="1">#REF!</definedName>
    <definedName name="BExIQ3OJ7M04XCY276IO0LJA5XUK" localSheetId="4" hidden="1">#REF!</definedName>
    <definedName name="BExIQ3OJ7M04XCY276IO0LJA5XUK" hidden="1">#REF!</definedName>
    <definedName name="BExIQ5S19ITB0NDRUN4XV7B905ED" localSheetId="3" hidden="1">#REF!</definedName>
    <definedName name="BExIQ5S19ITB0NDRUN4XV7B905ED" localSheetId="4" hidden="1">#REF!</definedName>
    <definedName name="BExIQ5S19ITB0NDRUN4XV7B905ED" hidden="1">#REF!</definedName>
    <definedName name="BExIQ810MMN2UN0EQ9CRQAFWA19X" localSheetId="3" hidden="1">#REF!</definedName>
    <definedName name="BExIQ810MMN2UN0EQ9CRQAFWA19X" localSheetId="4" hidden="1">#REF!</definedName>
    <definedName name="BExIQ810MMN2UN0EQ9CRQAFWA19X" hidden="1">#REF!</definedName>
    <definedName name="BExIQ9TMQT2EIXSVQW7GVSOAW2VJ" localSheetId="3" hidden="1">#REF!</definedName>
    <definedName name="BExIQ9TMQT2EIXSVQW7GVSOAW2VJ" localSheetId="4" hidden="1">#REF!</definedName>
    <definedName name="BExIQ9TMQT2EIXSVQW7GVSOAW2VJ" hidden="1">#REF!</definedName>
    <definedName name="BExIQBMDE1L6J4H27K1FMSHQKDSE" localSheetId="3" hidden="1">#REF!</definedName>
    <definedName name="BExIQBMDE1L6J4H27K1FMSHQKDSE" localSheetId="4" hidden="1">#REF!</definedName>
    <definedName name="BExIQBMDE1L6J4H27K1FMSHQKDSE" hidden="1">#REF!</definedName>
    <definedName name="BExIQE65LVXUOF3UZFO7SDHFJH22" localSheetId="3" hidden="1">#REF!</definedName>
    <definedName name="BExIQE65LVXUOF3UZFO7SDHFJH22" localSheetId="4" hidden="1">#REF!</definedName>
    <definedName name="BExIQE65LVXUOF3UZFO7SDHFJH22" hidden="1">#REF!</definedName>
    <definedName name="BExIQG9OO2KKBOWTMD1OXY36TEGA" localSheetId="3" hidden="1">#REF!</definedName>
    <definedName name="BExIQG9OO2KKBOWTMD1OXY36TEGA" localSheetId="4" hidden="1">#REF!</definedName>
    <definedName name="BExIQG9OO2KKBOWTMD1OXY36TEGA" hidden="1">#REF!</definedName>
    <definedName name="BExIQHWZ65ALA9VAFCJEGIL1145G" localSheetId="3" hidden="1">#REF!</definedName>
    <definedName name="BExIQHWZ65ALA9VAFCJEGIL1145G" localSheetId="4" hidden="1">#REF!</definedName>
    <definedName name="BExIQHWZ65ALA9VAFCJEGIL1145G" hidden="1">#REF!</definedName>
    <definedName name="BExIQX1XBB31HZTYEEVOBSE3C5A6" localSheetId="3" hidden="1">#REF!</definedName>
    <definedName name="BExIQX1XBB31HZTYEEVOBSE3C5A6" localSheetId="4" hidden="1">#REF!</definedName>
    <definedName name="BExIQX1XBB31HZTYEEVOBSE3C5A6" hidden="1">#REF!</definedName>
    <definedName name="BExIR2ALYRP9FW99DK2084J7IIDC" localSheetId="3" hidden="1">#REF!</definedName>
    <definedName name="BExIR2ALYRP9FW99DK2084J7IIDC" localSheetId="4" hidden="1">#REF!</definedName>
    <definedName name="BExIR2ALYRP9FW99DK2084J7IIDC" hidden="1">#REF!</definedName>
    <definedName name="BExIR8FQETPTQYW37DBVDWG3J4JW" localSheetId="3" hidden="1">#REF!</definedName>
    <definedName name="BExIR8FQETPTQYW37DBVDWG3J4JW" localSheetId="4" hidden="1">#REF!</definedName>
    <definedName name="BExIR8FQETPTQYW37DBVDWG3J4JW" hidden="1">#REF!</definedName>
    <definedName name="BExIRHKWQB1PP4ZLB0C3AVUBAFMD" localSheetId="3" hidden="1">#REF!</definedName>
    <definedName name="BExIRHKWQB1PP4ZLB0C3AVUBAFMD" localSheetId="4" hidden="1">#REF!</definedName>
    <definedName name="BExIRHKWQB1PP4ZLB0C3AVUBAFMD" hidden="1">#REF!</definedName>
    <definedName name="BExIRJTRJPQR3OTAGAV7JTA4VMPS" localSheetId="3" hidden="1">#REF!</definedName>
    <definedName name="BExIRJTRJPQR3OTAGAV7JTA4VMPS" localSheetId="4" hidden="1">#REF!</definedName>
    <definedName name="BExIRJTRJPQR3OTAGAV7JTA4VMPS" hidden="1">#REF!</definedName>
    <definedName name="BExIROH27RJOG6VI7ZHR0RZGAZZ4" localSheetId="3" hidden="1">#REF!</definedName>
    <definedName name="BExIROH27RJOG6VI7ZHR0RZGAZZ4" localSheetId="4" hidden="1">#REF!</definedName>
    <definedName name="BExIROH27RJOG6VI7ZHR0RZGAZZ4" hidden="1">#REF!</definedName>
    <definedName name="BExIRRBGTY01OQOI3U5SW59RFDFI" localSheetId="3" hidden="1">#REF!</definedName>
    <definedName name="BExIRRBGTY01OQOI3U5SW59RFDFI" localSheetId="4" hidden="1">#REF!</definedName>
    <definedName name="BExIRRBGTY01OQOI3U5SW59RFDFI" hidden="1">#REF!</definedName>
    <definedName name="BExIS4T0DRF57HYO7OGG72KBOFOI" localSheetId="3" hidden="1">#REF!</definedName>
    <definedName name="BExIS4T0DRF57HYO7OGG72KBOFOI" localSheetId="4" hidden="1">#REF!</definedName>
    <definedName name="BExIS4T0DRF57HYO7OGG72KBOFOI" hidden="1">#REF!</definedName>
    <definedName name="BExIS77BJDDK18PGI9DSEYZPIL7P" localSheetId="3" hidden="1">#REF!</definedName>
    <definedName name="BExIS77BJDDK18PGI9DSEYZPIL7P" localSheetId="4" hidden="1">#REF!</definedName>
    <definedName name="BExIS77BJDDK18PGI9DSEYZPIL7P" hidden="1">#REF!</definedName>
    <definedName name="BExIS8USL1T3Z97CZ30HJ98E2GXQ" localSheetId="3" hidden="1">#REF!</definedName>
    <definedName name="BExIS8USL1T3Z97CZ30HJ98E2GXQ" localSheetId="4" hidden="1">#REF!</definedName>
    <definedName name="BExIS8USL1T3Z97CZ30HJ98E2GXQ" hidden="1">#REF!</definedName>
    <definedName name="BExISC5B700MZUBFTQ9K4IKTF7HR" localSheetId="3" hidden="1">#REF!</definedName>
    <definedName name="BExISC5B700MZUBFTQ9K4IKTF7HR" localSheetId="4" hidden="1">#REF!</definedName>
    <definedName name="BExISC5B700MZUBFTQ9K4IKTF7HR" hidden="1">#REF!</definedName>
    <definedName name="BExISDHXS49S1H56ENBPRF1NLD5C" localSheetId="3" hidden="1">#REF!</definedName>
    <definedName name="BExISDHXS49S1H56ENBPRF1NLD5C" localSheetId="4" hidden="1">#REF!</definedName>
    <definedName name="BExISDHXS49S1H56ENBPRF1NLD5C" hidden="1">#REF!</definedName>
    <definedName name="BExISM1JLV54A21A164IURMPGUMU" localSheetId="3" hidden="1">#REF!</definedName>
    <definedName name="BExISM1JLV54A21A164IURMPGUMU" localSheetId="4" hidden="1">#REF!</definedName>
    <definedName name="BExISM1JLV54A21A164IURMPGUMU" hidden="1">#REF!</definedName>
    <definedName name="BExISRFKJYUZ4AKW44IJF7RF9Y90" localSheetId="3" hidden="1">#REF!</definedName>
    <definedName name="BExISRFKJYUZ4AKW44IJF7RF9Y90" localSheetId="4" hidden="1">#REF!</definedName>
    <definedName name="BExISRFKJYUZ4AKW44IJF7RF9Y90" hidden="1">#REF!</definedName>
    <definedName name="BExISSMVV57JAUB6CSGBMBFVNGWK" localSheetId="3" hidden="1">#REF!</definedName>
    <definedName name="BExISSMVV57JAUB6CSGBMBFVNGWK" localSheetId="4" hidden="1">#REF!</definedName>
    <definedName name="BExISSMVV57JAUB6CSGBMBFVNGWK" hidden="1">#REF!</definedName>
    <definedName name="BExIT16AD4HCD0WQCCA72AKLQHK1" localSheetId="3" hidden="1">#REF!</definedName>
    <definedName name="BExIT16AD4HCD0WQCCA72AKLQHK1" localSheetId="4" hidden="1">#REF!</definedName>
    <definedName name="BExIT16AD4HCD0WQCCA72AKLQHK1" hidden="1">#REF!</definedName>
    <definedName name="BExIT1MK8TBAK3SNP36A8FKDQSOK" localSheetId="3" hidden="1">#REF!</definedName>
    <definedName name="BExIT1MK8TBAK3SNP36A8FKDQSOK" localSheetId="4" hidden="1">#REF!</definedName>
    <definedName name="BExIT1MK8TBAK3SNP36A8FKDQSOK" hidden="1">#REF!</definedName>
    <definedName name="BExIT9PPVL7XGGIZS7G6QI6L7H9U" localSheetId="3" hidden="1">#REF!</definedName>
    <definedName name="BExIT9PPVL7XGGIZS7G6QI6L7H9U" localSheetId="4" hidden="1">#REF!</definedName>
    <definedName name="BExIT9PPVL7XGGIZS7G6QI6L7H9U" hidden="1">#REF!</definedName>
    <definedName name="BExITBNYANV2S8KD56GOGCKW393R" localSheetId="3" hidden="1">#REF!</definedName>
    <definedName name="BExITBNYANV2S8KD56GOGCKW393R" localSheetId="4" hidden="1">#REF!</definedName>
    <definedName name="BExITBNYANV2S8KD56GOGCKW393R" hidden="1">#REF!</definedName>
    <definedName name="BExITGB4FVAV0LE88D7JMX7FBYXI" localSheetId="3" hidden="1">#REF!</definedName>
    <definedName name="BExITGB4FVAV0LE88D7JMX7FBYXI" localSheetId="4" hidden="1">#REF!</definedName>
    <definedName name="BExITGB4FVAV0LE88D7JMX7FBYXI" hidden="1">#REF!</definedName>
    <definedName name="BExITI3TQ14K842P38QF0PNWSWNO" localSheetId="3" hidden="1">#REF!</definedName>
    <definedName name="BExITI3TQ14K842P38QF0PNWSWNO" localSheetId="4" hidden="1">#REF!</definedName>
    <definedName name="BExITI3TQ14K842P38QF0PNWSWNO" hidden="1">#REF!</definedName>
    <definedName name="BExIU9OGER4TPMETACWUEP1UENK0" localSheetId="3" hidden="1">#REF!</definedName>
    <definedName name="BExIU9OGER4TPMETACWUEP1UENK0" localSheetId="4" hidden="1">#REF!</definedName>
    <definedName name="BExIU9OGER4TPMETACWUEP1UENK0" hidden="1">#REF!</definedName>
    <definedName name="BExIUD4OJGH65NFNQ4VMCE3R4J1X" localSheetId="3" hidden="1">#REF!</definedName>
    <definedName name="BExIUD4OJGH65NFNQ4VMCE3R4J1X" localSheetId="4" hidden="1">#REF!</definedName>
    <definedName name="BExIUD4OJGH65NFNQ4VMCE3R4J1X" hidden="1">#REF!</definedName>
    <definedName name="BExIUQM0XWNNW3MJD26EOVIT7FSU" localSheetId="3" hidden="1">#REF!</definedName>
    <definedName name="BExIUQM0XWNNW3MJD26EOVIT7FSU" localSheetId="4" hidden="1">#REF!</definedName>
    <definedName name="BExIUQM0XWNNW3MJD26EOVIT7FSU" hidden="1">#REF!</definedName>
    <definedName name="BExIUTB5OAAXYW0OFMP0PS40SPOB" localSheetId="3" hidden="1">#REF!</definedName>
    <definedName name="BExIUTB5OAAXYW0OFMP0PS40SPOB" localSheetId="4" hidden="1">#REF!</definedName>
    <definedName name="BExIUTB5OAAXYW0OFMP0PS40SPOB" hidden="1">#REF!</definedName>
    <definedName name="BExIUUT2MHIOV6R3WHA0DPM1KBKY" localSheetId="3" hidden="1">#REF!</definedName>
    <definedName name="BExIUUT2MHIOV6R3WHA0DPM1KBKY" localSheetId="4" hidden="1">#REF!</definedName>
    <definedName name="BExIUUT2MHIOV6R3WHA0DPM1KBKY" hidden="1">#REF!</definedName>
    <definedName name="BExIUYPDT1AM6MWGWQS646PIZIWC" localSheetId="3" hidden="1">#REF!</definedName>
    <definedName name="BExIUYPDT1AM6MWGWQS646PIZIWC" localSheetId="4" hidden="1">#REF!</definedName>
    <definedName name="BExIUYPDT1AM6MWGWQS646PIZIWC" hidden="1">#REF!</definedName>
    <definedName name="BExIV0I2O9F8D1UK1SI8AEYR6U0A" localSheetId="3" hidden="1">#REF!</definedName>
    <definedName name="BExIV0I2O9F8D1UK1SI8AEYR6U0A" localSheetId="4" hidden="1">#REF!</definedName>
    <definedName name="BExIV0I2O9F8D1UK1SI8AEYR6U0A" hidden="1">#REF!</definedName>
    <definedName name="BExIV2LM38XPLRTWT0R44TMQ59E5" localSheetId="3" hidden="1">#REF!</definedName>
    <definedName name="BExIV2LM38XPLRTWT0R44TMQ59E5" localSheetId="4" hidden="1">#REF!</definedName>
    <definedName name="BExIV2LM38XPLRTWT0R44TMQ59E5" hidden="1">#REF!</definedName>
    <definedName name="BExIV3HY4S0YRV1F7XEMF2YHAR2I" localSheetId="3" hidden="1">#REF!</definedName>
    <definedName name="BExIV3HY4S0YRV1F7XEMF2YHAR2I" localSheetId="4" hidden="1">#REF!</definedName>
    <definedName name="BExIV3HY4S0YRV1F7XEMF2YHAR2I" hidden="1">#REF!</definedName>
    <definedName name="BExIV6HUZFRIFLXW2SICKGTAH1PV" localSheetId="3" hidden="1">#REF!</definedName>
    <definedName name="BExIV6HUZFRIFLXW2SICKGTAH1PV" localSheetId="4" hidden="1">#REF!</definedName>
    <definedName name="BExIV6HUZFRIFLXW2SICKGTAH1PV" hidden="1">#REF!</definedName>
    <definedName name="BExIVCXWL6H5LD9DHDIA4F5U9TQL" localSheetId="3" hidden="1">#REF!</definedName>
    <definedName name="BExIVCXWL6H5LD9DHDIA4F5U9TQL" localSheetId="4" hidden="1">#REF!</definedName>
    <definedName name="BExIVCXWL6H5LD9DHDIA4F5U9TQL" hidden="1">#REF!</definedName>
    <definedName name="BExIVEVYJ7KL8QNR5ZTOSD11I5A6" localSheetId="3" hidden="1">#REF!</definedName>
    <definedName name="BExIVEVYJ7KL8QNR5ZTOSD11I5A6" localSheetId="4" hidden="1">#REF!</definedName>
    <definedName name="BExIVEVYJ7KL8QNR5ZTOSD11I5A6" hidden="1">#REF!</definedName>
    <definedName name="BExIVJ30S9U8MA1TUBRND8DGF96D" localSheetId="3" hidden="1">#REF!</definedName>
    <definedName name="BExIVJ30S9U8MA1TUBRND8DGF96D" localSheetId="4" hidden="1">#REF!</definedName>
    <definedName name="BExIVJ30S9U8MA1TUBRND8DGF96D" hidden="1">#REF!</definedName>
    <definedName name="BExIVMOIPSEWSIHIDDLOXESQ28A0" localSheetId="3" hidden="1">#REF!</definedName>
    <definedName name="BExIVMOIPSEWSIHIDDLOXESQ28A0" localSheetId="4" hidden="1">#REF!</definedName>
    <definedName name="BExIVMOIPSEWSIHIDDLOXESQ28A0" hidden="1">#REF!</definedName>
    <definedName name="BExIVNVNJX9BYDLC88NG09YF5XQ6" localSheetId="3" hidden="1">#REF!</definedName>
    <definedName name="BExIVNVNJX9BYDLC88NG09YF5XQ6" localSheetId="4" hidden="1">#REF!</definedName>
    <definedName name="BExIVNVNJX9BYDLC88NG09YF5XQ6" hidden="1">#REF!</definedName>
    <definedName name="BExIVQVKLMGSRYT1LFZH0KUIA4OR" localSheetId="3" hidden="1">#REF!</definedName>
    <definedName name="BExIVQVKLMGSRYT1LFZH0KUIA4OR" localSheetId="4" hidden="1">#REF!</definedName>
    <definedName name="BExIVQVKLMGSRYT1LFZH0KUIA4OR" hidden="1">#REF!</definedName>
    <definedName name="BExIVYTFI35KNR2XSA6N8OJYUTUR" localSheetId="3" hidden="1">#REF!</definedName>
    <definedName name="BExIVYTFI35KNR2XSA6N8OJYUTUR" localSheetId="4" hidden="1">#REF!</definedName>
    <definedName name="BExIVYTFI35KNR2XSA6N8OJYUTUR" hidden="1">#REF!</definedName>
    <definedName name="BExIVZF05SNB8DE7VLQOFG9S41HS" localSheetId="3" hidden="1">#REF!</definedName>
    <definedName name="BExIVZF05SNB8DE7VLQOFG9S41HS" localSheetId="4" hidden="1">#REF!</definedName>
    <definedName name="BExIVZF05SNB8DE7VLQOFG9S41HS" hidden="1">#REF!</definedName>
    <definedName name="BExIWB3SY3WRIVIOF988DNNODBOA" localSheetId="3" hidden="1">#REF!</definedName>
    <definedName name="BExIWB3SY3WRIVIOF988DNNODBOA" localSheetId="4" hidden="1">#REF!</definedName>
    <definedName name="BExIWB3SY3WRIVIOF988DNNODBOA" hidden="1">#REF!</definedName>
    <definedName name="BExIWB99CG0H52LRD6QWPN4L6DV2" localSheetId="3" hidden="1">#REF!</definedName>
    <definedName name="BExIWB99CG0H52LRD6QWPN4L6DV2" localSheetId="4" hidden="1">#REF!</definedName>
    <definedName name="BExIWB99CG0H52LRD6QWPN4L6DV2" hidden="1">#REF!</definedName>
    <definedName name="BExIWG1W7XP9DFYYSZAIOSHM0QLQ" localSheetId="3" hidden="1">#REF!</definedName>
    <definedName name="BExIWG1W7XP9DFYYSZAIOSHM0QLQ" localSheetId="4" hidden="1">#REF!</definedName>
    <definedName name="BExIWG1W7XP9DFYYSZAIOSHM0QLQ" hidden="1">#REF!</definedName>
    <definedName name="BExIWH3KUK94B7833DD4TB0Y6KP9" localSheetId="3" hidden="1">#REF!</definedName>
    <definedName name="BExIWH3KUK94B7833DD4TB0Y6KP9" localSheetId="4" hidden="1">#REF!</definedName>
    <definedName name="BExIWH3KUK94B7833DD4TB0Y6KP9" hidden="1">#REF!</definedName>
    <definedName name="BExIWHZXYAALPLS8CSHZHJ82LBOH" localSheetId="3" hidden="1">#REF!</definedName>
    <definedName name="BExIWHZXYAALPLS8CSHZHJ82LBOH" localSheetId="4" hidden="1">#REF!</definedName>
    <definedName name="BExIWHZXYAALPLS8CSHZHJ82LBOH" hidden="1">#REF!</definedName>
    <definedName name="BExIWJY6FHR6KOO0P8U4IZ7VD42D" localSheetId="3" hidden="1">#REF!</definedName>
    <definedName name="BExIWJY6FHR6KOO0P8U4IZ7VD42D" localSheetId="4" hidden="1">#REF!</definedName>
    <definedName name="BExIWJY6FHR6KOO0P8U4IZ7VD42D" hidden="1">#REF!</definedName>
    <definedName name="BExIWKE9MGIDWORBI43AWTUNYFAN" localSheetId="3" hidden="1">#REF!</definedName>
    <definedName name="BExIWKE9MGIDWORBI43AWTUNYFAN" localSheetId="4" hidden="1">#REF!</definedName>
    <definedName name="BExIWKE9MGIDWORBI43AWTUNYFAN" hidden="1">#REF!</definedName>
    <definedName name="BExIWPHOYLSNGZKVD3RRKOEALEUG" localSheetId="3" hidden="1">#REF!</definedName>
    <definedName name="BExIWPHOYLSNGZKVD3RRKOEALEUG" localSheetId="4" hidden="1">#REF!</definedName>
    <definedName name="BExIWPHOYLSNGZKVD3RRKOEALEUG" hidden="1">#REF!</definedName>
    <definedName name="BExIWSHLD1QIZPL5ARLXOJ9Y2CAA" localSheetId="3" hidden="1">#REF!</definedName>
    <definedName name="BExIWSHLD1QIZPL5ARLXOJ9Y2CAA" localSheetId="4" hidden="1">#REF!</definedName>
    <definedName name="BExIWSHLD1QIZPL5ARLXOJ9Y2CAA" hidden="1">#REF!</definedName>
    <definedName name="BExIX34PM5DBTRHRQWP6PL6WIX88" localSheetId="3" hidden="1">#REF!</definedName>
    <definedName name="BExIX34PM5DBTRHRQWP6PL6WIX88" localSheetId="4" hidden="1">#REF!</definedName>
    <definedName name="BExIX34PM5DBTRHRQWP6PL6WIX88" hidden="1">#REF!</definedName>
    <definedName name="BExIX5OAP9KSUE5SIZCW9P39Q4WE" localSheetId="3" hidden="1">#REF!</definedName>
    <definedName name="BExIX5OAP9KSUE5SIZCW9P39Q4WE" localSheetId="4" hidden="1">#REF!</definedName>
    <definedName name="BExIX5OAP9KSUE5SIZCW9P39Q4WE" hidden="1">#REF!</definedName>
    <definedName name="BExIXGRJPVJMUDGSG7IHPXPNO69B" localSheetId="3" hidden="1">#REF!</definedName>
    <definedName name="BExIXGRJPVJMUDGSG7IHPXPNO69B" localSheetId="4" hidden="1">#REF!</definedName>
    <definedName name="BExIXGRJPVJMUDGSG7IHPXPNO69B" hidden="1">#REF!</definedName>
    <definedName name="BExIXGWVQ9WOO0NCJLXAU4PJPOPM" localSheetId="3" hidden="1">#REF!</definedName>
    <definedName name="BExIXGWVQ9WOO0NCJLXAU4PJPOPM" localSheetId="4" hidden="1">#REF!</definedName>
    <definedName name="BExIXGWVQ9WOO0NCJLXAU4PJPOPM" hidden="1">#REF!</definedName>
    <definedName name="BExIXLK6SEOTUWQVNLCH4SAKTVGQ" localSheetId="3" hidden="1">#REF!</definedName>
    <definedName name="BExIXLK6SEOTUWQVNLCH4SAKTVGQ" localSheetId="4" hidden="1">#REF!</definedName>
    <definedName name="BExIXLK6SEOTUWQVNLCH4SAKTVGQ" hidden="1">#REF!</definedName>
    <definedName name="BExIXM5R87ZL3FHALWZXYCPHGX3E" localSheetId="3" hidden="1">#REF!</definedName>
    <definedName name="BExIXM5R87ZL3FHALWZXYCPHGX3E" localSheetId="4" hidden="1">#REF!</definedName>
    <definedName name="BExIXM5R87ZL3FHALWZXYCPHGX3E" hidden="1">#REF!</definedName>
    <definedName name="BExIXN24YK8MIB3OZ905DHU9CDH1" localSheetId="3" hidden="1">#REF!</definedName>
    <definedName name="BExIXN24YK8MIB3OZ905DHU9CDH1" localSheetId="4" hidden="1">#REF!</definedName>
    <definedName name="BExIXN24YK8MIB3OZ905DHU9CDH1" hidden="1">#REF!</definedName>
    <definedName name="BExIXS036ZCKT2Z8XZKLZ8PFWQGL" localSheetId="3" hidden="1">#REF!</definedName>
    <definedName name="BExIXS036ZCKT2Z8XZKLZ8PFWQGL" localSheetId="4" hidden="1">#REF!</definedName>
    <definedName name="BExIXS036ZCKT2Z8XZKLZ8PFWQGL" hidden="1">#REF!</definedName>
    <definedName name="BExIXY5CF9PFM0P40AZ4U51TMWV0" localSheetId="3" hidden="1">#REF!</definedName>
    <definedName name="BExIXY5CF9PFM0P40AZ4U51TMWV0" localSheetId="4" hidden="1">#REF!</definedName>
    <definedName name="BExIXY5CF9PFM0P40AZ4U51TMWV0" hidden="1">#REF!</definedName>
    <definedName name="BExIYEXJBK8JDWIRSVV4RJSKZVV1" localSheetId="3" hidden="1">#REF!</definedName>
    <definedName name="BExIYEXJBK8JDWIRSVV4RJSKZVV1" localSheetId="4" hidden="1">#REF!</definedName>
    <definedName name="BExIYEXJBK8JDWIRSVV4RJSKZVV1" hidden="1">#REF!</definedName>
    <definedName name="BExIYFJ59KLIPRTGIHX9X07UVGT3" localSheetId="3" hidden="1">#REF!</definedName>
    <definedName name="BExIYFJ59KLIPRTGIHX9X07UVGT3" localSheetId="4" hidden="1">#REF!</definedName>
    <definedName name="BExIYFJ59KLIPRTGIHX9X07UVGT3" hidden="1">#REF!</definedName>
    <definedName name="BExIYHH7GZO6BU3DC4GRLH3FD3ZS" localSheetId="3" hidden="1">#REF!</definedName>
    <definedName name="BExIYHH7GZO6BU3DC4GRLH3FD3ZS" localSheetId="4" hidden="1">#REF!</definedName>
    <definedName name="BExIYHH7GZO6BU3DC4GRLH3FD3ZS" hidden="1">#REF!</definedName>
    <definedName name="BExIYHMPBTD67ZNUL9O76FZQHYPT" localSheetId="3" hidden="1">#REF!</definedName>
    <definedName name="BExIYHMPBTD67ZNUL9O76FZQHYPT" localSheetId="4" hidden="1">#REF!</definedName>
    <definedName name="BExIYHMPBTD67ZNUL9O76FZQHYPT" hidden="1">#REF!</definedName>
    <definedName name="BExIYI2RH0K4225XO970K2IQ1E79" localSheetId="3" hidden="1">#REF!</definedName>
    <definedName name="BExIYI2RH0K4225XO970K2IQ1E79" localSheetId="4" hidden="1">#REF!</definedName>
    <definedName name="BExIYI2RH0K4225XO970K2IQ1E79" hidden="1">#REF!</definedName>
    <definedName name="BExIYMPZ0KS2KOJFQAUQJ77L7701" localSheetId="3" hidden="1">#REF!</definedName>
    <definedName name="BExIYMPZ0KS2KOJFQAUQJ77L7701" localSheetId="4" hidden="1">#REF!</definedName>
    <definedName name="BExIYMPZ0KS2KOJFQAUQJ77L7701" hidden="1">#REF!</definedName>
    <definedName name="BExIYP9Q6FV9T0R9G3UDKLS4TTYX" localSheetId="3" hidden="1">#REF!</definedName>
    <definedName name="BExIYP9Q6FV9T0R9G3UDKLS4TTYX" localSheetId="4" hidden="1">#REF!</definedName>
    <definedName name="BExIYP9Q6FV9T0R9G3UDKLS4TTYX" hidden="1">#REF!</definedName>
    <definedName name="BExIYZGLDQ1TN7BIIN4RLDP31GIM" localSheetId="3" hidden="1">#REF!</definedName>
    <definedName name="BExIYZGLDQ1TN7BIIN4RLDP31GIM" localSheetId="4" hidden="1">#REF!</definedName>
    <definedName name="BExIYZGLDQ1TN7BIIN4RLDP31GIM" hidden="1">#REF!</definedName>
    <definedName name="BExIZ4K0EZJK6PW3L8SVKTJFSWW9" localSheetId="3" hidden="1">#REF!</definedName>
    <definedName name="BExIZ4K0EZJK6PW3L8SVKTJFSWW9" localSheetId="4" hidden="1">#REF!</definedName>
    <definedName name="BExIZ4K0EZJK6PW3L8SVKTJFSWW9" hidden="1">#REF!</definedName>
    <definedName name="BExIZAECOEZGBAO29QMV14E6XDIV" localSheetId="3" hidden="1">#REF!</definedName>
    <definedName name="BExIZAECOEZGBAO29QMV14E6XDIV" localSheetId="4" hidden="1">#REF!</definedName>
    <definedName name="BExIZAECOEZGBAO29QMV14E6XDIV" hidden="1">#REF!</definedName>
    <definedName name="BExIZHQR3N1546MQS83ZJ8I6SPZ3" localSheetId="3" hidden="1">#REF!</definedName>
    <definedName name="BExIZHQR3N1546MQS83ZJ8I6SPZ3" localSheetId="4" hidden="1">#REF!</definedName>
    <definedName name="BExIZHQR3N1546MQS83ZJ8I6SPZ3" hidden="1">#REF!</definedName>
    <definedName name="BExIZKVXYD5O2JBU81F2UFJZLLSI" localSheetId="3" hidden="1">#REF!</definedName>
    <definedName name="BExIZKVXYD5O2JBU81F2UFJZLLSI" localSheetId="4" hidden="1">#REF!</definedName>
    <definedName name="BExIZKVXYD5O2JBU81F2UFJZLLSI" hidden="1">#REF!</definedName>
    <definedName name="BExIZPZDHC8HGER83WHCZAHOX7LK" localSheetId="3" hidden="1">#REF!</definedName>
    <definedName name="BExIZPZDHC8HGER83WHCZAHOX7LK" localSheetId="4" hidden="1">#REF!</definedName>
    <definedName name="BExIZPZDHC8HGER83WHCZAHOX7LK" hidden="1">#REF!</definedName>
    <definedName name="BExIZQA5XCS39QKXMYR1MH2ZIGPS" localSheetId="3" hidden="1">#REF!</definedName>
    <definedName name="BExIZQA5XCS39QKXMYR1MH2ZIGPS" localSheetId="4" hidden="1">#REF!</definedName>
    <definedName name="BExIZQA5XCS39QKXMYR1MH2ZIGPS" hidden="1">#REF!</definedName>
    <definedName name="BExIZVDLRUNAL32D9KO9X7Y4PB3O" localSheetId="3" hidden="1">#REF!</definedName>
    <definedName name="BExIZVDLRUNAL32D9KO9X7Y4PB3O" localSheetId="4" hidden="1">#REF!</definedName>
    <definedName name="BExIZVDLRUNAL32D9KO9X7Y4PB3O" hidden="1">#REF!</definedName>
    <definedName name="BExIZY2PUZ0OF9YKK1B13IW0VS6G" localSheetId="3" hidden="1">#REF!</definedName>
    <definedName name="BExIZY2PUZ0OF9YKK1B13IW0VS6G" localSheetId="4" hidden="1">#REF!</definedName>
    <definedName name="BExIZY2PUZ0OF9YKK1B13IW0VS6G" hidden="1">#REF!</definedName>
    <definedName name="BExJ08KBRR2XMWW3VZMPSQKXHZUH" localSheetId="3" hidden="1">#REF!</definedName>
    <definedName name="BExJ08KBRR2XMWW3VZMPSQKXHZUH" localSheetId="4" hidden="1">#REF!</definedName>
    <definedName name="BExJ08KBRR2XMWW3VZMPSQKXHZUH" hidden="1">#REF!</definedName>
    <definedName name="BExJ0DYJWXGE7DA39PYL3WM05U9O" localSheetId="3" hidden="1">#REF!</definedName>
    <definedName name="BExJ0DYJWXGE7DA39PYL3WM05U9O" localSheetId="4" hidden="1">#REF!</definedName>
    <definedName name="BExJ0DYJWXGE7DA39PYL3WM05U9O" hidden="1">#REF!</definedName>
    <definedName name="BExJ0JYDEZPM2303TRBXOZ74M7N6" localSheetId="3" hidden="1">#REF!</definedName>
    <definedName name="BExJ0JYDEZPM2303TRBXOZ74M7N6" localSheetId="4" hidden="1">#REF!</definedName>
    <definedName name="BExJ0JYDEZPM2303TRBXOZ74M7N6" hidden="1">#REF!</definedName>
    <definedName name="BExJ0MY8SY5J5V50H3UKE78ODTVB" localSheetId="3" hidden="1">#REF!</definedName>
    <definedName name="BExJ0MY8SY5J5V50H3UKE78ODTVB" localSheetId="4" hidden="1">#REF!</definedName>
    <definedName name="BExJ0MY8SY5J5V50H3UKE78ODTVB" hidden="1">#REF!</definedName>
    <definedName name="BExJ0YC98G37ML4N8FLP8D95EFRF" localSheetId="3" hidden="1">#REF!</definedName>
    <definedName name="BExJ0YC98G37ML4N8FLP8D95EFRF" localSheetId="4" hidden="1">#REF!</definedName>
    <definedName name="BExJ0YC98G37ML4N8FLP8D95EFRF" hidden="1">#REF!</definedName>
    <definedName name="BExKCDYKAEV45AFXHVHZZ62E5BM3" localSheetId="3" hidden="1">#REF!</definedName>
    <definedName name="BExKCDYKAEV45AFXHVHZZ62E5BM3" localSheetId="4" hidden="1">#REF!</definedName>
    <definedName name="BExKCDYKAEV45AFXHVHZZ62E5BM3" hidden="1">#REF!</definedName>
    <definedName name="BExKCYXU0W2VQVDI3N3N37K2598P" localSheetId="3" hidden="1">#REF!</definedName>
    <definedName name="BExKCYXU0W2VQVDI3N3N37K2598P" localSheetId="4" hidden="1">#REF!</definedName>
    <definedName name="BExKCYXU0W2VQVDI3N3N37K2598P" hidden="1">#REF!</definedName>
    <definedName name="BExKDJX3Z1TS0WFDD9EAO42JHL9G" localSheetId="3" hidden="1">#REF!</definedName>
    <definedName name="BExKDJX3Z1TS0WFDD9EAO42JHL9G" localSheetId="4" hidden="1">#REF!</definedName>
    <definedName name="BExKDJX3Z1TS0WFDD9EAO42JHL9G" hidden="1">#REF!</definedName>
    <definedName name="BExKDK7WVA5I2WBACAZHAHN35D0I" localSheetId="3" hidden="1">#REF!</definedName>
    <definedName name="BExKDK7WVA5I2WBACAZHAHN35D0I" localSheetId="4" hidden="1">#REF!</definedName>
    <definedName name="BExKDK7WVA5I2WBACAZHAHN35D0I" hidden="1">#REF!</definedName>
    <definedName name="BExKDKO0W4AGQO1V7K6Q4VM750FT" localSheetId="3" hidden="1">#REF!</definedName>
    <definedName name="BExKDKO0W4AGQO1V7K6Q4VM750FT" localSheetId="4" hidden="1">#REF!</definedName>
    <definedName name="BExKDKO0W4AGQO1V7K6Q4VM750FT" hidden="1">#REF!</definedName>
    <definedName name="BExKDLF10G7W77J87QWH3ZGLUCLW" localSheetId="3" hidden="1">#REF!</definedName>
    <definedName name="BExKDLF10G7W77J87QWH3ZGLUCLW" localSheetId="4" hidden="1">#REF!</definedName>
    <definedName name="BExKDLF10G7W77J87QWH3ZGLUCLW" hidden="1">#REF!</definedName>
    <definedName name="BExKE2NDBQ14HOJH945N4W9ZZFJO" localSheetId="3" hidden="1">#REF!</definedName>
    <definedName name="BExKE2NDBQ14HOJH945N4W9ZZFJO" localSheetId="4" hidden="1">#REF!</definedName>
    <definedName name="BExKE2NDBQ14HOJH945N4W9ZZFJO" hidden="1">#REF!</definedName>
    <definedName name="BExKEFE0I3MT6ZLC4T1L9465HKTN" localSheetId="3" hidden="1">#REF!</definedName>
    <definedName name="BExKEFE0I3MT6ZLC4T1L9465HKTN" localSheetId="4" hidden="1">#REF!</definedName>
    <definedName name="BExKEFE0I3MT6ZLC4T1L9465HKTN" hidden="1">#REF!</definedName>
    <definedName name="BExKEK6O5BVJP4VY02FY7JNAZ6BT" localSheetId="3" hidden="1">#REF!</definedName>
    <definedName name="BExKEK6O5BVJP4VY02FY7JNAZ6BT" localSheetId="4" hidden="1">#REF!</definedName>
    <definedName name="BExKEK6O5BVJP4VY02FY7JNAZ6BT" hidden="1">#REF!</definedName>
    <definedName name="BExKEKXK6E6QX339ELPXDIRZSJE0" localSheetId="3" hidden="1">#REF!</definedName>
    <definedName name="BExKEKXK6E6QX339ELPXDIRZSJE0" localSheetId="4" hidden="1">#REF!</definedName>
    <definedName name="BExKEKXK6E6QX339ELPXDIRZSJE0" hidden="1">#REF!</definedName>
    <definedName name="BExKEMFI35R0D4WN4A59V9QH7I5S" localSheetId="3" hidden="1">#REF!</definedName>
    <definedName name="BExKEMFI35R0D4WN4A59V9QH7I5S" localSheetId="4" hidden="1">#REF!</definedName>
    <definedName name="BExKEMFI35R0D4WN4A59V9QH7I5S" hidden="1">#REF!</definedName>
    <definedName name="BExKEOOIBMP7N8033EY2CJYCBX6H" localSheetId="3" hidden="1">#REF!</definedName>
    <definedName name="BExKEOOIBMP7N8033EY2CJYCBX6H" localSheetId="4" hidden="1">#REF!</definedName>
    <definedName name="BExKEOOIBMP7N8033EY2CJYCBX6H" hidden="1">#REF!</definedName>
    <definedName name="BExKEW0RR5LA3VC46A2BEOOMQE56" localSheetId="3" hidden="1">#REF!</definedName>
    <definedName name="BExKEW0RR5LA3VC46A2BEOOMQE56" localSheetId="4" hidden="1">#REF!</definedName>
    <definedName name="BExKEW0RR5LA3VC46A2BEOOMQE56" hidden="1">#REF!</definedName>
    <definedName name="BExKF37PTJB4PE1PUQWG20ASBX4E" localSheetId="3" hidden="1">#REF!</definedName>
    <definedName name="BExKF37PTJB4PE1PUQWG20ASBX4E" localSheetId="4" hidden="1">#REF!</definedName>
    <definedName name="BExKF37PTJB4PE1PUQWG20ASBX4E" hidden="1">#REF!</definedName>
    <definedName name="BExKFA3VI1CZK21SM0N3LZWT9LA1" localSheetId="3" hidden="1">#REF!</definedName>
    <definedName name="BExKFA3VI1CZK21SM0N3LZWT9LA1" localSheetId="4" hidden="1">#REF!</definedName>
    <definedName name="BExKFA3VI1CZK21SM0N3LZWT9LA1" hidden="1">#REF!</definedName>
    <definedName name="BExKFBB29XXT9A2LVUXYSIVKPWGB" localSheetId="3" hidden="1">#REF!</definedName>
    <definedName name="BExKFBB29XXT9A2LVUXYSIVKPWGB" localSheetId="4" hidden="1">#REF!</definedName>
    <definedName name="BExKFBB29XXT9A2LVUXYSIVKPWGB" hidden="1">#REF!</definedName>
    <definedName name="BExKFINBFV5J2NFRCL4YUO3YF0ZE" localSheetId="3" hidden="1">#REF!</definedName>
    <definedName name="BExKFINBFV5J2NFRCL4YUO3YF0ZE" localSheetId="4" hidden="1">#REF!</definedName>
    <definedName name="BExKFINBFV5J2NFRCL4YUO3YF0ZE" hidden="1">#REF!</definedName>
    <definedName name="BExKFISRBFACTAMJSALEYMY66F6X" localSheetId="3" hidden="1">#REF!</definedName>
    <definedName name="BExKFISRBFACTAMJSALEYMY66F6X" localSheetId="4" hidden="1">#REF!</definedName>
    <definedName name="BExKFISRBFACTAMJSALEYMY66F6X" hidden="1">#REF!</definedName>
    <definedName name="BExKFOSK5DJ151C4E8544UWMYTOC" localSheetId="3" hidden="1">#REF!</definedName>
    <definedName name="BExKFOSK5DJ151C4E8544UWMYTOC" localSheetId="4" hidden="1">#REF!</definedName>
    <definedName name="BExKFOSK5DJ151C4E8544UWMYTOC" hidden="1">#REF!</definedName>
    <definedName name="BExKFWL3DE1V1VOVHAFYBE85QUB7" localSheetId="3" hidden="1">#REF!</definedName>
    <definedName name="BExKFWL3DE1V1VOVHAFYBE85QUB7" localSheetId="4" hidden="1">#REF!</definedName>
    <definedName name="BExKFWL3DE1V1VOVHAFYBE85QUB7" hidden="1">#REF!</definedName>
    <definedName name="BExKFXS9NDEWPZDVGLTMOM3CFO7N" localSheetId="3" hidden="1">#REF!</definedName>
    <definedName name="BExKFXS9NDEWPZDVGLTMOM3CFO7N" localSheetId="4" hidden="1">#REF!</definedName>
    <definedName name="BExKFXS9NDEWPZDVGLTMOM3CFO7N" hidden="1">#REF!</definedName>
    <definedName name="BExKFYJC4EVEV54F82K6VKP7Q3OU" localSheetId="3" hidden="1">#REF!</definedName>
    <definedName name="BExKFYJC4EVEV54F82K6VKP7Q3OU" localSheetId="4" hidden="1">#REF!</definedName>
    <definedName name="BExKFYJC4EVEV54F82K6VKP7Q3OU" hidden="1">#REF!</definedName>
    <definedName name="BExKG4IYHBKQQ8J8FN10GB2IKO33" localSheetId="3" hidden="1">#REF!</definedName>
    <definedName name="BExKG4IYHBKQQ8J8FN10GB2IKO33" localSheetId="4" hidden="1">#REF!</definedName>
    <definedName name="BExKG4IYHBKQQ8J8FN10GB2IKO33" hidden="1">#REF!</definedName>
    <definedName name="BExKGBVDO2JNJUFOFQMF0RJG03ZK" localSheetId="3" hidden="1">#REF!</definedName>
    <definedName name="BExKGBVDO2JNJUFOFQMF0RJG03ZK" localSheetId="4" hidden="1">#REF!</definedName>
    <definedName name="BExKGBVDO2JNJUFOFQMF0RJG03ZK" hidden="1">#REF!</definedName>
    <definedName name="BExKGF0L44S78D33WMQ1A75TRKB9" localSheetId="3" hidden="1">#REF!</definedName>
    <definedName name="BExKGF0L44S78D33WMQ1A75TRKB9" localSheetId="4" hidden="1">#REF!</definedName>
    <definedName name="BExKGF0L44S78D33WMQ1A75TRKB9" hidden="1">#REF!</definedName>
    <definedName name="BExKGFRN31B3G20LMQ4LRF879J68" localSheetId="3" hidden="1">#REF!</definedName>
    <definedName name="BExKGFRN31B3G20LMQ4LRF879J68" localSheetId="4" hidden="1">#REF!</definedName>
    <definedName name="BExKGFRN31B3G20LMQ4LRF879J68" hidden="1">#REF!</definedName>
    <definedName name="BExKGJD3U3ADZILP20U3EURP0UQP" localSheetId="3" hidden="1">#REF!</definedName>
    <definedName name="BExKGJD3U3ADZILP20U3EURP0UQP" localSheetId="4" hidden="1">#REF!</definedName>
    <definedName name="BExKGJD3U3ADZILP20U3EURP0UQP" hidden="1">#REF!</definedName>
    <definedName name="BExKGNK5YGKP0YHHTAAOV17Z9EIM" localSheetId="3" hidden="1">#REF!</definedName>
    <definedName name="BExKGNK5YGKP0YHHTAAOV17Z9EIM" localSheetId="4" hidden="1">#REF!</definedName>
    <definedName name="BExKGNK5YGKP0YHHTAAOV17Z9EIM" hidden="1">#REF!</definedName>
    <definedName name="BExKGQ3T3TWGZUSNVWJE1XWXHGRQ" localSheetId="3" hidden="1">#REF!</definedName>
    <definedName name="BExKGQ3T3TWGZUSNVWJE1XWXHGRQ" hidden="1">#REF!</definedName>
    <definedName name="BExKGV77YH9YXIQTRKK2331QGYKF" localSheetId="3" hidden="1">#REF!</definedName>
    <definedName name="BExKGV77YH9YXIQTRKK2331QGYKF" localSheetId="4" hidden="1">#REF!</definedName>
    <definedName name="BExKGV77YH9YXIQTRKK2331QGYKF" hidden="1">#REF!</definedName>
    <definedName name="BExKH3FTZ5VGTB86W9M4AB39R0G8" localSheetId="3" hidden="1">#REF!</definedName>
    <definedName name="BExKH3FTZ5VGTB86W9M4AB39R0G8" localSheetId="4" hidden="1">#REF!</definedName>
    <definedName name="BExKH3FTZ5VGTB86W9M4AB39R0G8" hidden="1">#REF!</definedName>
    <definedName name="BExKH3FV5U5O6XZM7STS3NZKQFGJ" localSheetId="3" hidden="1">#REF!</definedName>
    <definedName name="BExKH3FV5U5O6XZM7STS3NZKQFGJ" localSheetId="4" hidden="1">#REF!</definedName>
    <definedName name="BExKH3FV5U5O6XZM7STS3NZKQFGJ" hidden="1">#REF!</definedName>
    <definedName name="BExKH3W5435VN8DZ68OCKI93SEO4" localSheetId="3" hidden="1">#REF!</definedName>
    <definedName name="BExKH3W5435VN8DZ68OCKI93SEO4" localSheetId="4" hidden="1">#REF!</definedName>
    <definedName name="BExKH3W5435VN8DZ68OCKI93SEO4" hidden="1">#REF!</definedName>
    <definedName name="BExKH9L4L5ZUAA98QAZ7DB7YH4QE" localSheetId="3" hidden="1">#REF!</definedName>
    <definedName name="BExKH9L4L5ZUAA98QAZ7DB7YH4QE" localSheetId="4" hidden="1">#REF!</definedName>
    <definedName name="BExKH9L4L5ZUAA98QAZ7DB7YH4QE" hidden="1">#REF!</definedName>
    <definedName name="BExKHAMUH8NR3HRV0V6FHJE3ROLN" localSheetId="3" hidden="1">#REF!</definedName>
    <definedName name="BExKHAMUH8NR3HRV0V6FHJE3ROLN" localSheetId="4" hidden="1">#REF!</definedName>
    <definedName name="BExKHAMUH8NR3HRV0V6FHJE3ROLN" hidden="1">#REF!</definedName>
    <definedName name="BExKHCFKOWFHO2WW0N7Y5XDXEWAO" localSheetId="3" hidden="1">#REF!</definedName>
    <definedName name="BExKHCFKOWFHO2WW0N7Y5XDXEWAO" localSheetId="4" hidden="1">#REF!</definedName>
    <definedName name="BExKHCFKOWFHO2WW0N7Y5XDXEWAO" hidden="1">#REF!</definedName>
    <definedName name="BExKHIVLONZ46HLMR50DEXKEUNEP" localSheetId="3" hidden="1">#REF!</definedName>
    <definedName name="BExKHIVLONZ46HLMR50DEXKEUNEP" localSheetId="4" hidden="1">#REF!</definedName>
    <definedName name="BExKHIVLONZ46HLMR50DEXKEUNEP" hidden="1">#REF!</definedName>
    <definedName name="BExKHPM9XA0ADDK7TUR0N38EXWEP" localSheetId="3" hidden="1">#REF!</definedName>
    <definedName name="BExKHPM9XA0ADDK7TUR0N38EXWEP" localSheetId="4" hidden="1">#REF!</definedName>
    <definedName name="BExKHPM9XA0ADDK7TUR0N38EXWEP" hidden="1">#REF!</definedName>
    <definedName name="BExKHQYXEM47TMIQRQVHE4T5LT8K" localSheetId="3" hidden="1">#REF!</definedName>
    <definedName name="BExKHQYXEM47TMIQRQVHE4T5LT8K" localSheetId="4" hidden="1">#REF!</definedName>
    <definedName name="BExKHQYXEM47TMIQRQVHE4T5LT8K" hidden="1">#REF!</definedName>
    <definedName name="BExKI4076KXCDE5KXL79KT36OKLO" localSheetId="3" hidden="1">#REF!</definedName>
    <definedName name="BExKI4076KXCDE5KXL79KT36OKLO" localSheetId="4" hidden="1">#REF!</definedName>
    <definedName name="BExKI4076KXCDE5KXL79KT36OKLO" hidden="1">#REF!</definedName>
    <definedName name="BExKI7AUWXBP1WBLFRIYSNQZDWCY" localSheetId="3" hidden="1">#REF!</definedName>
    <definedName name="BExKI7AUWXBP1WBLFRIYSNQZDWCY" localSheetId="4" hidden="1">#REF!</definedName>
    <definedName name="BExKI7AUWXBP1WBLFRIYSNQZDWCY" hidden="1">#REF!</definedName>
    <definedName name="BExKI7LO70WYISR7Q0Y1ZDWO9M3B" localSheetId="3" hidden="1">#REF!</definedName>
    <definedName name="BExKI7LO70WYISR7Q0Y1ZDWO9M3B" localSheetId="4" hidden="1">#REF!</definedName>
    <definedName name="BExKI7LO70WYISR7Q0Y1ZDWO9M3B" hidden="1">#REF!</definedName>
    <definedName name="BExKIF3EIT434ZQKMDXUBJCRLMK8" localSheetId="3" hidden="1">#REF!</definedName>
    <definedName name="BExKIF3EIT434ZQKMDXUBJCRLMK8" localSheetId="4" hidden="1">#REF!</definedName>
    <definedName name="BExKIF3EIT434ZQKMDXUBJCRLMK8" hidden="1">#REF!</definedName>
    <definedName name="BExKIGQV6TXIZG039HBOJU62WP2U" localSheetId="3" hidden="1">#REF!</definedName>
    <definedName name="BExKIGQV6TXIZG039HBOJU62WP2U" localSheetId="4" hidden="1">#REF!</definedName>
    <definedName name="BExKIGQV6TXIZG039HBOJU62WP2U" hidden="1">#REF!</definedName>
    <definedName name="BExKILE008SF3KTAN8WML3XKI1NZ" localSheetId="3" hidden="1">#REF!</definedName>
    <definedName name="BExKILE008SF3KTAN8WML3XKI1NZ" localSheetId="4" hidden="1">#REF!</definedName>
    <definedName name="BExKILE008SF3KTAN8WML3XKI1NZ" hidden="1">#REF!</definedName>
    <definedName name="BExKINSBB6RS7I489QHMCOMU4Z2X" localSheetId="3" hidden="1">#REF!</definedName>
    <definedName name="BExKINSBB6RS7I489QHMCOMU4Z2X" localSheetId="4" hidden="1">#REF!</definedName>
    <definedName name="BExKINSBB6RS7I489QHMCOMU4Z2X" hidden="1">#REF!</definedName>
    <definedName name="BExKINXMPEA03CETGL1VOW1XRJIR" localSheetId="3" hidden="1">#REF!</definedName>
    <definedName name="BExKINXMPEA03CETGL1VOW1XRJIR" localSheetId="4" hidden="1">#REF!</definedName>
    <definedName name="BExKINXMPEA03CETGL1VOW1XRJIR" hidden="1">#REF!</definedName>
    <definedName name="BExKITBU5LXLZYDJS3D3BAVWEY3U" localSheetId="3" hidden="1">#REF!</definedName>
    <definedName name="BExKITBU5LXLZYDJS3D3BAVWEY3U" localSheetId="4" hidden="1">#REF!</definedName>
    <definedName name="BExKITBU5LXLZYDJS3D3BAVWEY3U" hidden="1">#REF!</definedName>
    <definedName name="BExKIU87ZKSOC2DYZWFK6SAK9I8E" localSheetId="3" hidden="1">#REF!</definedName>
    <definedName name="BExKIU87ZKSOC2DYZWFK6SAK9I8E" localSheetId="4" hidden="1">#REF!</definedName>
    <definedName name="BExKIU87ZKSOC2DYZWFK6SAK9I8E" hidden="1">#REF!</definedName>
    <definedName name="BExKJ449HLYX2DJ9UF0H9GTPSQ73" localSheetId="3" hidden="1">#REF!</definedName>
    <definedName name="BExKJ449HLYX2DJ9UF0H9GTPSQ73" localSheetId="4" hidden="1">#REF!</definedName>
    <definedName name="BExKJ449HLYX2DJ9UF0H9GTPSQ73" hidden="1">#REF!</definedName>
    <definedName name="BExKJ5649R9IC0GKQD6QI2G7C99Q" localSheetId="3" hidden="1">#REF!</definedName>
    <definedName name="BExKJ5649R9IC0GKQD6QI2G7C99Q" localSheetId="4" hidden="1">#REF!</definedName>
    <definedName name="BExKJ5649R9IC0GKQD6QI2G7C99Q" hidden="1">#REF!</definedName>
    <definedName name="BExKJEB4FXIMV2AAE9S3FCGRK1R0" localSheetId="3" hidden="1">#REF!</definedName>
    <definedName name="BExKJEB4FXIMV2AAE9S3FCGRK1R0" localSheetId="4" hidden="1">#REF!</definedName>
    <definedName name="BExKJEB4FXIMV2AAE9S3FCGRK1R0" hidden="1">#REF!</definedName>
    <definedName name="BExKJELX2RUC8UEC56IZPYYZXHA7" localSheetId="3" hidden="1">#REF!</definedName>
    <definedName name="BExKJELX2RUC8UEC56IZPYYZXHA7" localSheetId="4" hidden="1">#REF!</definedName>
    <definedName name="BExKJELX2RUC8UEC56IZPYYZXHA7" hidden="1">#REF!</definedName>
    <definedName name="BExKJI7CV9I6ILFIZ3SVO4DGK64J" localSheetId="3" hidden="1">#REF!</definedName>
    <definedName name="BExKJI7CV9I6ILFIZ3SVO4DGK64J" localSheetId="4" hidden="1">#REF!</definedName>
    <definedName name="BExKJI7CV9I6ILFIZ3SVO4DGK64J" hidden="1">#REF!</definedName>
    <definedName name="BExKJINMXS61G2TZEXCJAWVV4F57" localSheetId="3" hidden="1">#REF!</definedName>
    <definedName name="BExKJINMXS61G2TZEXCJAWVV4F57" localSheetId="4" hidden="1">#REF!</definedName>
    <definedName name="BExKJINMXS61G2TZEXCJAWVV4F57" hidden="1">#REF!</definedName>
    <definedName name="BExKJK5ME8KB7HA0180L7OUZDDGV" localSheetId="3" hidden="1">#REF!</definedName>
    <definedName name="BExKJK5ME8KB7HA0180L7OUZDDGV" localSheetId="4" hidden="1">#REF!</definedName>
    <definedName name="BExKJK5ME8KB7HA0180L7OUZDDGV" hidden="1">#REF!</definedName>
    <definedName name="BExKJLY652HI5GNEEWQXOB08K2C1" localSheetId="3" hidden="1">#REF!</definedName>
    <definedName name="BExKJLY652HI5GNEEWQXOB08K2C1" localSheetId="4" hidden="1">#REF!</definedName>
    <definedName name="BExKJLY652HI5GNEEWQXOB08K2C1" hidden="1">#REF!</definedName>
    <definedName name="BExKJN5IF0VMDILJ5K8ZENF2QYV1" localSheetId="3" hidden="1">#REF!</definedName>
    <definedName name="BExKJN5IF0VMDILJ5K8ZENF2QYV1" localSheetId="4" hidden="1">#REF!</definedName>
    <definedName name="BExKJN5IF0VMDILJ5K8ZENF2QYV1" hidden="1">#REF!</definedName>
    <definedName name="BExKJUSJPFUIK20FTVAFJWR2OUYX" localSheetId="3" hidden="1">#REF!</definedName>
    <definedName name="BExKJUSJPFUIK20FTVAFJWR2OUYX" localSheetId="4" hidden="1">#REF!</definedName>
    <definedName name="BExKJUSJPFUIK20FTVAFJWR2OUYX" hidden="1">#REF!</definedName>
    <definedName name="BExKJXHNZTE5OMRQ1KTVM1DIQE9I" localSheetId="3" hidden="1">#REF!</definedName>
    <definedName name="BExKJXHNZTE5OMRQ1KTVM1DIQE9I" localSheetId="4" hidden="1">#REF!</definedName>
    <definedName name="BExKJXHNZTE5OMRQ1KTVM1DIQE9I" hidden="1">#REF!</definedName>
    <definedName name="BExKK8VP5RS3D0UXZVKA37C4SYBP" localSheetId="3" hidden="1">#REF!</definedName>
    <definedName name="BExKK8VP5RS3D0UXZVKA37C4SYBP" localSheetId="4" hidden="1">#REF!</definedName>
    <definedName name="BExKK8VP5RS3D0UXZVKA37C4SYBP" hidden="1">#REF!</definedName>
    <definedName name="BExKKIM9NPF6B3SPMPIQB27HQME4" localSheetId="3" hidden="1">#REF!</definedName>
    <definedName name="BExKKIM9NPF6B3SPMPIQB27HQME4" localSheetId="4" hidden="1">#REF!</definedName>
    <definedName name="BExKKIM9NPF6B3SPMPIQB27HQME4" hidden="1">#REF!</definedName>
    <definedName name="BExKKIX1BCBQ4R3K41QD8NTV0OV0" localSheetId="3" hidden="1">#REF!</definedName>
    <definedName name="BExKKIX1BCBQ4R3K41QD8NTV0OV0" localSheetId="4" hidden="1">#REF!</definedName>
    <definedName name="BExKKIX1BCBQ4R3K41QD8NTV0OV0" hidden="1">#REF!</definedName>
    <definedName name="BExKKJ2IHMOO66DQ0V2YABR4GV05" localSheetId="3" hidden="1">#REF!</definedName>
    <definedName name="BExKKJ2IHMOO66DQ0V2YABR4GV05" localSheetId="4" hidden="1">#REF!</definedName>
    <definedName name="BExKKJ2IHMOO66DQ0V2YABR4GV05" hidden="1">#REF!</definedName>
    <definedName name="BExKKQ3ZWADYV03YHMXDOAMU90EB" localSheetId="3" hidden="1">#REF!</definedName>
    <definedName name="BExKKQ3ZWADYV03YHMXDOAMU90EB" localSheetId="4" hidden="1">#REF!</definedName>
    <definedName name="BExKKQ3ZWADYV03YHMXDOAMU90EB" hidden="1">#REF!</definedName>
    <definedName name="BExKKUGD2HMJWQEYZ8H3X1BMXFS9" localSheetId="3" hidden="1">#REF!</definedName>
    <definedName name="BExKKUGD2HMJWQEYZ8H3X1BMXFS9" localSheetId="4" hidden="1">#REF!</definedName>
    <definedName name="BExKKUGD2HMJWQEYZ8H3X1BMXFS9" hidden="1">#REF!</definedName>
    <definedName name="BExKKX05KCZZZPKOR1NE5A8RGVT4" localSheetId="3" hidden="1">#REF!</definedName>
    <definedName name="BExKKX05KCZZZPKOR1NE5A8RGVT4" localSheetId="4" hidden="1">#REF!</definedName>
    <definedName name="BExKKX05KCZZZPKOR1NE5A8RGVT4" hidden="1">#REF!</definedName>
    <definedName name="BExKL3QUCLQLECGZM555PRF8EN56" localSheetId="3" hidden="1">#REF!</definedName>
    <definedName name="BExKL3QUCLQLECGZM555PRF8EN56" localSheetId="4" hidden="1">#REF!</definedName>
    <definedName name="BExKL3QUCLQLECGZM555PRF8EN56" hidden="1">#REF!</definedName>
    <definedName name="BExKL7CGLA62V9UQH9ZDEHIK8W4O" localSheetId="3" hidden="1">#REF!</definedName>
    <definedName name="BExKL7CGLA62V9UQH9ZDEHIK8W4O" localSheetId="4" hidden="1">#REF!</definedName>
    <definedName name="BExKL7CGLA62V9UQH9ZDEHIK8W4O" hidden="1">#REF!</definedName>
    <definedName name="BExKLD6S9L66QYREYHBE5J44OK7X" localSheetId="3" hidden="1">#REF!</definedName>
    <definedName name="BExKLD6S9L66QYREYHBE5J44OK7X" localSheetId="4" hidden="1">#REF!</definedName>
    <definedName name="BExKLD6S9L66QYREYHBE5J44OK7X" hidden="1">#REF!</definedName>
    <definedName name="BExKLEZK32L28GYJWVO63BZ5E1JD" localSheetId="3" hidden="1">#REF!</definedName>
    <definedName name="BExKLEZK32L28GYJWVO63BZ5E1JD" localSheetId="4" hidden="1">#REF!</definedName>
    <definedName name="BExKLEZK32L28GYJWVO63BZ5E1JD" hidden="1">#REF!</definedName>
    <definedName name="BExKLLKVVHT06LA55JB2FC871DC5" localSheetId="3" hidden="1">#REF!</definedName>
    <definedName name="BExKLLKVVHT06LA55JB2FC871DC5" localSheetId="4" hidden="1">#REF!</definedName>
    <definedName name="BExKLLKVVHT06LA55JB2FC871DC5" hidden="1">#REF!</definedName>
    <definedName name="BExKMKNALVJRCZS69GFJA4M1J08O" localSheetId="3" hidden="1">#REF!</definedName>
    <definedName name="BExKMKNALVJRCZS69GFJA4M1J08O" localSheetId="4" hidden="1">#REF!</definedName>
    <definedName name="BExKMKNALVJRCZS69GFJA4M1J08O" hidden="1">#REF!</definedName>
    <definedName name="BExKMMFZIDRFNSBCWVADJ4S2JE52" localSheetId="3" hidden="1">#REF!</definedName>
    <definedName name="BExKMMFZIDRFNSBCWVADJ4S2JE52" localSheetId="4" hidden="1">#REF!</definedName>
    <definedName name="BExKMMFZIDRFNSBCWVADJ4S2JE52" hidden="1">#REF!</definedName>
    <definedName name="BExKMRZJS845FERFW6HUXLFAOMYD" localSheetId="3" hidden="1">#REF!</definedName>
    <definedName name="BExKMRZJS845FERFW6HUXLFAOMYD" localSheetId="4" hidden="1">#REF!</definedName>
    <definedName name="BExKMRZJS845FERFW6HUXLFAOMYD" hidden="1">#REF!</definedName>
    <definedName name="BExKMS514WWPGUGRYGTH6XU97T8B" localSheetId="3" hidden="1">#REF!</definedName>
    <definedName name="BExKMS514WWPGUGRYGTH6XU97T8B" localSheetId="4" hidden="1">#REF!</definedName>
    <definedName name="BExKMS514WWPGUGRYGTH6XU97T8B" hidden="1">#REF!</definedName>
    <definedName name="BExKMUDV8AH8HQAD5HJVUW7GFDWU" localSheetId="3" hidden="1">#REF!</definedName>
    <definedName name="BExKMUDV8AH8HQAD5HJVUW7GFDWU" localSheetId="4" hidden="1">#REF!</definedName>
    <definedName name="BExKMUDV8AH8HQAD5HJVUW7GFDWU" hidden="1">#REF!</definedName>
    <definedName name="BExKMWBX4EH3EYJ07UFEM08NB40Z" localSheetId="3" hidden="1">#REF!</definedName>
    <definedName name="BExKMWBX4EH3EYJ07UFEM08NB40Z" localSheetId="4" hidden="1">#REF!</definedName>
    <definedName name="BExKMWBX4EH3EYJ07UFEM08NB40Z" hidden="1">#REF!</definedName>
    <definedName name="BExKN4Q70IU9OY91QRUSK3044MQD" localSheetId="3" hidden="1">#REF!</definedName>
    <definedName name="BExKN4Q70IU9OY91QRUSK3044MQD" localSheetId="4" hidden="1">#REF!</definedName>
    <definedName name="BExKN4Q70IU9OY91QRUSK3044MQD" hidden="1">#REF!</definedName>
    <definedName name="BExKNBGV2IR3S7M0BX4810KZB4V3" localSheetId="3" hidden="1">#REF!</definedName>
    <definedName name="BExKNBGV2IR3S7M0BX4810KZB4V3" localSheetId="4" hidden="1">#REF!</definedName>
    <definedName name="BExKNBGV2IR3S7M0BX4810KZB4V3" hidden="1">#REF!</definedName>
    <definedName name="BExKNCTBZTSY3MO42VU5PLV6YUHZ" localSheetId="3" hidden="1">#REF!</definedName>
    <definedName name="BExKNCTBZTSY3MO42VU5PLV6YUHZ" localSheetId="4" hidden="1">#REF!</definedName>
    <definedName name="BExKNCTBZTSY3MO42VU5PLV6YUHZ" hidden="1">#REF!</definedName>
    <definedName name="BExKNGV2YY749C42AQ2T9QNIE5C3" localSheetId="3" hidden="1">#REF!</definedName>
    <definedName name="BExKNGV2YY749C42AQ2T9QNIE5C3" localSheetId="4" hidden="1">#REF!</definedName>
    <definedName name="BExKNGV2YY749C42AQ2T9QNIE5C3" hidden="1">#REF!</definedName>
    <definedName name="BExKNH0F1WPNUEQITIUN5T4NDX9H" localSheetId="3" hidden="1">#REF!</definedName>
    <definedName name="BExKNH0F1WPNUEQITIUN5T4NDX9H" localSheetId="4" hidden="1">#REF!</definedName>
    <definedName name="BExKNH0F1WPNUEQITIUN5T4NDX9H" hidden="1">#REF!</definedName>
    <definedName name="BExKNV8UOHVWEHDJWI2WMJ9X6QHZ" localSheetId="3" hidden="1">#REF!</definedName>
    <definedName name="BExKNV8UOHVWEHDJWI2WMJ9X6QHZ" localSheetId="4" hidden="1">#REF!</definedName>
    <definedName name="BExKNV8UOHVWEHDJWI2WMJ9X6QHZ" hidden="1">#REF!</definedName>
    <definedName name="BExKNZLD7UATC1MYRNJD8H2NH4KU" localSheetId="3" hidden="1">#REF!</definedName>
    <definedName name="BExKNZLD7UATC1MYRNJD8H2NH4KU" localSheetId="4" hidden="1">#REF!</definedName>
    <definedName name="BExKNZLD7UATC1MYRNJD8H2NH4KU" hidden="1">#REF!</definedName>
    <definedName name="BExKNZQUKQQG2Y97R74G4O4BJP1L" localSheetId="3" hidden="1">#REF!</definedName>
    <definedName name="BExKNZQUKQQG2Y97R74G4O4BJP1L" localSheetId="4" hidden="1">#REF!</definedName>
    <definedName name="BExKNZQUKQQG2Y97R74G4O4BJP1L" hidden="1">#REF!</definedName>
    <definedName name="BExKO06X0EAD3ABEG1E8PWLDWHBA" localSheetId="3" hidden="1">#REF!</definedName>
    <definedName name="BExKO06X0EAD3ABEG1E8PWLDWHBA" localSheetId="4" hidden="1">#REF!</definedName>
    <definedName name="BExKO06X0EAD3ABEG1E8PWLDWHBA" hidden="1">#REF!</definedName>
    <definedName name="BExKO2AHHSGNI1AZOIOW21KPXKPE" localSheetId="3" hidden="1">#REF!</definedName>
    <definedName name="BExKO2AHHSGNI1AZOIOW21KPXKPE" localSheetId="4" hidden="1">#REF!</definedName>
    <definedName name="BExKO2AHHSGNI1AZOIOW21KPXKPE" hidden="1">#REF!</definedName>
    <definedName name="BExKO2FXWJWC5IZLDN8JHYILQJ2N" localSheetId="3" hidden="1">#REF!</definedName>
    <definedName name="BExKO2FXWJWC5IZLDN8JHYILQJ2N" localSheetId="4" hidden="1">#REF!</definedName>
    <definedName name="BExKO2FXWJWC5IZLDN8JHYILQJ2N" hidden="1">#REF!</definedName>
    <definedName name="BExKO438WZ8FKOU00NURGFMOYXWN" localSheetId="3" hidden="1">#REF!</definedName>
    <definedName name="BExKO438WZ8FKOU00NURGFMOYXWN" localSheetId="4" hidden="1">#REF!</definedName>
    <definedName name="BExKO438WZ8FKOU00NURGFMOYXWN" hidden="1">#REF!</definedName>
    <definedName name="BExKO551EZ73M80UFHBQE7BQVU4L" localSheetId="3" hidden="1">#REF!</definedName>
    <definedName name="BExKO551EZ73M80UFHBQE7BQVU4L" localSheetId="4" hidden="1">#REF!</definedName>
    <definedName name="BExKO551EZ73M80UFHBQE7BQVU4L" hidden="1">#REF!</definedName>
    <definedName name="BExKOBA4VTRV9YG31IM1PDDO3J9M" localSheetId="3" hidden="1">#REF!</definedName>
    <definedName name="BExKOBA4VTRV9YG31IM1PDDO3J9M" localSheetId="4" hidden="1">#REF!</definedName>
    <definedName name="BExKOBA4VTRV9YG31IM1PDDO3J9M" hidden="1">#REF!</definedName>
    <definedName name="BExKODIZGWW2EQD0FEYW6WK6XLCM" localSheetId="3" hidden="1">#REF!</definedName>
    <definedName name="BExKODIZGWW2EQD0FEYW6WK6XLCM" localSheetId="4" hidden="1">#REF!</definedName>
    <definedName name="BExKODIZGWW2EQD0FEYW6WK6XLCM" hidden="1">#REF!</definedName>
    <definedName name="BExKOPO2HPWVQGAKW8LOZMPIDEFG" localSheetId="3" hidden="1">#REF!</definedName>
    <definedName name="BExKOPO2HPWVQGAKW8LOZMPIDEFG" localSheetId="4" hidden="1">#REF!</definedName>
    <definedName name="BExKOPO2HPWVQGAKW8LOZMPIDEFG" hidden="1">#REF!</definedName>
    <definedName name="BExKP7SRQ3MN5BDYXV2XMBQNUH23" localSheetId="3" hidden="1">#REF!</definedName>
    <definedName name="BExKP7SRQ3MN5BDYXV2XMBQNUH23" localSheetId="4" hidden="1">#REF!</definedName>
    <definedName name="BExKP7SRQ3MN5BDYXV2XMBQNUH23" hidden="1">#REF!</definedName>
    <definedName name="BExKPEZP0QTKOTLIMMIFSVTHQEEK" localSheetId="3" hidden="1">#REF!</definedName>
    <definedName name="BExKPEZP0QTKOTLIMMIFSVTHQEEK" localSheetId="4" hidden="1">#REF!</definedName>
    <definedName name="BExKPEZP0QTKOTLIMMIFSVTHQEEK" hidden="1">#REF!</definedName>
    <definedName name="BExKPFFSVTL757PNITV8R9RN4452" localSheetId="3" hidden="1">#REF!</definedName>
    <definedName name="BExKPFFSVTL757PNITV8R9RN4452" localSheetId="4" hidden="1">#REF!</definedName>
    <definedName name="BExKPFFSVTL757PNITV8R9RN4452" hidden="1">#REF!</definedName>
    <definedName name="BExKPIL5ZWOXQAENH3VP3ZHA2N7N" localSheetId="3" hidden="1">#REF!</definedName>
    <definedName name="BExKPIL5ZWOXQAENH3VP3ZHA2N7N" hidden="1">#REF!</definedName>
    <definedName name="BExKPJHKPVROP9QX9BMBZMU2HEZ1" localSheetId="3" hidden="1">#REF!</definedName>
    <definedName name="BExKPJHKPVROP9QX9BMBZMU2HEZ1" localSheetId="4" hidden="1">#REF!</definedName>
    <definedName name="BExKPJHKPVROP9QX9BMBZMU2HEZ1" hidden="1">#REF!</definedName>
    <definedName name="BExKPLQJX0HJ8OTXBXH9IC9J2V0W" localSheetId="3" hidden="1">#REF!</definedName>
    <definedName name="BExKPLQJX0HJ8OTXBXH9IC9J2V0W" localSheetId="4" hidden="1">#REF!</definedName>
    <definedName name="BExKPLQJX0HJ8OTXBXH9IC9J2V0W" hidden="1">#REF!</definedName>
    <definedName name="BExKPN8C7GN36ZJZHLOB74LU6KT0" localSheetId="3" hidden="1">#REF!</definedName>
    <definedName name="BExKPN8C7GN36ZJZHLOB74LU6KT0" localSheetId="4" hidden="1">#REF!</definedName>
    <definedName name="BExKPN8C7GN36ZJZHLOB74LU6KT0" hidden="1">#REF!</definedName>
    <definedName name="BExKPX9VZ1J5021Q98K60HMPJU58" localSheetId="3" hidden="1">#REF!</definedName>
    <definedName name="BExKPX9VZ1J5021Q98K60HMPJU58" localSheetId="4" hidden="1">#REF!</definedName>
    <definedName name="BExKPX9VZ1J5021Q98K60HMPJU58" hidden="1">#REF!</definedName>
    <definedName name="BExKQGGEP203MUWSJVORTY7RFOFT" localSheetId="3" hidden="1">#REF!</definedName>
    <definedName name="BExKQGGEP203MUWSJVORTY7RFOFT" localSheetId="4" hidden="1">#REF!</definedName>
    <definedName name="BExKQGGEP203MUWSJVORTY7RFOFT" hidden="1">#REF!</definedName>
    <definedName name="BExKQJGAAWNM3NT19E9I0CQDBTU0" localSheetId="3" hidden="1">#REF!</definedName>
    <definedName name="BExKQJGAAWNM3NT19E9I0CQDBTU0" localSheetId="4" hidden="1">#REF!</definedName>
    <definedName name="BExKQJGAAWNM3NT19E9I0CQDBTU0" hidden="1">#REF!</definedName>
    <definedName name="BExKQM5GJ1ZN5REKFE7YVBQ0KXWF" localSheetId="3" hidden="1">#REF!</definedName>
    <definedName name="BExKQM5GJ1ZN5REKFE7YVBQ0KXWF" localSheetId="4" hidden="1">#REF!</definedName>
    <definedName name="BExKQM5GJ1ZN5REKFE7YVBQ0KXWF" hidden="1">#REF!</definedName>
    <definedName name="BExKQQ71278061G7ZFYGPWOMOMY2" localSheetId="3" hidden="1">#REF!</definedName>
    <definedName name="BExKQQ71278061G7ZFYGPWOMOMY2" localSheetId="4" hidden="1">#REF!</definedName>
    <definedName name="BExKQQ71278061G7ZFYGPWOMOMY2" hidden="1">#REF!</definedName>
    <definedName name="BExKQTXRG3ECU8NT47UR7643LO5G" localSheetId="3" hidden="1">#REF!</definedName>
    <definedName name="BExKQTXRG3ECU8NT47UR7643LO5G" localSheetId="4" hidden="1">#REF!</definedName>
    <definedName name="BExKQTXRG3ECU8NT47UR7643LO5G" hidden="1">#REF!</definedName>
    <definedName name="BExKQVL7HPOIZ4FHANDFMVOJLEPR" localSheetId="3" hidden="1">#REF!</definedName>
    <definedName name="BExKQVL7HPOIZ4FHANDFMVOJLEPR" localSheetId="4" hidden="1">#REF!</definedName>
    <definedName name="BExKQVL7HPOIZ4FHANDFMVOJLEPR" hidden="1">#REF!</definedName>
    <definedName name="BExKR3ZAJRYXZB4M7XZPK0I7E55W" localSheetId="3" hidden="1">#REF!</definedName>
    <definedName name="BExKR3ZAJRYXZB4M7XZPK0I7E55W" localSheetId="4" hidden="1">#REF!</definedName>
    <definedName name="BExKR3ZAJRYXZB4M7XZPK0I7E55W" hidden="1">#REF!</definedName>
    <definedName name="BExKR8RZSEHW184G0Z56B4EGNU72" localSheetId="3" hidden="1">#REF!</definedName>
    <definedName name="BExKR8RZSEHW184G0Z56B4EGNU72" localSheetId="4" hidden="1">#REF!</definedName>
    <definedName name="BExKR8RZSEHW184G0Z56B4EGNU72" hidden="1">#REF!</definedName>
    <definedName name="BExKRHM60KUPM7RGAAFRSKX4TMS5" localSheetId="3" hidden="1">#REF!</definedName>
    <definedName name="BExKRHM60KUPM7RGAAFRSKX4TMS5" localSheetId="4" hidden="1">#REF!</definedName>
    <definedName name="BExKRHM60KUPM7RGAAFRSKX4TMS5" hidden="1">#REF!</definedName>
    <definedName name="BExKRQB2LX164R610N3VXJPD3C1W" localSheetId="3" hidden="1">#REF!</definedName>
    <definedName name="BExKRQB2LX164R610N3VXJPD3C1W" localSheetId="4" hidden="1">#REF!</definedName>
    <definedName name="BExKRQB2LX164R610N3VXJPD3C1W" hidden="1">#REF!</definedName>
    <definedName name="BExKRVUSQ6PA7ZYQSTEQL3X7PB9P" localSheetId="3" hidden="1">#REF!</definedName>
    <definedName name="BExKRVUSQ6PA7ZYQSTEQL3X7PB9P" localSheetId="4" hidden="1">#REF!</definedName>
    <definedName name="BExKRVUSQ6PA7ZYQSTEQL3X7PB9P" hidden="1">#REF!</definedName>
    <definedName name="BExKRY3KZ7F7RB2KH8HXSQ85IEQO" localSheetId="3" hidden="1">#REF!</definedName>
    <definedName name="BExKRY3KZ7F7RB2KH8HXSQ85IEQO" localSheetId="4" hidden="1">#REF!</definedName>
    <definedName name="BExKRY3KZ7F7RB2KH8HXSQ85IEQO" hidden="1">#REF!</definedName>
    <definedName name="BExKS91CCVW1YKNE1EQ4MCE1E9JX" localSheetId="3" hidden="1">#REF!</definedName>
    <definedName name="BExKS91CCVW1YKNE1EQ4MCE1E9JX" localSheetId="4" hidden="1">#REF!</definedName>
    <definedName name="BExKS91CCVW1YKNE1EQ4MCE1E9JX" hidden="1">#REF!</definedName>
    <definedName name="BExKSA37DZTCK6H13HPIKR0ZFVL8" localSheetId="3" hidden="1">#REF!</definedName>
    <definedName name="BExKSA37DZTCK6H13HPIKR0ZFVL8" localSheetId="4" hidden="1">#REF!</definedName>
    <definedName name="BExKSA37DZTCK6H13HPIKR0ZFVL8" hidden="1">#REF!</definedName>
    <definedName name="BExKSB51O073JLM4PEU353GBBSMI" localSheetId="3" hidden="1">#REF!</definedName>
    <definedName name="BExKSB51O073JLM4PEU353GBBSMI" localSheetId="4" hidden="1">#REF!</definedName>
    <definedName name="BExKSB51O073JLM4PEU353GBBSMI" hidden="1">#REF!</definedName>
    <definedName name="BExKSC1EDUXA6RM44LZV6HMMHKLX" localSheetId="3" hidden="1">#REF!</definedName>
    <definedName name="BExKSC1EDUXA6RM44LZV6HMMHKLX" localSheetId="4" hidden="1">#REF!</definedName>
    <definedName name="BExKSC1EDUXA6RM44LZV6HMMHKLX" hidden="1">#REF!</definedName>
    <definedName name="BExKSFMOMSZYDE0WNC94F40S6636" localSheetId="3" hidden="1">#REF!</definedName>
    <definedName name="BExKSFMOMSZYDE0WNC94F40S6636" localSheetId="4" hidden="1">#REF!</definedName>
    <definedName name="BExKSFMOMSZYDE0WNC94F40S6636" hidden="1">#REF!</definedName>
    <definedName name="BExKSHQ9K79S8KYUWIV5M5LAHHF1" localSheetId="3" hidden="1">#REF!</definedName>
    <definedName name="BExKSHQ9K79S8KYUWIV5M5LAHHF1" localSheetId="4" hidden="1">#REF!</definedName>
    <definedName name="BExKSHQ9K79S8KYUWIV5M5LAHHF1" hidden="1">#REF!</definedName>
    <definedName name="BExKSJTWG9L3FCX8FLK4EMUJMF27" localSheetId="3" hidden="1">#REF!</definedName>
    <definedName name="BExKSJTWG9L3FCX8FLK4EMUJMF27" localSheetId="4" hidden="1">#REF!</definedName>
    <definedName name="BExKSJTWG9L3FCX8FLK4EMUJMF27" hidden="1">#REF!</definedName>
    <definedName name="BExKSU0MKNAVZYYPKCYTZDWQX4R8" localSheetId="3" hidden="1">#REF!</definedName>
    <definedName name="BExKSU0MKNAVZYYPKCYTZDWQX4R8" localSheetId="4" hidden="1">#REF!</definedName>
    <definedName name="BExKSU0MKNAVZYYPKCYTZDWQX4R8" hidden="1">#REF!</definedName>
    <definedName name="BExKSX60G1MUS689FXIGYP2F7C62" localSheetId="3" hidden="1">#REF!</definedName>
    <definedName name="BExKSX60G1MUS689FXIGYP2F7C62" localSheetId="4" hidden="1">#REF!</definedName>
    <definedName name="BExKSX60G1MUS689FXIGYP2F7C62" hidden="1">#REF!</definedName>
    <definedName name="BExKT2UZ7Y2VWF5NQE18SJRLD2RN" localSheetId="3" hidden="1">#REF!</definedName>
    <definedName name="BExKT2UZ7Y2VWF5NQE18SJRLD2RN" localSheetId="4" hidden="1">#REF!</definedName>
    <definedName name="BExKT2UZ7Y2VWF5NQE18SJRLD2RN" hidden="1">#REF!</definedName>
    <definedName name="BExKT3GJFNGAM09H5F615E36A38C" localSheetId="3" hidden="1">#REF!</definedName>
    <definedName name="BExKT3GJFNGAM09H5F615E36A38C" localSheetId="4" hidden="1">#REF!</definedName>
    <definedName name="BExKT3GJFNGAM09H5F615E36A38C" hidden="1">#REF!</definedName>
    <definedName name="BExKTD1UM9PTLYETG1RM502XDNC0" localSheetId="3" hidden="1">#REF!</definedName>
    <definedName name="BExKTD1UM9PTLYETG1RM502XDNC0" localSheetId="4" hidden="1">#REF!</definedName>
    <definedName name="BExKTD1UM9PTLYETG1RM502XDNC0" hidden="1">#REF!</definedName>
    <definedName name="BExKTJN26AY45CE6JUAX3OIL48F7" localSheetId="3" hidden="1">#REF!</definedName>
    <definedName name="BExKTJN26AY45CE6JUAX3OIL48F7" localSheetId="4" hidden="1">#REF!</definedName>
    <definedName name="BExKTJN26AY45CE6JUAX3OIL48F7" hidden="1">#REF!</definedName>
    <definedName name="BExKTQZGN8GI3XGSEXMPCCA3S19H" localSheetId="3" hidden="1">#REF!</definedName>
    <definedName name="BExKTQZGN8GI3XGSEXMPCCA3S19H" localSheetId="4" hidden="1">#REF!</definedName>
    <definedName name="BExKTQZGN8GI3XGSEXMPCCA3S19H" hidden="1">#REF!</definedName>
    <definedName name="BExKTUKYYU0F6TUW1RXV24LRAZFE" localSheetId="3" hidden="1">#REF!</definedName>
    <definedName name="BExKTUKYYU0F6TUW1RXV24LRAZFE" localSheetId="4" hidden="1">#REF!</definedName>
    <definedName name="BExKTUKYYU0F6TUW1RXV24LRAZFE" hidden="1">#REF!</definedName>
    <definedName name="BExKU3FBLHQBIUTN6XEZW5GC9OG1" localSheetId="3" hidden="1">#REF!</definedName>
    <definedName name="BExKU3FBLHQBIUTN6XEZW5GC9OG1" localSheetId="4" hidden="1">#REF!</definedName>
    <definedName name="BExKU3FBLHQBIUTN6XEZW5GC9OG1" hidden="1">#REF!</definedName>
    <definedName name="BExKU82I99FEUIZLODXJDOJC96CQ" localSheetId="3" hidden="1">#REF!</definedName>
    <definedName name="BExKU82I99FEUIZLODXJDOJC96CQ" localSheetId="4" hidden="1">#REF!</definedName>
    <definedName name="BExKU82I99FEUIZLODXJDOJC96CQ" hidden="1">#REF!</definedName>
    <definedName name="BExKUDM0DFSCM3D91SH0XLXJSL18" localSheetId="3" hidden="1">#REF!</definedName>
    <definedName name="BExKUDM0DFSCM3D91SH0XLXJSL18" localSheetId="4" hidden="1">#REF!</definedName>
    <definedName name="BExKUDM0DFSCM3D91SH0XLXJSL18" hidden="1">#REF!</definedName>
    <definedName name="BExKUHYKD9TJTMQOOBS4EX04FCEZ" localSheetId="3" hidden="1">#REF!</definedName>
    <definedName name="BExKUHYKD9TJTMQOOBS4EX04FCEZ" localSheetId="4" hidden="1">#REF!</definedName>
    <definedName name="BExKUHYKD9TJTMQOOBS4EX04FCEZ" hidden="1">#REF!</definedName>
    <definedName name="BExKULEKJLA77AUQPDUHSM94Y76Z" localSheetId="3" hidden="1">#REF!</definedName>
    <definedName name="BExKULEKJLA77AUQPDUHSM94Y76Z" localSheetId="4" hidden="1">#REF!</definedName>
    <definedName name="BExKULEKJLA77AUQPDUHSM94Y76Z" hidden="1">#REF!</definedName>
    <definedName name="BExKUXE506JSYMR4CV866RHRDYR9" localSheetId="3" hidden="1">#REF!</definedName>
    <definedName name="BExKUXE506JSYMR4CV866RHRDYR9" localSheetId="4" hidden="1">#REF!</definedName>
    <definedName name="BExKUXE506JSYMR4CV866RHRDYR9" hidden="1">#REF!</definedName>
    <definedName name="BExKV08R85MKI3MAX9E2HERNQUNL" localSheetId="3" hidden="1">#REF!</definedName>
    <definedName name="BExKV08R85MKI3MAX9E2HERNQUNL" localSheetId="4" hidden="1">#REF!</definedName>
    <definedName name="BExKV08R85MKI3MAX9E2HERNQUNL" hidden="1">#REF!</definedName>
    <definedName name="BExKV4AAUNNJL5JWD7PX6BFKVS6O" localSheetId="3" hidden="1">#REF!</definedName>
    <definedName name="BExKV4AAUNNJL5JWD7PX6BFKVS6O" localSheetId="4" hidden="1">#REF!</definedName>
    <definedName name="BExKV4AAUNNJL5JWD7PX6BFKVS6O" hidden="1">#REF!</definedName>
    <definedName name="BExKVDVK6HN74GQPTXICP9BFC8CF" localSheetId="3" hidden="1">#REF!</definedName>
    <definedName name="BExKVDVK6HN74GQPTXICP9BFC8CF" localSheetId="4" hidden="1">#REF!</definedName>
    <definedName name="BExKVDVK6HN74GQPTXICP9BFC8CF" hidden="1">#REF!</definedName>
    <definedName name="BExKVFZ3ZZGIC1QI8XN6BYFWN0ZY" localSheetId="3" hidden="1">#REF!</definedName>
    <definedName name="BExKVFZ3ZZGIC1QI8XN6BYFWN0ZY" localSheetId="4" hidden="1">#REF!</definedName>
    <definedName name="BExKVFZ3ZZGIC1QI8XN6BYFWN0ZY" hidden="1">#REF!</definedName>
    <definedName name="BExKVG4KGO28KPGTAFL1R8TTZ10N" localSheetId="3" hidden="1">#REF!</definedName>
    <definedName name="BExKVG4KGO28KPGTAFL1R8TTZ10N" localSheetId="4" hidden="1">#REF!</definedName>
    <definedName name="BExKVG4KGO28KPGTAFL1R8TTZ10N" hidden="1">#REF!</definedName>
    <definedName name="BExKW0CSH7DA02YSNV64PSEIXB2P" localSheetId="3" hidden="1">#REF!</definedName>
    <definedName name="BExKW0CSH7DA02YSNV64PSEIXB2P" localSheetId="4" hidden="1">#REF!</definedName>
    <definedName name="BExKW0CSH7DA02YSNV64PSEIXB2P" hidden="1">#REF!</definedName>
    <definedName name="BExM9NUG3Q31X01AI9ZJCZIX25CS" localSheetId="3" hidden="1">#REF!</definedName>
    <definedName name="BExM9NUG3Q31X01AI9ZJCZIX25CS" localSheetId="4" hidden="1">#REF!</definedName>
    <definedName name="BExM9NUG3Q31X01AI9ZJCZIX25CS" hidden="1">#REF!</definedName>
    <definedName name="BExM9OG182RP30MY23PG49LVPZ1C" localSheetId="3" hidden="1">#REF!</definedName>
    <definedName name="BExM9OG182RP30MY23PG49LVPZ1C" localSheetId="4" hidden="1">#REF!</definedName>
    <definedName name="BExM9OG182RP30MY23PG49LVPZ1C" hidden="1">#REF!</definedName>
    <definedName name="BExMA64MW1S18NH8DCKPCCEI5KCB" localSheetId="3" hidden="1">#REF!</definedName>
    <definedName name="BExMA64MW1S18NH8DCKPCCEI5KCB" localSheetId="4" hidden="1">#REF!</definedName>
    <definedName name="BExMA64MW1S18NH8DCKPCCEI5KCB" hidden="1">#REF!</definedName>
    <definedName name="BExMALEWFUEM8Y686IT03ECURUBR" localSheetId="3" hidden="1">#REF!</definedName>
    <definedName name="BExMALEWFUEM8Y686IT03ECURUBR" localSheetId="4" hidden="1">#REF!</definedName>
    <definedName name="BExMALEWFUEM8Y686IT03ECURUBR" hidden="1">#REF!</definedName>
    <definedName name="BExMAS0AQY7KMMTBTBPK0SWWDITB" localSheetId="3" hidden="1">#REF!</definedName>
    <definedName name="BExMAS0AQY7KMMTBTBPK0SWWDITB" localSheetId="4" hidden="1">#REF!</definedName>
    <definedName name="BExMAS0AQY7KMMTBTBPK0SWWDITB" hidden="1">#REF!</definedName>
    <definedName name="BExMAXJS82ZJ8RS22VLE0V0LDUII" localSheetId="3" hidden="1">#REF!</definedName>
    <definedName name="BExMAXJS82ZJ8RS22VLE0V0LDUII" localSheetId="4" hidden="1">#REF!</definedName>
    <definedName name="BExMAXJS82ZJ8RS22VLE0V0LDUII" hidden="1">#REF!</definedName>
    <definedName name="BExMB4QRS0R3MTB4CMUHFZ84LNZQ" localSheetId="3" hidden="1">#REF!</definedName>
    <definedName name="BExMB4QRS0R3MTB4CMUHFZ84LNZQ" localSheetId="4" hidden="1">#REF!</definedName>
    <definedName name="BExMB4QRS0R3MTB4CMUHFZ84LNZQ" hidden="1">#REF!</definedName>
    <definedName name="BExMB7AICZ233JKSCEUSR9RQXRS0" localSheetId="3" hidden="1">#REF!</definedName>
    <definedName name="BExMB7AICZ233JKSCEUSR9RQXRS0" localSheetId="4" hidden="1">#REF!</definedName>
    <definedName name="BExMB7AICZ233JKSCEUSR9RQXRS0" hidden="1">#REF!</definedName>
    <definedName name="BExMBC35WKQY5CWQJLV4D05O6971" localSheetId="3" hidden="1">#REF!</definedName>
    <definedName name="BExMBC35WKQY5CWQJLV4D05O6971" localSheetId="4" hidden="1">#REF!</definedName>
    <definedName name="BExMBC35WKQY5CWQJLV4D05O6971" hidden="1">#REF!</definedName>
    <definedName name="BExMBFTZV4Q1A5KG25C1N9PHQNSW" localSheetId="3" hidden="1">#REF!</definedName>
    <definedName name="BExMBFTZV4Q1A5KG25C1N9PHQNSW" localSheetId="4" hidden="1">#REF!</definedName>
    <definedName name="BExMBFTZV4Q1A5KG25C1N9PHQNSW" hidden="1">#REF!</definedName>
    <definedName name="BExMBFZFXQDH3H55R89930TFTU36" localSheetId="3" hidden="1">#REF!</definedName>
    <definedName name="BExMBFZFXQDH3H55R89930TFTU36" localSheetId="4" hidden="1">#REF!</definedName>
    <definedName name="BExMBFZFXQDH3H55R89930TFTU36" hidden="1">#REF!</definedName>
    <definedName name="BExMBK6ISK3U7KHZKUJXIDKGF6VW" localSheetId="3" hidden="1">#REF!</definedName>
    <definedName name="BExMBK6ISK3U7KHZKUJXIDKGF6VW" localSheetId="4" hidden="1">#REF!</definedName>
    <definedName name="BExMBK6ISK3U7KHZKUJXIDKGF6VW" hidden="1">#REF!</definedName>
    <definedName name="BExMBYPQDG9AYDQ5E8IECVFREPO6" localSheetId="3" hidden="1">#REF!</definedName>
    <definedName name="BExMBYPQDG9AYDQ5E8IECVFREPO6" localSheetId="4" hidden="1">#REF!</definedName>
    <definedName name="BExMBYPQDG9AYDQ5E8IECVFREPO6" hidden="1">#REF!</definedName>
    <definedName name="BExMC7PESEESXVMDCGGIP5LPMUGY" localSheetId="3" hidden="1">#REF!</definedName>
    <definedName name="BExMC7PESEESXVMDCGGIP5LPMUGY" localSheetId="4" hidden="1">#REF!</definedName>
    <definedName name="BExMC7PESEESXVMDCGGIP5LPMUGY" hidden="1">#REF!</definedName>
    <definedName name="BExMC8AZUTX8LG89K2JJR7ZG62XX" localSheetId="3" hidden="1">#REF!</definedName>
    <definedName name="BExMC8AZUTX8LG89K2JJR7ZG62XX" localSheetId="4" hidden="1">#REF!</definedName>
    <definedName name="BExMC8AZUTX8LG89K2JJR7ZG62XX" hidden="1">#REF!</definedName>
    <definedName name="BExMCA96YR10V72G2R0SCIKPZLIZ" localSheetId="3" hidden="1">#REF!</definedName>
    <definedName name="BExMCA96YR10V72G2R0SCIKPZLIZ" localSheetId="4" hidden="1">#REF!</definedName>
    <definedName name="BExMCA96YR10V72G2R0SCIKPZLIZ" hidden="1">#REF!</definedName>
    <definedName name="BExMCB5JU5I2VQDUBS4O42BTEVKI" localSheetId="3" hidden="1">#REF!</definedName>
    <definedName name="BExMCB5JU5I2VQDUBS4O42BTEVKI" localSheetId="4" hidden="1">#REF!</definedName>
    <definedName name="BExMCB5JU5I2VQDUBS4O42BTEVKI" hidden="1">#REF!</definedName>
    <definedName name="BExMCFSQFSEMPY5IXDIRKZDASDBR" localSheetId="3" hidden="1">#REF!</definedName>
    <definedName name="BExMCFSQFSEMPY5IXDIRKZDASDBR" localSheetId="4" hidden="1">#REF!</definedName>
    <definedName name="BExMCFSQFSEMPY5IXDIRKZDASDBR" hidden="1">#REF!</definedName>
    <definedName name="BExMCH58I9XOLK7WEE6VSJGYPJGL" localSheetId="3" hidden="1">#REF!</definedName>
    <definedName name="BExMCH58I9XOLK7WEE6VSJGYPJGL" localSheetId="4" hidden="1">#REF!</definedName>
    <definedName name="BExMCH58I9XOLK7WEE6VSJGYPJGL" hidden="1">#REF!</definedName>
    <definedName name="BExMCMZOEYWVOOJ98TBHTTCS7XB8" localSheetId="3" hidden="1">#REF!</definedName>
    <definedName name="BExMCMZOEYWVOOJ98TBHTTCS7XB8" localSheetId="4" hidden="1">#REF!</definedName>
    <definedName name="BExMCMZOEYWVOOJ98TBHTTCS7XB8" hidden="1">#REF!</definedName>
    <definedName name="BExMCS8EF2W3FS9QADNKREYSI8P0" localSheetId="3" hidden="1">#REF!</definedName>
    <definedName name="BExMCS8EF2W3FS9QADNKREYSI8P0" localSheetId="4" hidden="1">#REF!</definedName>
    <definedName name="BExMCS8EF2W3FS9QADNKREYSI8P0" hidden="1">#REF!</definedName>
    <definedName name="BExMCSU0KZGHALEL7N5DJBVL94K7" localSheetId="3" hidden="1">#REF!</definedName>
    <definedName name="BExMCSU0KZGHALEL7N5DJBVL94K7" localSheetId="4" hidden="1">#REF!</definedName>
    <definedName name="BExMCSU0KZGHALEL7N5DJBVL94K7" hidden="1">#REF!</definedName>
    <definedName name="BExMCUS7GSOM96J0HJ7EH0FFM2AC" localSheetId="3" hidden="1">#REF!</definedName>
    <definedName name="BExMCUS7GSOM96J0HJ7EH0FFM2AC" localSheetId="4" hidden="1">#REF!</definedName>
    <definedName name="BExMCUS7GSOM96J0HJ7EH0FFM2AC" hidden="1">#REF!</definedName>
    <definedName name="BExMCYTT6TVDWMJXO1NZANRTVNAN" localSheetId="3" hidden="1">#REF!</definedName>
    <definedName name="BExMCYTT6TVDWMJXO1NZANRTVNAN" localSheetId="4" hidden="1">#REF!</definedName>
    <definedName name="BExMCYTT6TVDWMJXO1NZANRTVNAN" hidden="1">#REF!</definedName>
    <definedName name="BExMD54CT1VTE5YGBM90H90NF28M" localSheetId="3" hidden="1">#REF!</definedName>
    <definedName name="BExMD54CT1VTE5YGBM90H90NF28M" localSheetId="4" hidden="1">#REF!</definedName>
    <definedName name="BExMD54CT1VTE5YGBM90H90NF28M" hidden="1">#REF!</definedName>
    <definedName name="BExMD5F6IAV108XYJLXUO9HD0IT6" localSheetId="3" hidden="1">#REF!</definedName>
    <definedName name="BExMD5F6IAV108XYJLXUO9HD0IT6" localSheetId="4" hidden="1">#REF!</definedName>
    <definedName name="BExMD5F6IAV108XYJLXUO9HD0IT6" hidden="1">#REF!</definedName>
    <definedName name="BExMDANV66W9T3XAXID40XFJ0J93" localSheetId="3" hidden="1">#REF!</definedName>
    <definedName name="BExMDANV66W9T3XAXID40XFJ0J93" localSheetId="4" hidden="1">#REF!</definedName>
    <definedName name="BExMDANV66W9T3XAXID40XFJ0J93" hidden="1">#REF!</definedName>
    <definedName name="BExMDGD1KQP7NNR78X2ZX4FCBQ1S" localSheetId="3" hidden="1">#REF!</definedName>
    <definedName name="BExMDGD1KQP7NNR78X2ZX4FCBQ1S" localSheetId="4" hidden="1">#REF!</definedName>
    <definedName name="BExMDGD1KQP7NNR78X2ZX4FCBQ1S" hidden="1">#REF!</definedName>
    <definedName name="BExMDIRDK0DI8P86HB7WPH8QWLSQ" localSheetId="3" hidden="1">#REF!</definedName>
    <definedName name="BExMDIRDK0DI8P86HB7WPH8QWLSQ" localSheetId="4" hidden="1">#REF!</definedName>
    <definedName name="BExMDIRDK0DI8P86HB7WPH8QWLSQ" hidden="1">#REF!</definedName>
    <definedName name="BExMDOWGDLP3BZZB4ZPI31VS10FP" localSheetId="3" hidden="1">#REF!</definedName>
    <definedName name="BExMDOWGDLP3BZZB4ZPI31VS10FP" localSheetId="4" hidden="1">#REF!</definedName>
    <definedName name="BExMDOWGDLP3BZZB4ZPI31VS10FP" hidden="1">#REF!</definedName>
    <definedName name="BExMDPI2FVMORSWDDCVAJ85WYAYO" localSheetId="3" hidden="1">#REF!</definedName>
    <definedName name="BExMDPI2FVMORSWDDCVAJ85WYAYO" localSheetId="4" hidden="1">#REF!</definedName>
    <definedName name="BExMDPI2FVMORSWDDCVAJ85WYAYO" hidden="1">#REF!</definedName>
    <definedName name="BExMDUWB7VWHFFR266QXO46BNV2S" localSheetId="3" hidden="1">#REF!</definedName>
    <definedName name="BExMDUWB7VWHFFR266QXO46BNV2S" localSheetId="4" hidden="1">#REF!</definedName>
    <definedName name="BExMDUWB7VWHFFR266QXO46BNV2S" hidden="1">#REF!</definedName>
    <definedName name="BExME2U47N8LZG0BPJ49ANY5QVV2" localSheetId="3" hidden="1">#REF!</definedName>
    <definedName name="BExME2U47N8LZG0BPJ49ANY5QVV2" localSheetId="4" hidden="1">#REF!</definedName>
    <definedName name="BExME2U47N8LZG0BPJ49ANY5QVV2" hidden="1">#REF!</definedName>
    <definedName name="BExME88DH5DUKMUFI9FNVECXFD2E" localSheetId="3" hidden="1">#REF!</definedName>
    <definedName name="BExME88DH5DUKMUFI9FNVECXFD2E" localSheetId="4" hidden="1">#REF!</definedName>
    <definedName name="BExME88DH5DUKMUFI9FNVECXFD2E" hidden="1">#REF!</definedName>
    <definedName name="BExME9A7MOGAK7YTTQYXP5DL6VYA" localSheetId="3" hidden="1">#REF!</definedName>
    <definedName name="BExME9A7MOGAK7YTTQYXP5DL6VYA" localSheetId="4" hidden="1">#REF!</definedName>
    <definedName name="BExME9A7MOGAK7YTTQYXP5DL6VYA" hidden="1">#REF!</definedName>
    <definedName name="BExMEOV9YFRY5C3GDLU60GIX10BY" localSheetId="3" hidden="1">#REF!</definedName>
    <definedName name="BExMEOV9YFRY5C3GDLU60GIX10BY" localSheetId="4" hidden="1">#REF!</definedName>
    <definedName name="BExMEOV9YFRY5C3GDLU60GIX10BY" hidden="1">#REF!</definedName>
    <definedName name="BExMEUK2Q5GZGZFZ77Z2IYUKOOYW" localSheetId="3" hidden="1">#REF!</definedName>
    <definedName name="BExMEUK2Q5GZGZFZ77Z2IYUKOOYW" localSheetId="4" hidden="1">#REF!</definedName>
    <definedName name="BExMEUK2Q5GZGZFZ77Z2IYUKOOYW" hidden="1">#REF!</definedName>
    <definedName name="BExMEWT36INWIP0VNS94NEP3WZ4U" localSheetId="3" hidden="1">#REF!</definedName>
    <definedName name="BExMEWT36INWIP0VNS94NEP3WZ4U" localSheetId="4" hidden="1">#REF!</definedName>
    <definedName name="BExMEWT36INWIP0VNS94NEP3WZ4U" hidden="1">#REF!</definedName>
    <definedName name="BExMEY09ESM4H2YGKEQQRYUD114R" localSheetId="3" hidden="1">#REF!</definedName>
    <definedName name="BExMEY09ESM4H2YGKEQQRYUD114R" localSheetId="4" hidden="1">#REF!</definedName>
    <definedName name="BExMEY09ESM4H2YGKEQQRYUD114R" hidden="1">#REF!</definedName>
    <definedName name="BExMF0UU4SBJHOJ4SG09QMF1TC7H" localSheetId="3" hidden="1">#REF!</definedName>
    <definedName name="BExMF0UU4SBJHOJ4SG09QMF1TC7H" localSheetId="4" hidden="1">#REF!</definedName>
    <definedName name="BExMF0UU4SBJHOJ4SG09QMF1TC7H" hidden="1">#REF!</definedName>
    <definedName name="BExMF2YDPQWGK3CSN8LJG16MLFQZ" localSheetId="3" hidden="1">#REF!</definedName>
    <definedName name="BExMF2YDPQWGK3CSN8LJG16MLFQZ" localSheetId="4" hidden="1">#REF!</definedName>
    <definedName name="BExMF2YDPQWGK3CSN8LJG16MLFQZ" hidden="1">#REF!</definedName>
    <definedName name="BExMF4G4IUPQY1Y5GEY5N3E04CL6" localSheetId="3" hidden="1">#REF!</definedName>
    <definedName name="BExMF4G4IUPQY1Y5GEY5N3E04CL6" localSheetId="4" hidden="1">#REF!</definedName>
    <definedName name="BExMF4G4IUPQY1Y5GEY5N3E04CL6" hidden="1">#REF!</definedName>
    <definedName name="BExMF9UIGYMOAQK0ELUWP0S0HZZY" localSheetId="3" hidden="1">#REF!</definedName>
    <definedName name="BExMF9UIGYMOAQK0ELUWP0S0HZZY" localSheetId="4" hidden="1">#REF!</definedName>
    <definedName name="BExMF9UIGYMOAQK0ELUWP0S0HZZY" hidden="1">#REF!</definedName>
    <definedName name="BExMFDLBSWFMRDYJ2DZETI3EXKN2" localSheetId="3" hidden="1">#REF!</definedName>
    <definedName name="BExMFDLBSWFMRDYJ2DZETI3EXKN2" localSheetId="4" hidden="1">#REF!</definedName>
    <definedName name="BExMFDLBSWFMRDYJ2DZETI3EXKN2" hidden="1">#REF!</definedName>
    <definedName name="BExMFLDTMRTCHKA37LQW67BG8D5C" localSheetId="3" hidden="1">#REF!</definedName>
    <definedName name="BExMFLDTMRTCHKA37LQW67BG8D5C" localSheetId="4" hidden="1">#REF!</definedName>
    <definedName name="BExMFLDTMRTCHKA37LQW67BG8D5C" hidden="1">#REF!</definedName>
    <definedName name="BExMFTH63LTWA2JYJTJYMT5K2OF2" localSheetId="3" hidden="1">#REF!</definedName>
    <definedName name="BExMFTH63LTWA2JYJTJYMT5K2OF2" localSheetId="4" hidden="1">#REF!</definedName>
    <definedName name="BExMFTH63LTWA2JYJTJYMT5K2OF2" hidden="1">#REF!</definedName>
    <definedName name="BExMFY4AG5T27EVMCCNE00GOAR66" localSheetId="3" hidden="1">#REF!</definedName>
    <definedName name="BExMFY4AG5T27EVMCCNE00GOAR66" localSheetId="4" hidden="1">#REF!</definedName>
    <definedName name="BExMFY4AG5T27EVMCCNE00GOAR66" hidden="1">#REF!</definedName>
    <definedName name="BExMGQQNOFER1MEVQ961XARTRIOB" localSheetId="3" hidden="1">#REF!</definedName>
    <definedName name="BExMGQQNOFER1MEVQ961XARTRIOB" localSheetId="4" hidden="1">#REF!</definedName>
    <definedName name="BExMGQQNOFER1MEVQ961XARTRIOB" hidden="1">#REF!</definedName>
    <definedName name="BExMH189E60TZBQFN2UWVA1UZA7X" localSheetId="3" hidden="1">#REF!</definedName>
    <definedName name="BExMH189E60TZBQFN2UWVA1UZA7X" localSheetId="4" hidden="1">#REF!</definedName>
    <definedName name="BExMH189E60TZBQFN2UWVA1UZA7X" hidden="1">#REF!</definedName>
    <definedName name="BExMH3H9TW5TJCNU5Z1EWXP3BAEP" localSheetId="3" hidden="1">#REF!</definedName>
    <definedName name="BExMH3H9TW5TJCNU5Z1EWXP3BAEP" localSheetId="4" hidden="1">#REF!</definedName>
    <definedName name="BExMH3H9TW5TJCNU5Z1EWXP3BAEP" hidden="1">#REF!</definedName>
    <definedName name="BExMH5A1B01SYXROP70DOKTQ5D6Z" localSheetId="3" hidden="1">#REF!</definedName>
    <definedName name="BExMH5A1B01SYXROP70DOKTQ5D6Z" localSheetId="4" hidden="1">#REF!</definedName>
    <definedName name="BExMH5A1B01SYXROP70DOKTQ5D6Z" hidden="1">#REF!</definedName>
    <definedName name="BExMHCGUJ8A3L31NU0XU0FGXE4P3" localSheetId="3" hidden="1">#REF!</definedName>
    <definedName name="BExMHCGUJ8A3L31NU0XU0FGXE4P3" localSheetId="4" hidden="1">#REF!</definedName>
    <definedName name="BExMHCGUJ8A3L31NU0XU0FGXE4P3" hidden="1">#REF!</definedName>
    <definedName name="BExMHOWPB34KPZ76M2KIX2C9R2VB" localSheetId="3" hidden="1">#REF!</definedName>
    <definedName name="BExMHOWPB34KPZ76M2KIX2C9R2VB" localSheetId="4" hidden="1">#REF!</definedName>
    <definedName name="BExMHOWPB34KPZ76M2KIX2C9R2VB" hidden="1">#REF!</definedName>
    <definedName name="BExMHSSYC6KVHA3QDTSYPN92TWMI" localSheetId="3" hidden="1">#REF!</definedName>
    <definedName name="BExMHSSYC6KVHA3QDTSYPN92TWMI" localSheetId="4" hidden="1">#REF!</definedName>
    <definedName name="BExMHSSYC6KVHA3QDTSYPN92TWMI" hidden="1">#REF!</definedName>
    <definedName name="BExMI3AJ9477KDL4T9DHET4LJJTW" localSheetId="3" hidden="1">#REF!</definedName>
    <definedName name="BExMI3AJ9477KDL4T9DHET4LJJTW" localSheetId="4" hidden="1">#REF!</definedName>
    <definedName name="BExMI3AJ9477KDL4T9DHET4LJJTW" hidden="1">#REF!</definedName>
    <definedName name="BExMI6QQ20XHD0NWJUN741B37182" localSheetId="3" hidden="1">#REF!</definedName>
    <definedName name="BExMI6QQ20XHD0NWJUN741B37182" localSheetId="4" hidden="1">#REF!</definedName>
    <definedName name="BExMI6QQ20XHD0NWJUN741B37182" hidden="1">#REF!</definedName>
    <definedName name="BExMI7MYDIMC9K16SBAFUY33RHK6" localSheetId="3" hidden="1">#REF!</definedName>
    <definedName name="BExMI7MYDIMC9K16SBAFUY33RHK6" localSheetId="4" hidden="1">#REF!</definedName>
    <definedName name="BExMI7MYDIMC9K16SBAFUY33RHK6" hidden="1">#REF!</definedName>
    <definedName name="BExMI8JB94SBD9EMNJEK7Y2T6GYU" localSheetId="3" hidden="1">#REF!</definedName>
    <definedName name="BExMI8JB94SBD9EMNJEK7Y2T6GYU" localSheetId="4" hidden="1">#REF!</definedName>
    <definedName name="BExMI8JB94SBD9EMNJEK7Y2T6GYU" hidden="1">#REF!</definedName>
    <definedName name="BExMI8OS85YTW3KYVE4YD0R7Z6UV" localSheetId="3" hidden="1">#REF!</definedName>
    <definedName name="BExMI8OS85YTW3KYVE4YD0R7Z6UV" localSheetId="4" hidden="1">#REF!</definedName>
    <definedName name="BExMI8OS85YTW3KYVE4YD0R7Z6UV" hidden="1">#REF!</definedName>
    <definedName name="BExMI9QNOMVZ44I3BFMGU1EL1RSY" localSheetId="3" hidden="1">#REF!</definedName>
    <definedName name="BExMI9QNOMVZ44I3BFMGU1EL1RSY" localSheetId="4" hidden="1">#REF!</definedName>
    <definedName name="BExMI9QNOMVZ44I3BFMGU1EL1RSY" hidden="1">#REF!</definedName>
    <definedName name="BExMIBOOZU40JS3F89OMPSRCE9MM" localSheetId="3" hidden="1">#REF!</definedName>
    <definedName name="BExMIBOOZU40JS3F89OMPSRCE9MM" localSheetId="4" hidden="1">#REF!</definedName>
    <definedName name="BExMIBOOZU40JS3F89OMPSRCE9MM" hidden="1">#REF!</definedName>
    <definedName name="BExMIIQ5MBWSIHTFWAQADXMZC22Q" localSheetId="3" hidden="1">#REF!</definedName>
    <definedName name="BExMIIQ5MBWSIHTFWAQADXMZC22Q" localSheetId="4" hidden="1">#REF!</definedName>
    <definedName name="BExMIIQ5MBWSIHTFWAQADXMZC22Q" hidden="1">#REF!</definedName>
    <definedName name="BExMIL4I2GE866I25CR5JBLJWJ6A" localSheetId="3" hidden="1">#REF!</definedName>
    <definedName name="BExMIL4I2GE866I25CR5JBLJWJ6A" localSheetId="4" hidden="1">#REF!</definedName>
    <definedName name="BExMIL4I2GE866I25CR5JBLJWJ6A" hidden="1">#REF!</definedName>
    <definedName name="BExMIRKIPF27SNO82SPFSB3T5U17" localSheetId="3" hidden="1">#REF!</definedName>
    <definedName name="BExMIRKIPF27SNO82SPFSB3T5U17" localSheetId="4" hidden="1">#REF!</definedName>
    <definedName name="BExMIRKIPF27SNO82SPFSB3T5U17" hidden="1">#REF!</definedName>
    <definedName name="BExMIV0KC8555D5E42ZGWG15Y0MO" localSheetId="3" hidden="1">#REF!</definedName>
    <definedName name="BExMIV0KC8555D5E42ZGWG15Y0MO" localSheetId="4" hidden="1">#REF!</definedName>
    <definedName name="BExMIV0KC8555D5E42ZGWG15Y0MO" hidden="1">#REF!</definedName>
    <definedName name="BExMIZT6AN7E6YMW2S87CTCN2UXH" localSheetId="3" hidden="1">#REF!</definedName>
    <definedName name="BExMIZT6AN7E6YMW2S87CTCN2UXH" localSheetId="4" hidden="1">#REF!</definedName>
    <definedName name="BExMIZT6AN7E6YMW2S87CTCN2UXH" hidden="1">#REF!</definedName>
    <definedName name="BExMJB76UESLVRD81AJBOB78JDTT" localSheetId="3" hidden="1">#REF!</definedName>
    <definedName name="BExMJB76UESLVRD81AJBOB78JDTT" localSheetId="4" hidden="1">#REF!</definedName>
    <definedName name="BExMJB76UESLVRD81AJBOB78JDTT" hidden="1">#REF!</definedName>
    <definedName name="BExMJI8OLFZQCGOW3F99ETW8A21E" localSheetId="3" hidden="1">#REF!</definedName>
    <definedName name="BExMJI8OLFZQCGOW3F99ETW8A21E" localSheetId="4" hidden="1">#REF!</definedName>
    <definedName name="BExMJI8OLFZQCGOW3F99ETW8A21E" hidden="1">#REF!</definedName>
    <definedName name="BExMJNC8ZFB9DRFOJ961ZAJ8U3A8" localSheetId="3" hidden="1">#REF!</definedName>
    <definedName name="BExMJNC8ZFB9DRFOJ961ZAJ8U3A8" localSheetId="4" hidden="1">#REF!</definedName>
    <definedName name="BExMJNC8ZFB9DRFOJ961ZAJ8U3A8" hidden="1">#REF!</definedName>
    <definedName name="BExMJTBV8A3D31W2IQHP9RDFPPHQ" localSheetId="3" hidden="1">#REF!</definedName>
    <definedName name="BExMJTBV8A3D31W2IQHP9RDFPPHQ" localSheetId="4" hidden="1">#REF!</definedName>
    <definedName name="BExMJTBV8A3D31W2IQHP9RDFPPHQ" hidden="1">#REF!</definedName>
    <definedName name="BExMK2RTXN4QJWEUNX002XK8VQP8" localSheetId="3" hidden="1">#REF!</definedName>
    <definedName name="BExMK2RTXN4QJWEUNX002XK8VQP8" localSheetId="4" hidden="1">#REF!</definedName>
    <definedName name="BExMK2RTXN4QJWEUNX002XK8VQP8" hidden="1">#REF!</definedName>
    <definedName name="BExMKBGQDUZ8AWXYHA3QVMSDVZ3D" localSheetId="3" hidden="1">#REF!</definedName>
    <definedName name="BExMKBGQDUZ8AWXYHA3QVMSDVZ3D" localSheetId="4" hidden="1">#REF!</definedName>
    <definedName name="BExMKBGQDUZ8AWXYHA3QVMSDVZ3D" hidden="1">#REF!</definedName>
    <definedName name="BExMKBM1467553LDFZRRKVSHN374" localSheetId="3" hidden="1">#REF!</definedName>
    <definedName name="BExMKBM1467553LDFZRRKVSHN374" localSheetId="4" hidden="1">#REF!</definedName>
    <definedName name="BExMKBM1467553LDFZRRKVSHN374" hidden="1">#REF!</definedName>
    <definedName name="BExMKGK5FJUC0AU8MABRGDC5ZM70" localSheetId="3" hidden="1">#REF!</definedName>
    <definedName name="BExMKGK5FJUC0AU8MABRGDC5ZM70" localSheetId="4" hidden="1">#REF!</definedName>
    <definedName name="BExMKGK5FJUC0AU8MABRGDC5ZM70" hidden="1">#REF!</definedName>
    <definedName name="BExMKP92JGBM5BJO174H9A4HQIB9" localSheetId="3" hidden="1">#REF!</definedName>
    <definedName name="BExMKP92JGBM5BJO174H9A4HQIB9" localSheetId="4" hidden="1">#REF!</definedName>
    <definedName name="BExMKP92JGBM5BJO174H9A4HQIB9" hidden="1">#REF!</definedName>
    <definedName name="BExMKPEDT6IOYLLC3KJKRZOETC3Y" localSheetId="3" hidden="1">#REF!</definedName>
    <definedName name="BExMKPEDT6IOYLLC3KJKRZOETC3Y" hidden="1">#REF!</definedName>
    <definedName name="BExMKTW7R5SOV4PHAFGHU3W73DYE" localSheetId="3" hidden="1">#REF!</definedName>
    <definedName name="BExMKTW7R5SOV4PHAFGHU3W73DYE" localSheetId="4" hidden="1">#REF!</definedName>
    <definedName name="BExMKTW7R5SOV4PHAFGHU3W73DYE" hidden="1">#REF!</definedName>
    <definedName name="BExMKU7051J2W1RQXGZGE62NBRUZ" localSheetId="3" hidden="1">#REF!</definedName>
    <definedName name="BExMKU7051J2W1RQXGZGE62NBRUZ" localSheetId="4" hidden="1">#REF!</definedName>
    <definedName name="BExMKU7051J2W1RQXGZGE62NBRUZ" hidden="1">#REF!</definedName>
    <definedName name="BExMKUN3WPECJR2XRID2R7GZRGNX" localSheetId="3" hidden="1">#REF!</definedName>
    <definedName name="BExMKUN3WPECJR2XRID2R7GZRGNX" localSheetId="4" hidden="1">#REF!</definedName>
    <definedName name="BExMKUN3WPECJR2XRID2R7GZRGNX" hidden="1">#REF!</definedName>
    <definedName name="BExMKZ535P011X4TNV16GCOH4H21" localSheetId="3" hidden="1">#REF!</definedName>
    <definedName name="BExMKZ535P011X4TNV16GCOH4H21" localSheetId="4" hidden="1">#REF!</definedName>
    <definedName name="BExMKZ535P011X4TNV16GCOH4H21" hidden="1">#REF!</definedName>
    <definedName name="BExML3XQNDIMX55ZCHHXKUV3D6E6" localSheetId="3" hidden="1">#REF!</definedName>
    <definedName name="BExML3XQNDIMX55ZCHHXKUV3D6E6" localSheetId="4" hidden="1">#REF!</definedName>
    <definedName name="BExML3XQNDIMX55ZCHHXKUV3D6E6" hidden="1">#REF!</definedName>
    <definedName name="BExML5QGSWHLI18BGY4CGOTD3UWH" localSheetId="3" hidden="1">#REF!</definedName>
    <definedName name="BExML5QGSWHLI18BGY4CGOTD3UWH" localSheetId="4" hidden="1">#REF!</definedName>
    <definedName name="BExML5QGSWHLI18BGY4CGOTD3UWH" hidden="1">#REF!</definedName>
    <definedName name="BExML6BVFCV80776USR7X70HVRZT" localSheetId="3" hidden="1">#REF!</definedName>
    <definedName name="BExML6BVFCV80776USR7X70HVRZT" localSheetId="4" hidden="1">#REF!</definedName>
    <definedName name="BExML6BVFCV80776USR7X70HVRZT" hidden="1">#REF!</definedName>
    <definedName name="BExMLO5Z61RE85X8HHX2G4IU3AZW" localSheetId="3" hidden="1">#REF!</definedName>
    <definedName name="BExMLO5Z61RE85X8HHX2G4IU3AZW" localSheetId="4" hidden="1">#REF!</definedName>
    <definedName name="BExMLO5Z61RE85X8HHX2G4IU3AZW" hidden="1">#REF!</definedName>
    <definedName name="BExMLVI7UORSHM9FMO8S2EI0TMTS" localSheetId="3" hidden="1">#REF!</definedName>
    <definedName name="BExMLVI7UORSHM9FMO8S2EI0TMTS" localSheetId="4" hidden="1">#REF!</definedName>
    <definedName name="BExMLVI7UORSHM9FMO8S2EI0TMTS" hidden="1">#REF!</definedName>
    <definedName name="BExMM5UCOT2HSSN0ZIPZW55GSOVO" localSheetId="3" hidden="1">#REF!</definedName>
    <definedName name="BExMM5UCOT2HSSN0ZIPZW55GSOVO" localSheetId="4" hidden="1">#REF!</definedName>
    <definedName name="BExMM5UCOT2HSSN0ZIPZW55GSOVO" hidden="1">#REF!</definedName>
    <definedName name="BExMM8ZRS5RQ8H1H55RVPVTDL5NL" localSheetId="3" hidden="1">#REF!</definedName>
    <definedName name="BExMM8ZRS5RQ8H1H55RVPVTDL5NL" localSheetId="4" hidden="1">#REF!</definedName>
    <definedName name="BExMM8ZRS5RQ8H1H55RVPVTDL5NL" hidden="1">#REF!</definedName>
    <definedName name="BExMMH8EAZB09XXQ5X4LR0P4NHG9" localSheetId="3" hidden="1">#REF!</definedName>
    <definedName name="BExMMH8EAZB09XXQ5X4LR0P4NHG9" localSheetId="4" hidden="1">#REF!</definedName>
    <definedName name="BExMMH8EAZB09XXQ5X4LR0P4NHG9" hidden="1">#REF!</definedName>
    <definedName name="BExMMIQH5BABNZVCIQ7TBCQ10AY5" localSheetId="3" hidden="1">#REF!</definedName>
    <definedName name="BExMMIQH5BABNZVCIQ7TBCQ10AY5" localSheetId="4" hidden="1">#REF!</definedName>
    <definedName name="BExMMIQH5BABNZVCIQ7TBCQ10AY5" hidden="1">#REF!</definedName>
    <definedName name="BExMMNIZ2T7M22WECMUQXEF4NJ71" localSheetId="3" hidden="1">#REF!</definedName>
    <definedName name="BExMMNIZ2T7M22WECMUQXEF4NJ71" localSheetId="4" hidden="1">#REF!</definedName>
    <definedName name="BExMMNIZ2T7M22WECMUQXEF4NJ71" hidden="1">#REF!</definedName>
    <definedName name="BExMMPMIOU7BURTV0L1K6ACW9X73" localSheetId="3" hidden="1">#REF!</definedName>
    <definedName name="BExMMPMIOU7BURTV0L1K6ACW9X73" localSheetId="4" hidden="1">#REF!</definedName>
    <definedName name="BExMMPMIOU7BURTV0L1K6ACW9X73" hidden="1">#REF!</definedName>
    <definedName name="BExMMQ835AJDHS4B419SS645P67Q" localSheetId="3" hidden="1">#REF!</definedName>
    <definedName name="BExMMQ835AJDHS4B419SS645P67Q" localSheetId="4" hidden="1">#REF!</definedName>
    <definedName name="BExMMQ835AJDHS4B419SS645P67Q" hidden="1">#REF!</definedName>
    <definedName name="BExMMQIUVPCOBISTEJJYNCCLUCPY" localSheetId="3" hidden="1">#REF!</definedName>
    <definedName name="BExMMQIUVPCOBISTEJJYNCCLUCPY" localSheetId="4" hidden="1">#REF!</definedName>
    <definedName name="BExMMQIUVPCOBISTEJJYNCCLUCPY" hidden="1">#REF!</definedName>
    <definedName name="BExMMTIXETA5VAKBSOFDD5SRU887" localSheetId="3" hidden="1">#REF!</definedName>
    <definedName name="BExMMTIXETA5VAKBSOFDD5SRU887" localSheetId="4" hidden="1">#REF!</definedName>
    <definedName name="BExMMTIXETA5VAKBSOFDD5SRU887" hidden="1">#REF!</definedName>
    <definedName name="BExMMV0P6P5YS3C35G0JYYHI7992" localSheetId="3" hidden="1">#REF!</definedName>
    <definedName name="BExMMV0P6P5YS3C35G0JYYHI7992" localSheetId="4" hidden="1">#REF!</definedName>
    <definedName name="BExMMV0P6P5YS3C35G0JYYHI7992" hidden="1">#REF!</definedName>
    <definedName name="BExMNJLFWZBRN9PZF1IO9CYWV1B2" localSheetId="3" hidden="1">#REF!</definedName>
    <definedName name="BExMNJLFWZBRN9PZF1IO9CYWV1B2" localSheetId="4" hidden="1">#REF!</definedName>
    <definedName name="BExMNJLFWZBRN9PZF1IO9CYWV1B2" hidden="1">#REF!</definedName>
    <definedName name="BExMNKCJ0FA57YEUUAJE43U1QN5P" localSheetId="3" hidden="1">#REF!</definedName>
    <definedName name="BExMNKCJ0FA57YEUUAJE43U1QN5P" localSheetId="4" hidden="1">#REF!</definedName>
    <definedName name="BExMNKCJ0FA57YEUUAJE43U1QN5P" hidden="1">#REF!</definedName>
    <definedName name="BExMNKN5D1WEF2OOJVP6LZ6DLU3Y" localSheetId="3" hidden="1">#REF!</definedName>
    <definedName name="BExMNKN5D1WEF2OOJVP6LZ6DLU3Y" localSheetId="4" hidden="1">#REF!</definedName>
    <definedName name="BExMNKN5D1WEF2OOJVP6LZ6DLU3Y" hidden="1">#REF!</definedName>
    <definedName name="BExMNR38HMPLWAJRQ9MMS3ZAZ9IU" localSheetId="3" hidden="1">#REF!</definedName>
    <definedName name="BExMNR38HMPLWAJRQ9MMS3ZAZ9IU" localSheetId="4" hidden="1">#REF!</definedName>
    <definedName name="BExMNR38HMPLWAJRQ9MMS3ZAZ9IU" hidden="1">#REF!</definedName>
    <definedName name="BExMNRDZULKJMVY2VKIIRM2M5A1M" localSheetId="3" hidden="1">#REF!</definedName>
    <definedName name="BExMNRDZULKJMVY2VKIIRM2M5A1M" localSheetId="4" hidden="1">#REF!</definedName>
    <definedName name="BExMNRDZULKJMVY2VKIIRM2M5A1M" hidden="1">#REF!</definedName>
    <definedName name="BExMNVFKZIBQSCAH71DIF1CJG89T" localSheetId="3" hidden="1">#REF!</definedName>
    <definedName name="BExMNVFKZIBQSCAH71DIF1CJG89T" localSheetId="4" hidden="1">#REF!</definedName>
    <definedName name="BExMNVFKZIBQSCAH71DIF1CJG89T" hidden="1">#REF!</definedName>
    <definedName name="BExMNVVUQAGQY9SA29FGI7D7R5MN" localSheetId="3" hidden="1">#REF!</definedName>
    <definedName name="BExMNVVUQAGQY9SA29FGI7D7R5MN" localSheetId="4" hidden="1">#REF!</definedName>
    <definedName name="BExMNVVUQAGQY9SA29FGI7D7R5MN" hidden="1">#REF!</definedName>
    <definedName name="BExMO9IOWKTWHO8LQJJQI5P3INWY" localSheetId="3" hidden="1">#REF!</definedName>
    <definedName name="BExMO9IOWKTWHO8LQJJQI5P3INWY" localSheetId="4" hidden="1">#REF!</definedName>
    <definedName name="BExMO9IOWKTWHO8LQJJQI5P3INWY" hidden="1">#REF!</definedName>
    <definedName name="BExMOI29DOEK5R1A5QZPUDKF7N6T" localSheetId="3" hidden="1">#REF!</definedName>
    <definedName name="BExMOI29DOEK5R1A5QZPUDKF7N6T" localSheetId="4" hidden="1">#REF!</definedName>
    <definedName name="BExMOI29DOEK5R1A5QZPUDKF7N6T" hidden="1">#REF!</definedName>
    <definedName name="BExMONRAU0S904NLJHPI47RVQDBH" localSheetId="3" hidden="1">#REF!</definedName>
    <definedName name="BExMONRAU0S904NLJHPI47RVQDBH" localSheetId="4" hidden="1">#REF!</definedName>
    <definedName name="BExMONRAU0S904NLJHPI47RVQDBH" hidden="1">#REF!</definedName>
    <definedName name="BExMPAJ5AJAXGKGK3F6H3ODS6RF4" localSheetId="3" hidden="1">#REF!</definedName>
    <definedName name="BExMPAJ5AJAXGKGK3F6H3ODS6RF4" localSheetId="4" hidden="1">#REF!</definedName>
    <definedName name="BExMPAJ5AJAXGKGK3F6H3ODS6RF4" hidden="1">#REF!</definedName>
    <definedName name="BExMPD2X55FFBVJ6CBUKNPROIOEU" localSheetId="3" hidden="1">#REF!</definedName>
    <definedName name="BExMPD2X55FFBVJ6CBUKNPROIOEU" localSheetId="4" hidden="1">#REF!</definedName>
    <definedName name="BExMPD2X55FFBVJ6CBUKNPROIOEU" hidden="1">#REF!</definedName>
    <definedName name="BExMPGZ848E38FUH1JBQN97DGWAT" localSheetId="3" hidden="1">#REF!</definedName>
    <definedName name="BExMPGZ848E38FUH1JBQN97DGWAT" localSheetId="4" hidden="1">#REF!</definedName>
    <definedName name="BExMPGZ848E38FUH1JBQN97DGWAT" hidden="1">#REF!</definedName>
    <definedName name="BExMPMTICOSMQENOFKQ18K0ZT4S8" localSheetId="3" hidden="1">#REF!</definedName>
    <definedName name="BExMPMTICOSMQENOFKQ18K0ZT4S8" localSheetId="4" hidden="1">#REF!</definedName>
    <definedName name="BExMPMTICOSMQENOFKQ18K0ZT4S8" hidden="1">#REF!</definedName>
    <definedName name="BExMPMZ07II0R4KGWQQ7PGS3RZS4" localSheetId="3" hidden="1">#REF!</definedName>
    <definedName name="BExMPMZ07II0R4KGWQQ7PGS3RZS4" localSheetId="4" hidden="1">#REF!</definedName>
    <definedName name="BExMPMZ07II0R4KGWQQ7PGS3RZS4" hidden="1">#REF!</definedName>
    <definedName name="BExMPOBH04JMDO6Z8DMSEJZM4ANN" localSheetId="3" hidden="1">#REF!</definedName>
    <definedName name="BExMPOBH04JMDO6Z8DMSEJZM4ANN" localSheetId="4" hidden="1">#REF!</definedName>
    <definedName name="BExMPOBH04JMDO6Z8DMSEJZM4ANN" hidden="1">#REF!</definedName>
    <definedName name="BExMPSD77XQ3HA6A4FZOJK8G2JP3" localSheetId="3" hidden="1">#REF!</definedName>
    <definedName name="BExMPSD77XQ3HA6A4FZOJK8G2JP3" localSheetId="4" hidden="1">#REF!</definedName>
    <definedName name="BExMPSD77XQ3HA6A4FZOJK8G2JP3" hidden="1">#REF!</definedName>
    <definedName name="BExMQ4I3Q7F0BMPHSFMFW9TZ87UD" localSheetId="3" hidden="1">#REF!</definedName>
    <definedName name="BExMQ4I3Q7F0BMPHSFMFW9TZ87UD" localSheetId="4" hidden="1">#REF!</definedName>
    <definedName name="BExMQ4I3Q7F0BMPHSFMFW9TZ87UD" hidden="1">#REF!</definedName>
    <definedName name="BExMQ4SWDWI4N16AZ0T5CJ6HH8WC" localSheetId="3" hidden="1">#REF!</definedName>
    <definedName name="BExMQ4SWDWI4N16AZ0T5CJ6HH8WC" localSheetId="4" hidden="1">#REF!</definedName>
    <definedName name="BExMQ4SWDWI4N16AZ0T5CJ6HH8WC" hidden="1">#REF!</definedName>
    <definedName name="BExMQ71WHW50GVX45JU951AGPLFQ" localSheetId="3" hidden="1">#REF!</definedName>
    <definedName name="BExMQ71WHW50GVX45JU951AGPLFQ" localSheetId="4" hidden="1">#REF!</definedName>
    <definedName name="BExMQ71WHW50GVX45JU951AGPLFQ" hidden="1">#REF!</definedName>
    <definedName name="BExMQGXSLPT4A6N47LE6FBVHWBOF" localSheetId="3" hidden="1">#REF!</definedName>
    <definedName name="BExMQGXSLPT4A6N47LE6FBVHWBOF" localSheetId="4" hidden="1">#REF!</definedName>
    <definedName name="BExMQGXSLPT4A6N47LE6FBVHWBOF" hidden="1">#REF!</definedName>
    <definedName name="BExMQNZGFHW75W9HWRCR0FEF0XF0" localSheetId="3" hidden="1">#REF!</definedName>
    <definedName name="BExMQNZGFHW75W9HWRCR0FEF0XF0" localSheetId="4" hidden="1">#REF!</definedName>
    <definedName name="BExMQNZGFHW75W9HWRCR0FEF0XF0" hidden="1">#REF!</definedName>
    <definedName name="BExMQRKVQPDFPD0WQUA9QND8OV7P" localSheetId="3" hidden="1">#REF!</definedName>
    <definedName name="BExMQRKVQPDFPD0WQUA9QND8OV7P" localSheetId="4" hidden="1">#REF!</definedName>
    <definedName name="BExMQRKVQPDFPD0WQUA9QND8OV7P" hidden="1">#REF!</definedName>
    <definedName name="BExMQSBR7PL4KLB1Q4961QO45Y4G" localSheetId="3" hidden="1">#REF!</definedName>
    <definedName name="BExMQSBR7PL4KLB1Q4961QO45Y4G" localSheetId="4" hidden="1">#REF!</definedName>
    <definedName name="BExMQSBR7PL4KLB1Q4961QO45Y4G" hidden="1">#REF!</definedName>
    <definedName name="BExMR1MA4I1X77714ZEPUVC8W398" localSheetId="3" hidden="1">#REF!</definedName>
    <definedName name="BExMR1MA4I1X77714ZEPUVC8W398" localSheetId="4" hidden="1">#REF!</definedName>
    <definedName name="BExMR1MA4I1X77714ZEPUVC8W398" hidden="1">#REF!</definedName>
    <definedName name="BExMR8YQHA7N77HGHY4Y6R30I3XT" localSheetId="3" hidden="1">#REF!</definedName>
    <definedName name="BExMR8YQHA7N77HGHY4Y6R30I3XT" localSheetId="4" hidden="1">#REF!</definedName>
    <definedName name="BExMR8YQHA7N77HGHY4Y6R30I3XT" hidden="1">#REF!</definedName>
    <definedName name="BExMRENOIARWRYOIVPDIEBVNRDO7" localSheetId="3" hidden="1">#REF!</definedName>
    <definedName name="BExMRENOIARWRYOIVPDIEBVNRDO7" localSheetId="4" hidden="1">#REF!</definedName>
    <definedName name="BExMRENOIARWRYOIVPDIEBVNRDO7" hidden="1">#REF!</definedName>
    <definedName name="BExMRF3SCIUZL945WMMDCT29MTLN" localSheetId="3" hidden="1">#REF!</definedName>
    <definedName name="BExMRF3SCIUZL945WMMDCT29MTLN" localSheetId="4" hidden="1">#REF!</definedName>
    <definedName name="BExMRF3SCIUZL945WMMDCT29MTLN" hidden="1">#REF!</definedName>
    <definedName name="BExMRRJNUMGRSDD5GGKKGEIZ6FTS" localSheetId="3" hidden="1">#REF!</definedName>
    <definedName name="BExMRRJNUMGRSDD5GGKKGEIZ6FTS" localSheetId="4" hidden="1">#REF!</definedName>
    <definedName name="BExMRRJNUMGRSDD5GGKKGEIZ6FTS" hidden="1">#REF!</definedName>
    <definedName name="BExMRU3ACIU0RD2BNWO55LH5U2BR" localSheetId="3" hidden="1">#REF!</definedName>
    <definedName name="BExMRU3ACIU0RD2BNWO55LH5U2BR" localSheetId="4" hidden="1">#REF!</definedName>
    <definedName name="BExMRU3ACIU0RD2BNWO55LH5U2BR" hidden="1">#REF!</definedName>
    <definedName name="BExMRWC9LD1LDAVIUQHQWIYMK129" localSheetId="3" hidden="1">#REF!</definedName>
    <definedName name="BExMRWC9LD1LDAVIUQHQWIYMK129" localSheetId="4" hidden="1">#REF!</definedName>
    <definedName name="BExMRWC9LD1LDAVIUQHQWIYMK129" hidden="1">#REF!</definedName>
    <definedName name="BExMSBH3T898ERC4BT51ZURKDCH1" localSheetId="3" hidden="1">#REF!</definedName>
    <definedName name="BExMSBH3T898ERC4BT51ZURKDCH1" localSheetId="4" hidden="1">#REF!</definedName>
    <definedName name="BExMSBH3T898ERC4BT51ZURKDCH1" hidden="1">#REF!</definedName>
    <definedName name="BExMSQRCC40AP8BDUPL2I2DNC210" localSheetId="3" hidden="1">#REF!</definedName>
    <definedName name="BExMSQRCC40AP8BDUPL2I2DNC210" localSheetId="4" hidden="1">#REF!</definedName>
    <definedName name="BExMSQRCC40AP8BDUPL2I2DNC210" hidden="1">#REF!</definedName>
    <definedName name="BExO4J9LR712G00TVA82VNTG8O7H" localSheetId="3" hidden="1">#REF!</definedName>
    <definedName name="BExO4J9LR712G00TVA82VNTG8O7H" localSheetId="4" hidden="1">#REF!</definedName>
    <definedName name="BExO4J9LR712G00TVA82VNTG8O7H" hidden="1">#REF!</definedName>
    <definedName name="BExO55G2KVZ7MIJ30N827CLH0I2A" localSheetId="3" hidden="1">#REF!</definedName>
    <definedName name="BExO55G2KVZ7MIJ30N827CLH0I2A" localSheetId="4" hidden="1">#REF!</definedName>
    <definedName name="BExO55G2KVZ7MIJ30N827CLH0I2A" hidden="1">#REF!</definedName>
    <definedName name="BExO5A8PZD9EUHC5CMPU6N3SQ15L" localSheetId="3" hidden="1">#REF!</definedName>
    <definedName name="BExO5A8PZD9EUHC5CMPU6N3SQ15L" localSheetId="4" hidden="1">#REF!</definedName>
    <definedName name="BExO5A8PZD9EUHC5CMPU6N3SQ15L" hidden="1">#REF!</definedName>
    <definedName name="BExO5XMAHL7CY3X0B1OPKZ28DCJ5" localSheetId="3" hidden="1">#REF!</definedName>
    <definedName name="BExO5XMAHL7CY3X0B1OPKZ28DCJ5" localSheetId="4" hidden="1">#REF!</definedName>
    <definedName name="BExO5XMAHL7CY3X0B1OPKZ28DCJ5" hidden="1">#REF!</definedName>
    <definedName name="BExO66LZJKY4PTQVREELI6POS4AY" localSheetId="3" hidden="1">#REF!</definedName>
    <definedName name="BExO66LZJKY4PTQVREELI6POS4AY" localSheetId="4" hidden="1">#REF!</definedName>
    <definedName name="BExO66LZJKY4PTQVREELI6POS4AY" hidden="1">#REF!</definedName>
    <definedName name="BExO6LLHCYTF7CIVHKAO0NMET14Q" localSheetId="3" hidden="1">#REF!</definedName>
    <definedName name="BExO6LLHCYTF7CIVHKAO0NMET14Q" localSheetId="4" hidden="1">#REF!</definedName>
    <definedName name="BExO6LLHCYTF7CIVHKAO0NMET14Q" hidden="1">#REF!</definedName>
    <definedName name="BExO6NOZIPWELHV0XX25APL9UNOP" localSheetId="3" hidden="1">#REF!</definedName>
    <definedName name="BExO6NOZIPWELHV0XX25APL9UNOP" localSheetId="4" hidden="1">#REF!</definedName>
    <definedName name="BExO6NOZIPWELHV0XX25APL9UNOP" hidden="1">#REF!</definedName>
    <definedName name="BExO71MMHEBC11LG4HXDEQNHOII2" localSheetId="3" hidden="1">#REF!</definedName>
    <definedName name="BExO71MMHEBC11LG4HXDEQNHOII2" localSheetId="4" hidden="1">#REF!</definedName>
    <definedName name="BExO71MMHEBC11LG4HXDEQNHOII2" hidden="1">#REF!</definedName>
    <definedName name="BExO71S28H4XYOYYLAXOO93QV4TF" localSheetId="3" hidden="1">#REF!</definedName>
    <definedName name="BExO71S28H4XYOYYLAXOO93QV4TF" localSheetId="4" hidden="1">#REF!</definedName>
    <definedName name="BExO71S28H4XYOYYLAXOO93QV4TF" hidden="1">#REF!</definedName>
    <definedName name="BExO7BIP1737MIY7S6K4XYMTIO95" localSheetId="3" hidden="1">#REF!</definedName>
    <definedName name="BExO7BIP1737MIY7S6K4XYMTIO95" localSheetId="4" hidden="1">#REF!</definedName>
    <definedName name="BExO7BIP1737MIY7S6K4XYMTIO95" hidden="1">#REF!</definedName>
    <definedName name="BExO7OUQS3XTUQ2LDKGQ8AAQ3OJJ" localSheetId="3" hidden="1">#REF!</definedName>
    <definedName name="BExO7OUQS3XTUQ2LDKGQ8AAQ3OJJ" localSheetId="4" hidden="1">#REF!</definedName>
    <definedName name="BExO7OUQS3XTUQ2LDKGQ8AAQ3OJJ" hidden="1">#REF!</definedName>
    <definedName name="BExO85HMYXZJ7SONWBKKIAXMCI3C" localSheetId="3" hidden="1">#REF!</definedName>
    <definedName name="BExO85HMYXZJ7SONWBKKIAXMCI3C" localSheetId="4" hidden="1">#REF!</definedName>
    <definedName name="BExO85HMYXZJ7SONWBKKIAXMCI3C" hidden="1">#REF!</definedName>
    <definedName name="BExO863922O4PBGQMUNEQKGN3K96" localSheetId="3" hidden="1">#REF!</definedName>
    <definedName name="BExO863922O4PBGQMUNEQKGN3K96" localSheetId="4" hidden="1">#REF!</definedName>
    <definedName name="BExO863922O4PBGQMUNEQKGN3K96" hidden="1">#REF!</definedName>
    <definedName name="BExO89ZIOXN0HOKHY24F7HDZ87UT" localSheetId="3" hidden="1">#REF!</definedName>
    <definedName name="BExO89ZIOXN0HOKHY24F7HDZ87UT" localSheetId="4" hidden="1">#REF!</definedName>
    <definedName name="BExO89ZIOXN0HOKHY24F7HDZ87UT" hidden="1">#REF!</definedName>
    <definedName name="BExO8A4SWOKD9WI5E6DITCL3LZZC" localSheetId="3" hidden="1">#REF!</definedName>
    <definedName name="BExO8A4SWOKD9WI5E6DITCL3LZZC" localSheetId="4" hidden="1">#REF!</definedName>
    <definedName name="BExO8A4SWOKD9WI5E6DITCL3LZZC" hidden="1">#REF!</definedName>
    <definedName name="BExO8CDTBCABLEUD6PE2UM2EZ6C4" localSheetId="3" hidden="1">#REF!</definedName>
    <definedName name="BExO8CDTBCABLEUD6PE2UM2EZ6C4" localSheetId="4" hidden="1">#REF!</definedName>
    <definedName name="BExO8CDTBCABLEUD6PE2UM2EZ6C4" hidden="1">#REF!</definedName>
    <definedName name="BExO8UTAGQWDBQZEEF4HUNMLQCVU" localSheetId="3" hidden="1">#REF!</definedName>
    <definedName name="BExO8UTAGQWDBQZEEF4HUNMLQCVU" localSheetId="4" hidden="1">#REF!</definedName>
    <definedName name="BExO8UTAGQWDBQZEEF4HUNMLQCVU" hidden="1">#REF!</definedName>
    <definedName name="BExO937E20IHMGQOZMECL3VZC7OX" localSheetId="3" hidden="1">#REF!</definedName>
    <definedName name="BExO937E20IHMGQOZMECL3VZC7OX" localSheetId="4" hidden="1">#REF!</definedName>
    <definedName name="BExO937E20IHMGQOZMECL3VZC7OX" hidden="1">#REF!</definedName>
    <definedName name="BExO94UTJKQQ7TJTTJRTSR70YVJC" localSheetId="3" hidden="1">#REF!</definedName>
    <definedName name="BExO94UTJKQQ7TJTTJRTSR70YVJC" localSheetId="4" hidden="1">#REF!</definedName>
    <definedName name="BExO94UTJKQQ7TJTTJRTSR70YVJC" hidden="1">#REF!</definedName>
    <definedName name="BExO9EALFB2R8VULHML1AVRPHME0" localSheetId="3" hidden="1">#REF!</definedName>
    <definedName name="BExO9EALFB2R8VULHML1AVRPHME0" localSheetId="4" hidden="1">#REF!</definedName>
    <definedName name="BExO9EALFB2R8VULHML1AVRPHME0" hidden="1">#REF!</definedName>
    <definedName name="BExO9J3A438976RXIUX5U9SU5T55" localSheetId="3" hidden="1">#REF!</definedName>
    <definedName name="BExO9J3A438976RXIUX5U9SU5T55" localSheetId="4" hidden="1">#REF!</definedName>
    <definedName name="BExO9J3A438976RXIUX5U9SU5T55" hidden="1">#REF!</definedName>
    <definedName name="BExO9RS5RXFJ1911HL3CCK6M74EP" localSheetId="3" hidden="1">#REF!</definedName>
    <definedName name="BExO9RS5RXFJ1911HL3CCK6M74EP" localSheetId="4" hidden="1">#REF!</definedName>
    <definedName name="BExO9RS5RXFJ1911HL3CCK6M74EP" hidden="1">#REF!</definedName>
    <definedName name="BExO9SDRI1M6KMHXSG3AE5L0F2U3" localSheetId="3" hidden="1">#REF!</definedName>
    <definedName name="BExO9SDRI1M6KMHXSG3AE5L0F2U3" localSheetId="4" hidden="1">#REF!</definedName>
    <definedName name="BExO9SDRI1M6KMHXSG3AE5L0F2U3" hidden="1">#REF!</definedName>
    <definedName name="BExO9US253B9UNAYT7DWLMK2BO44" localSheetId="3" hidden="1">#REF!</definedName>
    <definedName name="BExO9US253B9UNAYT7DWLMK2BO44" localSheetId="4" hidden="1">#REF!</definedName>
    <definedName name="BExO9US253B9UNAYT7DWLMK2BO44" hidden="1">#REF!</definedName>
    <definedName name="BExO9V2U2YXAY904GYYGU6TD8Y7M" localSheetId="3" hidden="1">#REF!</definedName>
    <definedName name="BExO9V2U2YXAY904GYYGU6TD8Y7M" localSheetId="4" hidden="1">#REF!</definedName>
    <definedName name="BExO9V2U2YXAY904GYYGU6TD8Y7M" hidden="1">#REF!</definedName>
    <definedName name="BExOAAIG18X4V98C7122L5F65P5C" localSheetId="3" hidden="1">#REF!</definedName>
    <definedName name="BExOAAIG18X4V98C7122L5F65P5C" localSheetId="4" hidden="1">#REF!</definedName>
    <definedName name="BExOAAIG18X4V98C7122L5F65P5C" hidden="1">#REF!</definedName>
    <definedName name="BExOAQ3GKCT7YZW1EMVU3EILSZL2" localSheetId="3" hidden="1">#REF!</definedName>
    <definedName name="BExOAQ3GKCT7YZW1EMVU3EILSZL2" localSheetId="4" hidden="1">#REF!</definedName>
    <definedName name="BExOAQ3GKCT7YZW1EMVU3EILSZL2" hidden="1">#REF!</definedName>
    <definedName name="BExOATZQ6SF8DASYLBQ0Z6D2WPSC" localSheetId="3" hidden="1">#REF!</definedName>
    <definedName name="BExOATZQ6SF8DASYLBQ0Z6D2WPSC" localSheetId="4" hidden="1">#REF!</definedName>
    <definedName name="BExOATZQ6SF8DASYLBQ0Z6D2WPSC" hidden="1">#REF!</definedName>
    <definedName name="BExOB9KT2THGV4SPLDVFTFXS4B14" localSheetId="3" hidden="1">#REF!</definedName>
    <definedName name="BExOB9KT2THGV4SPLDVFTFXS4B14" localSheetId="4" hidden="1">#REF!</definedName>
    <definedName name="BExOB9KT2THGV4SPLDVFTFXS4B14" hidden="1">#REF!</definedName>
    <definedName name="BExOBEZ0IE2WBEYY3D3CMRI72N1K" localSheetId="3" hidden="1">#REF!</definedName>
    <definedName name="BExOBEZ0IE2WBEYY3D3CMRI72N1K" localSheetId="4" hidden="1">#REF!</definedName>
    <definedName name="BExOBEZ0IE2WBEYY3D3CMRI72N1K" hidden="1">#REF!</definedName>
    <definedName name="BExOBF9TFH4NSBTR7JD2Q1165NIU" localSheetId="3" hidden="1">#REF!</definedName>
    <definedName name="BExOBF9TFH4NSBTR7JD2Q1165NIU" localSheetId="4" hidden="1">#REF!</definedName>
    <definedName name="BExOBF9TFH4NSBTR7JD2Q1165NIU" hidden="1">#REF!</definedName>
    <definedName name="BExOBIPU8760ITY0C8N27XZ3KWEF" localSheetId="3" hidden="1">#REF!</definedName>
    <definedName name="BExOBIPU8760ITY0C8N27XZ3KWEF" localSheetId="4" hidden="1">#REF!</definedName>
    <definedName name="BExOBIPU8760ITY0C8N27XZ3KWEF" hidden="1">#REF!</definedName>
    <definedName name="BExOBM0I5L0MZ1G4H9MGMD87SBMZ" localSheetId="3" hidden="1">#REF!</definedName>
    <definedName name="BExOBM0I5L0MZ1G4H9MGMD87SBMZ" localSheetId="4" hidden="1">#REF!</definedName>
    <definedName name="BExOBM0I5L0MZ1G4H9MGMD87SBMZ" hidden="1">#REF!</definedName>
    <definedName name="BExOBOUXMP88KJY2BX2JLUJH5N0K" localSheetId="3" hidden="1">#REF!</definedName>
    <definedName name="BExOBOUXMP88KJY2BX2JLUJH5N0K" localSheetId="4" hidden="1">#REF!</definedName>
    <definedName name="BExOBOUXMP88KJY2BX2JLUJH5N0K" hidden="1">#REF!</definedName>
    <definedName name="BExOBP0FKQ4SVR59FB48UNLKCOR6" localSheetId="3" hidden="1">#REF!</definedName>
    <definedName name="BExOBP0FKQ4SVR59FB48UNLKCOR6" localSheetId="4" hidden="1">#REF!</definedName>
    <definedName name="BExOBP0FKQ4SVR59FB48UNLKCOR6" hidden="1">#REF!</definedName>
    <definedName name="BExOBTNR0XX9V82O76VVWUQABHT8" localSheetId="3" hidden="1">#REF!</definedName>
    <definedName name="BExOBTNR0XX9V82O76VVWUQABHT8" localSheetId="4" hidden="1">#REF!</definedName>
    <definedName name="BExOBTNR0XX9V82O76VVWUQABHT8" hidden="1">#REF!</definedName>
    <definedName name="BExOBYAVUCQ0IGM0Y6A75QHP0Q1A" localSheetId="3" hidden="1">#REF!</definedName>
    <definedName name="BExOBYAVUCQ0IGM0Y6A75QHP0Q1A" localSheetId="4" hidden="1">#REF!</definedName>
    <definedName name="BExOBYAVUCQ0IGM0Y6A75QHP0Q1A" hidden="1">#REF!</definedName>
    <definedName name="BExOC3UEHB1CZNINSQHZANWJYKR8" localSheetId="3" hidden="1">#REF!</definedName>
    <definedName name="BExOC3UEHB1CZNINSQHZANWJYKR8" localSheetId="4" hidden="1">#REF!</definedName>
    <definedName name="BExOC3UEHB1CZNINSQHZANWJYKR8" hidden="1">#REF!</definedName>
    <definedName name="BExOCBSF3XGO9YJ23LX2H78VOUR7" localSheetId="3" hidden="1">#REF!</definedName>
    <definedName name="BExOCBSF3XGO9YJ23LX2H78VOUR7" localSheetId="4" hidden="1">#REF!</definedName>
    <definedName name="BExOCBSF3XGO9YJ23LX2H78VOUR7" hidden="1">#REF!</definedName>
    <definedName name="BExOCEHJCLIUR23CB4TC9OEFJGFX" localSheetId="3" hidden="1">#REF!</definedName>
    <definedName name="BExOCEHJCLIUR23CB4TC9OEFJGFX" localSheetId="4" hidden="1">#REF!</definedName>
    <definedName name="BExOCEHJCLIUR23CB4TC9OEFJGFX" hidden="1">#REF!</definedName>
    <definedName name="BExOCKXFMOW6WPFEVX1I7R7FNDSS" localSheetId="3" hidden="1">#REF!</definedName>
    <definedName name="BExOCKXFMOW6WPFEVX1I7R7FNDSS" localSheetId="4" hidden="1">#REF!</definedName>
    <definedName name="BExOCKXFMOW6WPFEVX1I7R7FNDSS" hidden="1">#REF!</definedName>
    <definedName name="BExOCM4L30L6FV3N2PR4O6X8WY2M" localSheetId="3" hidden="1">#REF!</definedName>
    <definedName name="BExOCM4L30L6FV3N2PR4O6X8WY2M" localSheetId="4" hidden="1">#REF!</definedName>
    <definedName name="BExOCM4L30L6FV3N2PR4O6X8WY2M" hidden="1">#REF!</definedName>
    <definedName name="BExOCYEXOB95DH5NOB0M5NOYX398" localSheetId="3" hidden="1">#REF!</definedName>
    <definedName name="BExOCYEXOB95DH5NOB0M5NOYX398" localSheetId="4" hidden="1">#REF!</definedName>
    <definedName name="BExOCYEXOB95DH5NOB0M5NOYX398" hidden="1">#REF!</definedName>
    <definedName name="BExOD4ERMDMFD8X1016N4EXOUR0S" localSheetId="3" hidden="1">#REF!</definedName>
    <definedName name="BExOD4ERMDMFD8X1016N4EXOUR0S" localSheetId="4" hidden="1">#REF!</definedName>
    <definedName name="BExOD4ERMDMFD8X1016N4EXOUR0S" hidden="1">#REF!</definedName>
    <definedName name="BExOD55RS7BQUHRQ6H3USVGKR0P7" localSheetId="3" hidden="1">#REF!</definedName>
    <definedName name="BExOD55RS7BQUHRQ6H3USVGKR0P7" localSheetId="4" hidden="1">#REF!</definedName>
    <definedName name="BExOD55RS7BQUHRQ6H3USVGKR0P7" hidden="1">#REF!</definedName>
    <definedName name="BExODEWDDEABM4ZY3XREJIBZ8IVP" localSheetId="3" hidden="1">#REF!</definedName>
    <definedName name="BExODEWDDEABM4ZY3XREJIBZ8IVP" localSheetId="4" hidden="1">#REF!</definedName>
    <definedName name="BExODEWDDEABM4ZY3XREJIBZ8IVP" hidden="1">#REF!</definedName>
    <definedName name="BExODICDVVLFKWA22B3L0CKKTAZA" localSheetId="3" hidden="1">#REF!</definedName>
    <definedName name="BExODICDVVLFKWA22B3L0CKKTAZA" localSheetId="4" hidden="1">#REF!</definedName>
    <definedName name="BExODICDVVLFKWA22B3L0CKKTAZA" hidden="1">#REF!</definedName>
    <definedName name="BExODZFEIWV26E8RFU7XQYX1J458" localSheetId="3" hidden="1">#REF!</definedName>
    <definedName name="BExODZFEIWV26E8RFU7XQYX1J458" localSheetId="4" hidden="1">#REF!</definedName>
    <definedName name="BExODZFEIWV26E8RFU7XQYX1J458" hidden="1">#REF!</definedName>
    <definedName name="BExOE0S111KPTELH26PPXE94J3GJ" localSheetId="3" hidden="1">#REF!</definedName>
    <definedName name="BExOE0S111KPTELH26PPXE94J3GJ" localSheetId="4" hidden="1">#REF!</definedName>
    <definedName name="BExOE0S111KPTELH26PPXE94J3GJ" hidden="1">#REF!</definedName>
    <definedName name="BExOE5KH3JKKPZO401YAB3A11G1U" localSheetId="3" hidden="1">#REF!</definedName>
    <definedName name="BExOE5KH3JKKPZO401YAB3A11G1U" localSheetId="4" hidden="1">#REF!</definedName>
    <definedName name="BExOE5KH3JKKPZO401YAB3A11G1U" hidden="1">#REF!</definedName>
    <definedName name="BExOEBKG55EROA2VL360A06LKASE" localSheetId="3" hidden="1">#REF!</definedName>
    <definedName name="BExOEBKG55EROA2VL360A06LKASE" localSheetId="4" hidden="1">#REF!</definedName>
    <definedName name="BExOEBKG55EROA2VL360A06LKASE" hidden="1">#REF!</definedName>
    <definedName name="BExOEFWUBETCPIYF89P9SBDOI3X5" localSheetId="3" hidden="1">#REF!</definedName>
    <definedName name="BExOEFWUBETCPIYF89P9SBDOI3X5" localSheetId="4" hidden="1">#REF!</definedName>
    <definedName name="BExOEFWUBETCPIYF89P9SBDOI3X5" hidden="1">#REF!</definedName>
    <definedName name="BExOEL08MN74RQKVY0P43PFHPTVB" localSheetId="3" hidden="1">#REF!</definedName>
    <definedName name="BExOEL08MN74RQKVY0P43PFHPTVB" localSheetId="4" hidden="1">#REF!</definedName>
    <definedName name="BExOEL08MN74RQKVY0P43PFHPTVB" hidden="1">#REF!</definedName>
    <definedName name="BExOERG5LWXYYEN1DY1H2FWRJS9T" localSheetId="3" hidden="1">#REF!</definedName>
    <definedName name="BExOERG5LWXYYEN1DY1H2FWRJS9T" localSheetId="4" hidden="1">#REF!</definedName>
    <definedName name="BExOERG5LWXYYEN1DY1H2FWRJS9T" hidden="1">#REF!</definedName>
    <definedName name="BExOEV1S6JJVO5PP4BZ20SNGZR7D" localSheetId="3" hidden="1">#REF!</definedName>
    <definedName name="BExOEV1S6JJVO5PP4BZ20SNGZR7D" localSheetId="4" hidden="1">#REF!</definedName>
    <definedName name="BExOEV1S6JJVO5PP4BZ20SNGZR7D" hidden="1">#REF!</definedName>
    <definedName name="BExOEVNDLRXW33RF3AMMCDLTLROJ" localSheetId="3" hidden="1">#REF!</definedName>
    <definedName name="BExOEVNDLRXW33RF3AMMCDLTLROJ" localSheetId="4" hidden="1">#REF!</definedName>
    <definedName name="BExOEVNDLRXW33RF3AMMCDLTLROJ" hidden="1">#REF!</definedName>
    <definedName name="BExOEZOXV3VXUB6VGSS85GXATYAC" localSheetId="3" hidden="1">#REF!</definedName>
    <definedName name="BExOEZOXV3VXUB6VGSS85GXATYAC" localSheetId="4" hidden="1">#REF!</definedName>
    <definedName name="BExOEZOXV3VXUB6VGSS85GXATYAC" hidden="1">#REF!</definedName>
    <definedName name="BExOFDBSAZV60157PIDWCSSUN3MJ" localSheetId="3" hidden="1">#REF!</definedName>
    <definedName name="BExOFDBSAZV60157PIDWCSSUN3MJ" localSheetId="4" hidden="1">#REF!</definedName>
    <definedName name="BExOFDBSAZV60157PIDWCSSUN3MJ" hidden="1">#REF!</definedName>
    <definedName name="BExOFEDNCYI2TPTMQ8SJN3AW4YMF" localSheetId="3" hidden="1">#REF!</definedName>
    <definedName name="BExOFEDNCYI2TPTMQ8SJN3AW4YMF" localSheetId="4" hidden="1">#REF!</definedName>
    <definedName name="BExOFEDNCYI2TPTMQ8SJN3AW4YMF" hidden="1">#REF!</definedName>
    <definedName name="BExOFVLXVD6RVHSQO8KZOOACSV24" localSheetId="3" hidden="1">#REF!</definedName>
    <definedName name="BExOFVLXVD6RVHSQO8KZOOACSV24" localSheetId="4" hidden="1">#REF!</definedName>
    <definedName name="BExOFVLXVD6RVHSQO8KZOOACSV24" hidden="1">#REF!</definedName>
    <definedName name="BExOG2SW3XOGP9VAPQ3THV3VWV12" localSheetId="3" hidden="1">#REF!</definedName>
    <definedName name="BExOG2SW3XOGP9VAPQ3THV3VWV12" localSheetId="4" hidden="1">#REF!</definedName>
    <definedName name="BExOG2SW3XOGP9VAPQ3THV3VWV12" hidden="1">#REF!</definedName>
    <definedName name="BExOG45J81K4OPA40KW5VQU54KY3" localSheetId="3" hidden="1">#REF!</definedName>
    <definedName name="BExOG45J81K4OPA40KW5VQU54KY3" localSheetId="4" hidden="1">#REF!</definedName>
    <definedName name="BExOG45J81K4OPA40KW5VQU54KY3" hidden="1">#REF!</definedName>
    <definedName name="BExOGFE2SCL8HHT4DFAXKLUTJZOG" localSheetId="3" hidden="1">#REF!</definedName>
    <definedName name="BExOGFE2SCL8HHT4DFAXKLUTJZOG" localSheetId="4" hidden="1">#REF!</definedName>
    <definedName name="BExOGFE2SCL8HHT4DFAXKLUTJZOG" hidden="1">#REF!</definedName>
    <definedName name="BExOGH1IMADJCZMFDE6NMBBKO558" localSheetId="3" hidden="1">#REF!</definedName>
    <definedName name="BExOGH1IMADJCZMFDE6NMBBKO558" localSheetId="4" hidden="1">#REF!</definedName>
    <definedName name="BExOGH1IMADJCZMFDE6NMBBKO558" hidden="1">#REF!</definedName>
    <definedName name="BExOGT6D0LJ3C22RDW8COECKB1J5" localSheetId="3" hidden="1">#REF!</definedName>
    <definedName name="BExOGT6D0LJ3C22RDW8COECKB1J5" localSheetId="4" hidden="1">#REF!</definedName>
    <definedName name="BExOGT6D0LJ3C22RDW8COECKB1J5" hidden="1">#REF!</definedName>
    <definedName name="BExOGTMI1HT31M1RGWVRAVHAK7DE" localSheetId="3" hidden="1">#REF!</definedName>
    <definedName name="BExOGTMI1HT31M1RGWVRAVHAK7DE" localSheetId="4" hidden="1">#REF!</definedName>
    <definedName name="BExOGTMI1HT31M1RGWVRAVHAK7DE" hidden="1">#REF!</definedName>
    <definedName name="BExOGXO9JE5XSE9GC3I6O21UEKAO" localSheetId="3" hidden="1">#REF!</definedName>
    <definedName name="BExOGXO9JE5XSE9GC3I6O21UEKAO" localSheetId="4" hidden="1">#REF!</definedName>
    <definedName name="BExOGXO9JE5XSE9GC3I6O21UEKAO" hidden="1">#REF!</definedName>
    <definedName name="BExOH9ICQA5WPLVJIKJVPWUPKSYO" localSheetId="3" hidden="1">#REF!</definedName>
    <definedName name="BExOH9ICQA5WPLVJIKJVPWUPKSYO" localSheetId="4" hidden="1">#REF!</definedName>
    <definedName name="BExOH9ICQA5WPLVJIKJVPWUPKSYO" hidden="1">#REF!</definedName>
    <definedName name="BExOH9ICZ13C1LAW8OTYTR9S7ZP3" localSheetId="3" hidden="1">#REF!</definedName>
    <definedName name="BExOH9ICZ13C1LAW8OTYTR9S7ZP3" localSheetId="4" hidden="1">#REF!</definedName>
    <definedName name="BExOH9ICZ13C1LAW8OTYTR9S7ZP3" hidden="1">#REF!</definedName>
    <definedName name="BExOHGEJ8V8OXT32FSU173XLXBDH" localSheetId="3" hidden="1">#REF!</definedName>
    <definedName name="BExOHGEJ8V8OXT32FSU173XLXBDH" localSheetId="4" hidden="1">#REF!</definedName>
    <definedName name="BExOHGEJ8V8OXT32FSU173XLXBDH" hidden="1">#REF!</definedName>
    <definedName name="BExOHL75H3OT4WAKKPUXIVXWFVDS" localSheetId="3" hidden="1">#REF!</definedName>
    <definedName name="BExOHL75H3OT4WAKKPUXIVXWFVDS" localSheetId="4" hidden="1">#REF!</definedName>
    <definedName name="BExOHL75H3OT4WAKKPUXIVXWFVDS" hidden="1">#REF!</definedName>
    <definedName name="BExOHLHXXJL6363CC082M9M5VVXQ" localSheetId="3" hidden="1">#REF!</definedName>
    <definedName name="BExOHLHXXJL6363CC082M9M5VVXQ" localSheetId="4" hidden="1">#REF!</definedName>
    <definedName name="BExOHLHXXJL6363CC082M9M5VVXQ" hidden="1">#REF!</definedName>
    <definedName name="BExOHNAO5UDXSO73BK2ARHWKS90Y" localSheetId="3" hidden="1">#REF!</definedName>
    <definedName name="BExOHNAO5UDXSO73BK2ARHWKS90Y" localSheetId="4" hidden="1">#REF!</definedName>
    <definedName name="BExOHNAO5UDXSO73BK2ARHWKS90Y" hidden="1">#REF!</definedName>
    <definedName name="BExOHR1G1I9A9CI1HG94EWBLWNM2" localSheetId="3" hidden="1">#REF!</definedName>
    <definedName name="BExOHR1G1I9A9CI1HG94EWBLWNM2" localSheetId="4" hidden="1">#REF!</definedName>
    <definedName name="BExOHR1G1I9A9CI1HG94EWBLWNM2" hidden="1">#REF!</definedName>
    <definedName name="BExOHTQPP8LQ98L6PYUI6QW08YID" localSheetId="3" hidden="1">#REF!</definedName>
    <definedName name="BExOHTQPP8LQ98L6PYUI6QW08YID" localSheetId="4" hidden="1">#REF!</definedName>
    <definedName name="BExOHTQPP8LQ98L6PYUI6QW08YID" hidden="1">#REF!</definedName>
    <definedName name="BExOHUHN7UXHYAJFJJFU805UZ0NB" localSheetId="3" hidden="1">#REF!</definedName>
    <definedName name="BExOHUHN7UXHYAJFJJFU805UZ0NB" localSheetId="4" hidden="1">#REF!</definedName>
    <definedName name="BExOHUHN7UXHYAJFJJFU805UZ0NB" hidden="1">#REF!</definedName>
    <definedName name="BExOHX6Q6NJI793PGX59O5EKTP4G" localSheetId="3" hidden="1">#REF!</definedName>
    <definedName name="BExOHX6Q6NJI793PGX59O5EKTP4G" localSheetId="4" hidden="1">#REF!</definedName>
    <definedName name="BExOHX6Q6NJI793PGX59O5EKTP4G" hidden="1">#REF!</definedName>
    <definedName name="BExOI5VMTHH7Y8MQQ1N635CHYI0P" localSheetId="3" hidden="1">#REF!</definedName>
    <definedName name="BExOI5VMTHH7Y8MQQ1N635CHYI0P" localSheetId="4" hidden="1">#REF!</definedName>
    <definedName name="BExOI5VMTHH7Y8MQQ1N635CHYI0P" hidden="1">#REF!</definedName>
    <definedName name="BExOIEVCP4Y6VDS23AK84MCYYHRT" localSheetId="3" hidden="1">#REF!</definedName>
    <definedName name="BExOIEVCP4Y6VDS23AK84MCYYHRT" localSheetId="4" hidden="1">#REF!</definedName>
    <definedName name="BExOIEVCP4Y6VDS23AK84MCYYHRT" hidden="1">#REF!</definedName>
    <definedName name="BExOIFRP0HEHF5D7JSZ0X8ADJ79U" localSheetId="3" hidden="1">#REF!</definedName>
    <definedName name="BExOIFRP0HEHF5D7JSZ0X8ADJ79U" localSheetId="4" hidden="1">#REF!</definedName>
    <definedName name="BExOIFRP0HEHF5D7JSZ0X8ADJ79U" hidden="1">#REF!</definedName>
    <definedName name="BExOIHPQIXR0NDR5WD01BZKPKEO3" localSheetId="3" hidden="1">#REF!</definedName>
    <definedName name="BExOIHPQIXR0NDR5WD01BZKPKEO3" localSheetId="4" hidden="1">#REF!</definedName>
    <definedName name="BExOIHPQIXR0NDR5WD01BZKPKEO3" hidden="1">#REF!</definedName>
    <definedName name="BExOIM7L0Z3LSII9P7ZTV4KJ8RMA" localSheetId="3" hidden="1">#REF!</definedName>
    <definedName name="BExOIM7L0Z3LSII9P7ZTV4KJ8RMA" localSheetId="4" hidden="1">#REF!</definedName>
    <definedName name="BExOIM7L0Z3LSII9P7ZTV4KJ8RMA" hidden="1">#REF!</definedName>
    <definedName name="BExOIWJVMJ6MG6JC4SPD1L00OHU1" localSheetId="3" hidden="1">#REF!</definedName>
    <definedName name="BExOIWJVMJ6MG6JC4SPD1L00OHU1" localSheetId="4" hidden="1">#REF!</definedName>
    <definedName name="BExOIWJVMJ6MG6JC4SPD1L00OHU1" hidden="1">#REF!</definedName>
    <definedName name="BExOIYCN8Z4JK3OOG86KYUCV0ME8" localSheetId="3" hidden="1">#REF!</definedName>
    <definedName name="BExOIYCN8Z4JK3OOG86KYUCV0ME8" localSheetId="4" hidden="1">#REF!</definedName>
    <definedName name="BExOIYCN8Z4JK3OOG86KYUCV0ME8" hidden="1">#REF!</definedName>
    <definedName name="BExOJ3AKZ9BCBZT3KD8WMSLK6MN2" localSheetId="3" hidden="1">#REF!</definedName>
    <definedName name="BExOJ3AKZ9BCBZT3KD8WMSLK6MN2" localSheetId="4" hidden="1">#REF!</definedName>
    <definedName name="BExOJ3AKZ9BCBZT3KD8WMSLK6MN2" hidden="1">#REF!</definedName>
    <definedName name="BExOJ7XQK71I4YZDD29AKOOWZ47E" localSheetId="3" hidden="1">#REF!</definedName>
    <definedName name="BExOJ7XQK71I4YZDD29AKOOWZ47E" localSheetId="4" hidden="1">#REF!</definedName>
    <definedName name="BExOJ7XQK71I4YZDD29AKOOWZ47E" hidden="1">#REF!</definedName>
    <definedName name="BExOJAXS2THXXIJMV2F2LZKMI589" localSheetId="3" hidden="1">#REF!</definedName>
    <definedName name="BExOJAXS2THXXIJMV2F2LZKMI589" localSheetId="4" hidden="1">#REF!</definedName>
    <definedName name="BExOJAXS2THXXIJMV2F2LZKMI589" hidden="1">#REF!</definedName>
    <definedName name="BExOJDXKJ43BMD5CFWEMSU5R1BP9" localSheetId="3" hidden="1">#REF!</definedName>
    <definedName name="BExOJDXKJ43BMD5CFWEMSU5R1BP9" localSheetId="4" hidden="1">#REF!</definedName>
    <definedName name="BExOJDXKJ43BMD5CFWEMSU5R1BP9" hidden="1">#REF!</definedName>
    <definedName name="BExOJHZ9KOD9LEP7ES426LHOCXEY" localSheetId="3" hidden="1">#REF!</definedName>
    <definedName name="BExOJHZ9KOD9LEP7ES426LHOCXEY" localSheetId="4" hidden="1">#REF!</definedName>
    <definedName name="BExOJHZ9KOD9LEP7ES426LHOCXEY" hidden="1">#REF!</definedName>
    <definedName name="BExOJM0W6XGSW5MXPTTX0GNF6SFT" localSheetId="3" hidden="1">#REF!</definedName>
    <definedName name="BExOJM0W6XGSW5MXPTTX0GNF6SFT" localSheetId="4" hidden="1">#REF!</definedName>
    <definedName name="BExOJM0W6XGSW5MXPTTX0GNF6SFT" hidden="1">#REF!</definedName>
    <definedName name="BExOJQ7XL1X94G2GP88DSU6OTRKY" localSheetId="3" hidden="1">#REF!</definedName>
    <definedName name="BExOJQ7XL1X94G2GP88DSU6OTRKY" localSheetId="4" hidden="1">#REF!</definedName>
    <definedName name="BExOJQ7XL1X94G2GP88DSU6OTRKY" hidden="1">#REF!</definedName>
    <definedName name="BExOJXEUJJ9SYRJXKYYV2NCCDT2R" localSheetId="3" hidden="1">#REF!</definedName>
    <definedName name="BExOJXEUJJ9SYRJXKYYV2NCCDT2R" localSheetId="4" hidden="1">#REF!</definedName>
    <definedName name="BExOJXEUJJ9SYRJXKYYV2NCCDT2R" hidden="1">#REF!</definedName>
    <definedName name="BExOK0EQYM9JUMAGWOUN7QDH7VMZ" localSheetId="3" hidden="1">#REF!</definedName>
    <definedName name="BExOK0EQYM9JUMAGWOUN7QDH7VMZ" localSheetId="4" hidden="1">#REF!</definedName>
    <definedName name="BExOK0EQYM9JUMAGWOUN7QDH7VMZ" hidden="1">#REF!</definedName>
    <definedName name="BExOK10DBCM0O0CLRF8BB6EEWGB2" localSheetId="3" hidden="1">#REF!</definedName>
    <definedName name="BExOK10DBCM0O0CLRF8BB6EEWGB2" localSheetId="4" hidden="1">#REF!</definedName>
    <definedName name="BExOK10DBCM0O0CLRF8BB6EEWGB2" hidden="1">#REF!</definedName>
    <definedName name="BExOK45QZPFPJ08Z5BZOFLNGPHCZ" localSheetId="3" hidden="1">#REF!</definedName>
    <definedName name="BExOK45QZPFPJ08Z5BZOFLNGPHCZ" localSheetId="4" hidden="1">#REF!</definedName>
    <definedName name="BExOK45QZPFPJ08Z5BZOFLNGPHCZ" hidden="1">#REF!</definedName>
    <definedName name="BExOK4WM9O7QNG6O57FOASI5QSN1" localSheetId="3" hidden="1">#REF!</definedName>
    <definedName name="BExOK4WM9O7QNG6O57FOASI5QSN1" localSheetId="4" hidden="1">#REF!</definedName>
    <definedName name="BExOK4WM9O7QNG6O57FOASI5QSN1" hidden="1">#REF!</definedName>
    <definedName name="BExOK57E3HXBUDOQB4M87JK9OPNE" localSheetId="3" hidden="1">#REF!</definedName>
    <definedName name="BExOK57E3HXBUDOQB4M87JK9OPNE" localSheetId="4" hidden="1">#REF!</definedName>
    <definedName name="BExOK57E3HXBUDOQB4M87JK9OPNE" hidden="1">#REF!</definedName>
    <definedName name="BExOKJLBFD15HACQ01HQLY1U5SE2" localSheetId="3" hidden="1">#REF!</definedName>
    <definedName name="BExOKJLBFD15HACQ01HQLY1U5SE2" localSheetId="4" hidden="1">#REF!</definedName>
    <definedName name="BExOKJLBFD15HACQ01HQLY1U5SE2" hidden="1">#REF!</definedName>
    <definedName name="BExOKTXMJP351VXKH8VT6SXUNIMF" localSheetId="3" hidden="1">#REF!</definedName>
    <definedName name="BExOKTXMJP351VXKH8VT6SXUNIMF" localSheetId="4" hidden="1">#REF!</definedName>
    <definedName name="BExOKTXMJP351VXKH8VT6SXUNIMF" hidden="1">#REF!</definedName>
    <definedName name="BExOKU8GMLOCNVORDE329819XN67" localSheetId="3" hidden="1">#REF!</definedName>
    <definedName name="BExOKU8GMLOCNVORDE329819XN67" localSheetId="4" hidden="1">#REF!</definedName>
    <definedName name="BExOKU8GMLOCNVORDE329819XN67" hidden="1">#REF!</definedName>
    <definedName name="BExOL0Z3Z7IAMHPB91EO2MF49U57" localSheetId="3" hidden="1">#REF!</definedName>
    <definedName name="BExOL0Z3Z7IAMHPB91EO2MF49U57" localSheetId="4" hidden="1">#REF!</definedName>
    <definedName name="BExOL0Z3Z7IAMHPB91EO2MF49U57" hidden="1">#REF!</definedName>
    <definedName name="BExOL7KH12VAR0LG741SIOJTLWFD" localSheetId="3" hidden="1">#REF!</definedName>
    <definedName name="BExOL7KH12VAR0LG741SIOJTLWFD" localSheetId="4" hidden="1">#REF!</definedName>
    <definedName name="BExOL7KH12VAR0LG741SIOJTLWFD" hidden="1">#REF!</definedName>
    <definedName name="BExOLGUYDBS2V3UOK4DVPUW5JZN7" localSheetId="3" hidden="1">#REF!</definedName>
    <definedName name="BExOLGUYDBS2V3UOK4DVPUW5JZN7" localSheetId="4" hidden="1">#REF!</definedName>
    <definedName name="BExOLGUYDBS2V3UOK4DVPUW5JZN7" hidden="1">#REF!</definedName>
    <definedName name="BExOLICXFHJLILCJVFMJE5MGGWKR" localSheetId="3" hidden="1">#REF!</definedName>
    <definedName name="BExOLICXFHJLILCJVFMJE5MGGWKR" localSheetId="4" hidden="1">#REF!</definedName>
    <definedName name="BExOLICXFHJLILCJVFMJE5MGGWKR" hidden="1">#REF!</definedName>
    <definedName name="BExOLOI0WJS3QC12I3ISL0D9AWOF" localSheetId="3" hidden="1">#REF!</definedName>
    <definedName name="BExOLOI0WJS3QC12I3ISL0D9AWOF" localSheetId="4" hidden="1">#REF!</definedName>
    <definedName name="BExOLOI0WJS3QC12I3ISL0D9AWOF" hidden="1">#REF!</definedName>
    <definedName name="BExOLQ5A7IWI0W12J7315E7LBI0O" localSheetId="3" hidden="1">#REF!</definedName>
    <definedName name="BExOLQ5A7IWI0W12J7315E7LBI0O" localSheetId="4" hidden="1">#REF!</definedName>
    <definedName name="BExOLQ5A7IWI0W12J7315E7LBI0O" hidden="1">#REF!</definedName>
    <definedName name="BExOLYZNG5RBD0BTS1OEZJNU92Q5" localSheetId="3" hidden="1">#REF!</definedName>
    <definedName name="BExOLYZNG5RBD0BTS1OEZJNU92Q5" localSheetId="4" hidden="1">#REF!</definedName>
    <definedName name="BExOLYZNG5RBD0BTS1OEZJNU92Q5" hidden="1">#REF!</definedName>
    <definedName name="BExOM136CSOYSV2NE3NAU04Z4414" localSheetId="3" hidden="1">#REF!</definedName>
    <definedName name="BExOM136CSOYSV2NE3NAU04Z4414" localSheetId="4" hidden="1">#REF!</definedName>
    <definedName name="BExOM136CSOYSV2NE3NAU04Z4414" hidden="1">#REF!</definedName>
    <definedName name="BExOM3HIJ3UZPOKJI68KPBJAHPDC" localSheetId="3" hidden="1">#REF!</definedName>
    <definedName name="BExOM3HIJ3UZPOKJI68KPBJAHPDC" localSheetId="4" hidden="1">#REF!</definedName>
    <definedName name="BExOM3HIJ3UZPOKJI68KPBJAHPDC" hidden="1">#REF!</definedName>
    <definedName name="BExOM5QC0I90GVJG1G7NFAIINKAQ" localSheetId="3" hidden="1">#REF!</definedName>
    <definedName name="BExOM5QC0I90GVJG1G7NFAIINKAQ" localSheetId="4" hidden="1">#REF!</definedName>
    <definedName name="BExOM5QC0I90GVJG1G7NFAIINKAQ" hidden="1">#REF!</definedName>
    <definedName name="BExOMKPURE33YQ3K1JG9NVQD4W49" localSheetId="3" hidden="1">#REF!</definedName>
    <definedName name="BExOMKPURE33YQ3K1JG9NVQD4W49" localSheetId="4" hidden="1">#REF!</definedName>
    <definedName name="BExOMKPURE33YQ3K1JG9NVQD4W49" hidden="1">#REF!</definedName>
    <definedName name="BExOMP7NGCLUNFK50QD2LPKRG078" localSheetId="3" hidden="1">#REF!</definedName>
    <definedName name="BExOMP7NGCLUNFK50QD2LPKRG078" localSheetId="4" hidden="1">#REF!</definedName>
    <definedName name="BExOMP7NGCLUNFK50QD2LPKRG078" hidden="1">#REF!</definedName>
    <definedName name="BExOMPNX2853XA8AUM0BLA7CS86A" localSheetId="3" hidden="1">#REF!</definedName>
    <definedName name="BExOMPNX2853XA8AUM0BLA7CS86A" localSheetId="4" hidden="1">#REF!</definedName>
    <definedName name="BExOMPNX2853XA8AUM0BLA7CS86A" hidden="1">#REF!</definedName>
    <definedName name="BExOMU0A6XMY48SZRYL4WQZD13BI" localSheetId="3" hidden="1">#REF!</definedName>
    <definedName name="BExOMU0A6XMY48SZRYL4WQZD13BI" localSheetId="4" hidden="1">#REF!</definedName>
    <definedName name="BExOMU0A6XMY48SZRYL4WQZD13BI" hidden="1">#REF!</definedName>
    <definedName name="BExOMVT0HSNC59DJP4CLISASGHKL" localSheetId="3" hidden="1">#REF!</definedName>
    <definedName name="BExOMVT0HSNC59DJP4CLISASGHKL" localSheetId="4" hidden="1">#REF!</definedName>
    <definedName name="BExOMVT0HSNC59DJP4CLISASGHKL" hidden="1">#REF!</definedName>
    <definedName name="BExON0AX35F2SI0UCVMGWGVIUNI3" localSheetId="3" hidden="1">#REF!</definedName>
    <definedName name="BExON0AX35F2SI0UCVMGWGVIUNI3" localSheetId="4" hidden="1">#REF!</definedName>
    <definedName name="BExON0AX35F2SI0UCVMGWGVIUNI3" hidden="1">#REF!</definedName>
    <definedName name="BExON1I19LN0T10YIIYC5NE9UGMR" localSheetId="3" hidden="1">#REF!</definedName>
    <definedName name="BExON1I19LN0T10YIIYC5NE9UGMR" localSheetId="4" hidden="1">#REF!</definedName>
    <definedName name="BExON1I19LN0T10YIIYC5NE9UGMR" hidden="1">#REF!</definedName>
    <definedName name="BExON41U4296DV3DPG6I5EF3OEYF" localSheetId="3" hidden="1">#REF!</definedName>
    <definedName name="BExON41U4296DV3DPG6I5EF3OEYF" localSheetId="4" hidden="1">#REF!</definedName>
    <definedName name="BExON41U4296DV3DPG6I5EF3OEYF" hidden="1">#REF!</definedName>
    <definedName name="BExONB3A7CO4YD8RB41PHC93BQ9M" localSheetId="3" hidden="1">#REF!</definedName>
    <definedName name="BExONB3A7CO4YD8RB41PHC93BQ9M" localSheetId="4" hidden="1">#REF!</definedName>
    <definedName name="BExONB3A7CO4YD8RB41PHC93BQ9M" hidden="1">#REF!</definedName>
    <definedName name="BExONFQH6UUXF8V0GI4BRIST9RFO" localSheetId="3" hidden="1">#REF!</definedName>
    <definedName name="BExONFQH6UUXF8V0GI4BRIST9RFO" localSheetId="4" hidden="1">#REF!</definedName>
    <definedName name="BExONFQH6UUXF8V0GI4BRIST9RFO" hidden="1">#REF!</definedName>
    <definedName name="BExONIL31DZWU7IFVN3VV0XTXJA1" localSheetId="3" hidden="1">#REF!</definedName>
    <definedName name="BExONIL31DZWU7IFVN3VV0XTXJA1" localSheetId="4" hidden="1">#REF!</definedName>
    <definedName name="BExONIL31DZWU7IFVN3VV0XTXJA1" hidden="1">#REF!</definedName>
    <definedName name="BExONJ1BU17R0F5A2UP1UGJBOGKS" localSheetId="3" hidden="1">#REF!</definedName>
    <definedName name="BExONJ1BU17R0F5A2UP1UGJBOGKS" localSheetId="4" hidden="1">#REF!</definedName>
    <definedName name="BExONJ1BU17R0F5A2UP1UGJBOGKS" hidden="1">#REF!</definedName>
    <definedName name="BExONKZDHE8SS0P4YRLGEQR9KYHF" localSheetId="3" hidden="1">#REF!</definedName>
    <definedName name="BExONKZDHE8SS0P4YRLGEQR9KYHF" localSheetId="4" hidden="1">#REF!</definedName>
    <definedName name="BExONKZDHE8SS0P4YRLGEQR9KYHF" hidden="1">#REF!</definedName>
    <definedName name="BExONNZ9VMHVX3J6NLNJY7KZA61O" localSheetId="3" hidden="1">#REF!</definedName>
    <definedName name="BExONNZ9VMHVX3J6NLNJY7KZA61O" localSheetId="4" hidden="1">#REF!</definedName>
    <definedName name="BExONNZ9VMHVX3J6NLNJY7KZA61O" hidden="1">#REF!</definedName>
    <definedName name="BExONRQ1BAA4F3TXP2MYQ4YCZ09S" localSheetId="3" hidden="1">#REF!</definedName>
    <definedName name="BExONRQ1BAA4F3TXP2MYQ4YCZ09S" localSheetId="4" hidden="1">#REF!</definedName>
    <definedName name="BExONRQ1BAA4F3TXP2MYQ4YCZ09S" hidden="1">#REF!</definedName>
    <definedName name="BExONU4ENMND8RLZX0L5EHPYQQSB" localSheetId="3" hidden="1">#REF!</definedName>
    <definedName name="BExONU4ENMND8RLZX0L5EHPYQQSB" localSheetId="4" hidden="1">#REF!</definedName>
    <definedName name="BExONU4ENMND8RLZX0L5EHPYQQSB" hidden="1">#REF!</definedName>
    <definedName name="BExONXPUEU6ZRSIX4PDJ1DXY679I" localSheetId="3" hidden="1">#REF!</definedName>
    <definedName name="BExONXPUEU6ZRSIX4PDJ1DXY679I" localSheetId="4" hidden="1">#REF!</definedName>
    <definedName name="BExONXPUEU6ZRSIX4PDJ1DXY679I" hidden="1">#REF!</definedName>
    <definedName name="BExOO0KEG2WL5WKKMHN0S2UTIUNG" localSheetId="3" hidden="1">#REF!</definedName>
    <definedName name="BExOO0KEG2WL5WKKMHN0S2UTIUNG" localSheetId="4" hidden="1">#REF!</definedName>
    <definedName name="BExOO0KEG2WL5WKKMHN0S2UTIUNG" hidden="1">#REF!</definedName>
    <definedName name="BExOO1WWIZSGB0YTGKESB45TSVMZ" localSheetId="3" hidden="1">#REF!</definedName>
    <definedName name="BExOO1WWIZSGB0YTGKESB45TSVMZ" localSheetId="4" hidden="1">#REF!</definedName>
    <definedName name="BExOO1WWIZSGB0YTGKESB45TSVMZ" hidden="1">#REF!</definedName>
    <definedName name="BExOO4B8FPAFYPHCTYTX37P1TQM5" localSheetId="3" hidden="1">#REF!</definedName>
    <definedName name="BExOO4B8FPAFYPHCTYTX37P1TQM5" localSheetId="4" hidden="1">#REF!</definedName>
    <definedName name="BExOO4B8FPAFYPHCTYTX37P1TQM5" hidden="1">#REF!</definedName>
    <definedName name="BExOOIULUDOJRMYABWV5CCL906X6" localSheetId="3" hidden="1">#REF!</definedName>
    <definedName name="BExOOIULUDOJRMYABWV5CCL906X6" localSheetId="4" hidden="1">#REF!</definedName>
    <definedName name="BExOOIULUDOJRMYABWV5CCL906X6" hidden="1">#REF!</definedName>
    <definedName name="BExOOJLIWKJW5S7XWJXD8TYV5HQ9" localSheetId="3" hidden="1">#REF!</definedName>
    <definedName name="BExOOJLIWKJW5S7XWJXD8TYV5HQ9" localSheetId="4" hidden="1">#REF!</definedName>
    <definedName name="BExOOJLIWKJW5S7XWJXD8TYV5HQ9" hidden="1">#REF!</definedName>
    <definedName name="BExOOQ1JVWQ9LYXD0V94BRXKTA1I" localSheetId="3" hidden="1">#REF!</definedName>
    <definedName name="BExOOQ1JVWQ9LYXD0V94BRXKTA1I" localSheetId="4" hidden="1">#REF!</definedName>
    <definedName name="BExOOQ1JVWQ9LYXD0V94BRXKTA1I" hidden="1">#REF!</definedName>
    <definedName name="BExOOTN0KTXJCL7E476XBN1CJ553" localSheetId="3" hidden="1">#REF!</definedName>
    <definedName name="BExOOTN0KTXJCL7E476XBN1CJ553" localSheetId="4" hidden="1">#REF!</definedName>
    <definedName name="BExOOTN0KTXJCL7E476XBN1CJ553" hidden="1">#REF!</definedName>
    <definedName name="BExOOVVUJIJNAYDICUUQQ9O7O3TW" localSheetId="3" hidden="1">#REF!</definedName>
    <definedName name="BExOOVVUJIJNAYDICUUQQ9O7O3TW" localSheetId="4" hidden="1">#REF!</definedName>
    <definedName name="BExOOVVUJIJNAYDICUUQQ9O7O3TW" hidden="1">#REF!</definedName>
    <definedName name="BExOP9DDU5MZJKWGFT0MKL44YKIV" localSheetId="3" hidden="1">#REF!</definedName>
    <definedName name="BExOP9DDU5MZJKWGFT0MKL44YKIV" localSheetId="4" hidden="1">#REF!</definedName>
    <definedName name="BExOP9DDU5MZJKWGFT0MKL44YKIV" hidden="1">#REF!</definedName>
    <definedName name="BExOP9DEBV5W5P4Q25J3XCJBP5S9" localSheetId="3" hidden="1">#REF!</definedName>
    <definedName name="BExOP9DEBV5W5P4Q25J3XCJBP5S9" localSheetId="4" hidden="1">#REF!</definedName>
    <definedName name="BExOP9DEBV5W5P4Q25J3XCJBP5S9" hidden="1">#REF!</definedName>
    <definedName name="BExOPFNYRBL0BFM23LZBJTADNOE4" localSheetId="3" hidden="1">#REF!</definedName>
    <definedName name="BExOPFNYRBL0BFM23LZBJTADNOE4" localSheetId="4" hidden="1">#REF!</definedName>
    <definedName name="BExOPFNYRBL0BFM23LZBJTADNOE4" hidden="1">#REF!</definedName>
    <definedName name="BExOPINVFSIZMCVT9YGT2AODVCX3" localSheetId="3" hidden="1">#REF!</definedName>
    <definedName name="BExOPINVFSIZMCVT9YGT2AODVCX3" localSheetId="4" hidden="1">#REF!</definedName>
    <definedName name="BExOPINVFSIZMCVT9YGT2AODVCX3" hidden="1">#REF!</definedName>
    <definedName name="BExOQ1JN4SAC44RTMZIGHSW023WA" localSheetId="3" hidden="1">#REF!</definedName>
    <definedName name="BExOQ1JN4SAC44RTMZIGHSW023WA" localSheetId="4" hidden="1">#REF!</definedName>
    <definedName name="BExOQ1JN4SAC44RTMZIGHSW023WA" hidden="1">#REF!</definedName>
    <definedName name="BExOQ256YMF115DJL3KBPNKABJ90" localSheetId="3" hidden="1">#REF!</definedName>
    <definedName name="BExOQ256YMF115DJL3KBPNKABJ90" localSheetId="4" hidden="1">#REF!</definedName>
    <definedName name="BExOQ256YMF115DJL3KBPNKABJ90" hidden="1">#REF!</definedName>
    <definedName name="BExQ19DEUOLC11IW32E2AMVZLFF1" localSheetId="3" hidden="1">#REF!</definedName>
    <definedName name="BExQ19DEUOLC11IW32E2AMVZLFF1" localSheetId="4" hidden="1">#REF!</definedName>
    <definedName name="BExQ19DEUOLC11IW32E2AMVZLFF1" hidden="1">#REF!</definedName>
    <definedName name="BExQ1OCW3L24TN0BYVRE2NE3IK1O" localSheetId="3" hidden="1">#REF!</definedName>
    <definedName name="BExQ1OCW3L24TN0BYVRE2NE3IK1O" localSheetId="4" hidden="1">#REF!</definedName>
    <definedName name="BExQ1OCW3L24TN0BYVRE2NE3IK1O" hidden="1">#REF!</definedName>
    <definedName name="BExQ29C73XR33S3668YYSYZAIHTG" localSheetId="3" hidden="1">#REF!</definedName>
    <definedName name="BExQ29C73XR33S3668YYSYZAIHTG" localSheetId="4" hidden="1">#REF!</definedName>
    <definedName name="BExQ29C73XR33S3668YYSYZAIHTG" hidden="1">#REF!</definedName>
    <definedName name="BExQ2FS228IUDUP2023RA1D4AO4C" localSheetId="3" hidden="1">#REF!</definedName>
    <definedName name="BExQ2FS228IUDUP2023RA1D4AO4C" localSheetId="4" hidden="1">#REF!</definedName>
    <definedName name="BExQ2FS228IUDUP2023RA1D4AO4C" hidden="1">#REF!</definedName>
    <definedName name="BExQ2L0XYWLY9VPZWXYYFRIRQRJ1" localSheetId="3" hidden="1">#REF!</definedName>
    <definedName name="BExQ2L0XYWLY9VPZWXYYFRIRQRJ1" localSheetId="4" hidden="1">#REF!</definedName>
    <definedName name="BExQ2L0XYWLY9VPZWXYYFRIRQRJ1" hidden="1">#REF!</definedName>
    <definedName name="BExQ2M841F5Z1BQYR8DG5FKK0LIU" localSheetId="3" hidden="1">#REF!</definedName>
    <definedName name="BExQ2M841F5Z1BQYR8DG5FKK0LIU" localSheetId="4" hidden="1">#REF!</definedName>
    <definedName name="BExQ2M841F5Z1BQYR8DG5FKK0LIU" hidden="1">#REF!</definedName>
    <definedName name="BExQ2STHO7AXYTS1VPPHQMX1WT30" localSheetId="3" hidden="1">#REF!</definedName>
    <definedName name="BExQ2STHO7AXYTS1VPPHQMX1WT30" localSheetId="4" hidden="1">#REF!</definedName>
    <definedName name="BExQ2STHO7AXYTS1VPPHQMX1WT30" hidden="1">#REF!</definedName>
    <definedName name="BExQ2XWXHMQMQ99FF9293AEQHABB" localSheetId="3" hidden="1">#REF!</definedName>
    <definedName name="BExQ2XWXHMQMQ99FF9293AEQHABB" localSheetId="4" hidden="1">#REF!</definedName>
    <definedName name="BExQ2XWXHMQMQ99FF9293AEQHABB" hidden="1">#REF!</definedName>
    <definedName name="BExQ300G8I8TK45A0MVHV15422EU" localSheetId="3" hidden="1">#REF!</definedName>
    <definedName name="BExQ300G8I8TK45A0MVHV15422EU" localSheetId="4" hidden="1">#REF!</definedName>
    <definedName name="BExQ300G8I8TK45A0MVHV15422EU" hidden="1">#REF!</definedName>
    <definedName name="BExQ305RBEODGNAETZ0EZQLLDZZD" localSheetId="3" hidden="1">#REF!</definedName>
    <definedName name="BExQ305RBEODGNAETZ0EZQLLDZZD" localSheetId="4" hidden="1">#REF!</definedName>
    <definedName name="BExQ305RBEODGNAETZ0EZQLLDZZD" hidden="1">#REF!</definedName>
    <definedName name="BExQ37SZQJSC2C73FY2IJY852LVP" localSheetId="3" hidden="1">#REF!</definedName>
    <definedName name="BExQ37SZQJSC2C73FY2IJY852LVP" localSheetId="4" hidden="1">#REF!</definedName>
    <definedName name="BExQ37SZQJSC2C73FY2IJY852LVP" hidden="1">#REF!</definedName>
    <definedName name="BExQ39R28MXSG2SEV956F0KZ20AN" localSheetId="3" hidden="1">#REF!</definedName>
    <definedName name="BExQ39R28MXSG2SEV956F0KZ20AN" localSheetId="4" hidden="1">#REF!</definedName>
    <definedName name="BExQ39R28MXSG2SEV956F0KZ20AN" hidden="1">#REF!</definedName>
    <definedName name="BExQ3D1P3M5Z3HLMEZ17E0BLEE4U" localSheetId="3" hidden="1">#REF!</definedName>
    <definedName name="BExQ3D1P3M5Z3HLMEZ17E0BLEE4U" localSheetId="4" hidden="1">#REF!</definedName>
    <definedName name="BExQ3D1P3M5Z3HLMEZ17E0BLEE4U" hidden="1">#REF!</definedName>
    <definedName name="BExQ3EZX6BA2WHKI84SG78UPRTSE" localSheetId="3" hidden="1">#REF!</definedName>
    <definedName name="BExQ3EZX6BA2WHKI84SG78UPRTSE" localSheetId="4" hidden="1">#REF!</definedName>
    <definedName name="BExQ3EZX6BA2WHKI84SG78UPRTSE" hidden="1">#REF!</definedName>
    <definedName name="BExQ3KOX6620WUSBG7PGACNC936P" localSheetId="3" hidden="1">#REF!</definedName>
    <definedName name="BExQ3KOX6620WUSBG7PGACNC936P" localSheetId="4" hidden="1">#REF!</definedName>
    <definedName name="BExQ3KOX6620WUSBG7PGACNC936P" hidden="1">#REF!</definedName>
    <definedName name="BExQ3O4W7QF8BOXTUT4IOGF6YKUD" localSheetId="3" hidden="1">#REF!</definedName>
    <definedName name="BExQ3O4W7QF8BOXTUT4IOGF6YKUD" localSheetId="4" hidden="1">#REF!</definedName>
    <definedName name="BExQ3O4W7QF8BOXTUT4IOGF6YKUD" hidden="1">#REF!</definedName>
    <definedName name="BExQ3PXOWSN8561ZR8IEY8ZASI3B" localSheetId="3" hidden="1">#REF!</definedName>
    <definedName name="BExQ3PXOWSN8561ZR8IEY8ZASI3B" localSheetId="4" hidden="1">#REF!</definedName>
    <definedName name="BExQ3PXOWSN8561ZR8IEY8ZASI3B" hidden="1">#REF!</definedName>
    <definedName name="BExQ3TZF04IPY0B0UG9CQQ5736UA" localSheetId="3" hidden="1">#REF!</definedName>
    <definedName name="BExQ3TZF04IPY0B0UG9CQQ5736UA" localSheetId="4" hidden="1">#REF!</definedName>
    <definedName name="BExQ3TZF04IPY0B0UG9CQQ5736UA" hidden="1">#REF!</definedName>
    <definedName name="BExQ42IU9MNDYLODP41DL6YTZMAR" localSheetId="3" hidden="1">#REF!</definedName>
    <definedName name="BExQ42IU9MNDYLODP41DL6YTZMAR" localSheetId="4" hidden="1">#REF!</definedName>
    <definedName name="BExQ42IU9MNDYLODP41DL6YTZMAR" hidden="1">#REF!</definedName>
    <definedName name="BExQ42O4PHH156IHXSW0JAYAC0NJ" localSheetId="3" hidden="1">#REF!</definedName>
    <definedName name="BExQ42O4PHH156IHXSW0JAYAC0NJ" localSheetId="4" hidden="1">#REF!</definedName>
    <definedName name="BExQ42O4PHH156IHXSW0JAYAC0NJ" hidden="1">#REF!</definedName>
    <definedName name="BExQ452HF7N1HYPXJXQ8WD6SOWUV" localSheetId="3" hidden="1">#REF!</definedName>
    <definedName name="BExQ452HF7N1HYPXJXQ8WD6SOWUV" localSheetId="4" hidden="1">#REF!</definedName>
    <definedName name="BExQ452HF7N1HYPXJXQ8WD6SOWUV" hidden="1">#REF!</definedName>
    <definedName name="BExQ4BTBSHPHVEDRCXC2ROW8PLFC" localSheetId="3" hidden="1">#REF!</definedName>
    <definedName name="BExQ4BTBSHPHVEDRCXC2ROW8PLFC" localSheetId="4" hidden="1">#REF!</definedName>
    <definedName name="BExQ4BTBSHPHVEDRCXC2ROW8PLFC" hidden="1">#REF!</definedName>
    <definedName name="BExQ4DGKF54SRKQUTUT4B1CZSS62" localSheetId="3" hidden="1">#REF!</definedName>
    <definedName name="BExQ4DGKF54SRKQUTUT4B1CZSS62" localSheetId="4" hidden="1">#REF!</definedName>
    <definedName name="BExQ4DGKF54SRKQUTUT4B1CZSS62" hidden="1">#REF!</definedName>
    <definedName name="BExQ4T74LQ5PYTV1MUQUW75A4BDY" localSheetId="3" hidden="1">#REF!</definedName>
    <definedName name="BExQ4T74LQ5PYTV1MUQUW75A4BDY" localSheetId="4" hidden="1">#REF!</definedName>
    <definedName name="BExQ4T74LQ5PYTV1MUQUW75A4BDY" hidden="1">#REF!</definedName>
    <definedName name="BExQ4XJHD7EJCNH7S1MJDZJ2MNWG" localSheetId="3" hidden="1">#REF!</definedName>
    <definedName name="BExQ4XJHD7EJCNH7S1MJDZJ2MNWG" localSheetId="4" hidden="1">#REF!</definedName>
    <definedName name="BExQ4XJHD7EJCNH7S1MJDZJ2MNWG" hidden="1">#REF!</definedName>
    <definedName name="BExQ5039ZCEWBUJHU682G4S89J03" localSheetId="3" hidden="1">#REF!</definedName>
    <definedName name="BExQ5039ZCEWBUJHU682G4S89J03" localSheetId="4" hidden="1">#REF!</definedName>
    <definedName name="BExQ5039ZCEWBUJHU682G4S89J03" hidden="1">#REF!</definedName>
    <definedName name="BExQ56Z9W6YHZHRXOFFI8EFA7CDI" localSheetId="3" hidden="1">#REF!</definedName>
    <definedName name="BExQ56Z9W6YHZHRXOFFI8EFA7CDI" localSheetId="4" hidden="1">#REF!</definedName>
    <definedName name="BExQ56Z9W6YHZHRXOFFI8EFA7CDI" hidden="1">#REF!</definedName>
    <definedName name="BExQ58MP5FO5Q5CIXVMMYWWPEFW3" localSheetId="3" hidden="1">#REF!</definedName>
    <definedName name="BExQ58MP5FO5Q5CIXVMMYWWPEFW3" localSheetId="4" hidden="1">#REF!</definedName>
    <definedName name="BExQ58MP5FO5Q5CIXVMMYWWPEFW3" hidden="1">#REF!</definedName>
    <definedName name="BExQ5KX3Z668H1KUCKZ9J24HUQ1F" localSheetId="3" hidden="1">#REF!</definedName>
    <definedName name="BExQ5KX3Z668H1KUCKZ9J24HUQ1F" localSheetId="4" hidden="1">#REF!</definedName>
    <definedName name="BExQ5KX3Z668H1KUCKZ9J24HUQ1F" hidden="1">#REF!</definedName>
    <definedName name="BExQ5SPMSOCJYLAY20NB5A6O32RE" localSheetId="3" hidden="1">#REF!</definedName>
    <definedName name="BExQ5SPMSOCJYLAY20NB5A6O32RE" localSheetId="4" hidden="1">#REF!</definedName>
    <definedName name="BExQ5SPMSOCJYLAY20NB5A6O32RE" hidden="1">#REF!</definedName>
    <definedName name="BExQ5UICMGTMK790KTLK49MAGXRC" localSheetId="3" hidden="1">#REF!</definedName>
    <definedName name="BExQ5UICMGTMK790KTLK49MAGXRC" localSheetId="4" hidden="1">#REF!</definedName>
    <definedName name="BExQ5UICMGTMK790KTLK49MAGXRC" hidden="1">#REF!</definedName>
    <definedName name="BExQ5YUUK9FD0QGTY4WD0W90O7OL" localSheetId="3" hidden="1">#REF!</definedName>
    <definedName name="BExQ5YUUK9FD0QGTY4WD0W90O7OL" localSheetId="4" hidden="1">#REF!</definedName>
    <definedName name="BExQ5YUUK9FD0QGTY4WD0W90O7OL" hidden="1">#REF!</definedName>
    <definedName name="BExQ62WGBSDPG7ZU34W0N8X45R3X" localSheetId="3" hidden="1">#REF!</definedName>
    <definedName name="BExQ62WGBSDPG7ZU34W0N8X45R3X" localSheetId="4" hidden="1">#REF!</definedName>
    <definedName name="BExQ62WGBSDPG7ZU34W0N8X45R3X" hidden="1">#REF!</definedName>
    <definedName name="BExQ63793YQ9BH7JLCNRIATIGTRG" localSheetId="3" hidden="1">#REF!</definedName>
    <definedName name="BExQ63793YQ9BH7JLCNRIATIGTRG" localSheetId="4" hidden="1">#REF!</definedName>
    <definedName name="BExQ63793YQ9BH7JLCNRIATIGTRG" hidden="1">#REF!</definedName>
    <definedName name="BExQ6CN1EF2UPZ57ZYMGK8TUJQSS" localSheetId="3" hidden="1">#REF!</definedName>
    <definedName name="BExQ6CN1EF2UPZ57ZYMGK8TUJQSS" localSheetId="4" hidden="1">#REF!</definedName>
    <definedName name="BExQ6CN1EF2UPZ57ZYMGK8TUJQSS" hidden="1">#REF!</definedName>
    <definedName name="BExQ6FSF8BMWVLJI7Y7MKPG9SU5O" localSheetId="3" hidden="1">#REF!</definedName>
    <definedName name="BExQ6FSF8BMWVLJI7Y7MKPG9SU5O" localSheetId="4" hidden="1">#REF!</definedName>
    <definedName name="BExQ6FSF8BMWVLJI7Y7MKPG9SU5O" hidden="1">#REF!</definedName>
    <definedName name="BExQ6M2YXJ8AMRJF3QGHC40ADAHZ" localSheetId="3" hidden="1">#REF!</definedName>
    <definedName name="BExQ6M2YXJ8AMRJF3QGHC40ADAHZ" localSheetId="4" hidden="1">#REF!</definedName>
    <definedName name="BExQ6M2YXJ8AMRJF3QGHC40ADAHZ" hidden="1">#REF!</definedName>
    <definedName name="BExQ6M8B0X44N9TV56ATUVHGDI00" localSheetId="3" hidden="1">#REF!</definedName>
    <definedName name="BExQ6M8B0X44N9TV56ATUVHGDI00" localSheetId="4" hidden="1">#REF!</definedName>
    <definedName name="BExQ6M8B0X44N9TV56ATUVHGDI00" hidden="1">#REF!</definedName>
    <definedName name="BExQ6POH065GV0I74XXVD0VUPBJW" localSheetId="3" hidden="1">#REF!</definedName>
    <definedName name="BExQ6POH065GV0I74XXVD0VUPBJW" localSheetId="4" hidden="1">#REF!</definedName>
    <definedName name="BExQ6POH065GV0I74XXVD0VUPBJW" hidden="1">#REF!</definedName>
    <definedName name="BExQ6WV9KPSMXPPLGZ3KK4WNYTHU" localSheetId="3" hidden="1">#REF!</definedName>
    <definedName name="BExQ6WV9KPSMXPPLGZ3KK4WNYTHU" localSheetId="4" hidden="1">#REF!</definedName>
    <definedName name="BExQ6WV9KPSMXPPLGZ3KK4WNYTHU" hidden="1">#REF!</definedName>
    <definedName name="BExQ7541G92R52ECOIYO6UXIWJJ4" localSheetId="3" hidden="1">#REF!</definedName>
    <definedName name="BExQ7541G92R52ECOIYO6UXIWJJ4" localSheetId="4" hidden="1">#REF!</definedName>
    <definedName name="BExQ7541G92R52ECOIYO6UXIWJJ4" hidden="1">#REF!</definedName>
    <definedName name="BExQ783XTMM2A9I3UKCFWJH1PP2N" localSheetId="3" hidden="1">#REF!</definedName>
    <definedName name="BExQ783XTMM2A9I3UKCFWJH1PP2N" localSheetId="4" hidden="1">#REF!</definedName>
    <definedName name="BExQ783XTMM2A9I3UKCFWJH1PP2N" hidden="1">#REF!</definedName>
    <definedName name="BExQ79LX01ZPQB8EGD1ZHR2VK2H3" localSheetId="3" hidden="1">#REF!</definedName>
    <definedName name="BExQ79LX01ZPQB8EGD1ZHR2VK2H3" localSheetId="4" hidden="1">#REF!</definedName>
    <definedName name="BExQ79LX01ZPQB8EGD1ZHR2VK2H3" hidden="1">#REF!</definedName>
    <definedName name="BExQ7B3V9MGDK2OIJ61XXFBFLJFZ" localSheetId="3" hidden="1">#REF!</definedName>
    <definedName name="BExQ7B3V9MGDK2OIJ61XXFBFLJFZ" localSheetId="4" hidden="1">#REF!</definedName>
    <definedName name="BExQ7B3V9MGDK2OIJ61XXFBFLJFZ" hidden="1">#REF!</definedName>
    <definedName name="BExQ7CB046NVPF9ZXDGA7OXOLSLX" localSheetId="3" hidden="1">#REF!</definedName>
    <definedName name="BExQ7CB046NVPF9ZXDGA7OXOLSLX" localSheetId="4" hidden="1">#REF!</definedName>
    <definedName name="BExQ7CB046NVPF9ZXDGA7OXOLSLX" hidden="1">#REF!</definedName>
    <definedName name="BExQ7IWDCGGOO1HTJ97YGO1CK3R9" localSheetId="3" hidden="1">#REF!</definedName>
    <definedName name="BExQ7IWDCGGOO1HTJ97YGO1CK3R9" localSheetId="4" hidden="1">#REF!</definedName>
    <definedName name="BExQ7IWDCGGOO1HTJ97YGO1CK3R9" hidden="1">#REF!</definedName>
    <definedName name="BExQ7JNFIEGS2HKNBALH3Q2N5G7Z" localSheetId="3" hidden="1">#REF!</definedName>
    <definedName name="BExQ7JNFIEGS2HKNBALH3Q2N5G7Z" localSheetId="4" hidden="1">#REF!</definedName>
    <definedName name="BExQ7JNFIEGS2HKNBALH3Q2N5G7Z" hidden="1">#REF!</definedName>
    <definedName name="BExQ7MY3U2Z1IZ71U5LJUD00VVB4" localSheetId="3" hidden="1">#REF!</definedName>
    <definedName name="BExQ7MY3U2Z1IZ71U5LJUD00VVB4" localSheetId="4" hidden="1">#REF!</definedName>
    <definedName name="BExQ7MY3U2Z1IZ71U5LJUD00VVB4" hidden="1">#REF!</definedName>
    <definedName name="BExQ7XL2Q1GVUFL1F9KK0K0EXMWG" localSheetId="3" hidden="1">#REF!</definedName>
    <definedName name="BExQ7XL2Q1GVUFL1F9KK0K0EXMWG" localSheetId="4" hidden="1">#REF!</definedName>
    <definedName name="BExQ7XL2Q1GVUFL1F9KK0K0EXMWG" hidden="1">#REF!</definedName>
    <definedName name="BExQ8469L3ZRZ3KYZPYMSJIDL7Y5" localSheetId="3" hidden="1">#REF!</definedName>
    <definedName name="BExQ8469L3ZRZ3KYZPYMSJIDL7Y5" localSheetId="4" hidden="1">#REF!</definedName>
    <definedName name="BExQ8469L3ZRZ3KYZPYMSJIDL7Y5" hidden="1">#REF!</definedName>
    <definedName name="BExQ84MJB94HL3BWRN50M4NCB6Z0" localSheetId="3" hidden="1">#REF!</definedName>
    <definedName name="BExQ84MJB94HL3BWRN50M4NCB6Z0" localSheetId="4" hidden="1">#REF!</definedName>
    <definedName name="BExQ84MJB94HL3BWRN50M4NCB6Z0" hidden="1">#REF!</definedName>
    <definedName name="BExQ8583ZE00NW7T9OF11OT9IA14" localSheetId="3" hidden="1">#REF!</definedName>
    <definedName name="BExQ8583ZE00NW7T9OF11OT9IA14" localSheetId="4" hidden="1">#REF!</definedName>
    <definedName name="BExQ8583ZE00NW7T9OF11OT9IA14" hidden="1">#REF!</definedName>
    <definedName name="BExQ8A0RPE3IMIFIZLUE7KD2N21W" localSheetId="3" hidden="1">#REF!</definedName>
    <definedName name="BExQ8A0RPE3IMIFIZLUE7KD2N21W" localSheetId="4" hidden="1">#REF!</definedName>
    <definedName name="BExQ8A0RPE3IMIFIZLUE7KD2N21W" hidden="1">#REF!</definedName>
    <definedName name="BExQ8ABK6H1ADV2R2OYT8NFFYG2N" localSheetId="3" hidden="1">#REF!</definedName>
    <definedName name="BExQ8ABK6H1ADV2R2OYT8NFFYG2N" localSheetId="4" hidden="1">#REF!</definedName>
    <definedName name="BExQ8ABK6H1ADV2R2OYT8NFFYG2N" hidden="1">#REF!</definedName>
    <definedName name="BExQ8DM90XJ6GCJIK9LC5O82I2TJ" localSheetId="3" hidden="1">#REF!</definedName>
    <definedName name="BExQ8DM90XJ6GCJIK9LC5O82I2TJ" localSheetId="4" hidden="1">#REF!</definedName>
    <definedName name="BExQ8DM90XJ6GCJIK9LC5O82I2TJ" hidden="1">#REF!</definedName>
    <definedName name="BExQ8G0K46ZORA0QVQTDI7Z8LXGF" localSheetId="3" hidden="1">#REF!</definedName>
    <definedName name="BExQ8G0K46ZORA0QVQTDI7Z8LXGF" localSheetId="4" hidden="1">#REF!</definedName>
    <definedName name="BExQ8G0K46ZORA0QVQTDI7Z8LXGF" hidden="1">#REF!</definedName>
    <definedName name="BExQ8O3WEU8HNTTGKTW5T0QSKCLP" localSheetId="3" hidden="1">#REF!</definedName>
    <definedName name="BExQ8O3WEU8HNTTGKTW5T0QSKCLP" localSheetId="4" hidden="1">#REF!</definedName>
    <definedName name="BExQ8O3WEU8HNTTGKTW5T0QSKCLP" hidden="1">#REF!</definedName>
    <definedName name="BExQ8ZCEDBOBJA3D9LDP5TU2WYGR" localSheetId="3" hidden="1">#REF!</definedName>
    <definedName name="BExQ8ZCEDBOBJA3D9LDP5TU2WYGR" localSheetId="4" hidden="1">#REF!</definedName>
    <definedName name="BExQ8ZCEDBOBJA3D9LDP5TU2WYGR" hidden="1">#REF!</definedName>
    <definedName name="BExQ94LAW6MAQBWY25WTBFV5PPZJ" localSheetId="3" hidden="1">#REF!</definedName>
    <definedName name="BExQ94LAW6MAQBWY25WTBFV5PPZJ" localSheetId="4" hidden="1">#REF!</definedName>
    <definedName name="BExQ94LAW6MAQBWY25WTBFV5PPZJ" hidden="1">#REF!</definedName>
    <definedName name="BExQ968K8V66L55PCVI3B4VR4FW6" localSheetId="3" hidden="1">#REF!</definedName>
    <definedName name="BExQ968K8V66L55PCVI3B4VR4FW6" localSheetId="4" hidden="1">#REF!</definedName>
    <definedName name="BExQ968K8V66L55PCVI3B4VR4FW6" hidden="1">#REF!</definedName>
    <definedName name="BExQ97QIPOSSRK978N8P234Y1XA4" localSheetId="3" hidden="1">#REF!</definedName>
    <definedName name="BExQ97QIPOSSRK978N8P234Y1XA4" localSheetId="4" hidden="1">#REF!</definedName>
    <definedName name="BExQ97QIPOSSRK978N8P234Y1XA4" hidden="1">#REF!</definedName>
    <definedName name="BExQ9DFHXLBKBS9DWH05G83SL12Z" localSheetId="3" hidden="1">#REF!</definedName>
    <definedName name="BExQ9DFHXLBKBS9DWH05G83SL12Z" localSheetId="4" hidden="1">#REF!</definedName>
    <definedName name="BExQ9DFHXLBKBS9DWH05G83SL12Z" hidden="1">#REF!</definedName>
    <definedName name="BExQ9E6FBAXTHGF3RXANFIA77GXP" localSheetId="3" hidden="1">#REF!</definedName>
    <definedName name="BExQ9E6FBAXTHGF3RXANFIA77GXP" localSheetId="4" hidden="1">#REF!</definedName>
    <definedName name="BExQ9E6FBAXTHGF3RXANFIA77GXP" hidden="1">#REF!</definedName>
    <definedName name="BExQ9J4ID0TGFFFJSQ9PFAMXOYZ1" localSheetId="3" hidden="1">#REF!</definedName>
    <definedName name="BExQ9J4ID0TGFFFJSQ9PFAMXOYZ1" localSheetId="4" hidden="1">#REF!</definedName>
    <definedName name="BExQ9J4ID0TGFFFJSQ9PFAMXOYZ1" hidden="1">#REF!</definedName>
    <definedName name="BExQ9KX9734KIAK7IMRLHCPYDHO2" localSheetId="3" hidden="1">#REF!</definedName>
    <definedName name="BExQ9KX9734KIAK7IMRLHCPYDHO2" localSheetId="4" hidden="1">#REF!</definedName>
    <definedName name="BExQ9KX9734KIAK7IMRLHCPYDHO2" hidden="1">#REF!</definedName>
    <definedName name="BExQ9L81FF4I7816VTPFBDWVU4CW" localSheetId="3" hidden="1">#REF!</definedName>
    <definedName name="BExQ9L81FF4I7816VTPFBDWVU4CW" localSheetId="4" hidden="1">#REF!</definedName>
    <definedName name="BExQ9L81FF4I7816VTPFBDWVU4CW" hidden="1">#REF!</definedName>
    <definedName name="BExQ9M4E2ACZOWWWP1JJIQO8AHUM" localSheetId="3" hidden="1">#REF!</definedName>
    <definedName name="BExQ9M4E2ACZOWWWP1JJIQO8AHUM" localSheetId="4" hidden="1">#REF!</definedName>
    <definedName name="BExQ9M4E2ACZOWWWP1JJIQO8AHUM" hidden="1">#REF!</definedName>
    <definedName name="BExQ9TBCP5IJKSQLYEBE6FQLF16I" localSheetId="3" hidden="1">#REF!</definedName>
    <definedName name="BExQ9TBCP5IJKSQLYEBE6FQLF16I" localSheetId="4" hidden="1">#REF!</definedName>
    <definedName name="BExQ9TBCP5IJKSQLYEBE6FQLF16I" hidden="1">#REF!</definedName>
    <definedName name="BExQ9UTANMJCK7LJ4OQMD6F2Q01L" localSheetId="3" hidden="1">#REF!</definedName>
    <definedName name="BExQ9UTANMJCK7LJ4OQMD6F2Q01L" localSheetId="4" hidden="1">#REF!</definedName>
    <definedName name="BExQ9UTANMJCK7LJ4OQMD6F2Q01L" hidden="1">#REF!</definedName>
    <definedName name="BExQ9ZLYHWABXAA9NJDW8ZS0UQ9P" localSheetId="3" hidden="1">#REF!</definedName>
    <definedName name="BExQ9ZLYHWABXAA9NJDW8ZS0UQ9P" localSheetId="4" hidden="1">#REF!</definedName>
    <definedName name="BExQ9ZLYHWABXAA9NJDW8ZS0UQ9P" hidden="1">#REF!</definedName>
    <definedName name="BExQ9ZWQ19KSRZNZNPY6ZNWEST1J" localSheetId="3" hidden="1">#REF!</definedName>
    <definedName name="BExQ9ZWQ19KSRZNZNPY6ZNWEST1J" localSheetId="4" hidden="1">#REF!</definedName>
    <definedName name="BExQ9ZWQ19KSRZNZNPY6ZNWEST1J" hidden="1">#REF!</definedName>
    <definedName name="BExQA324HSCK40ENJUT9CS9EC71B" localSheetId="3" hidden="1">#REF!</definedName>
    <definedName name="BExQA324HSCK40ENJUT9CS9EC71B" localSheetId="4" hidden="1">#REF!</definedName>
    <definedName name="BExQA324HSCK40ENJUT9CS9EC71B" hidden="1">#REF!</definedName>
    <definedName name="BExQA55GY0STSNBWQCWN8E31ZXCS" localSheetId="3" hidden="1">#REF!</definedName>
    <definedName name="BExQA55GY0STSNBWQCWN8E31ZXCS" localSheetId="4" hidden="1">#REF!</definedName>
    <definedName name="BExQA55GY0STSNBWQCWN8E31ZXCS" hidden="1">#REF!</definedName>
    <definedName name="BExQA7URC7M82I0T9RUF90GCS15S" localSheetId="3" hidden="1">#REF!</definedName>
    <definedName name="BExQA7URC7M82I0T9RUF90GCS15S" localSheetId="4" hidden="1">#REF!</definedName>
    <definedName name="BExQA7URC7M82I0T9RUF90GCS15S" hidden="1">#REF!</definedName>
    <definedName name="BExQA9HZIN9XEMHEEVHT99UU9Z82" localSheetId="3" hidden="1">#REF!</definedName>
    <definedName name="BExQA9HZIN9XEMHEEVHT99UU9Z82" localSheetId="4" hidden="1">#REF!</definedName>
    <definedName name="BExQA9HZIN9XEMHEEVHT99UU9Z82" hidden="1">#REF!</definedName>
    <definedName name="BExQAELFYH92K8CJL155181UDORO" localSheetId="3" hidden="1">#REF!</definedName>
    <definedName name="BExQAELFYH92K8CJL155181UDORO" localSheetId="4" hidden="1">#REF!</definedName>
    <definedName name="BExQAELFYH92K8CJL155181UDORO" hidden="1">#REF!</definedName>
    <definedName name="BExQAG8PP8R5NJKNQD1U4QOSD6X5" localSheetId="3" hidden="1">#REF!</definedName>
    <definedName name="BExQAG8PP8R5NJKNQD1U4QOSD6X5" localSheetId="4" hidden="1">#REF!</definedName>
    <definedName name="BExQAG8PP8R5NJKNQD1U4QOSD6X5" hidden="1">#REF!</definedName>
    <definedName name="BExQAVTR32SDHZQ69KNYF6UXXKS2" localSheetId="3" hidden="1">#REF!</definedName>
    <definedName name="BExQAVTR32SDHZQ69KNYF6UXXKS2" localSheetId="4" hidden="1">#REF!</definedName>
    <definedName name="BExQAVTR32SDHZQ69KNYF6UXXKS2" hidden="1">#REF!</definedName>
    <definedName name="BExQBBETZJ7LHJ9CLAL3GEKQFEGR" localSheetId="3" hidden="1">#REF!</definedName>
    <definedName name="BExQBBETZJ7LHJ9CLAL3GEKQFEGR" localSheetId="4" hidden="1">#REF!</definedName>
    <definedName name="BExQBBETZJ7LHJ9CLAL3GEKQFEGR" hidden="1">#REF!</definedName>
    <definedName name="BExQBDICMZTSA1X73TMHNO4JSFLN" localSheetId="3" hidden="1">#REF!</definedName>
    <definedName name="BExQBDICMZTSA1X73TMHNO4JSFLN" localSheetId="4" hidden="1">#REF!</definedName>
    <definedName name="BExQBDICMZTSA1X73TMHNO4JSFLN" hidden="1">#REF!</definedName>
    <definedName name="BExQBEER6CRCRPSSL61S0OMH57ZA" localSheetId="3" hidden="1">#REF!</definedName>
    <definedName name="BExQBEER6CRCRPSSL61S0OMH57ZA" localSheetId="4" hidden="1">#REF!</definedName>
    <definedName name="BExQBEER6CRCRPSSL61S0OMH57ZA" hidden="1">#REF!</definedName>
    <definedName name="BExQBFR753FNBMC27WEQJT8UKANJ" localSheetId="3" hidden="1">#REF!</definedName>
    <definedName name="BExQBFR753FNBMC27WEQJT8UKANJ" localSheetId="4" hidden="1">#REF!</definedName>
    <definedName name="BExQBFR753FNBMC27WEQJT8UKANJ" hidden="1">#REF!</definedName>
    <definedName name="BExQBIGGY5TXI2FJVVZSLZ0LTZYH" localSheetId="3" hidden="1">#REF!</definedName>
    <definedName name="BExQBIGGY5TXI2FJVVZSLZ0LTZYH" localSheetId="4" hidden="1">#REF!</definedName>
    <definedName name="BExQBIGGY5TXI2FJVVZSLZ0LTZYH" hidden="1">#REF!</definedName>
    <definedName name="BExQBM1RUSIQ85LLMM2159BYDPIP" localSheetId="3" hidden="1">#REF!</definedName>
    <definedName name="BExQBM1RUSIQ85LLMM2159BYDPIP" localSheetId="4" hidden="1">#REF!</definedName>
    <definedName name="BExQBM1RUSIQ85LLMM2159BYDPIP" hidden="1">#REF!</definedName>
    <definedName name="BExQBOWE543K7PGA5S7SVU2QKPM3" localSheetId="3" hidden="1">#REF!</definedName>
    <definedName name="BExQBOWE543K7PGA5S7SVU2QKPM3" localSheetId="4" hidden="1">#REF!</definedName>
    <definedName name="BExQBOWE543K7PGA5S7SVU2QKPM3" hidden="1">#REF!</definedName>
    <definedName name="BExQBPSOZ47V81YAEURP0NQJNTJH" localSheetId="3" hidden="1">#REF!</definedName>
    <definedName name="BExQBPSOZ47V81YAEURP0NQJNTJH" localSheetId="4" hidden="1">#REF!</definedName>
    <definedName name="BExQBPSOZ47V81YAEURP0NQJNTJH" hidden="1">#REF!</definedName>
    <definedName name="BExQC5TWT21CGBKD0IHAXTIN2QB8" localSheetId="3" hidden="1">#REF!</definedName>
    <definedName name="BExQC5TWT21CGBKD0IHAXTIN2QB8" localSheetId="4" hidden="1">#REF!</definedName>
    <definedName name="BExQC5TWT21CGBKD0IHAXTIN2QB8" hidden="1">#REF!</definedName>
    <definedName name="BExQC94JL9F5GW4S8DQCAF4WB2DA" localSheetId="3" hidden="1">#REF!</definedName>
    <definedName name="BExQC94JL9F5GW4S8DQCAF4WB2DA" localSheetId="4" hidden="1">#REF!</definedName>
    <definedName name="BExQC94JL9F5GW4S8DQCAF4WB2DA" hidden="1">#REF!</definedName>
    <definedName name="BExQCKTD8AT0824LGWREXM1B5D1X" localSheetId="3" hidden="1">#REF!</definedName>
    <definedName name="BExQCKTD8AT0824LGWREXM1B5D1X" localSheetId="4" hidden="1">#REF!</definedName>
    <definedName name="BExQCKTD8AT0824LGWREXM1B5D1X" hidden="1">#REF!</definedName>
    <definedName name="BExQCQ7KF4HVXSD72FF3DJGNNO3M" localSheetId="3" hidden="1">#REF!</definedName>
    <definedName name="BExQCQ7KF4HVXSD72FF3DJGNNO3M" localSheetId="4" hidden="1">#REF!</definedName>
    <definedName name="BExQCQ7KF4HVXSD72FF3DJGNNO3M" hidden="1">#REF!</definedName>
    <definedName name="BExQCRPJXI0WNJUFFAC39C0PFUFK" localSheetId="3" hidden="1">#REF!</definedName>
    <definedName name="BExQCRPJXI0WNJUFFAC39C0PFUFK" localSheetId="4" hidden="1">#REF!</definedName>
    <definedName name="BExQCRPJXI0WNJUFFAC39C0PFUFK" hidden="1">#REF!</definedName>
    <definedName name="BExQD571YWOXKR2SX85K5MKQ0AO2" localSheetId="3" hidden="1">#REF!</definedName>
    <definedName name="BExQD571YWOXKR2SX85K5MKQ0AO2" localSheetId="4" hidden="1">#REF!</definedName>
    <definedName name="BExQD571YWOXKR2SX85K5MKQ0AO2" hidden="1">#REF!</definedName>
    <definedName name="BExQDB6VCHN8PNX8EA6JNIEQ2JC2" localSheetId="3" hidden="1">#REF!</definedName>
    <definedName name="BExQDB6VCHN8PNX8EA6JNIEQ2JC2" localSheetId="4" hidden="1">#REF!</definedName>
    <definedName name="BExQDB6VCHN8PNX8EA6JNIEQ2JC2" hidden="1">#REF!</definedName>
    <definedName name="BExQDE1B6U2Q9B73KBENABP71YM1" localSheetId="3" hidden="1">#REF!</definedName>
    <definedName name="BExQDE1B6U2Q9B73KBENABP71YM1" localSheetId="4" hidden="1">#REF!</definedName>
    <definedName name="BExQDE1B6U2Q9B73KBENABP71YM1" hidden="1">#REF!</definedName>
    <definedName name="BExQDGQCN7ZW41QDUHOBJUGQAX40" localSheetId="3" hidden="1">#REF!</definedName>
    <definedName name="BExQDGQCN7ZW41QDUHOBJUGQAX40" localSheetId="4" hidden="1">#REF!</definedName>
    <definedName name="BExQDGQCN7ZW41QDUHOBJUGQAX40" hidden="1">#REF!</definedName>
    <definedName name="BExQED8ZZUEH0WRNOHXI7V9TVC8K" localSheetId="3" hidden="1">#REF!</definedName>
    <definedName name="BExQED8ZZUEH0WRNOHXI7V9TVC8K" localSheetId="4" hidden="1">#REF!</definedName>
    <definedName name="BExQED8ZZUEH0WRNOHXI7V9TVC8K" hidden="1">#REF!</definedName>
    <definedName name="BExQEF1PIJIB9J24OB0M4X1WLBB0" localSheetId="3" hidden="1">#REF!</definedName>
    <definedName name="BExQEF1PIJIB9J24OB0M4X1WLBB0" localSheetId="4" hidden="1">#REF!</definedName>
    <definedName name="BExQEF1PIJIB9J24OB0M4X1WLBB0" hidden="1">#REF!</definedName>
    <definedName name="BExQEMUA4HEFM4OVO8M8MA8PIAW1" localSheetId="3" hidden="1">#REF!</definedName>
    <definedName name="BExQEMUA4HEFM4OVO8M8MA8PIAW1" localSheetId="4" hidden="1">#REF!</definedName>
    <definedName name="BExQEMUA4HEFM4OVO8M8MA8PIAW1" hidden="1">#REF!</definedName>
    <definedName name="BExQEP38QPDKB85WG2WOL17IMB5S" localSheetId="3" hidden="1">#REF!</definedName>
    <definedName name="BExQEP38QPDKB85WG2WOL17IMB5S" localSheetId="4" hidden="1">#REF!</definedName>
    <definedName name="BExQEP38QPDKB85WG2WOL17IMB5S" hidden="1">#REF!</definedName>
    <definedName name="BExQEQ4XZQFIKUXNU9H7WE7AMZ1U" localSheetId="3" hidden="1">#REF!</definedName>
    <definedName name="BExQEQ4XZQFIKUXNU9H7WE7AMZ1U" localSheetId="4" hidden="1">#REF!</definedName>
    <definedName name="BExQEQ4XZQFIKUXNU9H7WE7AMZ1U" hidden="1">#REF!</definedName>
    <definedName name="BExQF1OEB07CRAP6ALNNMJNJ3P2D" localSheetId="3" hidden="1">#REF!</definedName>
    <definedName name="BExQF1OEB07CRAP6ALNNMJNJ3P2D" localSheetId="4" hidden="1">#REF!</definedName>
    <definedName name="BExQF1OEB07CRAP6ALNNMJNJ3P2D" hidden="1">#REF!</definedName>
    <definedName name="BExQF8KKL224NYD20XYLLM2RE7EW" localSheetId="3" hidden="1">#REF!</definedName>
    <definedName name="BExQF8KKL224NYD20XYLLM2RE7EW" localSheetId="4" hidden="1">#REF!</definedName>
    <definedName name="BExQF8KKL224NYD20XYLLM2RE7EW" hidden="1">#REF!</definedName>
    <definedName name="BExQF9X2AQPFJZTCHTU5PTTR0JAH" localSheetId="3" hidden="1">#REF!</definedName>
    <definedName name="BExQF9X2AQPFJZTCHTU5PTTR0JAH" localSheetId="4" hidden="1">#REF!</definedName>
    <definedName name="BExQF9X2AQPFJZTCHTU5PTTR0JAH" hidden="1">#REF!</definedName>
    <definedName name="BExQFAINO9ODQZX6NSM8EBTRD04E" localSheetId="3" hidden="1">#REF!</definedName>
    <definedName name="BExQFAINO9ODQZX6NSM8EBTRD04E" localSheetId="4" hidden="1">#REF!</definedName>
    <definedName name="BExQFAINO9ODQZX6NSM8EBTRD04E" hidden="1">#REF!</definedName>
    <definedName name="BExQFC0M9KKFMQKPLPEO2RQDB7MM" localSheetId="3" hidden="1">#REF!</definedName>
    <definedName name="BExQFC0M9KKFMQKPLPEO2RQDB7MM" localSheetId="4" hidden="1">#REF!</definedName>
    <definedName name="BExQFC0M9KKFMQKPLPEO2RQDB7MM" hidden="1">#REF!</definedName>
    <definedName name="BExQFEEV7627R8TYZCM28C6V6WHE" localSheetId="3" hidden="1">#REF!</definedName>
    <definedName name="BExQFEEV7627R8TYZCM28C6V6WHE" localSheetId="4" hidden="1">#REF!</definedName>
    <definedName name="BExQFEEV7627R8TYZCM28C6V6WHE" hidden="1">#REF!</definedName>
    <definedName name="BExQFEK8NUD04X2OBRA275ADPSDL" localSheetId="3" hidden="1">#REF!</definedName>
    <definedName name="BExQFEK8NUD04X2OBRA275ADPSDL" localSheetId="4" hidden="1">#REF!</definedName>
    <definedName name="BExQFEK8NUD04X2OBRA275ADPSDL" hidden="1">#REF!</definedName>
    <definedName name="BExQFGYIWDR4W0YF7XR6E4EWWJ02" localSheetId="3" hidden="1">#REF!</definedName>
    <definedName name="BExQFGYIWDR4W0YF7XR6E4EWWJ02" localSheetId="4" hidden="1">#REF!</definedName>
    <definedName name="BExQFGYIWDR4W0YF7XR6E4EWWJ02" hidden="1">#REF!</definedName>
    <definedName name="BExQFPNFKA36IAPS22LAUMBDI4KE" localSheetId="3" hidden="1">#REF!</definedName>
    <definedName name="BExQFPNFKA36IAPS22LAUMBDI4KE" localSheetId="4" hidden="1">#REF!</definedName>
    <definedName name="BExQFPNFKA36IAPS22LAUMBDI4KE" hidden="1">#REF!</definedName>
    <definedName name="BExQFPSWEMA8WBUZ4WK20LR13VSU" localSheetId="3" hidden="1">#REF!</definedName>
    <definedName name="BExQFPSWEMA8WBUZ4WK20LR13VSU" localSheetId="4" hidden="1">#REF!</definedName>
    <definedName name="BExQFPSWEMA8WBUZ4WK20LR13VSU" hidden="1">#REF!</definedName>
    <definedName name="BExQFVSPOSCCPF1TLJPIWYWYB8A9" localSheetId="3" hidden="1">#REF!</definedName>
    <definedName name="BExQFVSPOSCCPF1TLJPIWYWYB8A9" localSheetId="4" hidden="1">#REF!</definedName>
    <definedName name="BExQFVSPOSCCPF1TLJPIWYWYB8A9" hidden="1">#REF!</definedName>
    <definedName name="BExQFWJQXNQAW6LUMOEDS6KMJMYL" localSheetId="3" hidden="1">#REF!</definedName>
    <definedName name="BExQFWJQXNQAW6LUMOEDS6KMJMYL" localSheetId="4" hidden="1">#REF!</definedName>
    <definedName name="BExQFWJQXNQAW6LUMOEDS6KMJMYL" hidden="1">#REF!</definedName>
    <definedName name="BExQG8TYRD2G42UA5ZPCRLNKUDMX" localSheetId="3" hidden="1">#REF!</definedName>
    <definedName name="BExQG8TYRD2G42UA5ZPCRLNKUDMX" localSheetId="4" hidden="1">#REF!</definedName>
    <definedName name="BExQG8TYRD2G42UA5ZPCRLNKUDMX" hidden="1">#REF!</definedName>
    <definedName name="BExQG9A8OZ31BDN5QEGQGWG59A43" localSheetId="3" hidden="1">#REF!</definedName>
    <definedName name="BExQG9A8OZ31BDN5QEGQGWG59A43" hidden="1">#REF!</definedName>
    <definedName name="BExQGGBQ2CMSPV4NV4RA7NMBQER6" localSheetId="3" hidden="1">#REF!</definedName>
    <definedName name="BExQGGBQ2CMSPV4NV4RA7NMBQER6" localSheetId="4" hidden="1">#REF!</definedName>
    <definedName name="BExQGGBQ2CMSPV4NV4RA7NMBQER6" hidden="1">#REF!</definedName>
    <definedName name="BExQGO48J9MPCDQ96RBB9UN9AIGT" localSheetId="3" hidden="1">#REF!</definedName>
    <definedName name="BExQGO48J9MPCDQ96RBB9UN9AIGT" localSheetId="4" hidden="1">#REF!</definedName>
    <definedName name="BExQGO48J9MPCDQ96RBB9UN9AIGT" hidden="1">#REF!</definedName>
    <definedName name="BExQGSBB6MJWDW7AYWA0MSFTXKRR" localSheetId="3" hidden="1">#REF!</definedName>
    <definedName name="BExQGSBB6MJWDW7AYWA0MSFTXKRR" localSheetId="4" hidden="1">#REF!</definedName>
    <definedName name="BExQGSBB6MJWDW7AYWA0MSFTXKRR" hidden="1">#REF!</definedName>
    <definedName name="BExQH0UURAJ13AVO5UI04HSRGVYW" localSheetId="3" hidden="1">#REF!</definedName>
    <definedName name="BExQH0UURAJ13AVO5UI04HSRGVYW" localSheetId="4" hidden="1">#REF!</definedName>
    <definedName name="BExQH0UURAJ13AVO5UI04HSRGVYW" hidden="1">#REF!</definedName>
    <definedName name="BExQH5I0FUT0822E2ITR6M5724UF" localSheetId="3" hidden="1">#REF!</definedName>
    <definedName name="BExQH5I0FUT0822E2ITR6M5724UF" localSheetId="4" hidden="1">#REF!</definedName>
    <definedName name="BExQH5I0FUT0822E2ITR6M5724UF" hidden="1">#REF!</definedName>
    <definedName name="BExQH6ZZY0NR8SE48PSI9D0CU1TC" localSheetId="3" hidden="1">#REF!</definedName>
    <definedName name="BExQH6ZZY0NR8SE48PSI9D0CU1TC" localSheetId="4" hidden="1">#REF!</definedName>
    <definedName name="BExQH6ZZY0NR8SE48PSI9D0CU1TC" hidden="1">#REF!</definedName>
    <definedName name="BExQH9P2MCXAJOVEO4GFQT6MNW22" localSheetId="3" hidden="1">#REF!</definedName>
    <definedName name="BExQH9P2MCXAJOVEO4GFQT6MNW22" localSheetId="4" hidden="1">#REF!</definedName>
    <definedName name="BExQH9P2MCXAJOVEO4GFQT6MNW22" hidden="1">#REF!</definedName>
    <definedName name="BExQHCZSBYUY8OKKJXFYWKBBM6AH" localSheetId="3" hidden="1">#REF!</definedName>
    <definedName name="BExQHCZSBYUY8OKKJXFYWKBBM6AH" localSheetId="4" hidden="1">#REF!</definedName>
    <definedName name="BExQHCZSBYUY8OKKJXFYWKBBM6AH" hidden="1">#REF!</definedName>
    <definedName name="BExQHML1J3V7M9VZ3S2S198637RP" localSheetId="3" hidden="1">#REF!</definedName>
    <definedName name="BExQHML1J3V7M9VZ3S2S198637RP" localSheetId="4" hidden="1">#REF!</definedName>
    <definedName name="BExQHML1J3V7M9VZ3S2S198637RP" hidden="1">#REF!</definedName>
    <definedName name="BExQHPKXZ1K33V2F90NZIQRZYIAW" localSheetId="3" hidden="1">#REF!</definedName>
    <definedName name="BExQHPKXZ1K33V2F90NZIQRZYIAW" localSheetId="4" hidden="1">#REF!</definedName>
    <definedName name="BExQHPKXZ1K33V2F90NZIQRZYIAW" hidden="1">#REF!</definedName>
    <definedName name="BExQHRDNW8YFGT2B35K9CYSS1VAI" localSheetId="3" hidden="1">#REF!</definedName>
    <definedName name="BExQHRDNW8YFGT2B35K9CYSS1VAI" localSheetId="4" hidden="1">#REF!</definedName>
    <definedName name="BExQHRDNW8YFGT2B35K9CYSS1VAI" hidden="1">#REF!</definedName>
    <definedName name="BExQHRZ9FBLUG6G6CC88UZA6V39L" localSheetId="3" hidden="1">#REF!</definedName>
    <definedName name="BExQHRZ9FBLUG6G6CC88UZA6V39L" localSheetId="4" hidden="1">#REF!</definedName>
    <definedName name="BExQHRZ9FBLUG6G6CC88UZA6V39L" hidden="1">#REF!</definedName>
    <definedName name="BExQHVF9KD06AG2RXUQJ9X4PVGX4" localSheetId="3" hidden="1">#REF!</definedName>
    <definedName name="BExQHVF9KD06AG2RXUQJ9X4PVGX4" localSheetId="4" hidden="1">#REF!</definedName>
    <definedName name="BExQHVF9KD06AG2RXUQJ9X4PVGX4" hidden="1">#REF!</definedName>
    <definedName name="BExQHZBHVN2L4HC7ACTR73T5OCV0" localSheetId="3" hidden="1">#REF!</definedName>
    <definedName name="BExQHZBHVN2L4HC7ACTR73T5OCV0" localSheetId="4" hidden="1">#REF!</definedName>
    <definedName name="BExQHZBHVN2L4HC7ACTR73T5OCV0" hidden="1">#REF!</definedName>
    <definedName name="BExQI3O3BBL6MXZNJD1S3UD8WBUU" localSheetId="3" hidden="1">#REF!</definedName>
    <definedName name="BExQI3O3BBL6MXZNJD1S3UD8WBUU" localSheetId="4" hidden="1">#REF!</definedName>
    <definedName name="BExQI3O3BBL6MXZNJD1S3UD8WBUU" hidden="1">#REF!</definedName>
    <definedName name="BExQI7431UOEBYKYPVVMNXBZ2ZP2" localSheetId="3" hidden="1">#REF!</definedName>
    <definedName name="BExQI7431UOEBYKYPVVMNXBZ2ZP2" localSheetId="4" hidden="1">#REF!</definedName>
    <definedName name="BExQI7431UOEBYKYPVVMNXBZ2ZP2" hidden="1">#REF!</definedName>
    <definedName name="BExQI85V9TNLDJT5LTRZS10Y26SG" localSheetId="3" hidden="1">#REF!</definedName>
    <definedName name="BExQI85V9TNLDJT5LTRZS10Y26SG" localSheetId="4" hidden="1">#REF!</definedName>
    <definedName name="BExQI85V9TNLDJT5LTRZS10Y26SG" hidden="1">#REF!</definedName>
    <definedName name="BExQI9ICYVAAXE7L1BQSE1VWSQA9" localSheetId="3" hidden="1">#REF!</definedName>
    <definedName name="BExQI9ICYVAAXE7L1BQSE1VWSQA9" localSheetId="4" hidden="1">#REF!</definedName>
    <definedName name="BExQI9ICYVAAXE7L1BQSE1VWSQA9" hidden="1">#REF!</definedName>
    <definedName name="BExQIAPKHVEV8CU1L3TTHJW67FJ5" localSheetId="3" hidden="1">#REF!</definedName>
    <definedName name="BExQIAPKHVEV8CU1L3TTHJW67FJ5" localSheetId="4" hidden="1">#REF!</definedName>
    <definedName name="BExQIAPKHVEV8CU1L3TTHJW67FJ5" hidden="1">#REF!</definedName>
    <definedName name="BExQIAV02RGEQG6AF0CWXU3MS9BZ" localSheetId="3" hidden="1">#REF!</definedName>
    <definedName name="BExQIAV02RGEQG6AF0CWXU3MS9BZ" localSheetId="4" hidden="1">#REF!</definedName>
    <definedName name="BExQIAV02RGEQG6AF0CWXU3MS9BZ" hidden="1">#REF!</definedName>
    <definedName name="BExQIBB4I3Z6AUU0HYV1DHRS13M4" localSheetId="3" hidden="1">#REF!</definedName>
    <definedName name="BExQIBB4I3Z6AUU0HYV1DHRS13M4" localSheetId="4" hidden="1">#REF!</definedName>
    <definedName name="BExQIBB4I3Z6AUU0HYV1DHRS13M4" hidden="1">#REF!</definedName>
    <definedName name="BExQIBWPAXU7HJZLKGJZY3EB7MIS" localSheetId="3" hidden="1">#REF!</definedName>
    <definedName name="BExQIBWPAXU7HJZLKGJZY3EB7MIS" localSheetId="4" hidden="1">#REF!</definedName>
    <definedName name="BExQIBWPAXU7HJZLKGJZY3EB7MIS" hidden="1">#REF!</definedName>
    <definedName name="BExQIHLP9AT969BKBF22IGW76GLI" localSheetId="3" hidden="1">#REF!</definedName>
    <definedName name="BExQIHLP9AT969BKBF22IGW76GLI" localSheetId="4" hidden="1">#REF!</definedName>
    <definedName name="BExQIHLP9AT969BKBF22IGW76GLI" hidden="1">#REF!</definedName>
    <definedName name="BExQIS8O6R36CI01XRY9ISM99TW9" localSheetId="3" hidden="1">#REF!</definedName>
    <definedName name="BExQIS8O6R36CI01XRY9ISM99TW9" localSheetId="4" hidden="1">#REF!</definedName>
    <definedName name="BExQIS8O6R36CI01XRY9ISM99TW9" hidden="1">#REF!</definedName>
    <definedName name="BExQIVJB9MJ25NDUHTCVMSODJY2C" localSheetId="3" hidden="1">#REF!</definedName>
    <definedName name="BExQIVJB9MJ25NDUHTCVMSODJY2C" localSheetId="4" hidden="1">#REF!</definedName>
    <definedName name="BExQIVJB9MJ25NDUHTCVMSODJY2C" hidden="1">#REF!</definedName>
    <definedName name="BExQIWAEMVTWAU39DWIXT17K2A9Z" localSheetId="3" hidden="1">#REF!</definedName>
    <definedName name="BExQIWAEMVTWAU39DWIXT17K2A9Z" localSheetId="4" hidden="1">#REF!</definedName>
    <definedName name="BExQIWAEMVTWAU39DWIXT17K2A9Z" hidden="1">#REF!</definedName>
    <definedName name="BExQJ72T8UR0U461ZLEGOOEPCDIG" localSheetId="3" hidden="1">#REF!</definedName>
    <definedName name="BExQJ72T8UR0U461ZLEGOOEPCDIG" localSheetId="4" hidden="1">#REF!</definedName>
    <definedName name="BExQJ72T8UR0U461ZLEGOOEPCDIG" hidden="1">#REF!</definedName>
    <definedName name="BExQJAZ2QDORCR0K8PR9VHQZ4Y3P" localSheetId="3" hidden="1">#REF!</definedName>
    <definedName name="BExQJAZ2QDORCR0K8PR9VHQZ4Y3P" localSheetId="4" hidden="1">#REF!</definedName>
    <definedName name="BExQJAZ2QDORCR0K8PR9VHQZ4Y3P" hidden="1">#REF!</definedName>
    <definedName name="BExQJBF7LAX128WR7VTMJC88ZLPG" localSheetId="3" hidden="1">#REF!</definedName>
    <definedName name="BExQJBF7LAX128WR7VTMJC88ZLPG" localSheetId="4" hidden="1">#REF!</definedName>
    <definedName name="BExQJBF7LAX128WR7VTMJC88ZLPG" hidden="1">#REF!</definedName>
    <definedName name="BExQJEVCKX6KZHNCLYXY7D0MX5KN" localSheetId="3" hidden="1">#REF!</definedName>
    <definedName name="BExQJEVCKX6KZHNCLYXY7D0MX5KN" localSheetId="4" hidden="1">#REF!</definedName>
    <definedName name="BExQJEVCKX6KZHNCLYXY7D0MX5KN" hidden="1">#REF!</definedName>
    <definedName name="BExQJJYSDX8B0J1QGF2HL071KKA3" localSheetId="3" hidden="1">#REF!</definedName>
    <definedName name="BExQJJYSDX8B0J1QGF2HL071KKA3" localSheetId="4" hidden="1">#REF!</definedName>
    <definedName name="BExQJJYSDX8B0J1QGF2HL071KKA3" hidden="1">#REF!</definedName>
    <definedName name="BExQK1HV6SQQ7CP8H8IUKI9TYXTD" localSheetId="3" hidden="1">#REF!</definedName>
    <definedName name="BExQK1HV6SQQ7CP8H8IUKI9TYXTD" localSheetId="4" hidden="1">#REF!</definedName>
    <definedName name="BExQK1HV6SQQ7CP8H8IUKI9TYXTD" hidden="1">#REF!</definedName>
    <definedName name="BExQK3LE5CSBW1E4H4KHW548FL2R" localSheetId="3" hidden="1">#REF!</definedName>
    <definedName name="BExQK3LE5CSBW1E4H4KHW548FL2R" localSheetId="4" hidden="1">#REF!</definedName>
    <definedName name="BExQK3LE5CSBW1E4H4KHW548FL2R" hidden="1">#REF!</definedName>
    <definedName name="BExQKG6LD6PLNDGNGO9DJXY865BR" localSheetId="3" hidden="1">#REF!</definedName>
    <definedName name="BExQKG6LD6PLNDGNGO9DJXY865BR" localSheetId="4" hidden="1">#REF!</definedName>
    <definedName name="BExQKG6LD6PLNDGNGO9DJXY865BR" hidden="1">#REF!</definedName>
    <definedName name="BExQKUKG8I4CGS9QYSD0H7NHP4JN" localSheetId="3" hidden="1">#REF!</definedName>
    <definedName name="BExQKUKG8I4CGS9QYSD0H7NHP4JN" localSheetId="4" hidden="1">#REF!</definedName>
    <definedName name="BExQKUKG8I4CGS9QYSD0H7NHP4JN" hidden="1">#REF!</definedName>
    <definedName name="BExQL2NSE8OYZFXQH8A23RMVMFW7" localSheetId="3" hidden="1">#REF!</definedName>
    <definedName name="BExQL2NSE8OYZFXQH8A23RMVMFW7" localSheetId="4" hidden="1">#REF!</definedName>
    <definedName name="BExQL2NSE8OYZFXQH8A23RMVMFW7" hidden="1">#REF!</definedName>
    <definedName name="BExQL4GJ3LZJL6JDEHT7UDXW90TV" localSheetId="3" hidden="1">#REF!</definedName>
    <definedName name="BExQL4GJ3LZJL6JDEHT7UDXW90TV" hidden="1">#REF!</definedName>
    <definedName name="BExQLE1TOW3A287TQB0AVWENT8O1" localSheetId="3" hidden="1">#REF!</definedName>
    <definedName name="BExQLE1TOW3A287TQB0AVWENT8O1" localSheetId="4" hidden="1">#REF!</definedName>
    <definedName name="BExQLE1TOW3A287TQB0AVWENT8O1" hidden="1">#REF!</definedName>
    <definedName name="BExRYOYB4A3E5F6MTROY69LR0PMG" localSheetId="3" hidden="1">#REF!</definedName>
    <definedName name="BExRYOYB4A3E5F6MTROY69LR0PMG" localSheetId="4" hidden="1">#REF!</definedName>
    <definedName name="BExRYOYB4A3E5F6MTROY69LR0PMG" hidden="1">#REF!</definedName>
    <definedName name="BExRYZLA9EW71H4SXQR525S72LLP" localSheetId="3" hidden="1">#REF!</definedName>
    <definedName name="BExRYZLA9EW71H4SXQR525S72LLP" localSheetId="4" hidden="1">#REF!</definedName>
    <definedName name="BExRYZLA9EW71H4SXQR525S72LLP" hidden="1">#REF!</definedName>
    <definedName name="BExRZ66M8G9FQ0VFP077QSZBSOA5" localSheetId="3" hidden="1">#REF!</definedName>
    <definedName name="BExRZ66M8G9FQ0VFP077QSZBSOA5" localSheetId="4" hidden="1">#REF!</definedName>
    <definedName name="BExRZ66M8G9FQ0VFP077QSZBSOA5" hidden="1">#REF!</definedName>
    <definedName name="BExRZ8FMQQL46I8AQWU17LRNZD5T" localSheetId="3" hidden="1">#REF!</definedName>
    <definedName name="BExRZ8FMQQL46I8AQWU17LRNZD5T" localSheetId="4" hidden="1">#REF!</definedName>
    <definedName name="BExRZ8FMQQL46I8AQWU17LRNZD5T" hidden="1">#REF!</definedName>
    <definedName name="BExRZIRRIXRUMZ5GOO95S7460BMP" localSheetId="3" hidden="1">#REF!</definedName>
    <definedName name="BExRZIRRIXRUMZ5GOO95S7460BMP" localSheetId="4" hidden="1">#REF!</definedName>
    <definedName name="BExRZIRRIXRUMZ5GOO95S7460BMP" hidden="1">#REF!</definedName>
    <definedName name="BExRZJTNBKKPK7SB4LA31O3OH6PO" localSheetId="3" hidden="1">#REF!</definedName>
    <definedName name="BExRZJTNBKKPK7SB4LA31O3OH6PO" localSheetId="4" hidden="1">#REF!</definedName>
    <definedName name="BExRZJTNBKKPK7SB4LA31O3OH6PO" hidden="1">#REF!</definedName>
    <definedName name="BExRZK9RAHMM0ZLTNSK7A4LDC42D" localSheetId="3" hidden="1">#REF!</definedName>
    <definedName name="BExRZK9RAHMM0ZLTNSK7A4LDC42D" localSheetId="4" hidden="1">#REF!</definedName>
    <definedName name="BExRZK9RAHMM0ZLTNSK7A4LDC42D" hidden="1">#REF!</definedName>
    <definedName name="BExRZNF461H0WDF36L3U0UQSJGZB" localSheetId="3" hidden="1">#REF!</definedName>
    <definedName name="BExRZNF461H0WDF36L3U0UQSJGZB" localSheetId="4" hidden="1">#REF!</definedName>
    <definedName name="BExRZNF461H0WDF36L3U0UQSJGZB" hidden="1">#REF!</definedName>
    <definedName name="BExRZOGSR69INI6GAEPHDWSNK5Q4" localSheetId="3" hidden="1">#REF!</definedName>
    <definedName name="BExRZOGSR69INI6GAEPHDWSNK5Q4" localSheetId="4" hidden="1">#REF!</definedName>
    <definedName name="BExRZOGSR69INI6GAEPHDWSNK5Q4" hidden="1">#REF!</definedName>
    <definedName name="BExS0ASQBKRTPDWFK0KUDFOS9LE5" localSheetId="3" hidden="1">#REF!</definedName>
    <definedName name="BExS0ASQBKRTPDWFK0KUDFOS9LE5" localSheetId="4" hidden="1">#REF!</definedName>
    <definedName name="BExS0ASQBKRTPDWFK0KUDFOS9LE5" hidden="1">#REF!</definedName>
    <definedName name="BExS0GHQUF6YT0RU3TKDEO8CSJYB" localSheetId="3" hidden="1">#REF!</definedName>
    <definedName name="BExS0GHQUF6YT0RU3TKDEO8CSJYB" localSheetId="4" hidden="1">#REF!</definedName>
    <definedName name="BExS0GHQUF6YT0RU3TKDEO8CSJYB" hidden="1">#REF!</definedName>
    <definedName name="BExS0K8IHC45I78DMZBOJ1P13KQA" localSheetId="3" hidden="1">#REF!</definedName>
    <definedName name="BExS0K8IHC45I78DMZBOJ1P13KQA" localSheetId="4" hidden="1">#REF!</definedName>
    <definedName name="BExS0K8IHC45I78DMZBOJ1P13KQA" hidden="1">#REF!</definedName>
    <definedName name="BExS0L4WP69XXUFHED98XIEPB593" localSheetId="3" hidden="1">#REF!</definedName>
    <definedName name="BExS0L4WP69XXUFHED98XIEPB593" localSheetId="4" hidden="1">#REF!</definedName>
    <definedName name="BExS0L4WP69XXUFHED98XIEPB593" hidden="1">#REF!</definedName>
    <definedName name="BExS0Z2O2N4AJXFEPN87NU9ZGAHG" localSheetId="3" hidden="1">#REF!</definedName>
    <definedName name="BExS0Z2O2N4AJXFEPN87NU9ZGAHG" localSheetId="4" hidden="1">#REF!</definedName>
    <definedName name="BExS0Z2O2N4AJXFEPN87NU9ZGAHG" hidden="1">#REF!</definedName>
    <definedName name="BExS15IJV0WW662NXQUVT3FGP4ST" localSheetId="3" hidden="1">#REF!</definedName>
    <definedName name="BExS15IJV0WW662NXQUVT3FGP4ST" localSheetId="4" hidden="1">#REF!</definedName>
    <definedName name="BExS15IJV0WW662NXQUVT3FGP4ST" hidden="1">#REF!</definedName>
    <definedName name="BExS18T8TBNEPF4AU1VJ268XLF3L" localSheetId="3" hidden="1">#REF!</definedName>
    <definedName name="BExS18T8TBNEPF4AU1VJ268XLF3L" localSheetId="4" hidden="1">#REF!</definedName>
    <definedName name="BExS18T8TBNEPF4AU1VJ268XLF3L" hidden="1">#REF!</definedName>
    <definedName name="BExS194110MR25BYJI3CJ2EGZ8XT" localSheetId="3" hidden="1">#REF!</definedName>
    <definedName name="BExS194110MR25BYJI3CJ2EGZ8XT" localSheetId="4" hidden="1">#REF!</definedName>
    <definedName name="BExS194110MR25BYJI3CJ2EGZ8XT" hidden="1">#REF!</definedName>
    <definedName name="BExS1BNVGNSGD4EP90QL8WXYWZ66" localSheetId="3" hidden="1">#REF!</definedName>
    <definedName name="BExS1BNVGNSGD4EP90QL8WXYWZ66" localSheetId="4" hidden="1">#REF!</definedName>
    <definedName name="BExS1BNVGNSGD4EP90QL8WXYWZ66" hidden="1">#REF!</definedName>
    <definedName name="BExS1UE39N6NCND7MAARSBWXS6HU" localSheetId="3" hidden="1">#REF!</definedName>
    <definedName name="BExS1UE39N6NCND7MAARSBWXS6HU" localSheetId="4" hidden="1">#REF!</definedName>
    <definedName name="BExS1UE39N6NCND7MAARSBWXS6HU" hidden="1">#REF!</definedName>
    <definedName name="BExS226HTWL5WVC76MP5A1IBI8WD" localSheetId="3" hidden="1">#REF!</definedName>
    <definedName name="BExS226HTWL5WVC76MP5A1IBI8WD" localSheetId="4" hidden="1">#REF!</definedName>
    <definedName name="BExS226HTWL5WVC76MP5A1IBI8WD" hidden="1">#REF!</definedName>
    <definedName name="BExS26OI2QNNAH2WMDD95Z400048" localSheetId="3" hidden="1">#REF!</definedName>
    <definedName name="BExS26OI2QNNAH2WMDD95Z400048" localSheetId="4" hidden="1">#REF!</definedName>
    <definedName name="BExS26OI2QNNAH2WMDD95Z400048" hidden="1">#REF!</definedName>
    <definedName name="BExS2D4EI622QRKZKVDPRE66M4XA" localSheetId="3" hidden="1">#REF!</definedName>
    <definedName name="BExS2D4EI622QRKZKVDPRE66M4XA" localSheetId="4" hidden="1">#REF!</definedName>
    <definedName name="BExS2D4EI622QRKZKVDPRE66M4XA" hidden="1">#REF!</definedName>
    <definedName name="BExS2DF6B4ZUF3VZLI4G6LJ3BF38" localSheetId="3" hidden="1">#REF!</definedName>
    <definedName name="BExS2DF6B4ZUF3VZLI4G6LJ3BF38" localSheetId="4" hidden="1">#REF!</definedName>
    <definedName name="BExS2DF6B4ZUF3VZLI4G6LJ3BF38" hidden="1">#REF!</definedName>
    <definedName name="BExS2GKEA6VM3PDWKD7XI0KRUHTW" localSheetId="3" hidden="1">#REF!</definedName>
    <definedName name="BExS2GKEA6VM3PDWKD7XI0KRUHTW" localSheetId="4" hidden="1">#REF!</definedName>
    <definedName name="BExS2GKEA6VM3PDWKD7XI0KRUHTW" hidden="1">#REF!</definedName>
    <definedName name="BExS2I2HVU314TXI2DYFRY8XV913" localSheetId="3" hidden="1">#REF!</definedName>
    <definedName name="BExS2I2HVU314TXI2DYFRY8XV913" localSheetId="4" hidden="1">#REF!</definedName>
    <definedName name="BExS2I2HVU314TXI2DYFRY8XV913" hidden="1">#REF!</definedName>
    <definedName name="BExS2QB5FS5LYTFYO4BROTWG3OV5" localSheetId="3" hidden="1">#REF!</definedName>
    <definedName name="BExS2QB5FS5LYTFYO4BROTWG3OV5" localSheetId="4" hidden="1">#REF!</definedName>
    <definedName name="BExS2QB5FS5LYTFYO4BROTWG3OV5" hidden="1">#REF!</definedName>
    <definedName name="BExS2TLU1HONYV6S3ZD9T12D7CIG" localSheetId="3" hidden="1">#REF!</definedName>
    <definedName name="BExS2TLU1HONYV6S3ZD9T12D7CIG" localSheetId="4" hidden="1">#REF!</definedName>
    <definedName name="BExS2TLU1HONYV6S3ZD9T12D7CIG" hidden="1">#REF!</definedName>
    <definedName name="BExS2WLQUVBRZJWQTWUU4CYDY4IN" localSheetId="3" hidden="1">#REF!</definedName>
    <definedName name="BExS2WLQUVBRZJWQTWUU4CYDY4IN" localSheetId="4" hidden="1">#REF!</definedName>
    <definedName name="BExS2WLQUVBRZJWQTWUU4CYDY4IN" hidden="1">#REF!</definedName>
    <definedName name="BExS2YJQV4NUX6135T90Z1Y5R26Q" localSheetId="3" hidden="1">#REF!</definedName>
    <definedName name="BExS2YJQV4NUX6135T90Z1Y5R26Q" localSheetId="4" hidden="1">#REF!</definedName>
    <definedName name="BExS2YJQV4NUX6135T90Z1Y5R26Q" hidden="1">#REF!</definedName>
    <definedName name="BExS318UV9I2FXPQQWUKKX00QLPJ" localSheetId="3" hidden="1">#REF!</definedName>
    <definedName name="BExS318UV9I2FXPQQWUKKX00QLPJ" localSheetId="4" hidden="1">#REF!</definedName>
    <definedName name="BExS318UV9I2FXPQQWUKKX00QLPJ" hidden="1">#REF!</definedName>
    <definedName name="BExS3LBS0SMTHALVM4NRI1BAV1NP" localSheetId="3" hidden="1">#REF!</definedName>
    <definedName name="BExS3LBS0SMTHALVM4NRI1BAV1NP" localSheetId="4" hidden="1">#REF!</definedName>
    <definedName name="BExS3LBS0SMTHALVM4NRI1BAV1NP" hidden="1">#REF!</definedName>
    <definedName name="BExS3MTQ75VBXDGEBURP6YT8RROE" localSheetId="3" hidden="1">#REF!</definedName>
    <definedName name="BExS3MTQ75VBXDGEBURP6YT8RROE" localSheetId="4" hidden="1">#REF!</definedName>
    <definedName name="BExS3MTQ75VBXDGEBURP6YT8RROE" hidden="1">#REF!</definedName>
    <definedName name="BExS3OMGYO0DFN5186UFKEXZ2RX3" localSheetId="3" hidden="1">#REF!</definedName>
    <definedName name="BExS3OMGYO0DFN5186UFKEXZ2RX3" localSheetId="4" hidden="1">#REF!</definedName>
    <definedName name="BExS3OMGYO0DFN5186UFKEXZ2RX3" hidden="1">#REF!</definedName>
    <definedName name="BExS3SDERJ27OER67TIGOVZU13A2" localSheetId="3" hidden="1">#REF!</definedName>
    <definedName name="BExS3SDERJ27OER67TIGOVZU13A2" localSheetId="4" hidden="1">#REF!</definedName>
    <definedName name="BExS3SDERJ27OER67TIGOVZU13A2" hidden="1">#REF!</definedName>
    <definedName name="BExS3STIH9SFG0R6H30P191QZE98" localSheetId="3" hidden="1">#REF!</definedName>
    <definedName name="BExS3STIH9SFG0R6H30P191QZE98" localSheetId="4" hidden="1">#REF!</definedName>
    <definedName name="BExS3STIH9SFG0R6H30P191QZE98" hidden="1">#REF!</definedName>
    <definedName name="BExS46R5WDNU5KL04FKY5LHJUCB8" localSheetId="3" hidden="1">#REF!</definedName>
    <definedName name="BExS46R5WDNU5KL04FKY5LHJUCB8" localSheetId="4" hidden="1">#REF!</definedName>
    <definedName name="BExS46R5WDNU5KL04FKY5LHJUCB8" hidden="1">#REF!</definedName>
    <definedName name="BExS4ASWKM93XA275AXHYP8AG6SU" localSheetId="3" hidden="1">#REF!</definedName>
    <definedName name="BExS4ASWKM93XA275AXHYP8AG6SU" localSheetId="4" hidden="1">#REF!</definedName>
    <definedName name="BExS4ASWKM93XA275AXHYP8AG6SU" hidden="1">#REF!</definedName>
    <definedName name="BExS4IANBC4RO7HIK0MZZ2RPQU78" localSheetId="3" hidden="1">#REF!</definedName>
    <definedName name="BExS4IANBC4RO7HIK0MZZ2RPQU78" localSheetId="4" hidden="1">#REF!</definedName>
    <definedName name="BExS4IANBC4RO7HIK0MZZ2RPQU78" hidden="1">#REF!</definedName>
    <definedName name="BExS4JN3Y6SVBKILQK0R9HS45Y52" localSheetId="3" hidden="1">#REF!</definedName>
    <definedName name="BExS4JN3Y6SVBKILQK0R9HS45Y52" localSheetId="4" hidden="1">#REF!</definedName>
    <definedName name="BExS4JN3Y6SVBKILQK0R9HS45Y52" hidden="1">#REF!</definedName>
    <definedName name="BExS4P6S41O6Z6BED77U3GD9PNH1" localSheetId="3" hidden="1">#REF!</definedName>
    <definedName name="BExS4P6S41O6Z6BED77U3GD9PNH1" localSheetId="4" hidden="1">#REF!</definedName>
    <definedName name="BExS4P6S41O6Z6BED77U3GD9PNH1" hidden="1">#REF!</definedName>
    <definedName name="BExS4PXPURUHFBOKYFJD5J1J2RXC" localSheetId="3" hidden="1">#REF!</definedName>
    <definedName name="BExS4PXPURUHFBOKYFJD5J1J2RXC" localSheetId="4" hidden="1">#REF!</definedName>
    <definedName name="BExS4PXPURUHFBOKYFJD5J1J2RXC" hidden="1">#REF!</definedName>
    <definedName name="BExS4T32HD3YGJ91HTJ2IGVX6V4O" localSheetId="3" hidden="1">#REF!</definedName>
    <definedName name="BExS4T32HD3YGJ91HTJ2IGVX6V4O" localSheetId="4" hidden="1">#REF!</definedName>
    <definedName name="BExS4T32HD3YGJ91HTJ2IGVX6V4O" hidden="1">#REF!</definedName>
    <definedName name="BExS51H0N51UT0FZOPZRCF1GU063" localSheetId="3" hidden="1">#REF!</definedName>
    <definedName name="BExS51H0N51UT0FZOPZRCF1GU063" localSheetId="4" hidden="1">#REF!</definedName>
    <definedName name="BExS51H0N51UT0FZOPZRCF1GU063" hidden="1">#REF!</definedName>
    <definedName name="BExS54X72TJFC41FJK72MLRR2OO7" localSheetId="3" hidden="1">#REF!</definedName>
    <definedName name="BExS54X72TJFC41FJK72MLRR2OO7" localSheetId="4" hidden="1">#REF!</definedName>
    <definedName name="BExS54X72TJFC41FJK72MLRR2OO7" hidden="1">#REF!</definedName>
    <definedName name="BExS59F0PA1V2ZC7S5TN6IT41SXP" localSheetId="3" hidden="1">#REF!</definedName>
    <definedName name="BExS59F0PA1V2ZC7S5TN6IT41SXP" localSheetId="4" hidden="1">#REF!</definedName>
    <definedName name="BExS59F0PA1V2ZC7S5TN6IT41SXP" hidden="1">#REF!</definedName>
    <definedName name="BExS5L3TGB8JVW9ROYWTKYTUPW27" localSheetId="3" hidden="1">#REF!</definedName>
    <definedName name="BExS5L3TGB8JVW9ROYWTKYTUPW27" localSheetId="4" hidden="1">#REF!</definedName>
    <definedName name="BExS5L3TGB8JVW9ROYWTKYTUPW27" hidden="1">#REF!</definedName>
    <definedName name="BExS6GKQ96EHVLYWNJDWXZXUZW90" localSheetId="3" hidden="1">#REF!</definedName>
    <definedName name="BExS6GKQ96EHVLYWNJDWXZXUZW90" localSheetId="4" hidden="1">#REF!</definedName>
    <definedName name="BExS6GKQ96EHVLYWNJDWXZXUZW90" hidden="1">#REF!</definedName>
    <definedName name="BExS6ITKSZFRR01YD5B0F676SYN7" localSheetId="3" hidden="1">#REF!</definedName>
    <definedName name="BExS6ITKSZFRR01YD5B0F676SYN7" localSheetId="4" hidden="1">#REF!</definedName>
    <definedName name="BExS6ITKSZFRR01YD5B0F676SYN7" hidden="1">#REF!</definedName>
    <definedName name="BExS6N0LI574IAC89EFW6CLTCQ33" localSheetId="3" hidden="1">#REF!</definedName>
    <definedName name="BExS6N0LI574IAC89EFW6CLTCQ33" localSheetId="4" hidden="1">#REF!</definedName>
    <definedName name="BExS6N0LI574IAC89EFW6CLTCQ33" hidden="1">#REF!</definedName>
    <definedName name="BExS6N0NEF7XCTT5R600QZ71A44O" localSheetId="3" hidden="1">#REF!</definedName>
    <definedName name="BExS6N0NEF7XCTT5R600QZ71A44O" localSheetId="4" hidden="1">#REF!</definedName>
    <definedName name="BExS6N0NEF7XCTT5R600QZ71A44O" hidden="1">#REF!</definedName>
    <definedName name="BExS6WRDBF3ST86ZOBBUL3GTCR11" localSheetId="3" hidden="1">#REF!</definedName>
    <definedName name="BExS6WRDBF3ST86ZOBBUL3GTCR11" localSheetId="4" hidden="1">#REF!</definedName>
    <definedName name="BExS6WRDBF3ST86ZOBBUL3GTCR11" hidden="1">#REF!</definedName>
    <definedName name="BExS6XNRKR0C3MTA0LV5B60UB908" localSheetId="3" hidden="1">#REF!</definedName>
    <definedName name="BExS6XNRKR0C3MTA0LV5B60UB908" localSheetId="4" hidden="1">#REF!</definedName>
    <definedName name="BExS6XNRKR0C3MTA0LV5B60UB908" hidden="1">#REF!</definedName>
    <definedName name="BExS73NELZEK2MDOLXO2Q7H3EG71" localSheetId="3" hidden="1">#REF!</definedName>
    <definedName name="BExS73NELZEK2MDOLXO2Q7H3EG71" localSheetId="4" hidden="1">#REF!</definedName>
    <definedName name="BExS73NELZEK2MDOLXO2Q7H3EG71" hidden="1">#REF!</definedName>
    <definedName name="BExS7DJF6AXTWAJD7K4ZCD7L6BHV" localSheetId="3" hidden="1">#REF!</definedName>
    <definedName name="BExS7DJF6AXTWAJD7K4ZCD7L6BHV" localSheetId="4" hidden="1">#REF!</definedName>
    <definedName name="BExS7DJF6AXTWAJD7K4ZCD7L6BHV" hidden="1">#REF!</definedName>
    <definedName name="BExS7GOTHHOK287MX2RC853NWQAL" localSheetId="3" hidden="1">#REF!</definedName>
    <definedName name="BExS7GOTHHOK287MX2RC853NWQAL" localSheetId="4" hidden="1">#REF!</definedName>
    <definedName name="BExS7GOTHHOK287MX2RC853NWQAL" hidden="1">#REF!</definedName>
    <definedName name="BExS7TKQYLRZGM93UY3ZJZJBQNFJ" localSheetId="3" hidden="1">#REF!</definedName>
    <definedName name="BExS7TKQYLRZGM93UY3ZJZJBQNFJ" localSheetId="4" hidden="1">#REF!</definedName>
    <definedName name="BExS7TKQYLRZGM93UY3ZJZJBQNFJ" hidden="1">#REF!</definedName>
    <definedName name="BExS7Y2LNGVHSIBKC7C3R6X4LDR6" localSheetId="3" hidden="1">#REF!</definedName>
    <definedName name="BExS7Y2LNGVHSIBKC7C3R6X4LDR6" localSheetId="4" hidden="1">#REF!</definedName>
    <definedName name="BExS7Y2LNGVHSIBKC7C3R6X4LDR6" hidden="1">#REF!</definedName>
    <definedName name="BExS81TE0EY44Y3W2M4Z4MGNP5OM" localSheetId="3" hidden="1">#REF!</definedName>
    <definedName name="BExS81TE0EY44Y3W2M4Z4MGNP5OM" localSheetId="4" hidden="1">#REF!</definedName>
    <definedName name="BExS81TE0EY44Y3W2M4Z4MGNP5OM" hidden="1">#REF!</definedName>
    <definedName name="BExS81YPDZDVJJVS15HV2HDXAC3Y" localSheetId="3" hidden="1">#REF!</definedName>
    <definedName name="BExS81YPDZDVJJVS15HV2HDXAC3Y" localSheetId="4" hidden="1">#REF!</definedName>
    <definedName name="BExS81YPDZDVJJVS15HV2HDXAC3Y" hidden="1">#REF!</definedName>
    <definedName name="BExS82PRVNUTEKQZS56YT2DVF6C2" localSheetId="3" hidden="1">#REF!</definedName>
    <definedName name="BExS82PRVNUTEKQZS56YT2DVF6C2" localSheetId="4" hidden="1">#REF!</definedName>
    <definedName name="BExS82PRVNUTEKQZS56YT2DVF6C2" hidden="1">#REF!</definedName>
    <definedName name="BExS83BCNFAV6DRCB1VTUF96491J" localSheetId="3" hidden="1">#REF!</definedName>
    <definedName name="BExS83BCNFAV6DRCB1VTUF96491J" localSheetId="4" hidden="1">#REF!</definedName>
    <definedName name="BExS83BCNFAV6DRCB1VTUF96491J" hidden="1">#REF!</definedName>
    <definedName name="BExS86GKM9ISCSNZD15BQ5E5L6A5" localSheetId="3" hidden="1">#REF!</definedName>
    <definedName name="BExS86GKM9ISCSNZD15BQ5E5L6A5" localSheetId="4" hidden="1">#REF!</definedName>
    <definedName name="BExS86GKM9ISCSNZD15BQ5E5L6A5" hidden="1">#REF!</definedName>
    <definedName name="BExS89GGRJ55EK546SM31UGE2K8T" localSheetId="3" hidden="1">#REF!</definedName>
    <definedName name="BExS89GGRJ55EK546SM31UGE2K8T" localSheetId="4" hidden="1">#REF!</definedName>
    <definedName name="BExS89GGRJ55EK546SM31UGE2K8T" hidden="1">#REF!</definedName>
    <definedName name="BExS8BPG5A0GR5AO1U951NDGGR0L" localSheetId="3" hidden="1">#REF!</definedName>
    <definedName name="BExS8BPG5A0GR5AO1U951NDGGR0L" localSheetId="4" hidden="1">#REF!</definedName>
    <definedName name="BExS8BPG5A0GR5AO1U951NDGGR0L" hidden="1">#REF!</definedName>
    <definedName name="BExS8CGI0JXFUBD41VFLI0SZSV8F" localSheetId="3" hidden="1">#REF!</definedName>
    <definedName name="BExS8CGI0JXFUBD41VFLI0SZSV8F" localSheetId="4" hidden="1">#REF!</definedName>
    <definedName name="BExS8CGI0JXFUBD41VFLI0SZSV8F" hidden="1">#REF!</definedName>
    <definedName name="BExS8D22FXVQKOEJP01LT0CDI3PS" localSheetId="3" hidden="1">#REF!</definedName>
    <definedName name="BExS8D22FXVQKOEJP01LT0CDI3PS" localSheetId="4" hidden="1">#REF!</definedName>
    <definedName name="BExS8D22FXVQKOEJP01LT0CDI3PS" hidden="1">#REF!</definedName>
    <definedName name="BExS8EEJOZFBUWZDOM3O25AJRUVU" localSheetId="3" hidden="1">#REF!</definedName>
    <definedName name="BExS8EEJOZFBUWZDOM3O25AJRUVU" localSheetId="4" hidden="1">#REF!</definedName>
    <definedName name="BExS8EEJOZFBUWZDOM3O25AJRUVU" hidden="1">#REF!</definedName>
    <definedName name="BExS8GSUS17UY50TEM2AWF36BR9Z" localSheetId="3" hidden="1">#REF!</definedName>
    <definedName name="BExS8GSUS17UY50TEM2AWF36BR9Z" localSheetId="4" hidden="1">#REF!</definedName>
    <definedName name="BExS8GSUS17UY50TEM2AWF36BR9Z" hidden="1">#REF!</definedName>
    <definedName name="BExS8HJRBVG0XI6PWA9KTMJZMQXK" localSheetId="3" hidden="1">#REF!</definedName>
    <definedName name="BExS8HJRBVG0XI6PWA9KTMJZMQXK" localSheetId="4" hidden="1">#REF!</definedName>
    <definedName name="BExS8HJRBVG0XI6PWA9KTMJZMQXK" hidden="1">#REF!</definedName>
    <definedName name="BExS8NE9HUZJH13OXLREOV1BX0OZ" localSheetId="3" hidden="1">#REF!</definedName>
    <definedName name="BExS8NE9HUZJH13OXLREOV1BX0OZ" localSheetId="4" hidden="1">#REF!</definedName>
    <definedName name="BExS8NE9HUZJH13OXLREOV1BX0OZ" hidden="1">#REF!</definedName>
    <definedName name="BExS8R51C8RM2FS6V6IRTYO9GA4A" localSheetId="3" hidden="1">#REF!</definedName>
    <definedName name="BExS8R51C8RM2FS6V6IRTYO9GA4A" localSheetId="4" hidden="1">#REF!</definedName>
    <definedName name="BExS8R51C8RM2FS6V6IRTYO9GA4A" hidden="1">#REF!</definedName>
    <definedName name="BExS8WDX408F60MH1X9B9UZ2H4R7" localSheetId="3" hidden="1">#REF!</definedName>
    <definedName name="BExS8WDX408F60MH1X9B9UZ2H4R7" localSheetId="4" hidden="1">#REF!</definedName>
    <definedName name="BExS8WDX408F60MH1X9B9UZ2H4R7" hidden="1">#REF!</definedName>
    <definedName name="BExS8X4UTVOFE2YEVLO8LTKMSI3A" localSheetId="3" hidden="1">#REF!</definedName>
    <definedName name="BExS8X4UTVOFE2YEVLO8LTKMSI3A" localSheetId="4" hidden="1">#REF!</definedName>
    <definedName name="BExS8X4UTVOFE2YEVLO8LTKMSI3A" hidden="1">#REF!</definedName>
    <definedName name="BExS8Z2W2QEC3MH0BZIYLDFQNUIP" localSheetId="3" hidden="1">#REF!</definedName>
    <definedName name="BExS8Z2W2QEC3MH0BZIYLDFQNUIP" localSheetId="4" hidden="1">#REF!</definedName>
    <definedName name="BExS8Z2W2QEC3MH0BZIYLDFQNUIP" hidden="1">#REF!</definedName>
    <definedName name="BExS92DKGRFFCIA9C0IXDOLO57EP" localSheetId="3" hidden="1">#REF!</definedName>
    <definedName name="BExS92DKGRFFCIA9C0IXDOLO57EP" localSheetId="4" hidden="1">#REF!</definedName>
    <definedName name="BExS92DKGRFFCIA9C0IXDOLO57EP" hidden="1">#REF!</definedName>
    <definedName name="BExS98OB4321YCHLCQ022PXKTT2W" localSheetId="3" hidden="1">#REF!</definedName>
    <definedName name="BExS98OB4321YCHLCQ022PXKTT2W" localSheetId="4" hidden="1">#REF!</definedName>
    <definedName name="BExS98OB4321YCHLCQ022PXKTT2W" hidden="1">#REF!</definedName>
    <definedName name="BExS9C9N8GFISC6HUERJ0EI06GB2" localSheetId="3" hidden="1">#REF!</definedName>
    <definedName name="BExS9C9N8GFISC6HUERJ0EI06GB2" localSheetId="4" hidden="1">#REF!</definedName>
    <definedName name="BExS9C9N8GFISC6HUERJ0EI06GB2" hidden="1">#REF!</definedName>
    <definedName name="BExS9D6619QNINF06KHZHYUAH0S9" localSheetId="3" hidden="1">#REF!</definedName>
    <definedName name="BExS9D6619QNINF06KHZHYUAH0S9" localSheetId="4" hidden="1">#REF!</definedName>
    <definedName name="BExS9D6619QNINF06KHZHYUAH0S9" hidden="1">#REF!</definedName>
    <definedName name="BExS9DX13CACP3J8JDREK30JB1SQ" localSheetId="3" hidden="1">#REF!</definedName>
    <definedName name="BExS9DX13CACP3J8JDREK30JB1SQ" localSheetId="4" hidden="1">#REF!</definedName>
    <definedName name="BExS9DX13CACP3J8JDREK30JB1SQ" hidden="1">#REF!</definedName>
    <definedName name="BExS9FPRS2KRRCS33SE6WFNF5GYL" localSheetId="3" hidden="1">#REF!</definedName>
    <definedName name="BExS9FPRS2KRRCS33SE6WFNF5GYL" localSheetId="4" hidden="1">#REF!</definedName>
    <definedName name="BExS9FPRS2KRRCS33SE6WFNF5GYL" hidden="1">#REF!</definedName>
    <definedName name="BExS9M5VN3VE822UH6TLACVY24CJ" localSheetId="3" hidden="1">#REF!</definedName>
    <definedName name="BExS9M5VN3VE822UH6TLACVY24CJ" localSheetId="4" hidden="1">#REF!</definedName>
    <definedName name="BExS9M5VN3VE822UH6TLACVY24CJ" hidden="1">#REF!</definedName>
    <definedName name="BExS9WI0A6PSEB8N9GPXF2Z7MWHM" localSheetId="3" hidden="1">#REF!</definedName>
    <definedName name="BExS9WI0A6PSEB8N9GPXF2Z7MWHM" localSheetId="4" hidden="1">#REF!</definedName>
    <definedName name="BExS9WI0A6PSEB8N9GPXF2Z7MWHM" hidden="1">#REF!</definedName>
    <definedName name="BExS9XJPZ07ND34OHX60QD382FV6" localSheetId="3" hidden="1">#REF!</definedName>
    <definedName name="BExS9XJPZ07ND34OHX60QD382FV6" localSheetId="4" hidden="1">#REF!</definedName>
    <definedName name="BExS9XJPZ07ND34OHX60QD382FV6" hidden="1">#REF!</definedName>
    <definedName name="BExSA4AJLEEN4R7HU4FRSMYR17TR" localSheetId="3" hidden="1">#REF!</definedName>
    <definedName name="BExSA4AJLEEN4R7HU4FRSMYR17TR" localSheetId="4" hidden="1">#REF!</definedName>
    <definedName name="BExSA4AJLEEN4R7HU4FRSMYR17TR" hidden="1">#REF!</definedName>
    <definedName name="BExSA5HP306TN9XJS0TU619DLRR7" localSheetId="3" hidden="1">#REF!</definedName>
    <definedName name="BExSA5HP306TN9XJS0TU619DLRR7" localSheetId="4" hidden="1">#REF!</definedName>
    <definedName name="BExSA5HP306TN9XJS0TU619DLRR7" hidden="1">#REF!</definedName>
    <definedName name="BExSAAVWQOOIA6B3JHQVGP08HFEM" localSheetId="3" hidden="1">#REF!</definedName>
    <definedName name="BExSAAVWQOOIA6B3JHQVGP08HFEM" localSheetId="4" hidden="1">#REF!</definedName>
    <definedName name="BExSAAVWQOOIA6B3JHQVGP08HFEM" hidden="1">#REF!</definedName>
    <definedName name="BExSAFJ3IICU2M7QPVE4ARYMXZKX" localSheetId="3" hidden="1">#REF!</definedName>
    <definedName name="BExSAFJ3IICU2M7QPVE4ARYMXZKX" localSheetId="4" hidden="1">#REF!</definedName>
    <definedName name="BExSAFJ3IICU2M7QPVE4ARYMXZKX" hidden="1">#REF!</definedName>
    <definedName name="BExSAH6ID8OHX379UXVNGFO8J6KQ" localSheetId="3" hidden="1">#REF!</definedName>
    <definedName name="BExSAH6ID8OHX379UXVNGFO8J6KQ" localSheetId="4" hidden="1">#REF!</definedName>
    <definedName name="BExSAH6ID8OHX379UXVNGFO8J6KQ" hidden="1">#REF!</definedName>
    <definedName name="BExSAQBHIXGQRNIRGCJMBXUPCZQA" localSheetId="3" hidden="1">#REF!</definedName>
    <definedName name="BExSAQBHIXGQRNIRGCJMBXUPCZQA" localSheetId="4" hidden="1">#REF!</definedName>
    <definedName name="BExSAQBHIXGQRNIRGCJMBXUPCZQA" hidden="1">#REF!</definedName>
    <definedName name="BExSAUTCT4P7JP57NOR9MTX33QJZ" localSheetId="3" hidden="1">#REF!</definedName>
    <definedName name="BExSAUTCT4P7JP57NOR9MTX33QJZ" localSheetId="4" hidden="1">#REF!</definedName>
    <definedName name="BExSAUTCT4P7JP57NOR9MTX33QJZ" hidden="1">#REF!</definedName>
    <definedName name="BExSAY9CA9TFXQ9M9FBJRGJO9T9E" localSheetId="3" hidden="1">#REF!</definedName>
    <definedName name="BExSAY9CA9TFXQ9M9FBJRGJO9T9E" localSheetId="4" hidden="1">#REF!</definedName>
    <definedName name="BExSAY9CA9TFXQ9M9FBJRGJO9T9E" hidden="1">#REF!</definedName>
    <definedName name="BExSB4JYKQ3MINI7RAYK5M8BLJDC" localSheetId="3" hidden="1">#REF!</definedName>
    <definedName name="BExSB4JYKQ3MINI7RAYK5M8BLJDC" localSheetId="4" hidden="1">#REF!</definedName>
    <definedName name="BExSB4JYKQ3MINI7RAYK5M8BLJDC" hidden="1">#REF!</definedName>
    <definedName name="BExSBCY73CG3Q15P5BDLDT994XRL" localSheetId="3" hidden="1">#REF!</definedName>
    <definedName name="BExSBCY73CG3Q15P5BDLDT994XRL" localSheetId="4" hidden="1">#REF!</definedName>
    <definedName name="BExSBCY73CG3Q15P5BDLDT994XRL" hidden="1">#REF!</definedName>
    <definedName name="BExSBMOS41ZRLWYLOU29V6Y7YORR" localSheetId="3" hidden="1">#REF!</definedName>
    <definedName name="BExSBMOS41ZRLWYLOU29V6Y7YORR" localSheetId="4" hidden="1">#REF!</definedName>
    <definedName name="BExSBMOS41ZRLWYLOU29V6Y7YORR" hidden="1">#REF!</definedName>
    <definedName name="BExSBPZG22WAMZYIF7CZ686E8X80" localSheetId="3" hidden="1">#REF!</definedName>
    <definedName name="BExSBPZG22WAMZYIF7CZ686E8X80" localSheetId="4" hidden="1">#REF!</definedName>
    <definedName name="BExSBPZG22WAMZYIF7CZ686E8X80" hidden="1">#REF!</definedName>
    <definedName name="BExSBRBXXQMBU1TYDW1BXTEVEPRU" localSheetId="3" hidden="1">#REF!</definedName>
    <definedName name="BExSBRBXXQMBU1TYDW1BXTEVEPRU" localSheetId="4" hidden="1">#REF!</definedName>
    <definedName name="BExSBRBXXQMBU1TYDW1BXTEVEPRU" hidden="1">#REF!</definedName>
    <definedName name="BExSC54998WTZ21DSL0R8UN0Y9JH" localSheetId="3" hidden="1">#REF!</definedName>
    <definedName name="BExSC54998WTZ21DSL0R8UN0Y9JH" localSheetId="4" hidden="1">#REF!</definedName>
    <definedName name="BExSC54998WTZ21DSL0R8UN0Y9JH" hidden="1">#REF!</definedName>
    <definedName name="BExSC60N7WR9PJSNC9B7ORCX9NGY" localSheetId="3" hidden="1">#REF!</definedName>
    <definedName name="BExSC60N7WR9PJSNC9B7ORCX9NGY" localSheetId="4" hidden="1">#REF!</definedName>
    <definedName name="BExSC60N7WR9PJSNC9B7ORCX9NGY" hidden="1">#REF!</definedName>
    <definedName name="BExSCE99EZTILTTCE4NJJF96OYYM" localSheetId="3" hidden="1">#REF!</definedName>
    <definedName name="BExSCE99EZTILTTCE4NJJF96OYYM" localSheetId="4" hidden="1">#REF!</definedName>
    <definedName name="BExSCE99EZTILTTCE4NJJF96OYYM" hidden="1">#REF!</definedName>
    <definedName name="BExSCFWOMYELUEPWVJIRGIQZH5BV" localSheetId="3" hidden="1">#REF!</definedName>
    <definedName name="BExSCFWOMYELUEPWVJIRGIQZH5BV" localSheetId="4" hidden="1">#REF!</definedName>
    <definedName name="BExSCFWOMYELUEPWVJIRGIQZH5BV" hidden="1">#REF!</definedName>
    <definedName name="BExSCHUQZ2HFEWS54X67DIS8OSXZ" localSheetId="3" hidden="1">#REF!</definedName>
    <definedName name="BExSCHUQZ2HFEWS54X67DIS8OSXZ" localSheetId="4" hidden="1">#REF!</definedName>
    <definedName name="BExSCHUQZ2HFEWS54X67DIS8OSXZ" hidden="1">#REF!</definedName>
    <definedName name="BExSCOG41SKKG4GYU76WRWW1CTE6" localSheetId="3" hidden="1">#REF!</definedName>
    <definedName name="BExSCOG41SKKG4GYU76WRWW1CTE6" localSheetId="4" hidden="1">#REF!</definedName>
    <definedName name="BExSCOG41SKKG4GYU76WRWW1CTE6" hidden="1">#REF!</definedName>
    <definedName name="BExSCVC9P86YVFMRKKUVRV29MZXZ" localSheetId="3" hidden="1">#REF!</definedName>
    <definedName name="BExSCVC9P86YVFMRKKUVRV29MZXZ" localSheetId="4" hidden="1">#REF!</definedName>
    <definedName name="BExSCVC9P86YVFMRKKUVRV29MZXZ" hidden="1">#REF!</definedName>
    <definedName name="BExSD233CH4MU9ZMGNRF97ZV7KWU" localSheetId="3" hidden="1">#REF!</definedName>
    <definedName name="BExSD233CH4MU9ZMGNRF97ZV7KWU" localSheetId="4" hidden="1">#REF!</definedName>
    <definedName name="BExSD233CH4MU9ZMGNRF97ZV7KWU" hidden="1">#REF!</definedName>
    <definedName name="BExSD2U0F3BN6IN9N4R2DTTJG15H" localSheetId="3" hidden="1">#REF!</definedName>
    <definedName name="BExSD2U0F3BN6IN9N4R2DTTJG15H" localSheetId="4" hidden="1">#REF!</definedName>
    <definedName name="BExSD2U0F3BN6IN9N4R2DTTJG15H" hidden="1">#REF!</definedName>
    <definedName name="BExSD6A6NY15YSMFH51ST6XJY429" localSheetId="3" hidden="1">#REF!</definedName>
    <definedName name="BExSD6A6NY15YSMFH51ST6XJY429" localSheetId="4" hidden="1">#REF!</definedName>
    <definedName name="BExSD6A6NY15YSMFH51ST6XJY429" hidden="1">#REF!</definedName>
    <definedName name="BExSD9VH6PF6RQ135VOEE08YXPAW" localSheetId="3" hidden="1">#REF!</definedName>
    <definedName name="BExSD9VH6PF6RQ135VOEE08YXPAW" localSheetId="4" hidden="1">#REF!</definedName>
    <definedName name="BExSD9VH6PF6RQ135VOEE08YXPAW" hidden="1">#REF!</definedName>
    <definedName name="BExSDI9QWFD49GEZWZ3KOGM27XRB" localSheetId="3" hidden="1">#REF!</definedName>
    <definedName name="BExSDI9QWFD49GEZWZ3KOGM27XRB" localSheetId="4" hidden="1">#REF!</definedName>
    <definedName name="BExSDI9QWFD49GEZWZ3KOGM27XRB" hidden="1">#REF!</definedName>
    <definedName name="BExSDP5Y04WWMX2WWRITWOX8R5I9" localSheetId="3" hidden="1">#REF!</definedName>
    <definedName name="BExSDP5Y04WWMX2WWRITWOX8R5I9" localSheetId="4" hidden="1">#REF!</definedName>
    <definedName name="BExSDP5Y04WWMX2WWRITWOX8R5I9" hidden="1">#REF!</definedName>
    <definedName name="BExSDSGM203BJTNS9MKCBX453HMD" localSheetId="3" hidden="1">#REF!</definedName>
    <definedName name="BExSDSGM203BJTNS9MKCBX453HMD" localSheetId="4" hidden="1">#REF!</definedName>
    <definedName name="BExSDSGM203BJTNS9MKCBX453HMD" hidden="1">#REF!</definedName>
    <definedName name="BExSDT20XUFXTDM37M148AXAP7HN" localSheetId="3" hidden="1">#REF!</definedName>
    <definedName name="BExSDT20XUFXTDM37M148AXAP7HN" localSheetId="4" hidden="1">#REF!</definedName>
    <definedName name="BExSDT20XUFXTDM37M148AXAP7HN" hidden="1">#REF!</definedName>
    <definedName name="BExSDYLOWNTKCY92LFEDAV8LO7D3" localSheetId="3" hidden="1">#REF!</definedName>
    <definedName name="BExSDYLOWNTKCY92LFEDAV8LO7D3" localSheetId="4" hidden="1">#REF!</definedName>
    <definedName name="BExSDYLOWNTKCY92LFEDAV8LO7D3" hidden="1">#REF!</definedName>
    <definedName name="BExSE277VXZ807WBUB6A1UGQ1SF9" localSheetId="3" hidden="1">#REF!</definedName>
    <definedName name="BExSE277VXZ807WBUB6A1UGQ1SF9" localSheetId="4" hidden="1">#REF!</definedName>
    <definedName name="BExSE277VXZ807WBUB6A1UGQ1SF9" hidden="1">#REF!</definedName>
    <definedName name="BExSE3EDSP4UL6G0I3DZ5SBHMUBU" localSheetId="3" hidden="1">#REF!</definedName>
    <definedName name="BExSE3EDSP4UL6G0I3DZ5SBHMUBU" localSheetId="4" hidden="1">#REF!</definedName>
    <definedName name="BExSE3EDSP4UL6G0I3DZ5SBHMUBU" hidden="1">#REF!</definedName>
    <definedName name="BExSEEHK1VLWD7JBV9SVVVIKQZ3I" localSheetId="3" hidden="1">#REF!</definedName>
    <definedName name="BExSEEHK1VLWD7JBV9SVVVIKQZ3I" localSheetId="4" hidden="1">#REF!</definedName>
    <definedName name="BExSEEHK1VLWD7JBV9SVVVIKQZ3I" hidden="1">#REF!</definedName>
    <definedName name="BExSEITYG8XAMWJ1C8VKU1MB4TEO" localSheetId="3" hidden="1">#REF!</definedName>
    <definedName name="BExSEITYG8XAMWJ1C8VKU1MB4TEO" localSheetId="4" hidden="1">#REF!</definedName>
    <definedName name="BExSEITYG8XAMWJ1C8VKU1MB4TEO" hidden="1">#REF!</definedName>
    <definedName name="BExSEJKZLX37P3V33TRTFJ30BFRK" localSheetId="3" hidden="1">#REF!</definedName>
    <definedName name="BExSEJKZLX37P3V33TRTFJ30BFRK" localSheetId="4" hidden="1">#REF!</definedName>
    <definedName name="BExSEJKZLX37P3V33TRTFJ30BFRK" hidden="1">#REF!</definedName>
    <definedName name="BExSEKXG1AW54E28IG5EODEM0JJV" localSheetId="3" hidden="1">#REF!</definedName>
    <definedName name="BExSEKXG1AW54E28IG5EODEM0JJV" localSheetId="4" hidden="1">#REF!</definedName>
    <definedName name="BExSEKXG1AW54E28IG5EODEM0JJV" hidden="1">#REF!</definedName>
    <definedName name="BExSEO84KVM8R2IV5MFH0XI3IZSN" localSheetId="3" hidden="1">#REF!</definedName>
    <definedName name="BExSEO84KVM8R2IV5MFH0XI3IZSN" localSheetId="4" hidden="1">#REF!</definedName>
    <definedName name="BExSEO84KVM8R2IV5MFH0XI3IZSN" hidden="1">#REF!</definedName>
    <definedName name="BExSEP9UVOAI6TMXKNK587PQ3328" localSheetId="3" hidden="1">#REF!</definedName>
    <definedName name="BExSEP9UVOAI6TMXKNK587PQ3328" localSheetId="4" hidden="1">#REF!</definedName>
    <definedName name="BExSEP9UVOAI6TMXKNK587PQ3328" hidden="1">#REF!</definedName>
    <definedName name="BExSERIU9MUGR4NPZAUJCVXUZ74I" localSheetId="3" hidden="1">#REF!</definedName>
    <definedName name="BExSERIU9MUGR4NPZAUJCVXUZ74I" localSheetId="4" hidden="1">#REF!</definedName>
    <definedName name="BExSERIU9MUGR4NPZAUJCVXUZ74I" hidden="1">#REF!</definedName>
    <definedName name="BExSF07QFLZCO4P6K6QF05XG7PH1" localSheetId="3" hidden="1">#REF!</definedName>
    <definedName name="BExSF07QFLZCO4P6K6QF05XG7PH1" localSheetId="4" hidden="1">#REF!</definedName>
    <definedName name="BExSF07QFLZCO4P6K6QF05XG7PH1" hidden="1">#REF!</definedName>
    <definedName name="BExSFJ8ZAGQ63A4MVMZRQWLVRGQ5" localSheetId="3" hidden="1">#REF!</definedName>
    <definedName name="BExSFJ8ZAGQ63A4MVMZRQWLVRGQ5" localSheetId="4" hidden="1">#REF!</definedName>
    <definedName name="BExSFJ8ZAGQ63A4MVMZRQWLVRGQ5" hidden="1">#REF!</definedName>
    <definedName name="BExSFKQRST2S9KXWWLCXYLKSF4G1" localSheetId="3" hidden="1">#REF!</definedName>
    <definedName name="BExSFKQRST2S9KXWWLCXYLKSF4G1" localSheetId="4" hidden="1">#REF!</definedName>
    <definedName name="BExSFKQRST2S9KXWWLCXYLKSF4G1" hidden="1">#REF!</definedName>
    <definedName name="BExSFOHO6VZ5Y463KL3XYTZBVE3P" localSheetId="3" hidden="1">#REF!</definedName>
    <definedName name="BExSFOHO6VZ5Y463KL3XYTZBVE3P" localSheetId="4" hidden="1">#REF!</definedName>
    <definedName name="BExSFOHO6VZ5Y463KL3XYTZBVE3P" hidden="1">#REF!</definedName>
    <definedName name="BExSFY2ZJOYUEYBX21QZ7AMN2WK1" localSheetId="3" hidden="1">#REF!</definedName>
    <definedName name="BExSFY2ZJOYUEYBX21QZ7AMN2WK1" localSheetId="4" hidden="1">#REF!</definedName>
    <definedName name="BExSFY2ZJOYUEYBX21QZ7AMN2WK1" hidden="1">#REF!</definedName>
    <definedName name="BExSFYDRRTAZVPXRWUF5PDQ97WFF" localSheetId="3" hidden="1">#REF!</definedName>
    <definedName name="BExSFYDRRTAZVPXRWUF5PDQ97WFF" localSheetId="4" hidden="1">#REF!</definedName>
    <definedName name="BExSFYDRRTAZVPXRWUF5PDQ97WFF" hidden="1">#REF!</definedName>
    <definedName name="BExSFZVPFTXA3F0IJ2NGH1GXX9R7" localSheetId="3" hidden="1">#REF!</definedName>
    <definedName name="BExSFZVPFTXA3F0IJ2NGH1GXX9R7" localSheetId="4" hidden="1">#REF!</definedName>
    <definedName name="BExSFZVPFTXA3F0IJ2NGH1GXX9R7" hidden="1">#REF!</definedName>
    <definedName name="BExSG2Q34XRC1K28H4XG6PQM3FTW" localSheetId="3" hidden="1">#REF!</definedName>
    <definedName name="BExSG2Q34XRC1K28H4XG6PQM3FTW" localSheetId="4" hidden="1">#REF!</definedName>
    <definedName name="BExSG2Q34XRC1K28H4XG6PQM3FTW" hidden="1">#REF!</definedName>
    <definedName name="BExSG90Q4ZUU2IPGDYOM169NJV9S" localSheetId="3" hidden="1">#REF!</definedName>
    <definedName name="BExSG90Q4ZUU2IPGDYOM169NJV9S" localSheetId="4" hidden="1">#REF!</definedName>
    <definedName name="BExSG90Q4ZUU2IPGDYOM169NJV9S" hidden="1">#REF!</definedName>
    <definedName name="BExSG9X3DU845PNXYJGGLBQY2UHG" localSheetId="3" hidden="1">#REF!</definedName>
    <definedName name="BExSG9X3DU845PNXYJGGLBQY2UHG" localSheetId="4" hidden="1">#REF!</definedName>
    <definedName name="BExSG9X3DU845PNXYJGGLBQY2UHG" hidden="1">#REF!</definedName>
    <definedName name="BExSGE45J27MDUUNXW7Z8Q33UAON" localSheetId="3" hidden="1">#REF!</definedName>
    <definedName name="BExSGE45J27MDUUNXW7Z8Q33UAON" localSheetId="4" hidden="1">#REF!</definedName>
    <definedName name="BExSGE45J27MDUUNXW7Z8Q33UAON" hidden="1">#REF!</definedName>
    <definedName name="BExSGE9LY91Q0URHB4YAMX0UAMYI" localSheetId="3" hidden="1">#REF!</definedName>
    <definedName name="BExSGE9LY91Q0URHB4YAMX0UAMYI" localSheetId="4" hidden="1">#REF!</definedName>
    <definedName name="BExSGE9LY91Q0URHB4YAMX0UAMYI" hidden="1">#REF!</definedName>
    <definedName name="BExSGLB2URTLBCKBB4Y885W925F2" localSheetId="3" hidden="1">#REF!</definedName>
    <definedName name="BExSGLB2URTLBCKBB4Y885W925F2" localSheetId="4" hidden="1">#REF!</definedName>
    <definedName name="BExSGLB2URTLBCKBB4Y885W925F2" hidden="1">#REF!</definedName>
    <definedName name="BExSGNEL2G0PC04ATVS20W5179EK" localSheetId="3" hidden="1">#REF!</definedName>
    <definedName name="BExSGNEL2G0PC04ATVS20W5179EK" localSheetId="4" hidden="1">#REF!</definedName>
    <definedName name="BExSGNEL2G0PC04ATVS20W5179EK" hidden="1">#REF!</definedName>
    <definedName name="BExSGOAYG73SFWOPAQV80P710GID" localSheetId="3" hidden="1">#REF!</definedName>
    <definedName name="BExSGOAYG73SFWOPAQV80P710GID" localSheetId="4" hidden="1">#REF!</definedName>
    <definedName name="BExSGOAYG73SFWOPAQV80P710GID" hidden="1">#REF!</definedName>
    <definedName name="BExSGOWJHRW7FWKLO2EHUOOGHNAF" localSheetId="3" hidden="1">#REF!</definedName>
    <definedName name="BExSGOWJHRW7FWKLO2EHUOOGHNAF" localSheetId="4" hidden="1">#REF!</definedName>
    <definedName name="BExSGOWJHRW7FWKLO2EHUOOGHNAF" hidden="1">#REF!</definedName>
    <definedName name="BExSGOWJTAP41ZV5Q23H7MI9C76W" localSheetId="3" hidden="1">#REF!</definedName>
    <definedName name="BExSGOWJTAP41ZV5Q23H7MI9C76W" localSheetId="4" hidden="1">#REF!</definedName>
    <definedName name="BExSGOWJTAP41ZV5Q23H7MI9C76W" hidden="1">#REF!</definedName>
    <definedName name="BExSGR5JQVX2HQ0PKCGZNSSUM1RV" localSheetId="3" hidden="1">#REF!</definedName>
    <definedName name="BExSGR5JQVX2HQ0PKCGZNSSUM1RV" localSheetId="4" hidden="1">#REF!</definedName>
    <definedName name="BExSGR5JQVX2HQ0PKCGZNSSUM1RV" hidden="1">#REF!</definedName>
    <definedName name="BExSGT3MKX7YVLVP6YLL6KVO8UGV" localSheetId="3" hidden="1">#REF!</definedName>
    <definedName name="BExSGT3MKX7YVLVP6YLL6KVO8UGV" localSheetId="4" hidden="1">#REF!</definedName>
    <definedName name="BExSGT3MKX7YVLVP6YLL6KVO8UGV" hidden="1">#REF!</definedName>
    <definedName name="BExSGVHX69GJZHD99DKE4RZ042B1" localSheetId="3" hidden="1">#REF!</definedName>
    <definedName name="BExSGVHX69GJZHD99DKE4RZ042B1" localSheetId="4" hidden="1">#REF!</definedName>
    <definedName name="BExSGVHX69GJZHD99DKE4RZ042B1" hidden="1">#REF!</definedName>
    <definedName name="BExSGZJO4J4ZO04E2N2ECVYS9DEZ" localSheetId="3" hidden="1">#REF!</definedName>
    <definedName name="BExSGZJO4J4ZO04E2N2ECVYS9DEZ" localSheetId="4" hidden="1">#REF!</definedName>
    <definedName name="BExSGZJO4J4ZO04E2N2ECVYS9DEZ" hidden="1">#REF!</definedName>
    <definedName name="BExSHAHFHS7MMNJR8JPVABRGBVIT" localSheetId="3" hidden="1">#REF!</definedName>
    <definedName name="BExSHAHFHS7MMNJR8JPVABRGBVIT" localSheetId="4" hidden="1">#REF!</definedName>
    <definedName name="BExSHAHFHS7MMNJR8JPVABRGBVIT" hidden="1">#REF!</definedName>
    <definedName name="BExSHGH88QZWW4RNAX4YKAZ5JEBL" localSheetId="3" hidden="1">#REF!</definedName>
    <definedName name="BExSHGH88QZWW4RNAX4YKAZ5JEBL" localSheetId="4" hidden="1">#REF!</definedName>
    <definedName name="BExSHGH88QZWW4RNAX4YKAZ5JEBL" hidden="1">#REF!</definedName>
    <definedName name="BExSHOKK1OO3CX9Z28C58E5J1D9W" localSheetId="3" hidden="1">#REF!</definedName>
    <definedName name="BExSHOKK1OO3CX9Z28C58E5J1D9W" localSheetId="4" hidden="1">#REF!</definedName>
    <definedName name="BExSHOKK1OO3CX9Z28C58E5J1D9W" hidden="1">#REF!</definedName>
    <definedName name="BExSHQD8KYLTQGDXIRKCHQQ7MKIH" localSheetId="3" hidden="1">#REF!</definedName>
    <definedName name="BExSHQD8KYLTQGDXIRKCHQQ7MKIH" localSheetId="4" hidden="1">#REF!</definedName>
    <definedName name="BExSHQD8KYLTQGDXIRKCHQQ7MKIH" hidden="1">#REF!</definedName>
    <definedName name="BExSHVGPIAHXI97UBLI9G4I4M29F" localSheetId="3" hidden="1">#REF!</definedName>
    <definedName name="BExSHVGPIAHXI97UBLI9G4I4M29F" localSheetId="4" hidden="1">#REF!</definedName>
    <definedName name="BExSHVGPIAHXI97UBLI9G4I4M29F" hidden="1">#REF!</definedName>
    <definedName name="BExSI0K2YL3HTCQAD8A7TR4QCUR6" localSheetId="3" hidden="1">#REF!</definedName>
    <definedName name="BExSI0K2YL3HTCQAD8A7TR4QCUR6" localSheetId="4" hidden="1">#REF!</definedName>
    <definedName name="BExSI0K2YL3HTCQAD8A7TR4QCUR6" hidden="1">#REF!</definedName>
    <definedName name="BExSIFUDNRWXWIWNGCCFOOD8WIAZ" localSheetId="3" hidden="1">#REF!</definedName>
    <definedName name="BExSIFUDNRWXWIWNGCCFOOD8WIAZ" localSheetId="4" hidden="1">#REF!</definedName>
    <definedName name="BExSIFUDNRWXWIWNGCCFOOD8WIAZ" hidden="1">#REF!</definedName>
    <definedName name="BExTTZNS2PBCR93C9IUW49UZ4I6T" localSheetId="3" hidden="1">#REF!</definedName>
    <definedName name="BExTTZNS2PBCR93C9IUW49UZ4I6T" localSheetId="4" hidden="1">#REF!</definedName>
    <definedName name="BExTTZNS2PBCR93C9IUW49UZ4I6T" hidden="1">#REF!</definedName>
    <definedName name="BExTU2YFQ25JQ6MEMRHHN66VLTPJ" localSheetId="3" hidden="1">#REF!</definedName>
    <definedName name="BExTU2YFQ25JQ6MEMRHHN66VLTPJ" localSheetId="4" hidden="1">#REF!</definedName>
    <definedName name="BExTU2YFQ25JQ6MEMRHHN66VLTPJ" hidden="1">#REF!</definedName>
    <definedName name="BExTU75IOII1V5O0C9X2VAYYVJUG" localSheetId="3" hidden="1">#REF!</definedName>
    <definedName name="BExTU75IOII1V5O0C9X2VAYYVJUG" localSheetId="4" hidden="1">#REF!</definedName>
    <definedName name="BExTU75IOII1V5O0C9X2VAYYVJUG" hidden="1">#REF!</definedName>
    <definedName name="BExTUA5F7V4LUIIAM17J3A8XF3JE" localSheetId="3" hidden="1">#REF!</definedName>
    <definedName name="BExTUA5F7V4LUIIAM17J3A8XF3JE" localSheetId="4" hidden="1">#REF!</definedName>
    <definedName name="BExTUA5F7V4LUIIAM17J3A8XF3JE" hidden="1">#REF!</definedName>
    <definedName name="BExTUBY3AA9B91YRRWFOT21LUL8Q" localSheetId="3" hidden="1">#REF!</definedName>
    <definedName name="BExTUBY3AA9B91YRRWFOT21LUL8Q" localSheetId="4" hidden="1">#REF!</definedName>
    <definedName name="BExTUBY3AA9B91YRRWFOT21LUL8Q" hidden="1">#REF!</definedName>
    <definedName name="BExTUJ53ANGZ3H1KDK4CR4Q0OD6P" localSheetId="3" hidden="1">#REF!</definedName>
    <definedName name="BExTUJ53ANGZ3H1KDK4CR4Q0OD6P" localSheetId="4" hidden="1">#REF!</definedName>
    <definedName name="BExTUJ53ANGZ3H1KDK4CR4Q0OD6P" hidden="1">#REF!</definedName>
    <definedName name="BExTUKXSZBM7C57G6NGLWGU4WOHY" localSheetId="3" hidden="1">#REF!</definedName>
    <definedName name="BExTUKXSZBM7C57G6NGLWGU4WOHY" localSheetId="4" hidden="1">#REF!</definedName>
    <definedName name="BExTUKXSZBM7C57G6NGLWGU4WOHY" hidden="1">#REF!</definedName>
    <definedName name="BExTUNC5INBE8Y5OA5GQUTXX6QJW" localSheetId="3" hidden="1">#REF!</definedName>
    <definedName name="BExTUNC5INBE8Y5OA5GQUTXX6QJW" localSheetId="4" hidden="1">#REF!</definedName>
    <definedName name="BExTUNC5INBE8Y5OA5GQUTXX6QJW" hidden="1">#REF!</definedName>
    <definedName name="BExTUSQCFFYZCDNHWHADBC2E1ZP1" localSheetId="3" hidden="1">#REF!</definedName>
    <definedName name="BExTUSQCFFYZCDNHWHADBC2E1ZP1" localSheetId="4" hidden="1">#REF!</definedName>
    <definedName name="BExTUSQCFFYZCDNHWHADBC2E1ZP1" hidden="1">#REF!</definedName>
    <definedName name="BExTUV4NQDZVAENZPSZGF7A3DDFN" localSheetId="3" hidden="1">#REF!</definedName>
    <definedName name="BExTUV4NQDZVAENZPSZGF7A3DDFN" localSheetId="4" hidden="1">#REF!</definedName>
    <definedName name="BExTUV4NQDZVAENZPSZGF7A3DDFN" hidden="1">#REF!</definedName>
    <definedName name="BExTUVFGOJEYS28JURA5KHQFDU5J" localSheetId="3" hidden="1">#REF!</definedName>
    <definedName name="BExTUVFGOJEYS28JURA5KHQFDU5J" localSheetId="4" hidden="1">#REF!</definedName>
    <definedName name="BExTUVFGOJEYS28JURA5KHQFDU5J" hidden="1">#REF!</definedName>
    <definedName name="BExTUW10U40QCYGHM5NJ3YR1O5SP" localSheetId="3" hidden="1">#REF!</definedName>
    <definedName name="BExTUW10U40QCYGHM5NJ3YR1O5SP" localSheetId="4" hidden="1">#REF!</definedName>
    <definedName name="BExTUW10U40QCYGHM5NJ3YR1O5SP" hidden="1">#REF!</definedName>
    <definedName name="BExTUWXFQHINU66YG82BI20ATMB5" localSheetId="3" hidden="1">#REF!</definedName>
    <definedName name="BExTUWXFQHINU66YG82BI20ATMB5" localSheetId="4" hidden="1">#REF!</definedName>
    <definedName name="BExTUWXFQHINU66YG82BI20ATMB5" hidden="1">#REF!</definedName>
    <definedName name="BExTUY9WNSJ91GV8CP0SKJTEIV82" localSheetId="3" hidden="1">#REF!</definedName>
    <definedName name="BExTUY9WNSJ91GV8CP0SKJTEIV82" localSheetId="4" hidden="1">#REF!</definedName>
    <definedName name="BExTUY9WNSJ91GV8CP0SKJTEIV82" hidden="1">#REF!</definedName>
    <definedName name="BExTV67VIM8PV6KO253M4DUBJQLC" localSheetId="3" hidden="1">#REF!</definedName>
    <definedName name="BExTV67VIM8PV6KO253M4DUBJQLC" localSheetId="4" hidden="1">#REF!</definedName>
    <definedName name="BExTV67VIM8PV6KO253M4DUBJQLC" hidden="1">#REF!</definedName>
    <definedName name="BExTVELZCF2YA5L6F23BYZZR6WHF" localSheetId="3" hidden="1">#REF!</definedName>
    <definedName name="BExTVELZCF2YA5L6F23BYZZR6WHF" localSheetId="4" hidden="1">#REF!</definedName>
    <definedName name="BExTVELZCF2YA5L6F23BYZZR6WHF" hidden="1">#REF!</definedName>
    <definedName name="BExTVGPIQZ99YFXUC8OONUX5BD42" localSheetId="3" hidden="1">#REF!</definedName>
    <definedName name="BExTVGPIQZ99YFXUC8OONUX5BD42" localSheetId="4" hidden="1">#REF!</definedName>
    <definedName name="BExTVGPIQZ99YFXUC8OONUX5BD42" hidden="1">#REF!</definedName>
    <definedName name="BExTVQG4F5RF0LZXG06AZ6EU1GQ3" localSheetId="3" hidden="1">#REF!</definedName>
    <definedName name="BExTVQG4F5RF0LZXG06AZ6EU1GQ3" localSheetId="4" hidden="1">#REF!</definedName>
    <definedName name="BExTVQG4F5RF0LZXG06AZ6EU1GQ3" hidden="1">#REF!</definedName>
    <definedName name="BExTVZQLP9VFLEYQ9280W13X7E8K" localSheetId="3" hidden="1">#REF!</definedName>
    <definedName name="BExTVZQLP9VFLEYQ9280W13X7E8K" localSheetId="4" hidden="1">#REF!</definedName>
    <definedName name="BExTVZQLP9VFLEYQ9280W13X7E8K" hidden="1">#REF!</definedName>
    <definedName name="BExTWB4LA1PODQOH4LDTHQKBN16K" localSheetId="3" hidden="1">#REF!</definedName>
    <definedName name="BExTWB4LA1PODQOH4LDTHQKBN16K" localSheetId="4" hidden="1">#REF!</definedName>
    <definedName name="BExTWB4LA1PODQOH4LDTHQKBN16K" hidden="1">#REF!</definedName>
    <definedName name="BExTWI0Q8AWXUA3ZN7I5V3QK2KM1" localSheetId="3" hidden="1">#REF!</definedName>
    <definedName name="BExTWI0Q8AWXUA3ZN7I5V3QK2KM1" localSheetId="4" hidden="1">#REF!</definedName>
    <definedName name="BExTWI0Q8AWXUA3ZN7I5V3QK2KM1" hidden="1">#REF!</definedName>
    <definedName name="BExTWJTIA3WUW1PUWXAOP9O8NKLZ" localSheetId="3" hidden="1">#REF!</definedName>
    <definedName name="BExTWJTIA3WUW1PUWXAOP9O8NKLZ" localSheetId="4" hidden="1">#REF!</definedName>
    <definedName name="BExTWJTIA3WUW1PUWXAOP9O8NKLZ" hidden="1">#REF!</definedName>
    <definedName name="BExTWW95OX07FNA01WF5MSSSFQLX" localSheetId="3" hidden="1">#REF!</definedName>
    <definedName name="BExTWW95OX07FNA01WF5MSSSFQLX" localSheetId="4" hidden="1">#REF!</definedName>
    <definedName name="BExTWW95OX07FNA01WF5MSSSFQLX" hidden="1">#REF!</definedName>
    <definedName name="BExTX005F4GLW03J0PLPRPMI1SEG" localSheetId="3" hidden="1">#REF!</definedName>
    <definedName name="BExTX005F4GLW03J0PLPRPMI1SEG" localSheetId="4" hidden="1">#REF!</definedName>
    <definedName name="BExTX005F4GLW03J0PLPRPMI1SEG" hidden="1">#REF!</definedName>
    <definedName name="BExTX476KI0RNB71XI5TYMANSGBG" localSheetId="3" hidden="1">#REF!</definedName>
    <definedName name="BExTX476KI0RNB71XI5TYMANSGBG" localSheetId="4" hidden="1">#REF!</definedName>
    <definedName name="BExTX476KI0RNB71XI5TYMANSGBG" hidden="1">#REF!</definedName>
    <definedName name="BExTXBJFKNSCUO7IOL6CSKERP06D" localSheetId="3" hidden="1">#REF!</definedName>
    <definedName name="BExTXBJFKNSCUO7IOL6CSKERP06D" localSheetId="4" hidden="1">#REF!</definedName>
    <definedName name="BExTXBJFKNSCUO7IOL6CSKERP06D" hidden="1">#REF!</definedName>
    <definedName name="BExTXDMZDQ9U1FD9T7F79J29SYYN" localSheetId="3" hidden="1">#REF!</definedName>
    <definedName name="BExTXDMZDQ9U1FD9T7F79J29SYYN" localSheetId="4" hidden="1">#REF!</definedName>
    <definedName name="BExTXDMZDQ9U1FD9T7F79J29SYYN" hidden="1">#REF!</definedName>
    <definedName name="BExTXJ6HBAIXMMWKZTJNFDYVZCAY" localSheetId="3" hidden="1">#REF!</definedName>
    <definedName name="BExTXJ6HBAIXMMWKZTJNFDYVZCAY" localSheetId="4" hidden="1">#REF!</definedName>
    <definedName name="BExTXJ6HBAIXMMWKZTJNFDYVZCAY" hidden="1">#REF!</definedName>
    <definedName name="BExTXT812NQT8GAEGH738U29BI0D" localSheetId="3" hidden="1">#REF!</definedName>
    <definedName name="BExTXT812NQT8GAEGH738U29BI0D" localSheetId="4" hidden="1">#REF!</definedName>
    <definedName name="BExTXT812NQT8GAEGH738U29BI0D" hidden="1">#REF!</definedName>
    <definedName name="BExTXWIP2TFPTQ76NHFOB72NICRZ" localSheetId="3" hidden="1">#REF!</definedName>
    <definedName name="BExTXWIP2TFPTQ76NHFOB72NICRZ" localSheetId="4" hidden="1">#REF!</definedName>
    <definedName name="BExTXWIP2TFPTQ76NHFOB72NICRZ" hidden="1">#REF!</definedName>
    <definedName name="BExTY5T62H651VC86QM4X7E28JVA" localSheetId="3" hidden="1">#REF!</definedName>
    <definedName name="BExTY5T62H651VC86QM4X7E28JVA" localSheetId="4" hidden="1">#REF!</definedName>
    <definedName name="BExTY5T62H651VC86QM4X7E28JVA" hidden="1">#REF!</definedName>
    <definedName name="BExTYB7EHGVTJ4RSYOXWSG87U5WI" localSheetId="3" hidden="1">#REF!</definedName>
    <definedName name="BExTYB7EHGVTJ4RSYOXWSG87U5WI" localSheetId="4" hidden="1">#REF!</definedName>
    <definedName name="BExTYB7EHGVTJ4RSYOXWSG87U5WI" hidden="1">#REF!</definedName>
    <definedName name="BExTYC93RS0KNKFOD35WG37LS9LY" localSheetId="3" hidden="1">#REF!</definedName>
    <definedName name="BExTYC93RS0KNKFOD35WG37LS9LY" localSheetId="4" hidden="1">#REF!</definedName>
    <definedName name="BExTYC93RS0KNKFOD35WG37LS9LY" hidden="1">#REF!</definedName>
    <definedName name="BExTYKCEFJ83LZM95M1V7CSFQVEA" localSheetId="3" hidden="1">#REF!</definedName>
    <definedName name="BExTYKCEFJ83LZM95M1V7CSFQVEA" localSheetId="4" hidden="1">#REF!</definedName>
    <definedName name="BExTYKCEFJ83LZM95M1V7CSFQVEA" hidden="1">#REF!</definedName>
    <definedName name="BExTYPLA9N640MFRJJQPKXT7P88M" localSheetId="3" hidden="1">#REF!</definedName>
    <definedName name="BExTYPLA9N640MFRJJQPKXT7P88M" localSheetId="4" hidden="1">#REF!</definedName>
    <definedName name="BExTYPLA9N640MFRJJQPKXT7P88M" hidden="1">#REF!</definedName>
    <definedName name="BExTYW1794M1TLJ2QQQCEEUZN18F" localSheetId="3" hidden="1">#REF!</definedName>
    <definedName name="BExTYW1794M1TLJ2QQQCEEUZN18F" localSheetId="4" hidden="1">#REF!</definedName>
    <definedName name="BExTYW1794M1TLJ2QQQCEEUZN18F" hidden="1">#REF!</definedName>
    <definedName name="BExTZ7F71SNTOX4LLZCK5R9VUMIJ" localSheetId="3" hidden="1">#REF!</definedName>
    <definedName name="BExTZ7F71SNTOX4LLZCK5R9VUMIJ" localSheetId="4" hidden="1">#REF!</definedName>
    <definedName name="BExTZ7F71SNTOX4LLZCK5R9VUMIJ" hidden="1">#REF!</definedName>
    <definedName name="BExTZ80SWE36T1QSIIPJU7NJ65JL" localSheetId="3" hidden="1">#REF!</definedName>
    <definedName name="BExTZ80SWE36T1QSIIPJU7NJ65JL" localSheetId="4" hidden="1">#REF!</definedName>
    <definedName name="BExTZ80SWE36T1QSIIPJU7NJ65JL" hidden="1">#REF!</definedName>
    <definedName name="BExTZ869RSO739T4Q78JLOVO7G0C" localSheetId="3" hidden="1">#REF!</definedName>
    <definedName name="BExTZ869RSO739T4Q78JLOVO7G0C" localSheetId="4" hidden="1">#REF!</definedName>
    <definedName name="BExTZ869RSO739T4Q78JLOVO7G0C" hidden="1">#REF!</definedName>
    <definedName name="BExTZ8X5G9S3PA4FPSNK7T69W7QT" localSheetId="3" hidden="1">#REF!</definedName>
    <definedName name="BExTZ8X5G9S3PA4FPSNK7T69W7QT" localSheetId="4" hidden="1">#REF!</definedName>
    <definedName name="BExTZ8X5G9S3PA4FPSNK7T69W7QT" hidden="1">#REF!</definedName>
    <definedName name="BExTZ97Y0RMR8V5BI9F2H4MFB77O" localSheetId="3" hidden="1">#REF!</definedName>
    <definedName name="BExTZ97Y0RMR8V5BI9F2H4MFB77O" localSheetId="4" hidden="1">#REF!</definedName>
    <definedName name="BExTZ97Y0RMR8V5BI9F2H4MFB77O" hidden="1">#REF!</definedName>
    <definedName name="BExTZK5PMCAXJL4DUIGL6H9Y8U4C" localSheetId="3" hidden="1">#REF!</definedName>
    <definedName name="BExTZK5PMCAXJL4DUIGL6H9Y8U4C" localSheetId="4" hidden="1">#REF!</definedName>
    <definedName name="BExTZK5PMCAXJL4DUIGL6H9Y8U4C" hidden="1">#REF!</definedName>
    <definedName name="BExTZKB6L5SXV5UN71YVTCBEIGWY" localSheetId="3" hidden="1">#REF!</definedName>
    <definedName name="BExTZKB6L5SXV5UN71YVTCBEIGWY" localSheetId="4" hidden="1">#REF!</definedName>
    <definedName name="BExTZKB6L5SXV5UN71YVTCBEIGWY" hidden="1">#REF!</definedName>
    <definedName name="BExTZLICVKK4NBJFEGL270GJ2VQO" localSheetId="3" hidden="1">#REF!</definedName>
    <definedName name="BExTZLICVKK4NBJFEGL270GJ2VQO" localSheetId="4" hidden="1">#REF!</definedName>
    <definedName name="BExTZLICVKK4NBJFEGL270GJ2VQO" hidden="1">#REF!</definedName>
    <definedName name="BExTZO2596CBZKPI7YNA1QQNPAIJ" localSheetId="3" hidden="1">#REF!</definedName>
    <definedName name="BExTZO2596CBZKPI7YNA1QQNPAIJ" localSheetId="4" hidden="1">#REF!</definedName>
    <definedName name="BExTZO2596CBZKPI7YNA1QQNPAIJ" hidden="1">#REF!</definedName>
    <definedName name="BExTZY8TDV4U7FQL7O10G6VKWKPJ" localSheetId="3" hidden="1">#REF!</definedName>
    <definedName name="BExTZY8TDV4U7FQL7O10G6VKWKPJ" localSheetId="4" hidden="1">#REF!</definedName>
    <definedName name="BExTZY8TDV4U7FQL7O10G6VKWKPJ" hidden="1">#REF!</definedName>
    <definedName name="BExU02QNT4LT7H9JPUC4FXTLVGZT" localSheetId="3" hidden="1">#REF!</definedName>
    <definedName name="BExU02QNT4LT7H9JPUC4FXTLVGZT" localSheetId="4" hidden="1">#REF!</definedName>
    <definedName name="BExU02QNT4LT7H9JPUC4FXTLVGZT" hidden="1">#REF!</definedName>
    <definedName name="BExU0BFJJQO1HJZKI14QGOQ6JROO" localSheetId="3" hidden="1">#REF!</definedName>
    <definedName name="BExU0BFJJQO1HJZKI14QGOQ6JROO" localSheetId="4" hidden="1">#REF!</definedName>
    <definedName name="BExU0BFJJQO1HJZKI14QGOQ6JROO" hidden="1">#REF!</definedName>
    <definedName name="BExU0FH5WTGW8MRFUFMDDSMJ6YQ5" localSheetId="3" hidden="1">#REF!</definedName>
    <definedName name="BExU0FH5WTGW8MRFUFMDDSMJ6YQ5" localSheetId="4" hidden="1">#REF!</definedName>
    <definedName name="BExU0FH5WTGW8MRFUFMDDSMJ6YQ5" hidden="1">#REF!</definedName>
    <definedName name="BExU0GDOIL9U33QGU9ZU3YX3V1I4" localSheetId="3" hidden="1">#REF!</definedName>
    <definedName name="BExU0GDOIL9U33QGU9ZU3YX3V1I4" localSheetId="4" hidden="1">#REF!</definedName>
    <definedName name="BExU0GDOIL9U33QGU9ZU3YX3V1I4" hidden="1">#REF!</definedName>
    <definedName name="BExU0HKTO8WJDQDWRTUK5TETM3HS" localSheetId="3" hidden="1">#REF!</definedName>
    <definedName name="BExU0HKTO8WJDQDWRTUK5TETM3HS" localSheetId="4" hidden="1">#REF!</definedName>
    <definedName name="BExU0HKTO8WJDQDWRTUK5TETM3HS" hidden="1">#REF!</definedName>
    <definedName name="BExU0MTJQPE041ZN7H8UKGV6MZT7" localSheetId="3" hidden="1">#REF!</definedName>
    <definedName name="BExU0MTJQPE041ZN7H8UKGV6MZT7" localSheetId="4" hidden="1">#REF!</definedName>
    <definedName name="BExU0MTJQPE041ZN7H8UKGV6MZT7" hidden="1">#REF!</definedName>
    <definedName name="BExU0ZUUFYHLUK4M4E8GLGIBBNT0" localSheetId="3" hidden="1">#REF!</definedName>
    <definedName name="BExU0ZUUFYHLUK4M4E8GLGIBBNT0" localSheetId="4" hidden="1">#REF!</definedName>
    <definedName name="BExU0ZUUFYHLUK4M4E8GLGIBBNT0" hidden="1">#REF!</definedName>
    <definedName name="BExU147D6RPG6ZVTSXRKFSVRHSBG" localSheetId="3" hidden="1">#REF!</definedName>
    <definedName name="BExU147D6RPG6ZVTSXRKFSVRHSBG" localSheetId="4" hidden="1">#REF!</definedName>
    <definedName name="BExU147D6RPG6ZVTSXRKFSVRHSBG" hidden="1">#REF!</definedName>
    <definedName name="BExU16R10W1SOAPNG4CDJ01T7JRE" localSheetId="3" hidden="1">#REF!</definedName>
    <definedName name="BExU16R10W1SOAPNG4CDJ01T7JRE" localSheetId="4" hidden="1">#REF!</definedName>
    <definedName name="BExU16R10W1SOAPNG4CDJ01T7JRE" hidden="1">#REF!</definedName>
    <definedName name="BExU17CKOR3GNIHDNVLH9L1IOJS9" localSheetId="3" hidden="1">#REF!</definedName>
    <definedName name="BExU17CKOR3GNIHDNVLH9L1IOJS9" localSheetId="4" hidden="1">#REF!</definedName>
    <definedName name="BExU17CKOR3GNIHDNVLH9L1IOJS9" hidden="1">#REF!</definedName>
    <definedName name="BExU1DXYI5DAD9DSFIEAUOB5XFZ9" localSheetId="3" hidden="1">#REF!</definedName>
    <definedName name="BExU1DXYI5DAD9DSFIEAUOB5XFZ9" localSheetId="4" hidden="1">#REF!</definedName>
    <definedName name="BExU1DXYI5DAD9DSFIEAUOB5XFZ9" hidden="1">#REF!</definedName>
    <definedName name="BExU1GXUTLRPJN4MRINLAPHSZQFG" localSheetId="3" hidden="1">#REF!</definedName>
    <definedName name="BExU1GXUTLRPJN4MRINLAPHSZQFG" localSheetId="4" hidden="1">#REF!</definedName>
    <definedName name="BExU1GXUTLRPJN4MRINLAPHSZQFG" hidden="1">#REF!</definedName>
    <definedName name="BExU1IL9AOHFO85BZB6S60DK3N8H" localSheetId="3" hidden="1">#REF!</definedName>
    <definedName name="BExU1IL9AOHFO85BZB6S60DK3N8H" localSheetId="4" hidden="1">#REF!</definedName>
    <definedName name="BExU1IL9AOHFO85BZB6S60DK3N8H" hidden="1">#REF!</definedName>
    <definedName name="BExU1LAEKWJ0U6NP9G2AC9CTBYH6" localSheetId="3" hidden="1">#REF!</definedName>
    <definedName name="BExU1LAEKWJ0U6NP9G2AC9CTBYH6" localSheetId="4" hidden="1">#REF!</definedName>
    <definedName name="BExU1LAEKWJ0U6NP9G2AC9CTBYH6" hidden="1">#REF!</definedName>
    <definedName name="BExU1NOPS09CLFZL1O31RAF9BQNQ" localSheetId="3" hidden="1">#REF!</definedName>
    <definedName name="BExU1NOPS09CLFZL1O31RAF9BQNQ" localSheetId="4" hidden="1">#REF!</definedName>
    <definedName name="BExU1NOPS09CLFZL1O31RAF9BQNQ" hidden="1">#REF!</definedName>
    <definedName name="BExU1PH9MOEX1JZVZ3D5M9DXB191" localSheetId="3" hidden="1">#REF!</definedName>
    <definedName name="BExU1PH9MOEX1JZVZ3D5M9DXB191" localSheetId="4" hidden="1">#REF!</definedName>
    <definedName name="BExU1PH9MOEX1JZVZ3D5M9DXB191" hidden="1">#REF!</definedName>
    <definedName name="BExU1QZEEKJA35IMEOLOJ3ODX0ZA" localSheetId="3" hidden="1">#REF!</definedName>
    <definedName name="BExU1QZEEKJA35IMEOLOJ3ODX0ZA" localSheetId="4" hidden="1">#REF!</definedName>
    <definedName name="BExU1QZEEKJA35IMEOLOJ3ODX0ZA" hidden="1">#REF!</definedName>
    <definedName name="BExU1VRURIWWVJ95O40WA23LMTJD" localSheetId="3" hidden="1">#REF!</definedName>
    <definedName name="BExU1VRURIWWVJ95O40WA23LMTJD" localSheetId="4" hidden="1">#REF!</definedName>
    <definedName name="BExU1VRURIWWVJ95O40WA23LMTJD" hidden="1">#REF!</definedName>
    <definedName name="BExU2A0FXVBDX9LO3VWEXB4TLFT0" localSheetId="3" hidden="1">#REF!</definedName>
    <definedName name="BExU2A0FXVBDX9LO3VWEXB4TLFT0" localSheetId="4" hidden="1">#REF!</definedName>
    <definedName name="BExU2A0FXVBDX9LO3VWEXB4TLFT0" hidden="1">#REF!</definedName>
    <definedName name="BExU2LEH667H33V81XVEZUP2O0UQ" localSheetId="3" hidden="1">#REF!</definedName>
    <definedName name="BExU2LEH667H33V81XVEZUP2O0UQ" localSheetId="4" hidden="1">#REF!</definedName>
    <definedName name="BExU2LEH667H33V81XVEZUP2O0UQ" hidden="1">#REF!</definedName>
    <definedName name="BExU2M5CK6XK55UIHDVYRXJJJRI4" localSheetId="3" hidden="1">#REF!</definedName>
    <definedName name="BExU2M5CK6XK55UIHDVYRXJJJRI4" localSheetId="4" hidden="1">#REF!</definedName>
    <definedName name="BExU2M5CK6XK55UIHDVYRXJJJRI4" hidden="1">#REF!</definedName>
    <definedName name="BExU2TXVT25ZTOFQAF6CM53Z1RLF" localSheetId="3" hidden="1">#REF!</definedName>
    <definedName name="BExU2TXVT25ZTOFQAF6CM53Z1RLF" localSheetId="4" hidden="1">#REF!</definedName>
    <definedName name="BExU2TXVT25ZTOFQAF6CM53Z1RLF" hidden="1">#REF!</definedName>
    <definedName name="BExU2XZLYIU19G7358W5T9E87AFR" localSheetId="3" hidden="1">#REF!</definedName>
    <definedName name="BExU2XZLYIU19G7358W5T9E87AFR" localSheetId="4" hidden="1">#REF!</definedName>
    <definedName name="BExU2XZLYIU19G7358W5T9E87AFR" hidden="1">#REF!</definedName>
    <definedName name="BExU2ZXMKRBQEX0CT3ZPZ3UFZP1G" localSheetId="3" hidden="1">#REF!</definedName>
    <definedName name="BExU2ZXMKRBQEX0CT3ZPZ3UFZP1G" localSheetId="4" hidden="1">#REF!</definedName>
    <definedName name="BExU2ZXMKRBQEX0CT3ZPZ3UFZP1G" hidden="1">#REF!</definedName>
    <definedName name="BExU35XHF1K1XEQUSZ292S5T61YA" localSheetId="3" hidden="1">#REF!</definedName>
    <definedName name="BExU35XHF1K1XEQUSZ292S5T61YA" localSheetId="4" hidden="1">#REF!</definedName>
    <definedName name="BExU35XHF1K1XEQUSZ292S5T61YA" hidden="1">#REF!</definedName>
    <definedName name="BExU38S1U5IC1T5A3P2TZU5OV0LN" localSheetId="3" hidden="1">#REF!</definedName>
    <definedName name="BExU38S1U5IC1T5A3P2TZU5OV0LN" localSheetId="4" hidden="1">#REF!</definedName>
    <definedName name="BExU38S1U5IC1T5A3P2TZU5OV0LN" hidden="1">#REF!</definedName>
    <definedName name="BExU3B66MCKJFSKT3HL8B5EJGVX0" localSheetId="3" hidden="1">#REF!</definedName>
    <definedName name="BExU3B66MCKJFSKT3HL8B5EJGVX0" localSheetId="4" hidden="1">#REF!</definedName>
    <definedName name="BExU3B66MCKJFSKT3HL8B5EJGVX0" hidden="1">#REF!</definedName>
    <definedName name="BExU3FDFDB2NVPYUR5V7OA3HF474" localSheetId="3" hidden="1">#REF!</definedName>
    <definedName name="BExU3FDFDB2NVPYUR5V7OA3HF474" localSheetId="4" hidden="1">#REF!</definedName>
    <definedName name="BExU3FDFDB2NVPYUR5V7OA3HF474" hidden="1">#REF!</definedName>
    <definedName name="BExU3R7J076KUCCEUGKAYMANTUT5" localSheetId="3" hidden="1">#REF!</definedName>
    <definedName name="BExU3R7J076KUCCEUGKAYMANTUT5" localSheetId="4" hidden="1">#REF!</definedName>
    <definedName name="BExU3R7J076KUCCEUGKAYMANTUT5" hidden="1">#REF!</definedName>
    <definedName name="BExU3UNI9NR1RNZR07NSLSZMDOQQ" localSheetId="3" hidden="1">#REF!</definedName>
    <definedName name="BExU3UNI9NR1RNZR07NSLSZMDOQQ" localSheetId="4" hidden="1">#REF!</definedName>
    <definedName name="BExU3UNI9NR1RNZR07NSLSZMDOQQ" hidden="1">#REF!</definedName>
    <definedName name="BExU401R18N6XKZKL7CNFOZQCM14" localSheetId="3" hidden="1">#REF!</definedName>
    <definedName name="BExU401R18N6XKZKL7CNFOZQCM14" localSheetId="4" hidden="1">#REF!</definedName>
    <definedName name="BExU401R18N6XKZKL7CNFOZQCM14" hidden="1">#REF!</definedName>
    <definedName name="BExU42QVGY7TK39W1BIN6CDRG2OE" localSheetId="3" hidden="1">#REF!</definedName>
    <definedName name="BExU42QVGY7TK39W1BIN6CDRG2OE" localSheetId="4" hidden="1">#REF!</definedName>
    <definedName name="BExU42QVGY7TK39W1BIN6CDRG2OE" hidden="1">#REF!</definedName>
    <definedName name="BExU431LXP7LIUNGJB9OSXEANFGX" localSheetId="3" hidden="1">#REF!</definedName>
    <definedName name="BExU431LXP7LIUNGJB9OSXEANFGX" localSheetId="4" hidden="1">#REF!</definedName>
    <definedName name="BExU431LXP7LIUNGJB9OSXEANFGX" hidden="1">#REF!</definedName>
    <definedName name="BExU47OZMS6TCWMEHHF0UCSFLLPI" localSheetId="3" hidden="1">#REF!</definedName>
    <definedName name="BExU47OZMS6TCWMEHHF0UCSFLLPI" localSheetId="4" hidden="1">#REF!</definedName>
    <definedName name="BExU47OZMS6TCWMEHHF0UCSFLLPI" hidden="1">#REF!</definedName>
    <definedName name="BExU4D36E8TXN0M8KSNGEAFYP4DQ" localSheetId="3" hidden="1">#REF!</definedName>
    <definedName name="BExU4D36E8TXN0M8KSNGEAFYP4DQ" localSheetId="4" hidden="1">#REF!</definedName>
    <definedName name="BExU4D36E8TXN0M8KSNGEAFYP4DQ" hidden="1">#REF!</definedName>
    <definedName name="BExU4G31RRVLJ3AC6E1FNEFMXM3O" localSheetId="3" hidden="1">#REF!</definedName>
    <definedName name="BExU4G31RRVLJ3AC6E1FNEFMXM3O" localSheetId="4" hidden="1">#REF!</definedName>
    <definedName name="BExU4G31RRVLJ3AC6E1FNEFMXM3O" hidden="1">#REF!</definedName>
    <definedName name="BExU4GDVLPUEWBA4MRYRTQAUNO7B" localSheetId="3" hidden="1">#REF!</definedName>
    <definedName name="BExU4GDVLPUEWBA4MRYRTQAUNO7B" localSheetId="4" hidden="1">#REF!</definedName>
    <definedName name="BExU4GDVLPUEWBA4MRYRTQAUNO7B" hidden="1">#REF!</definedName>
    <definedName name="BExU4H4RAMAX0XVAWT5WFYQNPAL3" localSheetId="3" hidden="1">#REF!</definedName>
    <definedName name="BExU4H4RAMAX0XVAWT5WFYQNPAL3" localSheetId="4" hidden="1">#REF!</definedName>
    <definedName name="BExU4H4RAMAX0XVAWT5WFYQNPAL3" hidden="1">#REF!</definedName>
    <definedName name="BExU4I148DA7PRCCISLWQ6ABXFK6" localSheetId="3" hidden="1">#REF!</definedName>
    <definedName name="BExU4I148DA7PRCCISLWQ6ABXFK6" localSheetId="4" hidden="1">#REF!</definedName>
    <definedName name="BExU4I148DA7PRCCISLWQ6ABXFK6" hidden="1">#REF!</definedName>
    <definedName name="BExU4L101H2KQHVKCKQ4PBAWZV6K" localSheetId="3" hidden="1">#REF!</definedName>
    <definedName name="BExU4L101H2KQHVKCKQ4PBAWZV6K" localSheetId="4" hidden="1">#REF!</definedName>
    <definedName name="BExU4L101H2KQHVKCKQ4PBAWZV6K" hidden="1">#REF!</definedName>
    <definedName name="BExU4LML14Q7KDTYIKJWXF68W7X1" localSheetId="3" hidden="1">#REF!</definedName>
    <definedName name="BExU4LML14Q7KDTYIKJWXF68W7X1" localSheetId="4" hidden="1">#REF!</definedName>
    <definedName name="BExU4LML14Q7KDTYIKJWXF68W7X1" hidden="1">#REF!</definedName>
    <definedName name="BExU4NA00RRRBGRT6TOB0MXZRCRZ" localSheetId="3" hidden="1">#REF!</definedName>
    <definedName name="BExU4NA00RRRBGRT6TOB0MXZRCRZ" localSheetId="4" hidden="1">#REF!</definedName>
    <definedName name="BExU4NA00RRRBGRT6TOB0MXZRCRZ" hidden="1">#REF!</definedName>
    <definedName name="BExU529I6YHVOG83TJHWSILIQU1S" localSheetId="3" hidden="1">#REF!</definedName>
    <definedName name="BExU529I6YHVOG83TJHWSILIQU1S" localSheetId="4" hidden="1">#REF!</definedName>
    <definedName name="BExU529I6YHVOG83TJHWSILIQU1S" hidden="1">#REF!</definedName>
    <definedName name="BExU57YCIKPRD8QWL6EU0YR3NG3J" localSheetId="3" hidden="1">#REF!</definedName>
    <definedName name="BExU57YCIKPRD8QWL6EU0YR3NG3J" localSheetId="4" hidden="1">#REF!</definedName>
    <definedName name="BExU57YCIKPRD8QWL6EU0YR3NG3J" hidden="1">#REF!</definedName>
    <definedName name="BExU5DSTBWXLN6E59B757KRWRI6E" localSheetId="3" hidden="1">#REF!</definedName>
    <definedName name="BExU5DSTBWXLN6E59B757KRWRI6E" localSheetId="4" hidden="1">#REF!</definedName>
    <definedName name="BExU5DSTBWXLN6E59B757KRWRI6E" hidden="1">#REF!</definedName>
    <definedName name="BExU5JSMO03X9M4WIRPP8JPSMQKJ" localSheetId="3" hidden="1">#REF!</definedName>
    <definedName name="BExU5JSMO03X9M4WIRPP8JPSMQKJ" localSheetId="4" hidden="1">#REF!</definedName>
    <definedName name="BExU5JSMO03X9M4WIRPP8JPSMQKJ" hidden="1">#REF!</definedName>
    <definedName name="BExU5TDWM8NNDHYPQ7OQODTQ368A" localSheetId="3" hidden="1">#REF!</definedName>
    <definedName name="BExU5TDWM8NNDHYPQ7OQODTQ368A" localSheetId="4" hidden="1">#REF!</definedName>
    <definedName name="BExU5TDWM8NNDHYPQ7OQODTQ368A" hidden="1">#REF!</definedName>
    <definedName name="BExU5X4OX1V1XHS6WSSORVQPP6Z3" localSheetId="3" hidden="1">#REF!</definedName>
    <definedName name="BExU5X4OX1V1XHS6WSSORVQPP6Z3" localSheetId="4" hidden="1">#REF!</definedName>
    <definedName name="BExU5X4OX1V1XHS6WSSORVQPP6Z3" hidden="1">#REF!</definedName>
    <definedName name="BExU5XVPARTFMRYHNUTBKDIL4UJN" localSheetId="3" hidden="1">#REF!</definedName>
    <definedName name="BExU5XVPARTFMRYHNUTBKDIL4UJN" localSheetId="4" hidden="1">#REF!</definedName>
    <definedName name="BExU5XVPARTFMRYHNUTBKDIL4UJN" hidden="1">#REF!</definedName>
    <definedName name="BExU66KMFBAP8JCVG9VM1RD1TNFF" localSheetId="3" hidden="1">#REF!</definedName>
    <definedName name="BExU66KMFBAP8JCVG9VM1RD1TNFF" localSheetId="4" hidden="1">#REF!</definedName>
    <definedName name="BExU66KMFBAP8JCVG9VM1RD1TNFF" hidden="1">#REF!</definedName>
    <definedName name="BExU68IOM3CB3TACNAE9565TW7SH" localSheetId="3" hidden="1">#REF!</definedName>
    <definedName name="BExU68IOM3CB3TACNAE9565TW7SH" localSheetId="4" hidden="1">#REF!</definedName>
    <definedName name="BExU68IOM3CB3TACNAE9565TW7SH" hidden="1">#REF!</definedName>
    <definedName name="BExU6AM82KN21E82HMWVP3LWP9IL" localSheetId="3" hidden="1">#REF!</definedName>
    <definedName name="BExU6AM82KN21E82HMWVP3LWP9IL" localSheetId="4" hidden="1">#REF!</definedName>
    <definedName name="BExU6AM82KN21E82HMWVP3LWP9IL" hidden="1">#REF!</definedName>
    <definedName name="BExU6FEU1MRHU98R9YOJC5OKUJ6L" localSheetId="3" hidden="1">#REF!</definedName>
    <definedName name="BExU6FEU1MRHU98R9YOJC5OKUJ6L" localSheetId="4" hidden="1">#REF!</definedName>
    <definedName name="BExU6FEU1MRHU98R9YOJC5OKUJ6L" hidden="1">#REF!</definedName>
    <definedName name="BExU6KIAJ663Y8W8QMU4HCF183DF" localSheetId="3" hidden="1">#REF!</definedName>
    <definedName name="BExU6KIAJ663Y8W8QMU4HCF183DF" localSheetId="4" hidden="1">#REF!</definedName>
    <definedName name="BExU6KIAJ663Y8W8QMU4HCF183DF" hidden="1">#REF!</definedName>
    <definedName name="BExU6KT19B4PG6SHXFBGBPLM66KT" localSheetId="3" hidden="1">#REF!</definedName>
    <definedName name="BExU6KT19B4PG6SHXFBGBPLM66KT" localSheetId="4" hidden="1">#REF!</definedName>
    <definedName name="BExU6KT19B4PG6SHXFBGBPLM66KT" hidden="1">#REF!</definedName>
    <definedName name="BExU6PAVKIOAIMQ9XQIHHF1SUAGO" localSheetId="3" hidden="1">#REF!</definedName>
    <definedName name="BExU6PAVKIOAIMQ9XQIHHF1SUAGO" localSheetId="4" hidden="1">#REF!</definedName>
    <definedName name="BExU6PAVKIOAIMQ9XQIHHF1SUAGO" hidden="1">#REF!</definedName>
    <definedName name="BExU6SLKTWV0YINVLTI6BCG9ANZM" localSheetId="3" hidden="1">#REF!</definedName>
    <definedName name="BExU6SLKTWV0YINVLTI6BCG9ANZM" localSheetId="4" hidden="1">#REF!</definedName>
    <definedName name="BExU6SLKTWV0YINVLTI6BCG9ANZM" hidden="1">#REF!</definedName>
    <definedName name="BExU6WXXC7SSQDMHSLUN5C2V4IYX" localSheetId="3" hidden="1">#REF!</definedName>
    <definedName name="BExU6WXXC7SSQDMHSLUN5C2V4IYX" localSheetId="4" hidden="1">#REF!</definedName>
    <definedName name="BExU6WXXC7SSQDMHSLUN5C2V4IYX" hidden="1">#REF!</definedName>
    <definedName name="BExU73387E74XE8A9UKZLZNJYY65" localSheetId="3" hidden="1">#REF!</definedName>
    <definedName name="BExU73387E74XE8A9UKZLZNJYY65" localSheetId="4" hidden="1">#REF!</definedName>
    <definedName name="BExU73387E74XE8A9UKZLZNJYY65" hidden="1">#REF!</definedName>
    <definedName name="BExU76ZHCJM8I7VSICCMSTC33O6U" localSheetId="3" hidden="1">#REF!</definedName>
    <definedName name="BExU76ZHCJM8I7VSICCMSTC33O6U" localSheetId="4" hidden="1">#REF!</definedName>
    <definedName name="BExU76ZHCJM8I7VSICCMSTC33O6U" hidden="1">#REF!</definedName>
    <definedName name="BExU7BBTUF8BQ42DSGM94X5TG5GF" localSheetId="3" hidden="1">#REF!</definedName>
    <definedName name="BExU7BBTUF8BQ42DSGM94X5TG5GF" localSheetId="4" hidden="1">#REF!</definedName>
    <definedName name="BExU7BBTUF8BQ42DSGM94X5TG5GF" hidden="1">#REF!</definedName>
    <definedName name="BExU7HH4EAHFQHT4AXKGWAWZP3I0" localSheetId="3" hidden="1">#REF!</definedName>
    <definedName name="BExU7HH4EAHFQHT4AXKGWAWZP3I0" localSheetId="4" hidden="1">#REF!</definedName>
    <definedName name="BExU7HH4EAHFQHT4AXKGWAWZP3I0" hidden="1">#REF!</definedName>
    <definedName name="BExU7L7WPQSA0ELXZ0I86V33QCCJ" localSheetId="3" hidden="1">#REF!</definedName>
    <definedName name="BExU7L7WPQSA0ELXZ0I86V33QCCJ" localSheetId="4" hidden="1">#REF!</definedName>
    <definedName name="BExU7L7WPQSA0ELXZ0I86V33QCCJ" hidden="1">#REF!</definedName>
    <definedName name="BExU7MF1ZVPDHOSMCAXOSYICHZ4I" localSheetId="3" hidden="1">#REF!</definedName>
    <definedName name="BExU7MF1ZVPDHOSMCAXOSYICHZ4I" localSheetId="4" hidden="1">#REF!</definedName>
    <definedName name="BExU7MF1ZVPDHOSMCAXOSYICHZ4I" hidden="1">#REF!</definedName>
    <definedName name="BExU7O2BJ6D5YCKEL6FD2EFCWYRX" localSheetId="3" hidden="1">#REF!</definedName>
    <definedName name="BExU7O2BJ6D5YCKEL6FD2EFCWYRX" localSheetId="4" hidden="1">#REF!</definedName>
    <definedName name="BExU7O2BJ6D5YCKEL6FD2EFCWYRX" hidden="1">#REF!</definedName>
    <definedName name="BExU7Q0JS9YIUKUPNSSAIDK2KJAV" localSheetId="3" hidden="1">#REF!</definedName>
    <definedName name="BExU7Q0JS9YIUKUPNSSAIDK2KJAV" localSheetId="4" hidden="1">#REF!</definedName>
    <definedName name="BExU7Q0JS9YIUKUPNSSAIDK2KJAV" hidden="1">#REF!</definedName>
    <definedName name="BExU80I6AE5OU7P7F5V7HWIZBJ4P" localSheetId="3" hidden="1">#REF!</definedName>
    <definedName name="BExU80I6AE5OU7P7F5V7HWIZBJ4P" localSheetId="4" hidden="1">#REF!</definedName>
    <definedName name="BExU80I6AE5OU7P7F5V7HWIZBJ4P" hidden="1">#REF!</definedName>
    <definedName name="BExU86NB26MCPYIISZ36HADONGT2" localSheetId="3" hidden="1">#REF!</definedName>
    <definedName name="BExU86NB26MCPYIISZ36HADONGT2" localSheetId="4" hidden="1">#REF!</definedName>
    <definedName name="BExU86NB26MCPYIISZ36HADONGT2" hidden="1">#REF!</definedName>
    <definedName name="BExU885EZZNSZV3GP298UJ8LB7OL" localSheetId="3" hidden="1">#REF!</definedName>
    <definedName name="BExU885EZZNSZV3GP298UJ8LB7OL" localSheetId="4" hidden="1">#REF!</definedName>
    <definedName name="BExU885EZZNSZV3GP298UJ8LB7OL" hidden="1">#REF!</definedName>
    <definedName name="BExU8FSAUP9TUZ1NO9WXK80QPHWV" localSheetId="3" hidden="1">#REF!</definedName>
    <definedName name="BExU8FSAUP9TUZ1NO9WXK80QPHWV" localSheetId="4" hidden="1">#REF!</definedName>
    <definedName name="BExU8FSAUP9TUZ1NO9WXK80QPHWV" hidden="1">#REF!</definedName>
    <definedName name="BExU8KFLAN778MBN93NYZB0FV30G" localSheetId="3" hidden="1">#REF!</definedName>
    <definedName name="BExU8KFLAN778MBN93NYZB0FV30G" localSheetId="4" hidden="1">#REF!</definedName>
    <definedName name="BExU8KFLAN778MBN93NYZB0FV30G" hidden="1">#REF!</definedName>
    <definedName name="BExU8PZC6845UUDFG9M8FTC3P3DK" localSheetId="3" hidden="1">#REF!</definedName>
    <definedName name="BExU8PZC6845UUDFG9M8FTC3P3DK" localSheetId="4" hidden="1">#REF!</definedName>
    <definedName name="BExU8PZC6845UUDFG9M8FTC3P3DK" hidden="1">#REF!</definedName>
    <definedName name="BExU8UX9JX3XLB47YZ8GFXE0V7R2" localSheetId="3" hidden="1">#REF!</definedName>
    <definedName name="BExU8UX9JX3XLB47YZ8GFXE0V7R2" localSheetId="4" hidden="1">#REF!</definedName>
    <definedName name="BExU8UX9JX3XLB47YZ8GFXE0V7R2" hidden="1">#REF!</definedName>
    <definedName name="BExU8WVGMRSFNWCNHODQ9JQCMZB0" localSheetId="3" hidden="1">#REF!</definedName>
    <definedName name="BExU8WVGMRSFNWCNHODQ9JQCMZB0" localSheetId="4" hidden="1">#REF!</definedName>
    <definedName name="BExU8WVGMRSFNWCNHODQ9JQCMZB0" hidden="1">#REF!</definedName>
    <definedName name="BExU96M1J7P9DZQ3S9H0C12KGYTW" localSheetId="3" hidden="1">#REF!</definedName>
    <definedName name="BExU96M1J7P9DZQ3S9H0C12KGYTW" localSheetId="4" hidden="1">#REF!</definedName>
    <definedName name="BExU96M1J7P9DZQ3S9H0C12KGYTW" hidden="1">#REF!</definedName>
    <definedName name="BExU9F05OR1GZ3057R6UL3WPEIYI" localSheetId="3" hidden="1">#REF!</definedName>
    <definedName name="BExU9F05OR1GZ3057R6UL3WPEIYI" localSheetId="4" hidden="1">#REF!</definedName>
    <definedName name="BExU9F05OR1GZ3057R6UL3WPEIYI" hidden="1">#REF!</definedName>
    <definedName name="BExU9GCSO5YILIKG6VAHN13DL75K" localSheetId="3" hidden="1">#REF!</definedName>
    <definedName name="BExU9GCSO5YILIKG6VAHN13DL75K" localSheetId="4" hidden="1">#REF!</definedName>
    <definedName name="BExU9GCSO5YILIKG6VAHN13DL75K" hidden="1">#REF!</definedName>
    <definedName name="BExU9KJOZLO15N11MJVN782NFGJ0" localSheetId="3" hidden="1">#REF!</definedName>
    <definedName name="BExU9KJOZLO15N11MJVN782NFGJ0" localSheetId="4" hidden="1">#REF!</definedName>
    <definedName name="BExU9KJOZLO15N11MJVN782NFGJ0" hidden="1">#REF!</definedName>
    <definedName name="BExU9LG29XU2K1GNKRO4438JYQZE" localSheetId="3" hidden="1">#REF!</definedName>
    <definedName name="BExU9LG29XU2K1GNKRO4438JYQZE" localSheetId="4" hidden="1">#REF!</definedName>
    <definedName name="BExU9LG29XU2K1GNKRO4438JYQZE" hidden="1">#REF!</definedName>
    <definedName name="BExU9RW36I5Z6JIXUIUB3PJH86LT" localSheetId="3" hidden="1">#REF!</definedName>
    <definedName name="BExU9RW36I5Z6JIXUIUB3PJH86LT" localSheetId="4" hidden="1">#REF!</definedName>
    <definedName name="BExU9RW36I5Z6JIXUIUB3PJH86LT" hidden="1">#REF!</definedName>
    <definedName name="BExU9WU19DJ2VAGISPFEGDWWOO4V" localSheetId="3" hidden="1">#REF!</definedName>
    <definedName name="BExU9WU19DJ2VAGISPFEGDWWOO4V" localSheetId="4" hidden="1">#REF!</definedName>
    <definedName name="BExU9WU19DJ2VAGISPFEGDWWOO4V" hidden="1">#REF!</definedName>
    <definedName name="BExUA28AO7OWDG3H23Q0CL4B7BHW" localSheetId="3" hidden="1">#REF!</definedName>
    <definedName name="BExUA28AO7OWDG3H23Q0CL4B7BHW" localSheetId="4" hidden="1">#REF!</definedName>
    <definedName name="BExUA28AO7OWDG3H23Q0CL4B7BHW" hidden="1">#REF!</definedName>
    <definedName name="BExUA34N2C083NSTAHQGZZ3BCYGK" localSheetId="3" hidden="1">#REF!</definedName>
    <definedName name="BExUA34N2C083NSTAHQGZZ3BCYGK" localSheetId="4" hidden="1">#REF!</definedName>
    <definedName name="BExUA34N2C083NSTAHQGZZ3BCYGK" hidden="1">#REF!</definedName>
    <definedName name="BExUA5O923FFNEBY8BPO1TU3QGBM" localSheetId="3" hidden="1">#REF!</definedName>
    <definedName name="BExUA5O923FFNEBY8BPO1TU3QGBM" localSheetId="4" hidden="1">#REF!</definedName>
    <definedName name="BExUA5O923FFNEBY8BPO1TU3QGBM" hidden="1">#REF!</definedName>
    <definedName name="BExUA6Q4K25VH452AQ3ZIRBCMS61" localSheetId="3" hidden="1">#REF!</definedName>
    <definedName name="BExUA6Q4K25VH452AQ3ZIRBCMS61" localSheetId="4" hidden="1">#REF!</definedName>
    <definedName name="BExUA6Q4K25VH452AQ3ZIRBCMS61" hidden="1">#REF!</definedName>
    <definedName name="BExUAFV4JMBSM2SKBQL9NHL0NIBS" localSheetId="3" hidden="1">#REF!</definedName>
    <definedName name="BExUAFV4JMBSM2SKBQL9NHL0NIBS" localSheetId="4" hidden="1">#REF!</definedName>
    <definedName name="BExUAFV4JMBSM2SKBQL9NHL0NIBS" hidden="1">#REF!</definedName>
    <definedName name="BExUAMWQODKBXMRH1QCMJLJBF8M7" localSheetId="3" hidden="1">#REF!</definedName>
    <definedName name="BExUAMWQODKBXMRH1QCMJLJBF8M7" localSheetId="4" hidden="1">#REF!</definedName>
    <definedName name="BExUAMWQODKBXMRH1QCMJLJBF8M7" hidden="1">#REF!</definedName>
    <definedName name="BExUAPR6Y32097JKJCTGC4C6EGE9" localSheetId="3" hidden="1">#REF!</definedName>
    <definedName name="BExUAPR6Y32097JKJCTGC4C6EGE9" hidden="1">#REF!</definedName>
    <definedName name="BExUARUP0MX710TNZSAA01HUEAVC" localSheetId="3" hidden="1">#REF!</definedName>
    <definedName name="BExUARUP0MX710TNZSAA01HUEAVC" localSheetId="4" hidden="1">#REF!</definedName>
    <definedName name="BExUARUP0MX710TNZSAA01HUEAVC" hidden="1">#REF!</definedName>
    <definedName name="BExUAX8WS5OPVLCDXRGKTU2QMTFO" localSheetId="3" hidden="1">#REF!</definedName>
    <definedName name="BExUAX8WS5OPVLCDXRGKTU2QMTFO" localSheetId="4" hidden="1">#REF!</definedName>
    <definedName name="BExUAX8WS5OPVLCDXRGKTU2QMTFO" hidden="1">#REF!</definedName>
    <definedName name="BExUB1FYAZ433NX9GD7WGACX5IZD" localSheetId="3" hidden="1">#REF!</definedName>
    <definedName name="BExUB1FYAZ433NX9GD7WGACX5IZD" localSheetId="4" hidden="1">#REF!</definedName>
    <definedName name="BExUB1FYAZ433NX9GD7WGACX5IZD" hidden="1">#REF!</definedName>
    <definedName name="BExUB8HLEXSBVPZ5AXNQEK96F1N4" localSheetId="3" hidden="1">#REF!</definedName>
    <definedName name="BExUB8HLEXSBVPZ5AXNQEK96F1N4" localSheetId="4" hidden="1">#REF!</definedName>
    <definedName name="BExUB8HLEXSBVPZ5AXNQEK96F1N4" hidden="1">#REF!</definedName>
    <definedName name="BExUBCDVZIEA7YT0LPSMHL5ZSERQ" localSheetId="3" hidden="1">#REF!</definedName>
    <definedName name="BExUBCDVZIEA7YT0LPSMHL5ZSERQ" localSheetId="4" hidden="1">#REF!</definedName>
    <definedName name="BExUBCDVZIEA7YT0LPSMHL5ZSERQ" hidden="1">#REF!</definedName>
    <definedName name="BExUBDA8WU087BUIMXC1U1CKA2RA" localSheetId="3" hidden="1">#REF!</definedName>
    <definedName name="BExUBDA8WU087BUIMXC1U1CKA2RA" localSheetId="4" hidden="1">#REF!</definedName>
    <definedName name="BExUBDA8WU087BUIMXC1U1CKA2RA" hidden="1">#REF!</definedName>
    <definedName name="BExUBKXBUCN760QYU7Q8GESBWOQH" localSheetId="3" hidden="1">#REF!</definedName>
    <definedName name="BExUBKXBUCN760QYU7Q8GESBWOQH" localSheetId="4" hidden="1">#REF!</definedName>
    <definedName name="BExUBKXBUCN760QYU7Q8GESBWOQH" hidden="1">#REF!</definedName>
    <definedName name="BExUBL83ED0P076RN9RJ8P1MZ299" localSheetId="3" hidden="1">#REF!</definedName>
    <definedName name="BExUBL83ED0P076RN9RJ8P1MZ299" localSheetId="4" hidden="1">#REF!</definedName>
    <definedName name="BExUBL83ED0P076RN9RJ8P1MZ299" hidden="1">#REF!</definedName>
    <definedName name="BExUC1EPS2CZ5CKFA0AQRIVRSHS8" localSheetId="3" hidden="1">#REF!</definedName>
    <definedName name="BExUC1EPS2CZ5CKFA0AQRIVRSHS8" localSheetId="4" hidden="1">#REF!</definedName>
    <definedName name="BExUC1EPS2CZ5CKFA0AQRIVRSHS8" hidden="1">#REF!</definedName>
    <definedName name="BExUC623BDYEODBN0N4DO6PJQ7NU" localSheetId="3" hidden="1">#REF!</definedName>
    <definedName name="BExUC623BDYEODBN0N4DO6PJQ7NU" localSheetId="4" hidden="1">#REF!</definedName>
    <definedName name="BExUC623BDYEODBN0N4DO6PJQ7NU" hidden="1">#REF!</definedName>
    <definedName name="BExUC8WH8TCKBB5313JGYYQ1WFLT" localSheetId="3" hidden="1">#REF!</definedName>
    <definedName name="BExUC8WH8TCKBB5313JGYYQ1WFLT" localSheetId="4" hidden="1">#REF!</definedName>
    <definedName name="BExUC8WH8TCKBB5313JGYYQ1WFLT" hidden="1">#REF!</definedName>
    <definedName name="BExUCAP7GOSYPHMQKK6719YLSDIQ" localSheetId="3" hidden="1">#REF!</definedName>
    <definedName name="BExUCAP7GOSYPHMQKK6719YLSDIQ" localSheetId="4" hidden="1">#REF!</definedName>
    <definedName name="BExUCAP7GOSYPHMQKK6719YLSDIQ" hidden="1">#REF!</definedName>
    <definedName name="BExUCFCDK6SPH86I6STXX8X3WMC4" localSheetId="3" hidden="1">#REF!</definedName>
    <definedName name="BExUCFCDK6SPH86I6STXX8X3WMC4" localSheetId="4" hidden="1">#REF!</definedName>
    <definedName name="BExUCFCDK6SPH86I6STXX8X3WMC4" hidden="1">#REF!</definedName>
    <definedName name="BExUCKL98JB87L3I6T6IFSWJNYAB" localSheetId="3" hidden="1">#REF!</definedName>
    <definedName name="BExUCKL98JB87L3I6T6IFSWJNYAB" localSheetId="4" hidden="1">#REF!</definedName>
    <definedName name="BExUCKL98JB87L3I6T6IFSWJNYAB" hidden="1">#REF!</definedName>
    <definedName name="BExUCLC6AQ5KR6LXSAXV4QQ8ASVG" localSheetId="3" hidden="1">#REF!</definedName>
    <definedName name="BExUCLC6AQ5KR6LXSAXV4QQ8ASVG" localSheetId="4" hidden="1">#REF!</definedName>
    <definedName name="BExUCLC6AQ5KR6LXSAXV4QQ8ASVG" hidden="1">#REF!</definedName>
    <definedName name="BExUD4IOJ12X3PJG5WXNNGDRCKAP" localSheetId="3" hidden="1">#REF!</definedName>
    <definedName name="BExUD4IOJ12X3PJG5WXNNGDRCKAP" localSheetId="4" hidden="1">#REF!</definedName>
    <definedName name="BExUD4IOJ12X3PJG5WXNNGDRCKAP" hidden="1">#REF!</definedName>
    <definedName name="BExUD9WX9BWK72UWVSLYZJLAY5VY" localSheetId="3" hidden="1">#REF!</definedName>
    <definedName name="BExUD9WX9BWK72UWVSLYZJLAY5VY" localSheetId="4" hidden="1">#REF!</definedName>
    <definedName name="BExUD9WX9BWK72UWVSLYZJLAY5VY" hidden="1">#REF!</definedName>
    <definedName name="BExUDEV0CYVO7Y5IQQBEJ6FUY9S6" localSheetId="3" hidden="1">#REF!</definedName>
    <definedName name="BExUDEV0CYVO7Y5IQQBEJ6FUY9S6" localSheetId="4" hidden="1">#REF!</definedName>
    <definedName name="BExUDEV0CYVO7Y5IQQBEJ6FUY9S6" hidden="1">#REF!</definedName>
    <definedName name="BExUDWOXQGIZW0EAIIYLQUPXF8YV" localSheetId="3" hidden="1">#REF!</definedName>
    <definedName name="BExUDWOXQGIZW0EAIIYLQUPXF8YV" localSheetId="4" hidden="1">#REF!</definedName>
    <definedName name="BExUDWOXQGIZW0EAIIYLQUPXF8YV" hidden="1">#REF!</definedName>
    <definedName name="BExUDXAIC17W1FUU8Z10XUAVB7CS" localSheetId="3" hidden="1">#REF!</definedName>
    <definedName name="BExUDXAIC17W1FUU8Z10XUAVB7CS" localSheetId="4" hidden="1">#REF!</definedName>
    <definedName name="BExUDXAIC17W1FUU8Z10XUAVB7CS" hidden="1">#REF!</definedName>
    <definedName name="BExUE5OMY7OAJQ9WR8C8HG311ORP" localSheetId="3" hidden="1">#REF!</definedName>
    <definedName name="BExUE5OMY7OAJQ9WR8C8HG311ORP" localSheetId="4" hidden="1">#REF!</definedName>
    <definedName name="BExUE5OMY7OAJQ9WR8C8HG311ORP" hidden="1">#REF!</definedName>
    <definedName name="BExUEFKOQWXXGRNLAOJV2BJ66UB8" localSheetId="3" hidden="1">#REF!</definedName>
    <definedName name="BExUEFKOQWXXGRNLAOJV2BJ66UB8" localSheetId="4" hidden="1">#REF!</definedName>
    <definedName name="BExUEFKOQWXXGRNLAOJV2BJ66UB8" hidden="1">#REF!</definedName>
    <definedName name="BExUEJGX3OQQP5KFRJSRCZ70EI9V" localSheetId="3" hidden="1">#REF!</definedName>
    <definedName name="BExUEJGX3OQQP5KFRJSRCZ70EI9V" localSheetId="4" hidden="1">#REF!</definedName>
    <definedName name="BExUEJGX3OQQP5KFRJSRCZ70EI9V" hidden="1">#REF!</definedName>
    <definedName name="BExUEKDB2RWXF3WMTZ6JSBCHNSDT" localSheetId="3" hidden="1">#REF!</definedName>
    <definedName name="BExUEKDB2RWXF3WMTZ6JSBCHNSDT" localSheetId="4" hidden="1">#REF!</definedName>
    <definedName name="BExUEKDB2RWXF3WMTZ6JSBCHNSDT" hidden="1">#REF!</definedName>
    <definedName name="BExUEYR71COFS2X8PDNU21IPMQEU" localSheetId="3" hidden="1">#REF!</definedName>
    <definedName name="BExUEYR71COFS2X8PDNU21IPMQEU" localSheetId="4" hidden="1">#REF!</definedName>
    <definedName name="BExUEYR71COFS2X8PDNU21IPMQEU" hidden="1">#REF!</definedName>
    <definedName name="BExVPRLJ9I6RX45EDVFSQGCPJSOK" localSheetId="3" hidden="1">#REF!</definedName>
    <definedName name="BExVPRLJ9I6RX45EDVFSQGCPJSOK" localSheetId="4" hidden="1">#REF!</definedName>
    <definedName name="BExVPRLJ9I6RX45EDVFSQGCPJSOK" hidden="1">#REF!</definedName>
    <definedName name="BExVRFU8RWFT8A80ZVAW185SG2G6" localSheetId="3" hidden="1">#REF!</definedName>
    <definedName name="BExVRFU8RWFT8A80ZVAW185SG2G6" localSheetId="4" hidden="1">#REF!</definedName>
    <definedName name="BExVRFU8RWFT8A80ZVAW185SG2G6" hidden="1">#REF!</definedName>
    <definedName name="BExVSJ3NHETBAIZTZQSM8LAVT76V" localSheetId="3" hidden="1">#REF!</definedName>
    <definedName name="BExVSJ3NHETBAIZTZQSM8LAVT76V" localSheetId="4" hidden="1">#REF!</definedName>
    <definedName name="BExVSJ3NHETBAIZTZQSM8LAVT76V" hidden="1">#REF!</definedName>
    <definedName name="BExVSL787C8E4HFQZ2NVLT35I2XV" localSheetId="3" hidden="1">#REF!</definedName>
    <definedName name="BExVSL787C8E4HFQZ2NVLT35I2XV" localSheetId="4" hidden="1">#REF!</definedName>
    <definedName name="BExVSL787C8E4HFQZ2NVLT35I2XV" hidden="1">#REF!</definedName>
    <definedName name="BExVSTFTVV14SFGHQUOJL5SQ5TX9" localSheetId="3" hidden="1">#REF!</definedName>
    <definedName name="BExVSTFTVV14SFGHQUOJL5SQ5TX9" localSheetId="4" hidden="1">#REF!</definedName>
    <definedName name="BExVSTFTVV14SFGHQUOJL5SQ5TX9" hidden="1">#REF!</definedName>
    <definedName name="BExVT017S14M5X928ARKQ2GNUFE0" localSheetId="3" hidden="1">#REF!</definedName>
    <definedName name="BExVT017S14M5X928ARKQ2GNUFE0" localSheetId="4" hidden="1">#REF!</definedName>
    <definedName name="BExVT017S14M5X928ARKQ2GNUFE0" hidden="1">#REF!</definedName>
    <definedName name="BExVT3MPE8LQ5JFN3HQIFKSQ80U4" localSheetId="3" hidden="1">#REF!</definedName>
    <definedName name="BExVT3MPE8LQ5JFN3HQIFKSQ80U4" localSheetId="4" hidden="1">#REF!</definedName>
    <definedName name="BExVT3MPE8LQ5JFN3HQIFKSQ80U4" hidden="1">#REF!</definedName>
    <definedName name="BExVT7TRK3NZHPME2TFBXOF1WBR9" localSheetId="3" hidden="1">#REF!</definedName>
    <definedName name="BExVT7TRK3NZHPME2TFBXOF1WBR9" localSheetId="4" hidden="1">#REF!</definedName>
    <definedName name="BExVT7TRK3NZHPME2TFBXOF1WBR9" hidden="1">#REF!</definedName>
    <definedName name="BExVT9H0R0T7WGQAAC0HABMG54YM" localSheetId="3" hidden="1">#REF!</definedName>
    <definedName name="BExVT9H0R0T7WGQAAC0HABMG54YM" localSheetId="4" hidden="1">#REF!</definedName>
    <definedName name="BExVT9H0R0T7WGQAAC0HABMG54YM" hidden="1">#REF!</definedName>
    <definedName name="BExVTAO57POUXSZQJQ6MABMZQA13" localSheetId="3" hidden="1">#REF!</definedName>
    <definedName name="BExVTAO57POUXSZQJQ6MABMZQA13" localSheetId="4" hidden="1">#REF!</definedName>
    <definedName name="BExVTAO57POUXSZQJQ6MABMZQA13" hidden="1">#REF!</definedName>
    <definedName name="BExVTCMDDEDGLUIMUU6BSFHEWTOP" localSheetId="3" hidden="1">#REF!</definedName>
    <definedName name="BExVTCMDDEDGLUIMUU6BSFHEWTOP" localSheetId="4" hidden="1">#REF!</definedName>
    <definedName name="BExVTCMDDEDGLUIMUU6BSFHEWTOP" hidden="1">#REF!</definedName>
    <definedName name="BExVTCMDQMLKRA2NQR72XU6Y54IK" localSheetId="3" hidden="1">#REF!</definedName>
    <definedName name="BExVTCMDQMLKRA2NQR72XU6Y54IK" localSheetId="4" hidden="1">#REF!</definedName>
    <definedName name="BExVTCMDQMLKRA2NQR72XU6Y54IK" hidden="1">#REF!</definedName>
    <definedName name="BExVTCRV8FQ5U9OYWWL44N6KFNHU" localSheetId="3" hidden="1">#REF!</definedName>
    <definedName name="BExVTCRV8FQ5U9OYWWL44N6KFNHU" localSheetId="4" hidden="1">#REF!</definedName>
    <definedName name="BExVTCRV8FQ5U9OYWWL44N6KFNHU" hidden="1">#REF!</definedName>
    <definedName name="BExVTNESHPVG0A0KZ7BRX26MS0PF" localSheetId="3" hidden="1">#REF!</definedName>
    <definedName name="BExVTNESHPVG0A0KZ7BRX26MS0PF" localSheetId="4" hidden="1">#REF!</definedName>
    <definedName name="BExVTNESHPVG0A0KZ7BRX26MS0PF" hidden="1">#REF!</definedName>
    <definedName name="BExVTTJVTNRSBHBTUZ78WG2JM5MK" localSheetId="3" hidden="1">#REF!</definedName>
    <definedName name="BExVTTJVTNRSBHBTUZ78WG2JM5MK" localSheetId="4" hidden="1">#REF!</definedName>
    <definedName name="BExVTTJVTNRSBHBTUZ78WG2JM5MK" hidden="1">#REF!</definedName>
    <definedName name="BExVTXLMYR87BC04D1ERALPUFVPG" localSheetId="3" hidden="1">#REF!</definedName>
    <definedName name="BExVTXLMYR87BC04D1ERALPUFVPG" localSheetId="4" hidden="1">#REF!</definedName>
    <definedName name="BExVTXLMYR87BC04D1ERALPUFVPG" hidden="1">#REF!</definedName>
    <definedName name="BExVUL9V3H8ZF6Y72LQBBN639YAA" localSheetId="3" hidden="1">#REF!</definedName>
    <definedName name="BExVUL9V3H8ZF6Y72LQBBN639YAA" localSheetId="4" hidden="1">#REF!</definedName>
    <definedName name="BExVUL9V3H8ZF6Y72LQBBN639YAA" hidden="1">#REF!</definedName>
    <definedName name="BExVUZT95UAU8XG5X9XSE25CHQGA" localSheetId="3" hidden="1">#REF!</definedName>
    <definedName name="BExVUZT95UAU8XG5X9XSE25CHQGA" localSheetId="4" hidden="1">#REF!</definedName>
    <definedName name="BExVUZT95UAU8XG5X9XSE25CHQGA" hidden="1">#REF!</definedName>
    <definedName name="BExVV5T14N2HZIK7HQ4P2KG09U0J" localSheetId="3" hidden="1">#REF!</definedName>
    <definedName name="BExVV5T14N2HZIK7HQ4P2KG09U0J" localSheetId="4" hidden="1">#REF!</definedName>
    <definedName name="BExVV5T14N2HZIK7HQ4P2KG09U0J" hidden="1">#REF!</definedName>
    <definedName name="BExVV7R410VYLADLX9LNG63ID6H1" localSheetId="3" hidden="1">#REF!</definedName>
    <definedName name="BExVV7R410VYLADLX9LNG63ID6H1" localSheetId="4" hidden="1">#REF!</definedName>
    <definedName name="BExVV7R410VYLADLX9LNG63ID6H1" hidden="1">#REF!</definedName>
    <definedName name="BExVVAAVDXGWAVI6J2W0BCU58MBM" localSheetId="3" hidden="1">#REF!</definedName>
    <definedName name="BExVVAAVDXGWAVI6J2W0BCU58MBM" localSheetId="4" hidden="1">#REF!</definedName>
    <definedName name="BExVVAAVDXGWAVI6J2W0BCU58MBM" hidden="1">#REF!</definedName>
    <definedName name="BExVVCEED4JEKF59OV0G3T4XFMFO" localSheetId="3" hidden="1">#REF!</definedName>
    <definedName name="BExVVCEED4JEKF59OV0G3T4XFMFO" localSheetId="4" hidden="1">#REF!</definedName>
    <definedName name="BExVVCEED4JEKF59OV0G3T4XFMFO" hidden="1">#REF!</definedName>
    <definedName name="BExVVPFO2J7FMSRPD36909HN4BZJ" localSheetId="3" hidden="1">#REF!</definedName>
    <definedName name="BExVVPFO2J7FMSRPD36909HN4BZJ" localSheetId="4" hidden="1">#REF!</definedName>
    <definedName name="BExVVPFO2J7FMSRPD36909HN4BZJ" hidden="1">#REF!</definedName>
    <definedName name="BExVVQ19AQ3VCARJOC38SF7OYE9Y" localSheetId="3" hidden="1">#REF!</definedName>
    <definedName name="BExVVQ19AQ3VCARJOC38SF7OYE9Y" localSheetId="4" hidden="1">#REF!</definedName>
    <definedName name="BExVVQ19AQ3VCARJOC38SF7OYE9Y" hidden="1">#REF!</definedName>
    <definedName name="BExVVQ19TAECID45CS4HXT1RD3AQ" localSheetId="3" hidden="1">#REF!</definedName>
    <definedName name="BExVVQ19TAECID45CS4HXT1RD3AQ" localSheetId="4" hidden="1">#REF!</definedName>
    <definedName name="BExVVQ19TAECID45CS4HXT1RD3AQ" hidden="1">#REF!</definedName>
    <definedName name="BExVVYKOYB7OX8Y0B4UIUF79PVDO" localSheetId="3" hidden="1">#REF!</definedName>
    <definedName name="BExVVYKOYB7OX8Y0B4UIUF79PVDO" localSheetId="4" hidden="1">#REF!</definedName>
    <definedName name="BExVVYKOYB7OX8Y0B4UIUF79PVDO" hidden="1">#REF!</definedName>
    <definedName name="BExVW3YV5XGIVJ97UUPDJGJ2P15B" localSheetId="3" hidden="1">#REF!</definedName>
    <definedName name="BExVW3YV5XGIVJ97UUPDJGJ2P15B" localSheetId="4" hidden="1">#REF!</definedName>
    <definedName name="BExVW3YV5XGIVJ97UUPDJGJ2P15B" hidden="1">#REF!</definedName>
    <definedName name="BExVW5X571GEYR5SCU1Z2DHKWM79" localSheetId="3" hidden="1">#REF!</definedName>
    <definedName name="BExVW5X571GEYR5SCU1Z2DHKWM79" localSheetId="4" hidden="1">#REF!</definedName>
    <definedName name="BExVW5X571GEYR5SCU1Z2DHKWM79" hidden="1">#REF!</definedName>
    <definedName name="BExVW6YTKA098AF57M4PHNQ54XMH" localSheetId="3" hidden="1">#REF!</definedName>
    <definedName name="BExVW6YTKA098AF57M4PHNQ54XMH" localSheetId="4" hidden="1">#REF!</definedName>
    <definedName name="BExVW6YTKA098AF57M4PHNQ54XMH" hidden="1">#REF!</definedName>
    <definedName name="BExVWHRDIJBRFANMKJFY05BHP7RS" localSheetId="3" hidden="1">#REF!</definedName>
    <definedName name="BExVWHRDIJBRFANMKJFY05BHP7RS" localSheetId="4" hidden="1">#REF!</definedName>
    <definedName name="BExVWHRDIJBRFANMKJFY05BHP7RS" hidden="1">#REF!</definedName>
    <definedName name="BExVWINKCH0V0NUWH363SMXAZE62" localSheetId="3" hidden="1">#REF!</definedName>
    <definedName name="BExVWINKCH0V0NUWH363SMXAZE62" localSheetId="4" hidden="1">#REF!</definedName>
    <definedName name="BExVWINKCH0V0NUWH363SMXAZE62" hidden="1">#REF!</definedName>
    <definedName name="BExVWYU8EK669NP172GEIGCTVPPA" localSheetId="3" hidden="1">#REF!</definedName>
    <definedName name="BExVWYU8EK669NP172GEIGCTVPPA" localSheetId="4" hidden="1">#REF!</definedName>
    <definedName name="BExVWYU8EK669NP172GEIGCTVPPA" hidden="1">#REF!</definedName>
    <definedName name="BExVX3XN2DRJKL8EDBIG58RYQ36R" localSheetId="3" hidden="1">#REF!</definedName>
    <definedName name="BExVX3XN2DRJKL8EDBIG58RYQ36R" localSheetId="4" hidden="1">#REF!</definedName>
    <definedName name="BExVX3XN2DRJKL8EDBIG58RYQ36R" hidden="1">#REF!</definedName>
    <definedName name="BExVXBA38Z5WNQUH39HHZ2SAMC1T" localSheetId="3" hidden="1">#REF!</definedName>
    <definedName name="BExVXBA38Z5WNQUH39HHZ2SAMC1T" localSheetId="4" hidden="1">#REF!</definedName>
    <definedName name="BExVXBA38Z5WNQUH39HHZ2SAMC1T" hidden="1">#REF!</definedName>
    <definedName name="BExVXDZ63PUART77BBR5SI63TPC6" localSheetId="3" hidden="1">#REF!</definedName>
    <definedName name="BExVXDZ63PUART77BBR5SI63TPC6" localSheetId="4" hidden="1">#REF!</definedName>
    <definedName name="BExVXDZ63PUART77BBR5SI63TPC6" hidden="1">#REF!</definedName>
    <definedName name="BExVXHKI6LFYMGWISMPACMO247HL" localSheetId="3" hidden="1">#REF!</definedName>
    <definedName name="BExVXHKI6LFYMGWISMPACMO247HL" localSheetId="4" hidden="1">#REF!</definedName>
    <definedName name="BExVXHKI6LFYMGWISMPACMO247HL" hidden="1">#REF!</definedName>
    <definedName name="BExVXK9SK580O7MYHVNJ3V911ALP" localSheetId="3" hidden="1">#REF!</definedName>
    <definedName name="BExVXK9SK580O7MYHVNJ3V911ALP" localSheetId="4" hidden="1">#REF!</definedName>
    <definedName name="BExVXK9SK580O7MYHVNJ3V911ALP" hidden="1">#REF!</definedName>
    <definedName name="BExVXLX2BZ5EF2X6R41BTKRJR1NM" localSheetId="3" hidden="1">#REF!</definedName>
    <definedName name="BExVXLX2BZ5EF2X6R41BTKRJR1NM" localSheetId="4" hidden="1">#REF!</definedName>
    <definedName name="BExVXLX2BZ5EF2X6R41BTKRJR1NM" hidden="1">#REF!</definedName>
    <definedName name="BExVXYT01U5IPYA7E44FWS6KCEFC" localSheetId="3" hidden="1">#REF!</definedName>
    <definedName name="BExVXYT01U5IPYA7E44FWS6KCEFC" localSheetId="4" hidden="1">#REF!</definedName>
    <definedName name="BExVXYT01U5IPYA7E44FWS6KCEFC" hidden="1">#REF!</definedName>
    <definedName name="BExVY11V7U1SAY4QKYE0PBSPD7LW" localSheetId="3" hidden="1">#REF!</definedName>
    <definedName name="BExVY11V7U1SAY4QKYE0PBSPD7LW" localSheetId="4" hidden="1">#REF!</definedName>
    <definedName name="BExVY11V7U1SAY4QKYE0PBSPD7LW" hidden="1">#REF!</definedName>
    <definedName name="BExVY1SV37DL5YU59HS4IG3VBCP4" localSheetId="3" hidden="1">#REF!</definedName>
    <definedName name="BExVY1SV37DL5YU59HS4IG3VBCP4" localSheetId="4" hidden="1">#REF!</definedName>
    <definedName name="BExVY1SV37DL5YU59HS4IG3VBCP4" hidden="1">#REF!</definedName>
    <definedName name="BExVY3WFGJKSQA08UF9NCMST928Y" localSheetId="3" hidden="1">#REF!</definedName>
    <definedName name="BExVY3WFGJKSQA08UF9NCMST928Y" localSheetId="4" hidden="1">#REF!</definedName>
    <definedName name="BExVY3WFGJKSQA08UF9NCMST928Y" hidden="1">#REF!</definedName>
    <definedName name="BExVY954UOEVQEIC5OFO4NEWVKAQ" localSheetId="3" hidden="1">#REF!</definedName>
    <definedName name="BExVY954UOEVQEIC5OFO4NEWVKAQ" localSheetId="4" hidden="1">#REF!</definedName>
    <definedName name="BExVY954UOEVQEIC5OFO4NEWVKAQ" hidden="1">#REF!</definedName>
    <definedName name="BExVYHDYIV5397LC02V4FEP8VD6W" localSheetId="3" hidden="1">#REF!</definedName>
    <definedName name="BExVYHDYIV5397LC02V4FEP8VD6W" localSheetId="4" hidden="1">#REF!</definedName>
    <definedName name="BExVYHDYIV5397LC02V4FEP8VD6W" hidden="1">#REF!</definedName>
    <definedName name="BExVYO4NFDGC4ZOGHANQWX5CH4BT" localSheetId="3" hidden="1">#REF!</definedName>
    <definedName name="BExVYO4NFDGC4ZOGHANQWX5CH4BT" localSheetId="4" hidden="1">#REF!</definedName>
    <definedName name="BExVYO4NFDGC4ZOGHANQWX5CH4BT" hidden="1">#REF!</definedName>
    <definedName name="BExVYOVIZDA18YIQ0A30Q052PCAK" localSheetId="3" hidden="1">#REF!</definedName>
    <definedName name="BExVYOVIZDA18YIQ0A30Q052PCAK" localSheetId="4" hidden="1">#REF!</definedName>
    <definedName name="BExVYOVIZDA18YIQ0A30Q052PCAK" hidden="1">#REF!</definedName>
    <definedName name="BExVYPS2R6B75R1EFIUJ6G5TE4Q4" localSheetId="3" hidden="1">#REF!</definedName>
    <definedName name="BExVYPS2R6B75R1EFIUJ6G5TE4Q4" localSheetId="4" hidden="1">#REF!</definedName>
    <definedName name="BExVYPS2R6B75R1EFIUJ6G5TE4Q4" hidden="1">#REF!</definedName>
    <definedName name="BExVYQIXPEM6J4JVP78BRHIC05PV" localSheetId="3" hidden="1">#REF!</definedName>
    <definedName name="BExVYQIXPEM6J4JVP78BRHIC05PV" localSheetId="4" hidden="1">#REF!</definedName>
    <definedName name="BExVYQIXPEM6J4JVP78BRHIC05PV" hidden="1">#REF!</definedName>
    <definedName name="BExVYVGWN7SONLVDH9WJ2F1JS264" localSheetId="3" hidden="1">#REF!</definedName>
    <definedName name="BExVYVGWN7SONLVDH9WJ2F1JS264" localSheetId="4" hidden="1">#REF!</definedName>
    <definedName name="BExVYVGWN7SONLVDH9WJ2F1JS264" hidden="1">#REF!</definedName>
    <definedName name="BExVZ40HNAZRM8JHYYNQ7F6A4GU0" localSheetId="3" hidden="1">#REF!</definedName>
    <definedName name="BExVZ40HNAZRM8JHYYNQ7F6A4GU0" localSheetId="4" hidden="1">#REF!</definedName>
    <definedName name="BExVZ40HNAZRM8JHYYNQ7F6A4GU0" hidden="1">#REF!</definedName>
    <definedName name="BExVZ7WRO17PYILJEJGPQCO5IL66" localSheetId="3" hidden="1">#REF!</definedName>
    <definedName name="BExVZ7WRO17PYILJEJGPQCO5IL66" localSheetId="4" hidden="1">#REF!</definedName>
    <definedName name="BExVZ7WRO17PYILJEJGPQCO5IL66" hidden="1">#REF!</definedName>
    <definedName name="BExVZ9EO732IK6MNMG17Y1EFTJQC" localSheetId="3" hidden="1">#REF!</definedName>
    <definedName name="BExVZ9EO732IK6MNMG17Y1EFTJQC" localSheetId="4" hidden="1">#REF!</definedName>
    <definedName name="BExVZ9EO732IK6MNMG17Y1EFTJQC" hidden="1">#REF!</definedName>
    <definedName name="BExVZB1Y5J4UL2LKK0363EU7GIJ1" localSheetId="3" hidden="1">#REF!</definedName>
    <definedName name="BExVZB1Y5J4UL2LKK0363EU7GIJ1" localSheetId="4" hidden="1">#REF!</definedName>
    <definedName name="BExVZB1Y5J4UL2LKK0363EU7GIJ1" hidden="1">#REF!</definedName>
    <definedName name="BExVZGQXYK2ICC9JSNFPRHBD5KNU" localSheetId="3" hidden="1">#REF!</definedName>
    <definedName name="BExVZGQXYK2ICC9JSNFPRHBD5KNU" localSheetId="4" hidden="1">#REF!</definedName>
    <definedName name="BExVZGQXYK2ICC9JSNFPRHBD5KNU" hidden="1">#REF!</definedName>
    <definedName name="BExVZJQVO5LQ0BJH5JEN5NOBIAF6" localSheetId="3" hidden="1">#REF!</definedName>
    <definedName name="BExVZJQVO5LQ0BJH5JEN5NOBIAF6" localSheetId="4" hidden="1">#REF!</definedName>
    <definedName name="BExVZJQVO5LQ0BJH5JEN5NOBIAF6" hidden="1">#REF!</definedName>
    <definedName name="BExVZNXWS91RD7NXV5NE2R3C8WW7" localSheetId="3" hidden="1">#REF!</definedName>
    <definedName name="BExVZNXWS91RD7NXV5NE2R3C8WW7" localSheetId="4" hidden="1">#REF!</definedName>
    <definedName name="BExVZNXWS91RD7NXV5NE2R3C8WW7" hidden="1">#REF!</definedName>
    <definedName name="BExW008AGT1ZRN5DFG4YOH5F7G47" localSheetId="3" hidden="1">#REF!</definedName>
    <definedName name="BExW008AGT1ZRN5DFG4YOH5F7G47" localSheetId="4" hidden="1">#REF!</definedName>
    <definedName name="BExW008AGT1ZRN5DFG4YOH5F7G47" hidden="1">#REF!</definedName>
    <definedName name="BExW0386REQRCQCVT9BCX80UPTRY" localSheetId="3" hidden="1">#REF!</definedName>
    <definedName name="BExW0386REQRCQCVT9BCX80UPTRY" localSheetId="4" hidden="1">#REF!</definedName>
    <definedName name="BExW0386REQRCQCVT9BCX80UPTRY" hidden="1">#REF!</definedName>
    <definedName name="BExW0FYP4WXY71CYUG40SUBG9UWU" localSheetId="3" hidden="1">#REF!</definedName>
    <definedName name="BExW0FYP4WXY71CYUG40SUBG9UWU" localSheetId="4" hidden="1">#REF!</definedName>
    <definedName name="BExW0FYP4WXY71CYUG40SUBG9UWU" hidden="1">#REF!</definedName>
    <definedName name="BExW0MPJNQOJ7D6U780WU5XBL97X" localSheetId="3" hidden="1">#REF!</definedName>
    <definedName name="BExW0MPJNQOJ7D6U780WU5XBL97X" localSheetId="4" hidden="1">#REF!</definedName>
    <definedName name="BExW0MPJNQOJ7D6U780WU5XBL97X" hidden="1">#REF!</definedName>
    <definedName name="BExW0RI61B4VV0ARXTFVBAWRA1C5" localSheetId="3" hidden="1">#REF!</definedName>
    <definedName name="BExW0RI61B4VV0ARXTFVBAWRA1C5" localSheetId="4" hidden="1">#REF!</definedName>
    <definedName name="BExW0RI61B4VV0ARXTFVBAWRA1C5" hidden="1">#REF!</definedName>
    <definedName name="BExW0Y8T85LBE0WS6FPX6ILTX9ON" localSheetId="3" hidden="1">#REF!</definedName>
    <definedName name="BExW0Y8T85LBE0WS6FPX6ILTX9ON" localSheetId="4" hidden="1">#REF!</definedName>
    <definedName name="BExW0Y8T85LBE0WS6FPX6ILTX9ON" hidden="1">#REF!</definedName>
    <definedName name="BExW1BVUYQTKMOR56MW7RVRX4L1L" localSheetId="3" hidden="1">#REF!</definedName>
    <definedName name="BExW1BVUYQTKMOR56MW7RVRX4L1L" localSheetId="4" hidden="1">#REF!</definedName>
    <definedName name="BExW1BVUYQTKMOR56MW7RVRX4L1L" hidden="1">#REF!</definedName>
    <definedName name="BExW1F1220628FOMTW5UAATHRJHK" localSheetId="3" hidden="1">#REF!</definedName>
    <definedName name="BExW1F1220628FOMTW5UAATHRJHK" localSheetId="4" hidden="1">#REF!</definedName>
    <definedName name="BExW1F1220628FOMTW5UAATHRJHK" hidden="1">#REF!</definedName>
    <definedName name="BExW1PTHB0NZUF0GTD2J1UUL693E" localSheetId="3" hidden="1">#REF!</definedName>
    <definedName name="BExW1PTHB0NZUF0GTD2J1UUL693E" localSheetId="4" hidden="1">#REF!</definedName>
    <definedName name="BExW1PTHB0NZUF0GTD2J1UUL693E" hidden="1">#REF!</definedName>
    <definedName name="BExW1TKA0Z9OP2DTG50GZR5EG8C7" localSheetId="3" hidden="1">#REF!</definedName>
    <definedName name="BExW1TKA0Z9OP2DTG50GZR5EG8C7" localSheetId="4" hidden="1">#REF!</definedName>
    <definedName name="BExW1TKA0Z9OP2DTG50GZR5EG8C7" hidden="1">#REF!</definedName>
    <definedName name="BExW1U0JLKQ094DW5MMOI8UHO09V" localSheetId="3" hidden="1">#REF!</definedName>
    <definedName name="BExW1U0JLKQ094DW5MMOI8UHO09V" localSheetId="4" hidden="1">#REF!</definedName>
    <definedName name="BExW1U0JLKQ094DW5MMOI8UHO09V" hidden="1">#REF!</definedName>
    <definedName name="BExW1VNZHNB5P9V6232N0DQCE0WE" localSheetId="3" hidden="1">#REF!</definedName>
    <definedName name="BExW1VNZHNB5P9V6232N0DQCE0WE" hidden="1">#REF!</definedName>
    <definedName name="BExW1WK6J1TDP29S3QDPTYZJBLIW" localSheetId="3" hidden="1">#REF!</definedName>
    <definedName name="BExW1WK6J1TDP29S3QDPTYZJBLIW" localSheetId="4" hidden="1">#REF!</definedName>
    <definedName name="BExW1WK6J1TDP29S3QDPTYZJBLIW" hidden="1">#REF!</definedName>
    <definedName name="BExW283NP9D366XFPXLGSCI5UB0L" localSheetId="3" hidden="1">#REF!</definedName>
    <definedName name="BExW283NP9D366XFPXLGSCI5UB0L" localSheetId="4" hidden="1">#REF!</definedName>
    <definedName name="BExW283NP9D366XFPXLGSCI5UB0L" hidden="1">#REF!</definedName>
    <definedName name="BExW2H3C8WJSBW5FGTFKVDVJC4CL" localSheetId="3" hidden="1">#REF!</definedName>
    <definedName name="BExW2H3C8WJSBW5FGTFKVDVJC4CL" localSheetId="4" hidden="1">#REF!</definedName>
    <definedName name="BExW2H3C8WJSBW5FGTFKVDVJC4CL" hidden="1">#REF!</definedName>
    <definedName name="BExW2MSCKPGF5K3I7TL4KF5ISUOL" localSheetId="3" hidden="1">#REF!</definedName>
    <definedName name="BExW2MSCKPGF5K3I7TL4KF5ISUOL" localSheetId="4" hidden="1">#REF!</definedName>
    <definedName name="BExW2MSCKPGF5K3I7TL4KF5ISUOL" hidden="1">#REF!</definedName>
    <definedName name="BExW2SMO90FU9W8DVVES6Q4E6BZR" localSheetId="3" hidden="1">#REF!</definedName>
    <definedName name="BExW2SMO90FU9W8DVVES6Q4E6BZR" localSheetId="4" hidden="1">#REF!</definedName>
    <definedName name="BExW2SMO90FU9W8DVVES6Q4E6BZR" hidden="1">#REF!</definedName>
    <definedName name="BExW36V9N91OHCUMGWJQL3I5P4JK" localSheetId="3" hidden="1">#REF!</definedName>
    <definedName name="BExW36V9N91OHCUMGWJQL3I5P4JK" localSheetId="4" hidden="1">#REF!</definedName>
    <definedName name="BExW36V9N91OHCUMGWJQL3I5P4JK" hidden="1">#REF!</definedName>
    <definedName name="BExW39V04HTFFQE7DAW9MAJT0NNF" localSheetId="3" hidden="1">#REF!</definedName>
    <definedName name="BExW39V04HTFFQE7DAW9MAJT0NNF" localSheetId="4" hidden="1">#REF!</definedName>
    <definedName name="BExW39V04HTFFQE7DAW9MAJT0NNF" hidden="1">#REF!</definedName>
    <definedName name="BExW3ECU6QPMV99AITCPHAG0CGYK" localSheetId="3" hidden="1">#REF!</definedName>
    <definedName name="BExW3ECU6QPMV99AITCPHAG0CGYK" localSheetId="4" hidden="1">#REF!</definedName>
    <definedName name="BExW3ECU6QPMV99AITCPHAG0CGYK" hidden="1">#REF!</definedName>
    <definedName name="BExW3EIBA1J9Q9NA9VCGZGRS8WV7" localSheetId="3" hidden="1">#REF!</definedName>
    <definedName name="BExW3EIBA1J9Q9NA9VCGZGRS8WV7" localSheetId="4" hidden="1">#REF!</definedName>
    <definedName name="BExW3EIBA1J9Q9NA9VCGZGRS8WV7" hidden="1">#REF!</definedName>
    <definedName name="BExW3FEO8FI8N6AGQKYEG4SQVJWB" localSheetId="3" hidden="1">#REF!</definedName>
    <definedName name="BExW3FEO8FI8N6AGQKYEG4SQVJWB" localSheetId="4" hidden="1">#REF!</definedName>
    <definedName name="BExW3FEO8FI8N6AGQKYEG4SQVJWB" hidden="1">#REF!</definedName>
    <definedName name="BExW3GB28STOMJUSZEIA7YKYNS4Y" localSheetId="3" hidden="1">#REF!</definedName>
    <definedName name="BExW3GB28STOMJUSZEIA7YKYNS4Y" localSheetId="4" hidden="1">#REF!</definedName>
    <definedName name="BExW3GB28STOMJUSZEIA7YKYNS4Y" hidden="1">#REF!</definedName>
    <definedName name="BExW3T1K638HT5E0Y8MMK108P5JT" localSheetId="3" hidden="1">#REF!</definedName>
    <definedName name="BExW3T1K638HT5E0Y8MMK108P5JT" localSheetId="4" hidden="1">#REF!</definedName>
    <definedName name="BExW3T1K638HT5E0Y8MMK108P5JT" hidden="1">#REF!</definedName>
    <definedName name="BExW3U3D6FTAFTK3Q7DSA9FY454Q" localSheetId="3" hidden="1">#REF!</definedName>
    <definedName name="BExW3U3D6FTAFTK3Q7DSA9FY454Q" localSheetId="4" hidden="1">#REF!</definedName>
    <definedName name="BExW3U3D6FTAFTK3Q7DSA9FY454Q" hidden="1">#REF!</definedName>
    <definedName name="BExW4217ZHL9VO39POSTJOD090WU" localSheetId="3" hidden="1">#REF!</definedName>
    <definedName name="BExW4217ZHL9VO39POSTJOD090WU" localSheetId="4" hidden="1">#REF!</definedName>
    <definedName name="BExW4217ZHL9VO39POSTJOD090WU" hidden="1">#REF!</definedName>
    <definedName name="BExW4GPW71EBF8XPS2QGVQHBCDX3" localSheetId="3" hidden="1">#REF!</definedName>
    <definedName name="BExW4GPW71EBF8XPS2QGVQHBCDX3" localSheetId="4" hidden="1">#REF!</definedName>
    <definedName name="BExW4GPW71EBF8XPS2QGVQHBCDX3" hidden="1">#REF!</definedName>
    <definedName name="BExW4JKC5837JBPCOJV337ZVYYY3" localSheetId="3" hidden="1">#REF!</definedName>
    <definedName name="BExW4JKC5837JBPCOJV337ZVYYY3" localSheetId="4" hidden="1">#REF!</definedName>
    <definedName name="BExW4JKC5837JBPCOJV337ZVYYY3" hidden="1">#REF!</definedName>
    <definedName name="BExW4O2DBZGV8KGBO9EB4BAXIH4Y" localSheetId="3" hidden="1">#REF!</definedName>
    <definedName name="BExW4O2DBZGV8KGBO9EB4BAXIH4Y" localSheetId="4" hidden="1">#REF!</definedName>
    <definedName name="BExW4O2DBZGV8KGBO9EB4BAXIH4Y" hidden="1">#REF!</definedName>
    <definedName name="BExW4QR9FV9MP5K610THBSM51RYO" localSheetId="3" hidden="1">#REF!</definedName>
    <definedName name="BExW4QR9FV9MP5K610THBSM51RYO" localSheetId="4" hidden="1">#REF!</definedName>
    <definedName name="BExW4QR9FV9MP5K610THBSM51RYO" hidden="1">#REF!</definedName>
    <definedName name="BExW4Z029R9E19ZENN3WEA3VDAD1" localSheetId="3" hidden="1">#REF!</definedName>
    <definedName name="BExW4Z029R9E19ZENN3WEA3VDAD1" localSheetId="4" hidden="1">#REF!</definedName>
    <definedName name="BExW4Z029R9E19ZENN3WEA3VDAD1" hidden="1">#REF!</definedName>
    <definedName name="BExW53SPLW3K0Y0ZVTM4NYF1B2YH" localSheetId="3" hidden="1">#REF!</definedName>
    <definedName name="BExW53SPLW3K0Y0ZVTM4NYF1B2YH" localSheetId="4" hidden="1">#REF!</definedName>
    <definedName name="BExW53SPLW3K0Y0ZVTM4NYF1B2YH" hidden="1">#REF!</definedName>
    <definedName name="BExW591F7X34FVKJ2OUT09PFUW1B" localSheetId="3" hidden="1">#REF!</definedName>
    <definedName name="BExW591F7X34FVKJ2OUT09PFUW1B" localSheetId="4" hidden="1">#REF!</definedName>
    <definedName name="BExW591F7X34FVKJ2OUT09PFUW1B" hidden="1">#REF!</definedName>
    <definedName name="BExW5AZNT6IAZGNF2C879ODHY1B8" localSheetId="3" hidden="1">#REF!</definedName>
    <definedName name="BExW5AZNT6IAZGNF2C879ODHY1B8" localSheetId="4" hidden="1">#REF!</definedName>
    <definedName name="BExW5AZNT6IAZGNF2C879ODHY1B8" hidden="1">#REF!</definedName>
    <definedName name="BExW5F6OUXHEWQU5VYE7W7P8DD78" localSheetId="3" hidden="1">#REF!</definedName>
    <definedName name="BExW5F6OUXHEWQU5VYE7W7P8DD78" localSheetId="4" hidden="1">#REF!</definedName>
    <definedName name="BExW5F6OUXHEWQU5VYE7W7P8DD78" hidden="1">#REF!</definedName>
    <definedName name="BExW5WPU27WD4NWZOT0ZEJIDLX5J" localSheetId="3" hidden="1">#REF!</definedName>
    <definedName name="BExW5WPU27WD4NWZOT0ZEJIDLX5J" localSheetId="4" hidden="1">#REF!</definedName>
    <definedName name="BExW5WPU27WD4NWZOT0ZEJIDLX5J" hidden="1">#REF!</definedName>
    <definedName name="BExW5YD97EMSUYC4KDEFH1FB4FY3" localSheetId="3" hidden="1">#REF!</definedName>
    <definedName name="BExW5YD97EMSUYC4KDEFH1FB4FY3" localSheetId="4" hidden="1">#REF!</definedName>
    <definedName name="BExW5YD97EMSUYC4KDEFH1FB4FY3" hidden="1">#REF!</definedName>
    <definedName name="BExW5Z469DSRWTA6T0KVLA7SMIPL" localSheetId="3" hidden="1">#REF!</definedName>
    <definedName name="BExW5Z469DSRWTA6T0KVLA7SMIPL" localSheetId="4" hidden="1">#REF!</definedName>
    <definedName name="BExW5Z469DSRWTA6T0KVLA7SMIPL" hidden="1">#REF!</definedName>
    <definedName name="BExW62ETJAPBX5X53FTGUCHZXI2K" localSheetId="3" hidden="1">#REF!</definedName>
    <definedName name="BExW62ETJAPBX5X53FTGUCHZXI2K" localSheetId="4" hidden="1">#REF!</definedName>
    <definedName name="BExW62ETJAPBX5X53FTGUCHZXI2K" hidden="1">#REF!</definedName>
    <definedName name="BExW660AV1TUV2XNUPD65RZR3QOO" localSheetId="3" hidden="1">#REF!</definedName>
    <definedName name="BExW660AV1TUV2XNUPD65RZR3QOO" localSheetId="4" hidden="1">#REF!</definedName>
    <definedName name="BExW660AV1TUV2XNUPD65RZR3QOO" hidden="1">#REF!</definedName>
    <definedName name="BExW66LVVZK656PQY1257QMHP2AY" localSheetId="3" hidden="1">#REF!</definedName>
    <definedName name="BExW66LVVZK656PQY1257QMHP2AY" localSheetId="4" hidden="1">#REF!</definedName>
    <definedName name="BExW66LVVZK656PQY1257QMHP2AY" hidden="1">#REF!</definedName>
    <definedName name="BExW6EJPHAP1TWT380AZLXNHR22P" localSheetId="3" hidden="1">#REF!</definedName>
    <definedName name="BExW6EJPHAP1TWT380AZLXNHR22P" localSheetId="4" hidden="1">#REF!</definedName>
    <definedName name="BExW6EJPHAP1TWT380AZLXNHR22P" hidden="1">#REF!</definedName>
    <definedName name="BExW6G1PJ38H10DVLL8WPQ736OEB" localSheetId="3" hidden="1">#REF!</definedName>
    <definedName name="BExW6G1PJ38H10DVLL8WPQ736OEB" localSheetId="4" hidden="1">#REF!</definedName>
    <definedName name="BExW6G1PJ38H10DVLL8WPQ736OEB" hidden="1">#REF!</definedName>
    <definedName name="BExW794A74Z5F2K8LVQLD6VSKXUE" localSheetId="3" hidden="1">#REF!</definedName>
    <definedName name="BExW794A74Z5F2K8LVQLD6VSKXUE" localSheetId="4" hidden="1">#REF!</definedName>
    <definedName name="BExW794A74Z5F2K8LVQLD6VSKXUE" hidden="1">#REF!</definedName>
    <definedName name="BExW7Q1TQ8E6G4WYYNSOMV43S95R" localSheetId="3" hidden="1">#REF!</definedName>
    <definedName name="BExW7Q1TQ8E6G4WYYNSOMV43S95R" localSheetId="4" hidden="1">#REF!</definedName>
    <definedName name="BExW7Q1TQ8E6G4WYYNSOMV43S95R" hidden="1">#REF!</definedName>
    <definedName name="BExW7XZTFZV0N9YM9S4PM74A5X2O" localSheetId="3" hidden="1">#REF!</definedName>
    <definedName name="BExW7XZTFZV0N9YM9S4PM74A5X2O" localSheetId="4" hidden="1">#REF!</definedName>
    <definedName name="BExW7XZTFZV0N9YM9S4PM74A5X2O" hidden="1">#REF!</definedName>
    <definedName name="BExW8K0SSIPSKBVP06IJ71600HJZ" localSheetId="3" hidden="1">#REF!</definedName>
    <definedName name="BExW8K0SSIPSKBVP06IJ71600HJZ" localSheetId="4" hidden="1">#REF!</definedName>
    <definedName name="BExW8K0SSIPSKBVP06IJ71600HJZ" hidden="1">#REF!</definedName>
    <definedName name="BExW8T0GVY3ZYO4ACSBLHS8SH895" localSheetId="3" hidden="1">#REF!</definedName>
    <definedName name="BExW8T0GVY3ZYO4ACSBLHS8SH895" localSheetId="4" hidden="1">#REF!</definedName>
    <definedName name="BExW8T0GVY3ZYO4ACSBLHS8SH895" hidden="1">#REF!</definedName>
    <definedName name="BExW8YEP73JMMU9HZ08PM4WHJQZ4" localSheetId="3" hidden="1">#REF!</definedName>
    <definedName name="BExW8YEP73JMMU9HZ08PM4WHJQZ4" localSheetId="4" hidden="1">#REF!</definedName>
    <definedName name="BExW8YEP73JMMU9HZ08PM4WHJQZ4" hidden="1">#REF!</definedName>
    <definedName name="BExW937AT53OZQRHNWQZ5BVH24IE" localSheetId="3" hidden="1">#REF!</definedName>
    <definedName name="BExW937AT53OZQRHNWQZ5BVH24IE" localSheetId="4" hidden="1">#REF!</definedName>
    <definedName name="BExW937AT53OZQRHNWQZ5BVH24IE" hidden="1">#REF!</definedName>
    <definedName name="BExW95LN5N0LYFFVP7GJEGDVDLF0" localSheetId="3" hidden="1">#REF!</definedName>
    <definedName name="BExW95LN5N0LYFFVP7GJEGDVDLF0" localSheetId="4" hidden="1">#REF!</definedName>
    <definedName name="BExW95LN5N0LYFFVP7GJEGDVDLF0" hidden="1">#REF!</definedName>
    <definedName name="BExW967733Q8RAJOHR2GJ3HO8JIW" localSheetId="3" hidden="1">#REF!</definedName>
    <definedName name="BExW967733Q8RAJOHR2GJ3HO8JIW" localSheetId="4" hidden="1">#REF!</definedName>
    <definedName name="BExW967733Q8RAJOHR2GJ3HO8JIW" hidden="1">#REF!</definedName>
    <definedName name="BExW9POK1KIOI0ALS5MZIKTDIYMA" localSheetId="3" hidden="1">#REF!</definedName>
    <definedName name="BExW9POK1KIOI0ALS5MZIKTDIYMA" localSheetId="4" hidden="1">#REF!</definedName>
    <definedName name="BExW9POK1KIOI0ALS5MZIKTDIYMA" hidden="1">#REF!</definedName>
    <definedName name="BExXLDE6PN4ESWT3LXJNQCY94NE4" localSheetId="3" hidden="1">#REF!</definedName>
    <definedName name="BExXLDE6PN4ESWT3LXJNQCY94NE4" localSheetId="4" hidden="1">#REF!</definedName>
    <definedName name="BExXLDE6PN4ESWT3LXJNQCY94NE4" hidden="1">#REF!</definedName>
    <definedName name="BExXLQVPK2H3IF0NDDA5CT612EUK" localSheetId="3" hidden="1">#REF!</definedName>
    <definedName name="BExXLQVPK2H3IF0NDDA5CT612EUK" localSheetId="4" hidden="1">#REF!</definedName>
    <definedName name="BExXLQVPK2H3IF0NDDA5CT612EUK" hidden="1">#REF!</definedName>
    <definedName name="BExXLR6IO70TYTACKQH9M5PGV24J" localSheetId="3" hidden="1">#REF!</definedName>
    <definedName name="BExXLR6IO70TYTACKQH9M5PGV24J" localSheetId="4" hidden="1">#REF!</definedName>
    <definedName name="BExXLR6IO70TYTACKQH9M5PGV24J" hidden="1">#REF!</definedName>
    <definedName name="BExXM065WOLYRYHGHOJE0OOFXA4M" localSheetId="3" hidden="1">#REF!</definedName>
    <definedName name="BExXM065WOLYRYHGHOJE0OOFXA4M" localSheetId="4" hidden="1">#REF!</definedName>
    <definedName name="BExXM065WOLYRYHGHOJE0OOFXA4M" hidden="1">#REF!</definedName>
    <definedName name="BExXM3GUNXVDM82KUR17NNUMQCNI" localSheetId="3" hidden="1">#REF!</definedName>
    <definedName name="BExXM3GUNXVDM82KUR17NNUMQCNI" localSheetId="4" hidden="1">#REF!</definedName>
    <definedName name="BExXM3GUNXVDM82KUR17NNUMQCNI" hidden="1">#REF!</definedName>
    <definedName name="BExXMA28M8SH7MKIGETSDA72WUIZ" localSheetId="3" hidden="1">#REF!</definedName>
    <definedName name="BExXMA28M8SH7MKIGETSDA72WUIZ" localSheetId="4" hidden="1">#REF!</definedName>
    <definedName name="BExXMA28M8SH7MKIGETSDA72WUIZ" hidden="1">#REF!</definedName>
    <definedName name="BExXMOLHIAHDLFSA31PUB36SC3I9" localSheetId="3" hidden="1">#REF!</definedName>
    <definedName name="BExXMOLHIAHDLFSA31PUB36SC3I9" localSheetId="4" hidden="1">#REF!</definedName>
    <definedName name="BExXMOLHIAHDLFSA31PUB36SC3I9" hidden="1">#REF!</definedName>
    <definedName name="BExXMT8T5Z3M2JBQN65X2LKH0YQI" localSheetId="3" hidden="1">#REF!</definedName>
    <definedName name="BExXMT8T5Z3M2JBQN65X2LKH0YQI" localSheetId="4" hidden="1">#REF!</definedName>
    <definedName name="BExXMT8T5Z3M2JBQN65X2LKH0YQI" hidden="1">#REF!</definedName>
    <definedName name="BExXN1XNO7H60M9X1E7EVWFJDM5N" localSheetId="3" hidden="1">#REF!</definedName>
    <definedName name="BExXN1XNO7H60M9X1E7EVWFJDM5N" localSheetId="4" hidden="1">#REF!</definedName>
    <definedName name="BExXN1XNO7H60M9X1E7EVWFJDM5N" hidden="1">#REF!</definedName>
    <definedName name="BExXN1XOOOY51EZQ6II0LWEU2OYT" localSheetId="3" hidden="1">#REF!</definedName>
    <definedName name="BExXN1XOOOY51EZQ6II0LWEU2OYT" localSheetId="4" hidden="1">#REF!</definedName>
    <definedName name="BExXN1XOOOY51EZQ6II0LWEU2OYT" hidden="1">#REF!</definedName>
    <definedName name="BExXN22ZOTIW49GPLWFYKVM90FNZ" localSheetId="3" hidden="1">#REF!</definedName>
    <definedName name="BExXN22ZOTIW49GPLWFYKVM90FNZ" localSheetId="4" hidden="1">#REF!</definedName>
    <definedName name="BExXN22ZOTIW49GPLWFYKVM90FNZ" hidden="1">#REF!</definedName>
    <definedName name="BExXN6QAP8UJQVN4R4BQKPP4QK35" localSheetId="3" hidden="1">#REF!</definedName>
    <definedName name="BExXN6QAP8UJQVN4R4BQKPP4QK35" localSheetId="4" hidden="1">#REF!</definedName>
    <definedName name="BExXN6QAP8UJQVN4R4BQKPP4QK35" hidden="1">#REF!</definedName>
    <definedName name="BExXNBOA39T2X6Y5Y5GZ5DDNA1AX" localSheetId="3" hidden="1">#REF!</definedName>
    <definedName name="BExXNBOA39T2X6Y5Y5GZ5DDNA1AX" localSheetId="4" hidden="1">#REF!</definedName>
    <definedName name="BExXNBOA39T2X6Y5Y5GZ5DDNA1AX" hidden="1">#REF!</definedName>
    <definedName name="BExXNBZ1BRDK73S9XPRR1645KLVB" localSheetId="3" hidden="1">#REF!</definedName>
    <definedName name="BExXNBZ1BRDK73S9XPRR1645KLVB" localSheetId="4" hidden="1">#REF!</definedName>
    <definedName name="BExXNBZ1BRDK73S9XPRR1645KLVB" hidden="1">#REF!</definedName>
    <definedName name="BExXND6872VJ3M2PGT056WQMWBHD" localSheetId="3" hidden="1">#REF!</definedName>
    <definedName name="BExXND6872VJ3M2PGT056WQMWBHD" localSheetId="4" hidden="1">#REF!</definedName>
    <definedName name="BExXND6872VJ3M2PGT056WQMWBHD" hidden="1">#REF!</definedName>
    <definedName name="BExXNPM24UN2PGVL9D1TUBFRIKR4" localSheetId="3" hidden="1">#REF!</definedName>
    <definedName name="BExXNPM24UN2PGVL9D1TUBFRIKR4" localSheetId="4" hidden="1">#REF!</definedName>
    <definedName name="BExXNPM24UN2PGVL9D1TUBFRIKR4" hidden="1">#REF!</definedName>
    <definedName name="BExXNWCR6WOY5G3VTC96QCIFQE0E" localSheetId="3" hidden="1">#REF!</definedName>
    <definedName name="BExXNWCR6WOY5G3VTC96QCIFQE0E" localSheetId="4" hidden="1">#REF!</definedName>
    <definedName name="BExXNWCR6WOY5G3VTC96QCIFQE0E" hidden="1">#REF!</definedName>
    <definedName name="BExXNWYB165VO9MHARCL5WLCHWS0" localSheetId="3" hidden="1">#REF!</definedName>
    <definedName name="BExXNWYB165VO9MHARCL5WLCHWS0" localSheetId="4" hidden="1">#REF!</definedName>
    <definedName name="BExXNWYB165VO9MHARCL5WLCHWS0" hidden="1">#REF!</definedName>
    <definedName name="BExXO278QHQN8JDK5425EJ615ECC" localSheetId="3" hidden="1">#REF!</definedName>
    <definedName name="BExXO278QHQN8JDK5425EJ615ECC" localSheetId="4" hidden="1">#REF!</definedName>
    <definedName name="BExXO278QHQN8JDK5425EJ615ECC" hidden="1">#REF!</definedName>
    <definedName name="BExXO4QVV7YZ6L5A7WZEMIA5AZOV" localSheetId="3" hidden="1">#REF!</definedName>
    <definedName name="BExXO4QVV7YZ6L5A7WZEMIA5AZOV" hidden="1">#REF!</definedName>
    <definedName name="BExXOBHOP0WGFHI2Y9AO4L440UVQ" localSheetId="3" hidden="1">#REF!</definedName>
    <definedName name="BExXOBHOP0WGFHI2Y9AO4L440UVQ" localSheetId="4" hidden="1">#REF!</definedName>
    <definedName name="BExXOBHOP0WGFHI2Y9AO4L440UVQ" hidden="1">#REF!</definedName>
    <definedName name="BExXOHHHX25B8F97636QMXFUDZQK" localSheetId="3" hidden="1">#REF!</definedName>
    <definedName name="BExXOHHHX25B8F97636QMXFUDZQK" localSheetId="4" hidden="1">#REF!</definedName>
    <definedName name="BExXOHHHX25B8F97636QMXFUDZQK" hidden="1">#REF!</definedName>
    <definedName name="BExXOHSAD2NSHOLLMZ2JWA4I3I1R" localSheetId="3" hidden="1">#REF!</definedName>
    <definedName name="BExXOHSAD2NSHOLLMZ2JWA4I3I1R" localSheetId="4" hidden="1">#REF!</definedName>
    <definedName name="BExXOHSAD2NSHOLLMZ2JWA4I3I1R" hidden="1">#REF!</definedName>
    <definedName name="BExXOJKWIJ6IFTV1RHIWHR91EZMW" localSheetId="3" hidden="1">#REF!</definedName>
    <definedName name="BExXOJKWIJ6IFTV1RHIWHR91EZMW" localSheetId="4" hidden="1">#REF!</definedName>
    <definedName name="BExXOJKWIJ6IFTV1RHIWHR91EZMW" hidden="1">#REF!</definedName>
    <definedName name="BExXP80B5FGA00JCM7UXKPI3PB7Y" localSheetId="3" hidden="1">#REF!</definedName>
    <definedName name="BExXP80B5FGA00JCM7UXKPI3PB7Y" localSheetId="4" hidden="1">#REF!</definedName>
    <definedName name="BExXP80B5FGA00JCM7UXKPI3PB7Y" hidden="1">#REF!</definedName>
    <definedName name="BExXP85M4WXYVN1UVHUTOEKEG5XS" localSheetId="3" hidden="1">#REF!</definedName>
    <definedName name="BExXP85M4WXYVN1UVHUTOEKEG5XS" localSheetId="4" hidden="1">#REF!</definedName>
    <definedName name="BExXP85M4WXYVN1UVHUTOEKEG5XS" hidden="1">#REF!</definedName>
    <definedName name="BExXPELOTHOAG0OWILLAH94OZV5J" localSheetId="3" hidden="1">#REF!</definedName>
    <definedName name="BExXPELOTHOAG0OWILLAH94OZV5J" localSheetId="4" hidden="1">#REF!</definedName>
    <definedName name="BExXPELOTHOAG0OWILLAH94OZV5J" hidden="1">#REF!</definedName>
    <definedName name="BExXPOSJRLJNYPU01QNNQ5URXP2U" localSheetId="3" hidden="1">#REF!</definedName>
    <definedName name="BExXPOSJRLJNYPU01QNNQ5URXP2U" localSheetId="4" hidden="1">#REF!</definedName>
    <definedName name="BExXPOSJRLJNYPU01QNNQ5URXP2U" hidden="1">#REF!</definedName>
    <definedName name="BExXPS31W1VD2NMIE4E37LHVDF0L" localSheetId="3" hidden="1">#REF!</definedName>
    <definedName name="BExXPS31W1VD2NMIE4E37LHVDF0L" localSheetId="4" hidden="1">#REF!</definedName>
    <definedName name="BExXPS31W1VD2NMIE4E37LHVDF0L" hidden="1">#REF!</definedName>
    <definedName name="BExXPZKYEMVF5JOC14HYOOYQK6JK" localSheetId="3" hidden="1">#REF!</definedName>
    <definedName name="BExXPZKYEMVF5JOC14HYOOYQK6JK" localSheetId="4" hidden="1">#REF!</definedName>
    <definedName name="BExXPZKYEMVF5JOC14HYOOYQK6JK" hidden="1">#REF!</definedName>
    <definedName name="BExXQ89PA10X79WBWOEP1AJX1OQM" localSheetId="3" hidden="1">#REF!</definedName>
    <definedName name="BExXQ89PA10X79WBWOEP1AJX1OQM" localSheetId="4" hidden="1">#REF!</definedName>
    <definedName name="BExXQ89PA10X79WBWOEP1AJX1OQM" hidden="1">#REF!</definedName>
    <definedName name="BExXQCGQGGYSI0LTRVR73MUO50AW" localSheetId="3" hidden="1">#REF!</definedName>
    <definedName name="BExXQCGQGGYSI0LTRVR73MUO50AW" localSheetId="4" hidden="1">#REF!</definedName>
    <definedName name="BExXQCGQGGYSI0LTRVR73MUO50AW" hidden="1">#REF!</definedName>
    <definedName name="BExXQEEXFHDQ8DSRAJSB5ET6J004" localSheetId="3" hidden="1">#REF!</definedName>
    <definedName name="BExXQEEXFHDQ8DSRAJSB5ET6J004" localSheetId="4" hidden="1">#REF!</definedName>
    <definedName name="BExXQEEXFHDQ8DSRAJSB5ET6J004" hidden="1">#REF!</definedName>
    <definedName name="BExXQH41O5HZAH8BO6HCFY8YC3TU" localSheetId="3" hidden="1">#REF!</definedName>
    <definedName name="BExXQH41O5HZAH8BO6HCFY8YC3TU" localSheetId="4" hidden="1">#REF!</definedName>
    <definedName name="BExXQH41O5HZAH8BO6HCFY8YC3TU" hidden="1">#REF!</definedName>
    <definedName name="BExXQJIEF5R3QQ6D8HO3NGPU0IQC" localSheetId="3" hidden="1">#REF!</definedName>
    <definedName name="BExXQJIEF5R3QQ6D8HO3NGPU0IQC" localSheetId="4" hidden="1">#REF!</definedName>
    <definedName name="BExXQJIEF5R3QQ6D8HO3NGPU0IQC" hidden="1">#REF!</definedName>
    <definedName name="BExXQRAVW0KPQXIJ59NG6UGTZB59" localSheetId="3" hidden="1">#REF!</definedName>
    <definedName name="BExXQRAVW0KPQXIJ59NG6UGTZB59" localSheetId="4" hidden="1">#REF!</definedName>
    <definedName name="BExXQRAVW0KPQXIJ59NG6UGTZB59" hidden="1">#REF!</definedName>
    <definedName name="BExXQU00K9ER4I1WM7T9J0W1E7ZC" localSheetId="3" hidden="1">#REF!</definedName>
    <definedName name="BExXQU00K9ER4I1WM7T9J0W1E7ZC" localSheetId="4" hidden="1">#REF!</definedName>
    <definedName name="BExXQU00K9ER4I1WM7T9J0W1E7ZC" hidden="1">#REF!</definedName>
    <definedName name="BExXQU00KOR7XLM8B13DGJ1MIQDY" localSheetId="3" hidden="1">#REF!</definedName>
    <definedName name="BExXQU00KOR7XLM8B13DGJ1MIQDY" localSheetId="4" hidden="1">#REF!</definedName>
    <definedName name="BExXQU00KOR7XLM8B13DGJ1MIQDY" hidden="1">#REF!</definedName>
    <definedName name="BExXQUG48Q1ISN53FE4MRROM0HSJ" localSheetId="3" hidden="1">#REF!</definedName>
    <definedName name="BExXQUG48Q1ISN53FE4MRROM0HSJ" localSheetId="4" hidden="1">#REF!</definedName>
    <definedName name="BExXQUG48Q1ISN53FE4MRROM0HSJ" hidden="1">#REF!</definedName>
    <definedName name="BExXQXG18PS8HGBOS03OSTQ0KEYC" localSheetId="3" hidden="1">#REF!</definedName>
    <definedName name="BExXQXG18PS8HGBOS03OSTQ0KEYC" localSheetId="4" hidden="1">#REF!</definedName>
    <definedName name="BExXQXG18PS8HGBOS03OSTQ0KEYC" hidden="1">#REF!</definedName>
    <definedName name="BExXQXQT4OAFQT5B0YB3USDJOJOB" localSheetId="3" hidden="1">#REF!</definedName>
    <definedName name="BExXQXQT4OAFQT5B0YB3USDJOJOB" localSheetId="4" hidden="1">#REF!</definedName>
    <definedName name="BExXQXQT4OAFQT5B0YB3USDJOJOB" hidden="1">#REF!</definedName>
    <definedName name="BExXR3FSEXAHSXEQNJORWFCPX86N" localSheetId="3" hidden="1">#REF!</definedName>
    <definedName name="BExXR3FSEXAHSXEQNJORWFCPX86N" localSheetId="4" hidden="1">#REF!</definedName>
    <definedName name="BExXR3FSEXAHSXEQNJORWFCPX86N" hidden="1">#REF!</definedName>
    <definedName name="BExXR3W3FKYQBLR299HO9RZ70C43" localSheetId="3" hidden="1">#REF!</definedName>
    <definedName name="BExXR3W3FKYQBLR299HO9RZ70C43" localSheetId="4" hidden="1">#REF!</definedName>
    <definedName name="BExXR3W3FKYQBLR299HO9RZ70C43" hidden="1">#REF!</definedName>
    <definedName name="BExXR46U23CRRBV6IZT982MAEQKI" localSheetId="3" hidden="1">#REF!</definedName>
    <definedName name="BExXR46U23CRRBV6IZT982MAEQKI" localSheetId="4" hidden="1">#REF!</definedName>
    <definedName name="BExXR46U23CRRBV6IZT982MAEQKI" hidden="1">#REF!</definedName>
    <definedName name="BExXR6A8W3ND3XDZXBMQZ1VCAXHG" localSheetId="3" hidden="1">#REF!</definedName>
    <definedName name="BExXR6A8W3ND3XDZXBMQZ1VCAXHG" localSheetId="4" hidden="1">#REF!</definedName>
    <definedName name="BExXR6A8W3ND3XDZXBMQZ1VCAXHG" hidden="1">#REF!</definedName>
    <definedName name="BExXR7HKNHT37B4OOA9K9191PP22" localSheetId="3" hidden="1">#REF!</definedName>
    <definedName name="BExXR7HKNHT37B4OOA9K9191PP22" localSheetId="4" hidden="1">#REF!</definedName>
    <definedName name="BExXR7HKNHT37B4OOA9K9191PP22" hidden="1">#REF!</definedName>
    <definedName name="BExXR8OKAVX7O70V5IYG2PRKXSTI" localSheetId="3" hidden="1">#REF!</definedName>
    <definedName name="BExXR8OKAVX7O70V5IYG2PRKXSTI" localSheetId="4" hidden="1">#REF!</definedName>
    <definedName name="BExXR8OKAVX7O70V5IYG2PRKXSTI" hidden="1">#REF!</definedName>
    <definedName name="BExXRA6N6XCLQM6XDV724ZIH6G93" localSheetId="3" hidden="1">#REF!</definedName>
    <definedName name="BExXRA6N6XCLQM6XDV724ZIH6G93" localSheetId="4" hidden="1">#REF!</definedName>
    <definedName name="BExXRA6N6XCLQM6XDV724ZIH6G93" hidden="1">#REF!</definedName>
    <definedName name="BExXRABZ1CNKCG6K1MR6OUFHF7J9" localSheetId="3" hidden="1">#REF!</definedName>
    <definedName name="BExXRABZ1CNKCG6K1MR6OUFHF7J9" localSheetId="4" hidden="1">#REF!</definedName>
    <definedName name="BExXRABZ1CNKCG6K1MR6OUFHF7J9" hidden="1">#REF!</definedName>
    <definedName name="BExXRBOFETC0OTJ6WY3VPMFH03VB" localSheetId="3" hidden="1">#REF!</definedName>
    <definedName name="BExXRBOFETC0OTJ6WY3VPMFH03VB" localSheetId="4" hidden="1">#REF!</definedName>
    <definedName name="BExXRBOFETC0OTJ6WY3VPMFH03VB" hidden="1">#REF!</definedName>
    <definedName name="BExXRD13K1S9Y3JGR7CXSONT7RJZ" localSheetId="3" hidden="1">#REF!</definedName>
    <definedName name="BExXRD13K1S9Y3JGR7CXSONT7RJZ" localSheetId="4" hidden="1">#REF!</definedName>
    <definedName name="BExXRD13K1S9Y3JGR7CXSONT7RJZ" hidden="1">#REF!</definedName>
    <definedName name="BExXRIFB4QQ87QIGA9AG0NXP577K" localSheetId="3" hidden="1">#REF!</definedName>
    <definedName name="BExXRIFB4QQ87QIGA9AG0NXP577K" localSheetId="4" hidden="1">#REF!</definedName>
    <definedName name="BExXRIFB4QQ87QIGA9AG0NXP577K" hidden="1">#REF!</definedName>
    <definedName name="BExXRIQ2JF2CVTRDQX2D9SPH7FTN" localSheetId="3" hidden="1">#REF!</definedName>
    <definedName name="BExXRIQ2JF2CVTRDQX2D9SPH7FTN" localSheetId="4" hidden="1">#REF!</definedName>
    <definedName name="BExXRIQ2JF2CVTRDQX2D9SPH7FTN" hidden="1">#REF!</definedName>
    <definedName name="BExXRO4A6VUH1F4XV8N1BRJ4896W" localSheetId="3" hidden="1">#REF!</definedName>
    <definedName name="BExXRO4A6VUH1F4XV8N1BRJ4896W" localSheetId="4" hidden="1">#REF!</definedName>
    <definedName name="BExXRO4A6VUH1F4XV8N1BRJ4896W" hidden="1">#REF!</definedName>
    <definedName name="BExXRO9N1SNJZGKD90P4K7FU1J0P" localSheetId="3" hidden="1">#REF!</definedName>
    <definedName name="BExXRO9N1SNJZGKD90P4K7FU1J0P" localSheetId="4" hidden="1">#REF!</definedName>
    <definedName name="BExXRO9N1SNJZGKD90P4K7FU1J0P" hidden="1">#REF!</definedName>
    <definedName name="BExXROF2MWDZ7IFXX27XOJ79Q86E" localSheetId="3" hidden="1">#REF!</definedName>
    <definedName name="BExXROF2MWDZ7IFXX27XOJ79Q86E" localSheetId="4" hidden="1">#REF!</definedName>
    <definedName name="BExXROF2MWDZ7IFXX27XOJ79Q86E" hidden="1">#REF!</definedName>
    <definedName name="BExXRV5QP3Z0KAQ1EQT9JYT2FV0L" localSheetId="3" hidden="1">#REF!</definedName>
    <definedName name="BExXRV5QP3Z0KAQ1EQT9JYT2FV0L" localSheetId="4" hidden="1">#REF!</definedName>
    <definedName name="BExXRV5QP3Z0KAQ1EQT9JYT2FV0L" hidden="1">#REF!</definedName>
    <definedName name="BExXRZ20LZZCW8LVGDK0XETOTSAI" localSheetId="3" hidden="1">#REF!</definedName>
    <definedName name="BExXRZ20LZZCW8LVGDK0XETOTSAI" localSheetId="4" hidden="1">#REF!</definedName>
    <definedName name="BExXRZ20LZZCW8LVGDK0XETOTSAI" hidden="1">#REF!</definedName>
    <definedName name="BExXS4R1GKUJQX6MHUIUN4S3SCAS" localSheetId="3" hidden="1">#REF!</definedName>
    <definedName name="BExXS4R1GKUJQX6MHUIUN4S3SCAS" localSheetId="4" hidden="1">#REF!</definedName>
    <definedName name="BExXS4R1GKUJQX6MHUIUN4S3SCAS" hidden="1">#REF!</definedName>
    <definedName name="BExXS63O4OMWMNXXAODZQFSDG33N" localSheetId="3" hidden="1">#REF!</definedName>
    <definedName name="BExXS63O4OMWMNXXAODZQFSDG33N" localSheetId="4" hidden="1">#REF!</definedName>
    <definedName name="BExXS63O4OMWMNXXAODZQFSDG33N" hidden="1">#REF!</definedName>
    <definedName name="BExXSBSP1TOY051HSPEPM0AEIO2M" localSheetId="3" hidden="1">#REF!</definedName>
    <definedName name="BExXSBSP1TOY051HSPEPM0AEIO2M" localSheetId="4" hidden="1">#REF!</definedName>
    <definedName name="BExXSBSP1TOY051HSPEPM0AEIO2M" hidden="1">#REF!</definedName>
    <definedName name="BExXSC8RFK5D68FJD2HI4K66SA6I" localSheetId="3" hidden="1">#REF!</definedName>
    <definedName name="BExXSC8RFK5D68FJD2HI4K66SA6I" localSheetId="4" hidden="1">#REF!</definedName>
    <definedName name="BExXSC8RFK5D68FJD2HI4K66SA6I" hidden="1">#REF!</definedName>
    <definedName name="BExXSCP0AZ5MYCC2UFG2GLBCV1CC" localSheetId="3" hidden="1">#REF!</definedName>
    <definedName name="BExXSCP0AZ5MYCC2UFG2GLBCV1CC" localSheetId="4" hidden="1">#REF!</definedName>
    <definedName name="BExXSCP0AZ5MYCC2UFG2GLBCV1CC" hidden="1">#REF!</definedName>
    <definedName name="BExXSNHC88W4UMXEOIOOATJAIKZO" localSheetId="3" hidden="1">#REF!</definedName>
    <definedName name="BExXSNHC88W4UMXEOIOOATJAIKZO" localSheetId="4" hidden="1">#REF!</definedName>
    <definedName name="BExXSNHC88W4UMXEOIOOATJAIKZO" hidden="1">#REF!</definedName>
    <definedName name="BExXSTBS08WIA9TLALV3UQ2Z3MRG" localSheetId="3" hidden="1">#REF!</definedName>
    <definedName name="BExXSTBS08WIA9TLALV3UQ2Z3MRG" localSheetId="4" hidden="1">#REF!</definedName>
    <definedName name="BExXSTBS08WIA9TLALV3UQ2Z3MRG" hidden="1">#REF!</definedName>
    <definedName name="BExXSVQ2WOJJ73YEO8Q2FK60V4G8" localSheetId="3" hidden="1">#REF!</definedName>
    <definedName name="BExXSVQ2WOJJ73YEO8Q2FK60V4G8" localSheetId="4" hidden="1">#REF!</definedName>
    <definedName name="BExXSVQ2WOJJ73YEO8Q2FK60V4G8" hidden="1">#REF!</definedName>
    <definedName name="BExXTER5A2EQ14KN6J0MVATIHVKN" localSheetId="3" hidden="1">#REF!</definedName>
    <definedName name="BExXTER5A2EQ14KN6J0MVATIHVKN" localSheetId="4" hidden="1">#REF!</definedName>
    <definedName name="BExXTER5A2EQ14KN6J0MVATIHVKN" hidden="1">#REF!</definedName>
    <definedName name="BExXTHLRNL82GN7KZY3TOLO508N7" localSheetId="3" hidden="1">#REF!</definedName>
    <definedName name="BExXTHLRNL82GN7KZY3TOLO508N7" localSheetId="4" hidden="1">#REF!</definedName>
    <definedName name="BExXTHLRNL82GN7KZY3TOLO508N7" hidden="1">#REF!</definedName>
    <definedName name="BExXTL72MKEQSQH9L2OTFLU8DM2B" localSheetId="3" hidden="1">#REF!</definedName>
    <definedName name="BExXTL72MKEQSQH9L2OTFLU8DM2B" localSheetId="4" hidden="1">#REF!</definedName>
    <definedName name="BExXTL72MKEQSQH9L2OTFLU8DM2B" hidden="1">#REF!</definedName>
    <definedName name="BExXTM3M4RTCRSX7VGAXGQNPP668" localSheetId="3" hidden="1">#REF!</definedName>
    <definedName name="BExXTM3M4RTCRSX7VGAXGQNPP668" localSheetId="4" hidden="1">#REF!</definedName>
    <definedName name="BExXTM3M4RTCRSX7VGAXGQNPP668" hidden="1">#REF!</definedName>
    <definedName name="BExXTOCF78J7WY6FOVBRY1N2RBBR" localSheetId="3" hidden="1">#REF!</definedName>
    <definedName name="BExXTOCF78J7WY6FOVBRY1N2RBBR" localSheetId="4" hidden="1">#REF!</definedName>
    <definedName name="BExXTOCF78J7WY6FOVBRY1N2RBBR" hidden="1">#REF!</definedName>
    <definedName name="BExXTP3GYO6Z9RTKKT10XA0UTV3T" localSheetId="3" hidden="1">#REF!</definedName>
    <definedName name="BExXTP3GYO6Z9RTKKT10XA0UTV3T" localSheetId="4" hidden="1">#REF!</definedName>
    <definedName name="BExXTP3GYO6Z9RTKKT10XA0UTV3T" hidden="1">#REF!</definedName>
    <definedName name="BExXTRN4AFX9QW6YC4HNGBBD5R08" localSheetId="3" hidden="1">#REF!</definedName>
    <definedName name="BExXTRN4AFX9QW6YC4HNGBBD5R08" localSheetId="4" hidden="1">#REF!</definedName>
    <definedName name="BExXTRN4AFX9QW6YC4HNGBBD5R08" hidden="1">#REF!</definedName>
    <definedName name="BExXTV8M7YIG5C64O046DN613ZRO" localSheetId="3" hidden="1">#REF!</definedName>
    <definedName name="BExXTV8M7YIG5C64O046DN613ZRO" localSheetId="4" hidden="1">#REF!</definedName>
    <definedName name="BExXTV8M7YIG5C64O046DN613ZRO" hidden="1">#REF!</definedName>
    <definedName name="BExXTVDXQ7ZX3THNLFJXFAONW0AI" localSheetId="3" hidden="1">#REF!</definedName>
    <definedName name="BExXTVDXQ7ZX3THNLFJXFAONW0AI" localSheetId="4" hidden="1">#REF!</definedName>
    <definedName name="BExXTVDXQ7ZX3THNLFJXFAONW0AI" hidden="1">#REF!</definedName>
    <definedName name="BExXTZKZ4CG92ZQLIRKEXXH9BFIR" localSheetId="3" hidden="1">#REF!</definedName>
    <definedName name="BExXTZKZ4CG92ZQLIRKEXXH9BFIR" localSheetId="4" hidden="1">#REF!</definedName>
    <definedName name="BExXTZKZ4CG92ZQLIRKEXXH9BFIR" hidden="1">#REF!</definedName>
    <definedName name="BExXU4J2BM2964GD5UZHM752Q4NS" localSheetId="3" hidden="1">#REF!</definedName>
    <definedName name="BExXU4J2BM2964GD5UZHM752Q4NS" localSheetId="4" hidden="1">#REF!</definedName>
    <definedName name="BExXU4J2BM2964GD5UZHM752Q4NS" hidden="1">#REF!</definedName>
    <definedName name="BExXU6XDTT7RM93KILIDEYPA9XKF" localSheetId="3" hidden="1">#REF!</definedName>
    <definedName name="BExXU6XDTT7RM93KILIDEYPA9XKF" localSheetId="4" hidden="1">#REF!</definedName>
    <definedName name="BExXU6XDTT7RM93KILIDEYPA9XKF" hidden="1">#REF!</definedName>
    <definedName name="BExXU8VLZA7WLPZ3RAQZGNERUD26" localSheetId="3" hidden="1">#REF!</definedName>
    <definedName name="BExXU8VLZA7WLPZ3RAQZGNERUD26" localSheetId="4" hidden="1">#REF!</definedName>
    <definedName name="BExXU8VLZA7WLPZ3RAQZGNERUD26" hidden="1">#REF!</definedName>
    <definedName name="BExXUB9RSLSCNN5ETLXY72DAPZZM" localSheetId="3" hidden="1">#REF!</definedName>
    <definedName name="BExXUB9RSLSCNN5ETLXY72DAPZZM" localSheetId="4" hidden="1">#REF!</definedName>
    <definedName name="BExXUB9RSLSCNN5ETLXY72DAPZZM" hidden="1">#REF!</definedName>
    <definedName name="BExXUFRM82XQIN2T8KGLDQL1IBQW" localSheetId="3" hidden="1">#REF!</definedName>
    <definedName name="BExXUFRM82XQIN2T8KGLDQL1IBQW" localSheetId="4" hidden="1">#REF!</definedName>
    <definedName name="BExXUFRM82XQIN2T8KGLDQL1IBQW" hidden="1">#REF!</definedName>
    <definedName name="BExXUQEQBF6FI240ZGIF9YXZSRAU" localSheetId="3" hidden="1">#REF!</definedName>
    <definedName name="BExXUQEQBF6FI240ZGIF9YXZSRAU" localSheetId="4" hidden="1">#REF!</definedName>
    <definedName name="BExXUQEQBF6FI240ZGIF9YXZSRAU" hidden="1">#REF!</definedName>
    <definedName name="BExXUX02UQ8LJPBZ4YBORILFR0W0" localSheetId="3" hidden="1">#REF!</definedName>
    <definedName name="BExXUX02UQ8LJPBZ4YBORILFR0W0" localSheetId="4" hidden="1">#REF!</definedName>
    <definedName name="BExXUX02UQ8LJPBZ4YBORILFR0W0" hidden="1">#REF!</definedName>
    <definedName name="BExXUYND6EJO7CJ5KRICV4O1JNWK" localSheetId="3" hidden="1">#REF!</definedName>
    <definedName name="BExXUYND6EJO7CJ5KRICV4O1JNWK" localSheetId="4" hidden="1">#REF!</definedName>
    <definedName name="BExXUYND6EJO7CJ5KRICV4O1JNWK" hidden="1">#REF!</definedName>
    <definedName name="BExXV6FWG4H3S2QEUJZYIXILNGJ7" localSheetId="3" hidden="1">#REF!</definedName>
    <definedName name="BExXV6FWG4H3S2QEUJZYIXILNGJ7" localSheetId="4" hidden="1">#REF!</definedName>
    <definedName name="BExXV6FWG4H3S2QEUJZYIXILNGJ7" hidden="1">#REF!</definedName>
    <definedName name="BExXVK87BMMO6LHKV0CFDNIQVIBS" localSheetId="3" hidden="1">#REF!</definedName>
    <definedName name="BExXVK87BMMO6LHKV0CFDNIQVIBS" localSheetId="4" hidden="1">#REF!</definedName>
    <definedName name="BExXVK87BMMO6LHKV0CFDNIQVIBS" hidden="1">#REF!</definedName>
    <definedName name="BExXVKZ9WXPGL6IVY6T61IDD771I" localSheetId="3" hidden="1">#REF!</definedName>
    <definedName name="BExXVKZ9WXPGL6IVY6T61IDD771I" localSheetId="4" hidden="1">#REF!</definedName>
    <definedName name="BExXVKZ9WXPGL6IVY6T61IDD771I" hidden="1">#REF!</definedName>
    <definedName name="BExXVLA319WCSEOVHB05KDUSU054" localSheetId="3" hidden="1">#REF!</definedName>
    <definedName name="BExXVLA319WCSEOVHB05KDUSU054" localSheetId="4" hidden="1">#REF!</definedName>
    <definedName name="BExXVLA319WCSEOVHB05KDUSU054" hidden="1">#REF!</definedName>
    <definedName name="BExXVTTG5YRCSTI0UL141BKR36SU" localSheetId="3" hidden="1">#REF!</definedName>
    <definedName name="BExXVTTG5YRCSTI0UL141BKR36SU" localSheetId="4" hidden="1">#REF!</definedName>
    <definedName name="BExXVTTG5YRCSTI0UL141BKR36SU" hidden="1">#REF!</definedName>
    <definedName name="BExXVYWX74VKI8BDDSX9U85460MB" localSheetId="3" hidden="1">#REF!</definedName>
    <definedName name="BExXVYWX74VKI8BDDSX9U85460MB" localSheetId="4" hidden="1">#REF!</definedName>
    <definedName name="BExXVYWX74VKI8BDDSX9U85460MB" hidden="1">#REF!</definedName>
    <definedName name="BExXW27MMXHXUXX78SDTBE1JYTHT" localSheetId="3" hidden="1">#REF!</definedName>
    <definedName name="BExXW27MMXHXUXX78SDTBE1JYTHT" localSheetId="4" hidden="1">#REF!</definedName>
    <definedName name="BExXW27MMXHXUXX78SDTBE1JYTHT" hidden="1">#REF!</definedName>
    <definedName name="BExXW2YIM2MYBSHRIX0RP9D4PRMN" localSheetId="3" hidden="1">#REF!</definedName>
    <definedName name="BExXW2YIM2MYBSHRIX0RP9D4PRMN" localSheetId="4" hidden="1">#REF!</definedName>
    <definedName name="BExXW2YIM2MYBSHRIX0RP9D4PRMN" hidden="1">#REF!</definedName>
    <definedName name="BExXWBNE4KTFSXKVSRF6WX039WPB" localSheetId="3" hidden="1">#REF!</definedName>
    <definedName name="BExXWBNE4KTFSXKVSRF6WX039WPB" localSheetId="4" hidden="1">#REF!</definedName>
    <definedName name="BExXWBNE4KTFSXKVSRF6WX039WPB" hidden="1">#REF!</definedName>
    <definedName name="BExXWFP5AYE7EHYTJWBZSQ8PQ0YX" localSheetId="3" hidden="1">#REF!</definedName>
    <definedName name="BExXWFP5AYE7EHYTJWBZSQ8PQ0YX" localSheetId="4" hidden="1">#REF!</definedName>
    <definedName name="BExXWFP5AYE7EHYTJWBZSQ8PQ0YX" hidden="1">#REF!</definedName>
    <definedName name="BExXWIUCR0LXM58OVKZT2APLVTIA" localSheetId="3" hidden="1">#REF!</definedName>
    <definedName name="BExXWIUCR0LXM58OVKZT2APLVTIA" localSheetId="4" hidden="1">#REF!</definedName>
    <definedName name="BExXWIUCR0LXM58OVKZT2APLVTIA" hidden="1">#REF!</definedName>
    <definedName name="BExXWTXJEA32DLC6QKN10QB955JT" localSheetId="3" hidden="1">#REF!</definedName>
    <definedName name="BExXWTXJEA32DLC6QKN10QB955JT" localSheetId="4" hidden="1">#REF!</definedName>
    <definedName name="BExXWTXJEA32DLC6QKN10QB955JT" hidden="1">#REF!</definedName>
    <definedName name="BExXWVFIBQT8OY1O41FRFPFGXQHK" localSheetId="3" hidden="1">#REF!</definedName>
    <definedName name="BExXWVFIBQT8OY1O41FRFPFGXQHK" localSheetId="4" hidden="1">#REF!</definedName>
    <definedName name="BExXWVFIBQT8OY1O41FRFPFGXQHK" hidden="1">#REF!</definedName>
    <definedName name="BExXWWXHBZHA9J3N8K47F84X0M0L" localSheetId="3" hidden="1">#REF!</definedName>
    <definedName name="BExXWWXHBZHA9J3N8K47F84X0M0L" localSheetId="4" hidden="1">#REF!</definedName>
    <definedName name="BExXWWXHBZHA9J3N8K47F84X0M0L" hidden="1">#REF!</definedName>
    <definedName name="BExXXBM521DL8R4ZX7NZ3DBCUOR5" localSheetId="3" hidden="1">#REF!</definedName>
    <definedName name="BExXXBM521DL8R4ZX7NZ3DBCUOR5" localSheetId="4" hidden="1">#REF!</definedName>
    <definedName name="BExXXBM521DL8R4ZX7NZ3DBCUOR5" hidden="1">#REF!</definedName>
    <definedName name="BExXXC7OZI33XZ03NRMEP7VRLQK4" localSheetId="3" hidden="1">#REF!</definedName>
    <definedName name="BExXXC7OZI33XZ03NRMEP7VRLQK4" localSheetId="4" hidden="1">#REF!</definedName>
    <definedName name="BExXXC7OZI33XZ03NRMEP7VRLQK4" hidden="1">#REF!</definedName>
    <definedName name="BExXXH5N3NKBQ7BCJPJTBF8CYM2Q" localSheetId="3" hidden="1">#REF!</definedName>
    <definedName name="BExXXH5N3NKBQ7BCJPJTBF8CYM2Q" localSheetId="4" hidden="1">#REF!</definedName>
    <definedName name="BExXXH5N3NKBQ7BCJPJTBF8CYM2Q" hidden="1">#REF!</definedName>
    <definedName name="BExXXI7HHXLBLUEW7EQ73TALJF48" localSheetId="3" hidden="1">#REF!</definedName>
    <definedName name="BExXXI7HHXLBLUEW7EQ73TALJF48" localSheetId="4" hidden="1">#REF!</definedName>
    <definedName name="BExXXI7HHXLBLUEW7EQ73TALJF48" hidden="1">#REF!</definedName>
    <definedName name="BExXXKWLM4D541BH6O8GOJMHFHMW" localSheetId="3" hidden="1">#REF!</definedName>
    <definedName name="BExXXKWLM4D541BH6O8GOJMHFHMW" localSheetId="4" hidden="1">#REF!</definedName>
    <definedName name="BExXXKWLM4D541BH6O8GOJMHFHMW" hidden="1">#REF!</definedName>
    <definedName name="BExXXNR17I6P4FQZPQF2ZXDFYB6C" localSheetId="3" hidden="1">#REF!</definedName>
    <definedName name="BExXXNR17I6P4FQZPQF2ZXDFYB6C" localSheetId="4" hidden="1">#REF!</definedName>
    <definedName name="BExXXNR17I6P4FQZPQF2ZXDFYB6C" hidden="1">#REF!</definedName>
    <definedName name="BExXXPPA1Q87XPI97X0OXCPBPDON" localSheetId="3" hidden="1">#REF!</definedName>
    <definedName name="BExXXPPA1Q87XPI97X0OXCPBPDON" localSheetId="4" hidden="1">#REF!</definedName>
    <definedName name="BExXXPPA1Q87XPI97X0OXCPBPDON" hidden="1">#REF!</definedName>
    <definedName name="BExXXVUDA98IZTQ6MANKU4MTTDVR" localSheetId="3" hidden="1">#REF!</definedName>
    <definedName name="BExXXVUDA98IZTQ6MANKU4MTTDVR" localSheetId="4" hidden="1">#REF!</definedName>
    <definedName name="BExXXVUDA98IZTQ6MANKU4MTTDVR" hidden="1">#REF!</definedName>
    <definedName name="BExXXZQNZY6IZI45DJXJK0MQZWA7" localSheetId="3" hidden="1">#REF!</definedName>
    <definedName name="BExXXZQNZY6IZI45DJXJK0MQZWA7" localSheetId="4" hidden="1">#REF!</definedName>
    <definedName name="BExXXZQNZY6IZI45DJXJK0MQZWA7" hidden="1">#REF!</definedName>
    <definedName name="BExXY5QFG6QP94SFT3935OBM8Y4K" localSheetId="3" hidden="1">#REF!</definedName>
    <definedName name="BExXY5QFG6QP94SFT3935OBM8Y4K" localSheetId="4" hidden="1">#REF!</definedName>
    <definedName name="BExXY5QFG6QP94SFT3935OBM8Y4K" hidden="1">#REF!</definedName>
    <definedName name="BExXY7TYEBFXRYUYIFHTN65RJ8EW" localSheetId="3" hidden="1">#REF!</definedName>
    <definedName name="BExXY7TYEBFXRYUYIFHTN65RJ8EW" localSheetId="4" hidden="1">#REF!</definedName>
    <definedName name="BExXY7TYEBFXRYUYIFHTN65RJ8EW" hidden="1">#REF!</definedName>
    <definedName name="BExXYLBHANUXC5FCTDDTGOVD3GQS" localSheetId="3" hidden="1">#REF!</definedName>
    <definedName name="BExXYLBHANUXC5FCTDDTGOVD3GQS" localSheetId="4" hidden="1">#REF!</definedName>
    <definedName name="BExXYLBHANUXC5FCTDDTGOVD3GQS" hidden="1">#REF!</definedName>
    <definedName name="BExXYMNYAYH3WA2ZCFAYKZID9ZCI" localSheetId="3" hidden="1">#REF!</definedName>
    <definedName name="BExXYMNYAYH3WA2ZCFAYKZID9ZCI" localSheetId="4" hidden="1">#REF!</definedName>
    <definedName name="BExXYMNYAYH3WA2ZCFAYKZID9ZCI" hidden="1">#REF!</definedName>
    <definedName name="BExXYYT12SVN2VDMLVNV4P3ISD8T" localSheetId="3" hidden="1">#REF!</definedName>
    <definedName name="BExXYYT12SVN2VDMLVNV4P3ISD8T" localSheetId="4" hidden="1">#REF!</definedName>
    <definedName name="BExXYYT12SVN2VDMLVNV4P3ISD8T" hidden="1">#REF!</definedName>
    <definedName name="BExXYZ3SPSRCWM4YHTPZDCOLZPHR" localSheetId="3" hidden="1">#REF!</definedName>
    <definedName name="BExXYZ3SPSRCWM4YHTPZDCOLZPHR" localSheetId="4" hidden="1">#REF!</definedName>
    <definedName name="BExXYZ3SPSRCWM4YHTPZDCOLZPHR" hidden="1">#REF!</definedName>
    <definedName name="BExXZFVV4YB42AZ3H1I40YG3JAPU" localSheetId="3" hidden="1">#REF!</definedName>
    <definedName name="BExXZFVV4YB42AZ3H1I40YG3JAPU" localSheetId="4" hidden="1">#REF!</definedName>
    <definedName name="BExXZFVV4YB42AZ3H1I40YG3JAPU" hidden="1">#REF!</definedName>
    <definedName name="BExXZG1CQE1M9TDJ99253H6JVGIH" localSheetId="3" hidden="1">#REF!</definedName>
    <definedName name="BExXZG1CQE1M9TDJ99253H6JVGIH" localSheetId="4" hidden="1">#REF!</definedName>
    <definedName name="BExXZG1CQE1M9TDJ99253H6JVGIH" hidden="1">#REF!</definedName>
    <definedName name="BExXZHJ9T2JELF12CHHGD54J1B0C" localSheetId="3" hidden="1">#REF!</definedName>
    <definedName name="BExXZHJ9T2JELF12CHHGD54J1B0C" localSheetId="4" hidden="1">#REF!</definedName>
    <definedName name="BExXZHJ9T2JELF12CHHGD54J1B0C" hidden="1">#REF!</definedName>
    <definedName name="BExXZNJ2X1TK2LRK5ZY3MX49H5T7" localSheetId="3" hidden="1">#REF!</definedName>
    <definedName name="BExXZNJ2X1TK2LRK5ZY3MX49H5T7" localSheetId="4" hidden="1">#REF!</definedName>
    <definedName name="BExXZNJ2X1TK2LRK5ZY3MX49H5T7" hidden="1">#REF!</definedName>
    <definedName name="BExXZOVPCEP495TQSON6PSRQ8XCY" localSheetId="3" hidden="1">#REF!</definedName>
    <definedName name="BExXZOVPCEP495TQSON6PSRQ8XCY" localSheetId="4" hidden="1">#REF!</definedName>
    <definedName name="BExXZOVPCEP495TQSON6PSRQ8XCY" hidden="1">#REF!</definedName>
    <definedName name="BExXZXKH7NBARQQAZM69Z57IH1MM" localSheetId="3" hidden="1">#REF!</definedName>
    <definedName name="BExXZXKH7NBARQQAZM69Z57IH1MM" localSheetId="4" hidden="1">#REF!</definedName>
    <definedName name="BExXZXKH7NBARQQAZM69Z57IH1MM" hidden="1">#REF!</definedName>
    <definedName name="BExY07WSDH5QEVM7BJXJK2ZRAI1O" localSheetId="3" hidden="1">#REF!</definedName>
    <definedName name="BExY07WSDH5QEVM7BJXJK2ZRAI1O" localSheetId="4" hidden="1">#REF!</definedName>
    <definedName name="BExY07WSDH5QEVM7BJXJK2ZRAI1O" hidden="1">#REF!</definedName>
    <definedName name="BExY09PJJWYWGWWLX3YT8EVK0YV4" localSheetId="3" hidden="1">#REF!</definedName>
    <definedName name="BExY09PJJWYWGWWLX3YT8EVK0YV4" localSheetId="4" hidden="1">#REF!</definedName>
    <definedName name="BExY09PJJWYWGWWLX3YT8EVK0YV4" hidden="1">#REF!</definedName>
    <definedName name="BExY0C3UBVC4M59JIRXVQ8OWAJC1" localSheetId="3" hidden="1">#REF!</definedName>
    <definedName name="BExY0C3UBVC4M59JIRXVQ8OWAJC1" localSheetId="4" hidden="1">#REF!</definedName>
    <definedName name="BExY0C3UBVC4M59JIRXVQ8OWAJC1" hidden="1">#REF!</definedName>
    <definedName name="BExY0ENH6ZXHW155XIGS0F46T43M" localSheetId="3" hidden="1">#REF!</definedName>
    <definedName name="BExY0ENH6ZXHW155XIGS0F46T43M" localSheetId="4" hidden="1">#REF!</definedName>
    <definedName name="BExY0ENH6ZXHW155XIGS0F46T43M" hidden="1">#REF!</definedName>
    <definedName name="BExY0IEEUB9SRGD9I14IDCPO5GV4" localSheetId="3" hidden="1">#REF!</definedName>
    <definedName name="BExY0IEEUB9SRGD9I14IDCPO5GV4" localSheetId="4" hidden="1">#REF!</definedName>
    <definedName name="BExY0IEEUB9SRGD9I14IDCPO5GV4" hidden="1">#REF!</definedName>
    <definedName name="BExY0LEAAM7MUGBRLXD6KXBOHZ6S" localSheetId="3" hidden="1">#REF!</definedName>
    <definedName name="BExY0LEAAM7MUGBRLXD6KXBOHZ6S" localSheetId="4" hidden="1">#REF!</definedName>
    <definedName name="BExY0LEAAM7MUGBRLXD6KXBOHZ6S" hidden="1">#REF!</definedName>
    <definedName name="BExY0OE8GFHMLLTEAFIOQTOPEVPB" localSheetId="3" hidden="1">#REF!</definedName>
    <definedName name="BExY0OE8GFHMLLTEAFIOQTOPEVPB" localSheetId="4" hidden="1">#REF!</definedName>
    <definedName name="BExY0OE8GFHMLLTEAFIOQTOPEVPB" hidden="1">#REF!</definedName>
    <definedName name="BExY0OJHW85S0VKBA8T4HTYPYBOS" localSheetId="3" hidden="1">#REF!</definedName>
    <definedName name="BExY0OJHW85S0VKBA8T4HTYPYBOS" localSheetId="4" hidden="1">#REF!</definedName>
    <definedName name="BExY0OJHW85S0VKBA8T4HTYPYBOS" hidden="1">#REF!</definedName>
    <definedName name="BExY0T1E034D7XAXNC6F7540LLIE" localSheetId="3" hidden="1">#REF!</definedName>
    <definedName name="BExY0T1E034D7XAXNC6F7540LLIE" localSheetId="4" hidden="1">#REF!</definedName>
    <definedName name="BExY0T1E034D7XAXNC6F7540LLIE" hidden="1">#REF!</definedName>
    <definedName name="BExY0XTZLHN49J2JH94BYTKBJLT3" localSheetId="3" hidden="1">#REF!</definedName>
    <definedName name="BExY0XTZLHN49J2JH94BYTKBJLT3" localSheetId="4" hidden="1">#REF!</definedName>
    <definedName name="BExY0XTZLHN49J2JH94BYTKBJLT3" hidden="1">#REF!</definedName>
    <definedName name="BExY11FH9TXHERUYGG8FE50U7H7J" localSheetId="3" hidden="1">#REF!</definedName>
    <definedName name="BExY11FH9TXHERUYGG8FE50U7H7J" localSheetId="4" hidden="1">#REF!</definedName>
    <definedName name="BExY11FH9TXHERUYGG8FE50U7H7J" hidden="1">#REF!</definedName>
    <definedName name="BExY180UKNW5NIAWD6ZUYTFEH8QS" localSheetId="3" hidden="1">#REF!</definedName>
    <definedName name="BExY180UKNW5NIAWD6ZUYTFEH8QS" localSheetId="4" hidden="1">#REF!</definedName>
    <definedName name="BExY180UKNW5NIAWD6ZUYTFEH8QS" hidden="1">#REF!</definedName>
    <definedName name="BExY1DPTV4LSY9MEOUGXF8X052NA" localSheetId="3" hidden="1">#REF!</definedName>
    <definedName name="BExY1DPTV4LSY9MEOUGXF8X052NA" localSheetId="4" hidden="1">#REF!</definedName>
    <definedName name="BExY1DPTV4LSY9MEOUGXF8X052NA" hidden="1">#REF!</definedName>
    <definedName name="BExY1GK9ELBEKDD7O6HR6DUO8YGO" localSheetId="3" hidden="1">#REF!</definedName>
    <definedName name="BExY1GK9ELBEKDD7O6HR6DUO8YGO" localSheetId="4" hidden="1">#REF!</definedName>
    <definedName name="BExY1GK9ELBEKDD7O6HR6DUO8YGO" hidden="1">#REF!</definedName>
    <definedName name="BExY1NWOXXFV9GGZ3PX444LZ8TVX" localSheetId="3" hidden="1">#REF!</definedName>
    <definedName name="BExY1NWOXXFV9GGZ3PX444LZ8TVX" localSheetId="4" hidden="1">#REF!</definedName>
    <definedName name="BExY1NWOXXFV9GGZ3PX444LZ8TVX" hidden="1">#REF!</definedName>
    <definedName name="BExY1UCL0RND63LLSM9X5SFRG117" localSheetId="3" hidden="1">#REF!</definedName>
    <definedName name="BExY1UCL0RND63LLSM9X5SFRG117" localSheetId="4" hidden="1">#REF!</definedName>
    <definedName name="BExY1UCL0RND63LLSM9X5SFRG117" hidden="1">#REF!</definedName>
    <definedName name="BExY1WAT3937L08HLHIRQHMP2A3H" localSheetId="3" hidden="1">#REF!</definedName>
    <definedName name="BExY1WAT3937L08HLHIRQHMP2A3H" localSheetId="4" hidden="1">#REF!</definedName>
    <definedName name="BExY1WAT3937L08HLHIRQHMP2A3H" hidden="1">#REF!</definedName>
    <definedName name="BExY1YEBOSLMID7LURP8QB46AI91" localSheetId="3" hidden="1">#REF!</definedName>
    <definedName name="BExY1YEBOSLMID7LURP8QB46AI91" localSheetId="4" hidden="1">#REF!</definedName>
    <definedName name="BExY1YEBOSLMID7LURP8QB46AI91" hidden="1">#REF!</definedName>
    <definedName name="BExY236UB98PA9PNCHMCSZYCHJBD" localSheetId="3" hidden="1">#REF!</definedName>
    <definedName name="BExY236UB98PA9PNCHMCSZYCHJBD" localSheetId="4" hidden="1">#REF!</definedName>
    <definedName name="BExY236UB98PA9PNCHMCSZYCHJBD" hidden="1">#REF!</definedName>
    <definedName name="BExY2FS4LFX9OHOTQT7SJ2PXAC25" localSheetId="3" hidden="1">#REF!</definedName>
    <definedName name="BExY2FS4LFX9OHOTQT7SJ2PXAC25" localSheetId="4" hidden="1">#REF!</definedName>
    <definedName name="BExY2FS4LFX9OHOTQT7SJ2PXAC25" hidden="1">#REF!</definedName>
    <definedName name="BExY2GDPCZPVU0IQ6IJIB1YQQRQ6" localSheetId="3" hidden="1">#REF!</definedName>
    <definedName name="BExY2GDPCZPVU0IQ6IJIB1YQQRQ6" localSheetId="4" hidden="1">#REF!</definedName>
    <definedName name="BExY2GDPCZPVU0IQ6IJIB1YQQRQ6" hidden="1">#REF!</definedName>
    <definedName name="BExY2GTSZ3VA9TXLY7KW1LIAKJ61" localSheetId="3" hidden="1">#REF!</definedName>
    <definedName name="BExY2GTSZ3VA9TXLY7KW1LIAKJ61" localSheetId="4" hidden="1">#REF!</definedName>
    <definedName name="BExY2GTSZ3VA9TXLY7KW1LIAKJ61" hidden="1">#REF!</definedName>
    <definedName name="BExY2IXBR1SGYZH08T7QHKEFS8HA" localSheetId="3" hidden="1">#REF!</definedName>
    <definedName name="BExY2IXBR1SGYZH08T7QHKEFS8HA" localSheetId="4" hidden="1">#REF!</definedName>
    <definedName name="BExY2IXBR1SGYZH08T7QHKEFS8HA" hidden="1">#REF!</definedName>
    <definedName name="BExY2Q4B5FUDA5VU4VRUHX327QN0" localSheetId="3" hidden="1">#REF!</definedName>
    <definedName name="BExY2Q4B5FUDA5VU4VRUHX327QN0" localSheetId="4" hidden="1">#REF!</definedName>
    <definedName name="BExY2Q4B5FUDA5VU4VRUHX327QN0" hidden="1">#REF!</definedName>
    <definedName name="BExY2S7TM2NG7A1NFYPWIFAIKUCO" localSheetId="3" hidden="1">#REF!</definedName>
    <definedName name="BExY2S7TM2NG7A1NFYPWIFAIKUCO" localSheetId="4" hidden="1">#REF!</definedName>
    <definedName name="BExY2S7TM2NG7A1NFYPWIFAIKUCO" hidden="1">#REF!</definedName>
    <definedName name="BExY2Z3ZGRGD12RWANJZ8DFQO776" localSheetId="3" hidden="1">#REF!</definedName>
    <definedName name="BExY2Z3ZGRGD12RWANJZ8DFQO776" localSheetId="4" hidden="1">#REF!</definedName>
    <definedName name="BExY2Z3ZGRGD12RWANJZ8DFQO776" hidden="1">#REF!</definedName>
    <definedName name="BExY30WPXLJ01P42XKBSUF8KNOOK" localSheetId="3" hidden="1">#REF!</definedName>
    <definedName name="BExY30WPXLJ01P42XKBSUF8KNOOK" localSheetId="4" hidden="1">#REF!</definedName>
    <definedName name="BExY30WPXLJ01P42XKBSUF8KNOOK" hidden="1">#REF!</definedName>
    <definedName name="BExY3297KIB0C8Z1G99OS1MCEGTO" localSheetId="3" hidden="1">#REF!</definedName>
    <definedName name="BExY3297KIB0C8Z1G99OS1MCEGTO" localSheetId="4" hidden="1">#REF!</definedName>
    <definedName name="BExY3297KIB0C8Z1G99OS1MCEGTO" hidden="1">#REF!</definedName>
    <definedName name="BExY3HOSK7YI364K15OX70AVR6F1" localSheetId="3" hidden="1">#REF!</definedName>
    <definedName name="BExY3HOSK7YI364K15OX70AVR6F1" localSheetId="4" hidden="1">#REF!</definedName>
    <definedName name="BExY3HOSK7YI364K15OX70AVR6F1" hidden="1">#REF!</definedName>
    <definedName name="BExY3I526B4VA8JBTKXWE3FGVT0D" localSheetId="3" hidden="1">#REF!</definedName>
    <definedName name="BExY3I526B4VA8JBTKXWE3FGVT0D" localSheetId="4" hidden="1">#REF!</definedName>
    <definedName name="BExY3I526B4VA8JBTKXWE3FGVT0D" hidden="1">#REF!</definedName>
    <definedName name="BExY3I52TZR3GXQ9HDVDNIYLIGEH" localSheetId="3" hidden="1">#REF!</definedName>
    <definedName name="BExY3I52TZR3GXQ9HDVDNIYLIGEH" localSheetId="4" hidden="1">#REF!</definedName>
    <definedName name="BExY3I52TZR3GXQ9HDVDNIYLIGEH" hidden="1">#REF!</definedName>
    <definedName name="BExY3T89AUR83SOAZZ3OMDEJDQ39" localSheetId="3" hidden="1">#REF!</definedName>
    <definedName name="BExY3T89AUR83SOAZZ3OMDEJDQ39" localSheetId="4" hidden="1">#REF!</definedName>
    <definedName name="BExY3T89AUR83SOAZZ3OMDEJDQ39" hidden="1">#REF!</definedName>
    <definedName name="BExY3WZ7VO2K6TYCHDY754FY24AA" localSheetId="3" hidden="1">#REF!</definedName>
    <definedName name="BExY3WZ7VO2K6TYCHDY754FY24AA" localSheetId="4" hidden="1">#REF!</definedName>
    <definedName name="BExY3WZ7VO2K6TYCHDY754FY24AA" hidden="1">#REF!</definedName>
    <definedName name="BExY4BIG95HDDO6MY6WBUSWJIOLR" localSheetId="3" hidden="1">#REF!</definedName>
    <definedName name="BExY4BIG95HDDO6MY6WBUSWJIOLR" localSheetId="4" hidden="1">#REF!</definedName>
    <definedName name="BExY4BIG95HDDO6MY6WBUSWJIOLR" hidden="1">#REF!</definedName>
    <definedName name="BExY4MG771JQ84EMIVB6HQGGHZY7" localSheetId="3" hidden="1">#REF!</definedName>
    <definedName name="BExY4MG771JQ84EMIVB6HQGGHZY7" localSheetId="4" hidden="1">#REF!</definedName>
    <definedName name="BExY4MG771JQ84EMIVB6HQGGHZY7" hidden="1">#REF!</definedName>
    <definedName name="BExY4PWCSFB8P3J3TBQB2MD67263" localSheetId="3" hidden="1">#REF!</definedName>
    <definedName name="BExY4PWCSFB8P3J3TBQB2MD67263" localSheetId="4" hidden="1">#REF!</definedName>
    <definedName name="BExY4PWCSFB8P3J3TBQB2MD67263" hidden="1">#REF!</definedName>
    <definedName name="BExY4RP3BE6KYZDIKQZO4U4DIT33" localSheetId="3" hidden="1">#REF!</definedName>
    <definedName name="BExY4RP3BE6KYZDIKQZO4U4DIT33" localSheetId="4" hidden="1">#REF!</definedName>
    <definedName name="BExY4RP3BE6KYZDIKQZO4U4DIT33" hidden="1">#REF!</definedName>
    <definedName name="BExY4RZW3KK11JLYBA4DWZ92M6LQ" localSheetId="3" hidden="1">#REF!</definedName>
    <definedName name="BExY4RZW3KK11JLYBA4DWZ92M6LQ" localSheetId="4" hidden="1">#REF!</definedName>
    <definedName name="BExY4RZW3KK11JLYBA4DWZ92M6LQ" hidden="1">#REF!</definedName>
    <definedName name="BExY4XOVTTNVZ577RLIEC7NZQFIX" localSheetId="3" hidden="1">#REF!</definedName>
    <definedName name="BExY4XOVTTNVZ577RLIEC7NZQFIX" localSheetId="4" hidden="1">#REF!</definedName>
    <definedName name="BExY4XOVTTNVZ577RLIEC7NZQFIX" hidden="1">#REF!</definedName>
    <definedName name="BExY50JAF5CG01GTHAUS7I4ZLUDC" localSheetId="3" hidden="1">#REF!</definedName>
    <definedName name="BExY50JAF5CG01GTHAUS7I4ZLUDC" localSheetId="4" hidden="1">#REF!</definedName>
    <definedName name="BExY50JAF5CG01GTHAUS7I4ZLUDC" hidden="1">#REF!</definedName>
    <definedName name="BExY53J7EXFEOFTRNAHLK7IH3ACB" localSheetId="3" hidden="1">#REF!</definedName>
    <definedName name="BExY53J7EXFEOFTRNAHLK7IH3ACB" localSheetId="4" hidden="1">#REF!</definedName>
    <definedName name="BExY53J7EXFEOFTRNAHLK7IH3ACB" hidden="1">#REF!</definedName>
    <definedName name="BExY5515SJTJS3VM80M3YYR0WF37" localSheetId="3" hidden="1">#REF!</definedName>
    <definedName name="BExY5515SJTJS3VM80M3YYR0WF37" localSheetId="4" hidden="1">#REF!</definedName>
    <definedName name="BExY5515SJTJS3VM80M3YYR0WF37" hidden="1">#REF!</definedName>
    <definedName name="BExY5515WE39FQ3EG5QHG67V9C0O" localSheetId="3" hidden="1">#REF!</definedName>
    <definedName name="BExY5515WE39FQ3EG5QHG67V9C0O" localSheetId="4" hidden="1">#REF!</definedName>
    <definedName name="BExY5515WE39FQ3EG5QHG67V9C0O" hidden="1">#REF!</definedName>
    <definedName name="BExY5986WNAD8NFCPXC9TVLBU4FG" localSheetId="3" hidden="1">#REF!</definedName>
    <definedName name="BExY5986WNAD8NFCPXC9TVLBU4FG" localSheetId="4" hidden="1">#REF!</definedName>
    <definedName name="BExY5986WNAD8NFCPXC9TVLBU4FG" hidden="1">#REF!</definedName>
    <definedName name="BExY5DF9MS25IFNWGJ1YAS5MDN8R" localSheetId="3" hidden="1">#REF!</definedName>
    <definedName name="BExY5DF9MS25IFNWGJ1YAS5MDN8R" localSheetId="4" hidden="1">#REF!</definedName>
    <definedName name="BExY5DF9MS25IFNWGJ1YAS5MDN8R" hidden="1">#REF!</definedName>
    <definedName name="BExY5ERVGL3UM2MGT8LJ0XPKTZEK" localSheetId="3" hidden="1">#REF!</definedName>
    <definedName name="BExY5ERVGL3UM2MGT8LJ0XPKTZEK" localSheetId="4" hidden="1">#REF!</definedName>
    <definedName name="BExY5ERVGL3UM2MGT8LJ0XPKTZEK" hidden="1">#REF!</definedName>
    <definedName name="BExY5EX6NJFK8W754ZVZDN5DS04K" localSheetId="3" hidden="1">#REF!</definedName>
    <definedName name="BExY5EX6NJFK8W754ZVZDN5DS04K" localSheetId="4" hidden="1">#REF!</definedName>
    <definedName name="BExY5EX6NJFK8W754ZVZDN5DS04K" hidden="1">#REF!</definedName>
    <definedName name="BExY5S3XD1NJT109CV54IFOHVLQ6" localSheetId="3" hidden="1">#REF!</definedName>
    <definedName name="BExY5S3XD1NJT109CV54IFOHVLQ6" localSheetId="4" hidden="1">#REF!</definedName>
    <definedName name="BExY5S3XD1NJT109CV54IFOHVLQ6" hidden="1">#REF!</definedName>
    <definedName name="BExY5W088PPAPLSMR2P7FV2CRDCT" localSheetId="3" hidden="1">#REF!</definedName>
    <definedName name="BExY5W088PPAPLSMR2P7FV2CRDCT" localSheetId="4" hidden="1">#REF!</definedName>
    <definedName name="BExY5W088PPAPLSMR2P7FV2CRDCT" hidden="1">#REF!</definedName>
    <definedName name="BExY6KA6BQ6H4SH5EMJBVF8UR4ZY" localSheetId="3" hidden="1">#REF!</definedName>
    <definedName name="BExY6KA6BQ6H4SH5EMJBVF8UR4ZY" localSheetId="4" hidden="1">#REF!</definedName>
    <definedName name="BExY6KA6BQ6H4SH5EMJBVF8UR4ZY" hidden="1">#REF!</definedName>
    <definedName name="BExY6KVS1MMZ2R34PGEFR2BMTU9W" localSheetId="3" hidden="1">#REF!</definedName>
    <definedName name="BExY6KVS1MMZ2R34PGEFR2BMTU9W" localSheetId="4" hidden="1">#REF!</definedName>
    <definedName name="BExY6KVS1MMZ2R34PGEFR2BMTU9W" hidden="1">#REF!</definedName>
    <definedName name="BExY6Q9YY7LW745GP7CYOGGSPHGE" localSheetId="3" hidden="1">#REF!</definedName>
    <definedName name="BExY6Q9YY7LW745GP7CYOGGSPHGE" localSheetId="4" hidden="1">#REF!</definedName>
    <definedName name="BExY6Q9YY7LW745GP7CYOGGSPHGE" hidden="1">#REF!</definedName>
    <definedName name="BExY6R6BYIQZ4OR1E7YI0OVOC08W" localSheetId="3" hidden="1">#REF!</definedName>
    <definedName name="BExY6R6BYIQZ4OR1E7YI0OVOC08W" localSheetId="4" hidden="1">#REF!</definedName>
    <definedName name="BExY6R6BYIQZ4OR1E7YI0OVOC08W" hidden="1">#REF!</definedName>
    <definedName name="BExZIA3C8LKJTEH3MKQ57KJH5TA2" localSheetId="3" hidden="1">#REF!</definedName>
    <definedName name="BExZIA3C8LKJTEH3MKQ57KJH5TA2" localSheetId="4" hidden="1">#REF!</definedName>
    <definedName name="BExZIA3C8LKJTEH3MKQ57KJH5TA2" hidden="1">#REF!</definedName>
    <definedName name="BExZIGDWFIOPMMVCRWX45OIJ5AP3" localSheetId="3" hidden="1">#REF!</definedName>
    <definedName name="BExZIGDWFIOPMMVCRWX45OIJ5AP3" localSheetId="4" hidden="1">#REF!</definedName>
    <definedName name="BExZIGDWFIOPMMVCRWX45OIJ5AP3" hidden="1">#REF!</definedName>
    <definedName name="BExZIIHH3QNQE3GFMHEE4UMHY6WQ" localSheetId="3" hidden="1">#REF!</definedName>
    <definedName name="BExZIIHH3QNQE3GFMHEE4UMHY6WQ" localSheetId="4" hidden="1">#REF!</definedName>
    <definedName name="BExZIIHH3QNQE3GFMHEE4UMHY6WQ" hidden="1">#REF!</definedName>
    <definedName name="BExZIYO22G5UXOB42GDLYGVRJ6U7" localSheetId="3" hidden="1">#REF!</definedName>
    <definedName name="BExZIYO22G5UXOB42GDLYGVRJ6U7" localSheetId="4" hidden="1">#REF!</definedName>
    <definedName name="BExZIYO22G5UXOB42GDLYGVRJ6U7" hidden="1">#REF!</definedName>
    <definedName name="BExZJ7I9T8XU4MZRKJ1VVU76V2LZ" localSheetId="3" hidden="1">#REF!</definedName>
    <definedName name="BExZJ7I9T8XU4MZRKJ1VVU76V2LZ" localSheetId="4" hidden="1">#REF!</definedName>
    <definedName name="BExZJ7I9T8XU4MZRKJ1VVU76V2LZ" hidden="1">#REF!</definedName>
    <definedName name="BExZJMY170JCUU1RWASNZ1HJPRTA" localSheetId="3" hidden="1">#REF!</definedName>
    <definedName name="BExZJMY170JCUU1RWASNZ1HJPRTA" localSheetId="4" hidden="1">#REF!</definedName>
    <definedName name="BExZJMY170JCUU1RWASNZ1HJPRTA" hidden="1">#REF!</definedName>
    <definedName name="BExZJOQR77H0P4SUKVYACDCFBBXO" localSheetId="3" hidden="1">#REF!</definedName>
    <definedName name="BExZJOQR77H0P4SUKVYACDCFBBXO" localSheetId="4" hidden="1">#REF!</definedName>
    <definedName name="BExZJOQR77H0P4SUKVYACDCFBBXO" hidden="1">#REF!</definedName>
    <definedName name="BExZJS6RG34ODDY9HMZ0O34MEMSB" localSheetId="3" hidden="1">#REF!</definedName>
    <definedName name="BExZJS6RG34ODDY9HMZ0O34MEMSB" localSheetId="4" hidden="1">#REF!</definedName>
    <definedName name="BExZJS6RG34ODDY9HMZ0O34MEMSB" hidden="1">#REF!</definedName>
    <definedName name="BExZK34NR4BAD7HJAP7SQ926UQP3" localSheetId="3" hidden="1">#REF!</definedName>
    <definedName name="BExZK34NR4BAD7HJAP7SQ926UQP3" localSheetId="4" hidden="1">#REF!</definedName>
    <definedName name="BExZK34NR4BAD7HJAP7SQ926UQP3" hidden="1">#REF!</definedName>
    <definedName name="BExZK3FGPHH5H771U7D5XY7XBS6E" localSheetId="3" hidden="1">#REF!</definedName>
    <definedName name="BExZK3FGPHH5H771U7D5XY7XBS6E" localSheetId="4" hidden="1">#REF!</definedName>
    <definedName name="BExZK3FGPHH5H771U7D5XY7XBS6E" hidden="1">#REF!</definedName>
    <definedName name="BExZK46CVVS9X1BZ6LLL71016ENT" localSheetId="3" hidden="1">#REF!</definedName>
    <definedName name="BExZK46CVVS9X1BZ6LLL71016ENT" localSheetId="4" hidden="1">#REF!</definedName>
    <definedName name="BExZK46CVVS9X1BZ6LLL71016ENT" hidden="1">#REF!</definedName>
    <definedName name="BExZK52PZLTP1F04T09MP30BVT7H" localSheetId="3" hidden="1">#REF!</definedName>
    <definedName name="BExZK52PZLTP1F04T09MP30BVT7H" localSheetId="4" hidden="1">#REF!</definedName>
    <definedName name="BExZK52PZLTP1F04T09MP30BVT7H" hidden="1">#REF!</definedName>
    <definedName name="BExZKHYORG3O8C772XPFHM1N8T80" localSheetId="3" hidden="1">#REF!</definedName>
    <definedName name="BExZKHYORG3O8C772XPFHM1N8T80" localSheetId="4" hidden="1">#REF!</definedName>
    <definedName name="BExZKHYORG3O8C772XPFHM1N8T80" hidden="1">#REF!</definedName>
    <definedName name="BExZKJRF2IRR57DG9CLC7MSHWNNN" localSheetId="3" hidden="1">#REF!</definedName>
    <definedName name="BExZKJRF2IRR57DG9CLC7MSHWNNN" localSheetId="4" hidden="1">#REF!</definedName>
    <definedName name="BExZKJRF2IRR57DG9CLC7MSHWNNN" hidden="1">#REF!</definedName>
    <definedName name="BExZKV5GYXO0X760SBD9TWTIQHGI" localSheetId="3" hidden="1">#REF!</definedName>
    <definedName name="BExZKV5GYXO0X760SBD9TWTIQHGI" localSheetId="4" hidden="1">#REF!</definedName>
    <definedName name="BExZKV5GYXO0X760SBD9TWTIQHGI" hidden="1">#REF!</definedName>
    <definedName name="BExZKZCGNEA9IPON37A91L4H4H17" localSheetId="3" hidden="1">#REF!</definedName>
    <definedName name="BExZKZCGNEA9IPON37A91L4H4H17" localSheetId="4" hidden="1">#REF!</definedName>
    <definedName name="BExZKZCGNEA9IPON37A91L4H4H17" hidden="1">#REF!</definedName>
    <definedName name="BExZL6E4YVXRUN7ZGF2BIGIXFR8K" localSheetId="3" hidden="1">#REF!</definedName>
    <definedName name="BExZL6E4YVXRUN7ZGF2BIGIXFR8K" localSheetId="4" hidden="1">#REF!</definedName>
    <definedName name="BExZL6E4YVXRUN7ZGF2BIGIXFR8K" hidden="1">#REF!</definedName>
    <definedName name="BExZLF2ZTA4EPN0GHO7C5O8DZ1SN" localSheetId="3" hidden="1">#REF!</definedName>
    <definedName name="BExZLF2ZTA4EPN0GHO7C5O8DZ1SN" localSheetId="4" hidden="1">#REF!</definedName>
    <definedName name="BExZLF2ZTA4EPN0GHO7C5O8DZ1SN" hidden="1">#REF!</definedName>
    <definedName name="BExZLGVLMKTPFXG42QYT0PO81G7F" localSheetId="3" hidden="1">#REF!</definedName>
    <definedName name="BExZLGVLMKTPFXG42QYT0PO81G7F" localSheetId="4" hidden="1">#REF!</definedName>
    <definedName name="BExZLGVLMKTPFXG42QYT0PO81G7F" hidden="1">#REF!</definedName>
    <definedName name="BExZLHRYQQ7BYD3VQWHVTZGYGRCT" localSheetId="3" hidden="1">#REF!</definedName>
    <definedName name="BExZLHRYQQ7BYD3VQWHVTZGYGRCT" localSheetId="4" hidden="1">#REF!</definedName>
    <definedName name="BExZLHRYQQ7BYD3VQWHVTZGYGRCT" hidden="1">#REF!</definedName>
    <definedName name="BExZLKMK7LRK14S09WLMH7MXSQXM" localSheetId="3" hidden="1">#REF!</definedName>
    <definedName name="BExZLKMK7LRK14S09WLMH7MXSQXM" localSheetId="4" hidden="1">#REF!</definedName>
    <definedName name="BExZLKMK7LRK14S09WLMH7MXSQXM" hidden="1">#REF!</definedName>
    <definedName name="BExZM503X0NZBS0FF22LK2RGG6GP" localSheetId="3" hidden="1">#REF!</definedName>
    <definedName name="BExZM503X0NZBS0FF22LK2RGG6GP" localSheetId="4" hidden="1">#REF!</definedName>
    <definedName name="BExZM503X0NZBS0FF22LK2RGG6GP" hidden="1">#REF!</definedName>
    <definedName name="BExZM7JVLG0W8EG5RBU915U3SKBY" localSheetId="3" hidden="1">#REF!</definedName>
    <definedName name="BExZM7JVLG0W8EG5RBU915U3SKBY" localSheetId="4" hidden="1">#REF!</definedName>
    <definedName name="BExZM7JVLG0W8EG5RBU915U3SKBY" hidden="1">#REF!</definedName>
    <definedName name="BExZM85FOVUFF110XMQ9O2ODSJUK" localSheetId="3" hidden="1">#REF!</definedName>
    <definedName name="BExZM85FOVUFF110XMQ9O2ODSJUK" localSheetId="4" hidden="1">#REF!</definedName>
    <definedName name="BExZM85FOVUFF110XMQ9O2ODSJUK" hidden="1">#REF!</definedName>
    <definedName name="BExZMF1MMTZ1TA14PZ8ASSU2CBSP" localSheetId="3" hidden="1">#REF!</definedName>
    <definedName name="BExZMF1MMTZ1TA14PZ8ASSU2CBSP" localSheetId="4" hidden="1">#REF!</definedName>
    <definedName name="BExZMF1MMTZ1TA14PZ8ASSU2CBSP" hidden="1">#REF!</definedName>
    <definedName name="BExZMH54ZU6X4KM0375X9K5VJDZN" localSheetId="3" hidden="1">#REF!</definedName>
    <definedName name="BExZMH54ZU6X4KM0375X9K5VJDZN" localSheetId="4" hidden="1">#REF!</definedName>
    <definedName name="BExZMH54ZU6X4KM0375X9K5VJDZN" hidden="1">#REF!</definedName>
    <definedName name="BExZMKL5YQZD7F0FUCSVFGLPFK52" localSheetId="3" hidden="1">#REF!</definedName>
    <definedName name="BExZMKL5YQZD7F0FUCSVFGLPFK52" localSheetId="4" hidden="1">#REF!</definedName>
    <definedName name="BExZMKL5YQZD7F0FUCSVFGLPFK52" hidden="1">#REF!</definedName>
    <definedName name="BExZMOC3VNZALJM71X2T6FV91GTB" localSheetId="3" hidden="1">#REF!</definedName>
    <definedName name="BExZMOC3VNZALJM71X2T6FV91GTB" localSheetId="4" hidden="1">#REF!</definedName>
    <definedName name="BExZMOC3VNZALJM71X2T6FV91GTB" hidden="1">#REF!</definedName>
    <definedName name="BExZMRHA7TTR9QKJOMONHRVY3YOF" localSheetId="3" hidden="1">#REF!</definedName>
    <definedName name="BExZMRHA7TTR9QKJOMONHRVY3YOF" localSheetId="4" hidden="1">#REF!</definedName>
    <definedName name="BExZMRHA7TTR9QKJOMONHRVY3YOF" hidden="1">#REF!</definedName>
    <definedName name="BExZMXH39OB0I43XEL3K11U3G9PM" localSheetId="3" hidden="1">#REF!</definedName>
    <definedName name="BExZMXH39OB0I43XEL3K11U3G9PM" localSheetId="4" hidden="1">#REF!</definedName>
    <definedName name="BExZMXH39OB0I43XEL3K11U3G9PM" hidden="1">#REF!</definedName>
    <definedName name="BExZMZQ3RBKDHT5GLFNLS52OSJA0" localSheetId="3" hidden="1">#REF!</definedName>
    <definedName name="BExZMZQ3RBKDHT5GLFNLS52OSJA0" localSheetId="4" hidden="1">#REF!</definedName>
    <definedName name="BExZMZQ3RBKDHT5GLFNLS52OSJA0" hidden="1">#REF!</definedName>
    <definedName name="BExZN2F7Y2J2L2LN5WZRG949MS4A" localSheetId="3" hidden="1">#REF!</definedName>
    <definedName name="BExZN2F7Y2J2L2LN5WZRG949MS4A" localSheetId="4" hidden="1">#REF!</definedName>
    <definedName name="BExZN2F7Y2J2L2LN5WZRG949MS4A" hidden="1">#REF!</definedName>
    <definedName name="BExZN847WUWKRYTZWG9TCQZJS3OL" localSheetId="3" hidden="1">#REF!</definedName>
    <definedName name="BExZN847WUWKRYTZWG9TCQZJS3OL" localSheetId="4" hidden="1">#REF!</definedName>
    <definedName name="BExZN847WUWKRYTZWG9TCQZJS3OL" hidden="1">#REF!</definedName>
    <definedName name="BExZNA2ALK6RDWFAXZQCL9TWRDCF" localSheetId="3" hidden="1">#REF!</definedName>
    <definedName name="BExZNA2ALK6RDWFAXZQCL9TWRDCF" localSheetId="4" hidden="1">#REF!</definedName>
    <definedName name="BExZNA2ALK6RDWFAXZQCL9TWRDCF" hidden="1">#REF!</definedName>
    <definedName name="BExZNH3VISFF4NQI11BZDP5IQ7VG" localSheetId="3" hidden="1">#REF!</definedName>
    <definedName name="BExZNH3VISFF4NQI11BZDP5IQ7VG" localSheetId="4" hidden="1">#REF!</definedName>
    <definedName name="BExZNH3VISFF4NQI11BZDP5IQ7VG" hidden="1">#REF!</definedName>
    <definedName name="BExZNJYCFYVMAOI62GB2BABK1ELE" localSheetId="3" hidden="1">#REF!</definedName>
    <definedName name="BExZNJYCFYVMAOI62GB2BABK1ELE" localSheetId="4" hidden="1">#REF!</definedName>
    <definedName name="BExZNJYCFYVMAOI62GB2BABK1ELE" hidden="1">#REF!</definedName>
    <definedName name="BExZNLGAA6ATMJW0Y28J4OI5W27I" localSheetId="3" hidden="1">#REF!</definedName>
    <definedName name="BExZNLGAA6ATMJW0Y28J4OI5W27I" localSheetId="4" hidden="1">#REF!</definedName>
    <definedName name="BExZNLGAA6ATMJW0Y28J4OI5W27I" hidden="1">#REF!</definedName>
    <definedName name="BExZNP7916CH3QP4VCZEULUIKKS5" localSheetId="3" hidden="1">#REF!</definedName>
    <definedName name="BExZNP7916CH3QP4VCZEULUIKKS5" localSheetId="4" hidden="1">#REF!</definedName>
    <definedName name="BExZNP7916CH3QP4VCZEULUIKKS5" hidden="1">#REF!</definedName>
    <definedName name="BExZNV707LIU6Z5H6QI6H67LHTI1" localSheetId="3" hidden="1">#REF!</definedName>
    <definedName name="BExZNV707LIU6Z5H6QI6H67LHTI1" localSheetId="4" hidden="1">#REF!</definedName>
    <definedName name="BExZNV707LIU6Z5H6QI6H67LHTI1" hidden="1">#REF!</definedName>
    <definedName name="BExZNVCBKB930QQ9QW7KSGOZ0V1M" localSheetId="3" hidden="1">#REF!</definedName>
    <definedName name="BExZNVCBKB930QQ9QW7KSGOZ0V1M" localSheetId="4" hidden="1">#REF!</definedName>
    <definedName name="BExZNVCBKB930QQ9QW7KSGOZ0V1M" hidden="1">#REF!</definedName>
    <definedName name="BExZNW8QJ18X0RSGFDWAE9ZSDX39" localSheetId="3" hidden="1">#REF!</definedName>
    <definedName name="BExZNW8QJ18X0RSGFDWAE9ZSDX39" localSheetId="4" hidden="1">#REF!</definedName>
    <definedName name="BExZNW8QJ18X0RSGFDWAE9ZSDX39" hidden="1">#REF!</definedName>
    <definedName name="BExZNZDWRS6Q40L8OCWFEIVI0A1O" localSheetId="3" hidden="1">#REF!</definedName>
    <definedName name="BExZNZDWRS6Q40L8OCWFEIVI0A1O" localSheetId="4" hidden="1">#REF!</definedName>
    <definedName name="BExZNZDWRS6Q40L8OCWFEIVI0A1O" hidden="1">#REF!</definedName>
    <definedName name="BExZOBO9NYLGVJQ31LVQ9XS2ZT4N" localSheetId="3" hidden="1">#REF!</definedName>
    <definedName name="BExZOBO9NYLGVJQ31LVQ9XS2ZT4N" localSheetId="4" hidden="1">#REF!</definedName>
    <definedName name="BExZOBO9NYLGVJQ31LVQ9XS2ZT4N" hidden="1">#REF!</definedName>
    <definedName name="BExZOETNB1CJ3Y2RKLI1ZK0S8Z6H" localSheetId="3" hidden="1">#REF!</definedName>
    <definedName name="BExZOETNB1CJ3Y2RKLI1ZK0S8Z6H" localSheetId="4" hidden="1">#REF!</definedName>
    <definedName name="BExZOETNB1CJ3Y2RKLI1ZK0S8Z6H" hidden="1">#REF!</definedName>
    <definedName name="BExZOREMVSK4E5VSWM838KHUB8AI" localSheetId="3" hidden="1">#REF!</definedName>
    <definedName name="BExZOREMVSK4E5VSWM838KHUB8AI" localSheetId="4" hidden="1">#REF!</definedName>
    <definedName name="BExZOREMVSK4E5VSWM838KHUB8AI" hidden="1">#REF!</definedName>
    <definedName name="BExZOVR745T5P1KS9NV2PXZPZVRG" localSheetId="3" hidden="1">#REF!</definedName>
    <definedName name="BExZOVR745T5P1KS9NV2PXZPZVRG" localSheetId="4" hidden="1">#REF!</definedName>
    <definedName name="BExZOVR745T5P1KS9NV2PXZPZVRG" hidden="1">#REF!</definedName>
    <definedName name="BExZOZSWGLSY2XYVRIS6VSNJDSGD" localSheetId="3" hidden="1">#REF!</definedName>
    <definedName name="BExZOZSWGLSY2XYVRIS6VSNJDSGD" localSheetId="4" hidden="1">#REF!</definedName>
    <definedName name="BExZOZSWGLSY2XYVRIS6VSNJDSGD" hidden="1">#REF!</definedName>
    <definedName name="BExZP7AIJKLM6C6CSUIIFAHFBNX2" localSheetId="3" hidden="1">#REF!</definedName>
    <definedName name="BExZP7AIJKLM6C6CSUIIFAHFBNX2" localSheetId="4" hidden="1">#REF!</definedName>
    <definedName name="BExZP7AIJKLM6C6CSUIIFAHFBNX2" hidden="1">#REF!</definedName>
    <definedName name="BExZPALCPOH27L4MUPX2RFT3F8OM" localSheetId="3" hidden="1">#REF!</definedName>
    <definedName name="BExZPALCPOH27L4MUPX2RFT3F8OM" localSheetId="4" hidden="1">#REF!</definedName>
    <definedName name="BExZPALCPOH27L4MUPX2RFT3F8OM" hidden="1">#REF!</definedName>
    <definedName name="BExZPQ0XY507N8FJMVPKCTK8HC9H" localSheetId="3" hidden="1">#REF!</definedName>
    <definedName name="BExZPQ0XY507N8FJMVPKCTK8HC9H" localSheetId="4" hidden="1">#REF!</definedName>
    <definedName name="BExZPQ0XY507N8FJMVPKCTK8HC9H" hidden="1">#REF!</definedName>
    <definedName name="BExZPXTHEWEN48J9E5ARSA8IGRBI" localSheetId="3" hidden="1">#REF!</definedName>
    <definedName name="BExZPXTHEWEN48J9E5ARSA8IGRBI" localSheetId="4" hidden="1">#REF!</definedName>
    <definedName name="BExZPXTHEWEN48J9E5ARSA8IGRBI" hidden="1">#REF!</definedName>
    <definedName name="BExZQ37OVBR25U32CO2YYVPZOMR5" localSheetId="3" hidden="1">#REF!</definedName>
    <definedName name="BExZQ37OVBR25U32CO2YYVPZOMR5" localSheetId="4" hidden="1">#REF!</definedName>
    <definedName name="BExZQ37OVBR25U32CO2YYVPZOMR5" hidden="1">#REF!</definedName>
    <definedName name="BExZQ3NT7H06VO0AR48WHZULZB93" localSheetId="3" hidden="1">#REF!</definedName>
    <definedName name="BExZQ3NT7H06VO0AR48WHZULZB93" localSheetId="4" hidden="1">#REF!</definedName>
    <definedName name="BExZQ3NT7H06VO0AR48WHZULZB93" hidden="1">#REF!</definedName>
    <definedName name="BExZQ5RCYU1R0DUT1MFN99S1C408" localSheetId="3" hidden="1">#REF!</definedName>
    <definedName name="BExZQ5RCYU1R0DUT1MFN99S1C408" localSheetId="4" hidden="1">#REF!</definedName>
    <definedName name="BExZQ5RCYU1R0DUT1MFN99S1C408" hidden="1">#REF!</definedName>
    <definedName name="BExZQ7PJU07SEJMDX18U9YVDC2GU" localSheetId="3" hidden="1">#REF!</definedName>
    <definedName name="BExZQ7PJU07SEJMDX18U9YVDC2GU" localSheetId="4" hidden="1">#REF!</definedName>
    <definedName name="BExZQ7PJU07SEJMDX18U9YVDC2GU" hidden="1">#REF!</definedName>
    <definedName name="BExZQAJXQ5IJ5RB71EDSPGTRO5HC" localSheetId="3" hidden="1">#REF!</definedName>
    <definedName name="BExZQAJXQ5IJ5RB71EDSPGTRO5HC" localSheetId="4" hidden="1">#REF!</definedName>
    <definedName name="BExZQAJXQ5IJ5RB71EDSPGTRO5HC" hidden="1">#REF!</definedName>
    <definedName name="BExZQBLTKPF3O4MCH6L4LE544FQB" localSheetId="3" hidden="1">#REF!</definedName>
    <definedName name="BExZQBLTKPF3O4MCH6L4LE544FQB" localSheetId="4" hidden="1">#REF!</definedName>
    <definedName name="BExZQBLTKPF3O4MCH6L4LE544FQB" hidden="1">#REF!</definedName>
    <definedName name="BExZQIHTGHK7OOI2Y2PN3JYBY82I" localSheetId="3" hidden="1">#REF!</definedName>
    <definedName name="BExZQIHTGHK7OOI2Y2PN3JYBY82I" localSheetId="4" hidden="1">#REF!</definedName>
    <definedName name="BExZQIHTGHK7OOI2Y2PN3JYBY82I" hidden="1">#REF!</definedName>
    <definedName name="BExZQJJMGU5MHQOILGXGJPAQI5XI" localSheetId="3" hidden="1">#REF!</definedName>
    <definedName name="BExZQJJMGU5MHQOILGXGJPAQI5XI" localSheetId="4" hidden="1">#REF!</definedName>
    <definedName name="BExZQJJMGU5MHQOILGXGJPAQI5XI" hidden="1">#REF!</definedName>
    <definedName name="BExZQL1M2EX5YEQBMNQKVD747N3I" localSheetId="3" hidden="1">#REF!</definedName>
    <definedName name="BExZQL1M2EX5YEQBMNQKVD747N3I" localSheetId="4" hidden="1">#REF!</definedName>
    <definedName name="BExZQL1M2EX5YEQBMNQKVD747N3I" hidden="1">#REF!</definedName>
    <definedName name="BExZQPDYUBJL0C1OME996KHU23N5" localSheetId="3" hidden="1">#REF!</definedName>
    <definedName name="BExZQPDYUBJL0C1OME996KHU23N5" localSheetId="4" hidden="1">#REF!</definedName>
    <definedName name="BExZQPDYUBJL0C1OME996KHU23N5" hidden="1">#REF!</definedName>
    <definedName name="BExZQXBYEBN28QUH1KOVW6KKA5UM" localSheetId="3" hidden="1">#REF!</definedName>
    <definedName name="BExZQXBYEBN28QUH1KOVW6KKA5UM" localSheetId="4" hidden="1">#REF!</definedName>
    <definedName name="BExZQXBYEBN28QUH1KOVW6KKA5UM" hidden="1">#REF!</definedName>
    <definedName name="BExZQZKT146WEN8FTVZ7Y5TSB8L5" localSheetId="3" hidden="1">#REF!</definedName>
    <definedName name="BExZQZKT146WEN8FTVZ7Y5TSB8L5" localSheetId="4" hidden="1">#REF!</definedName>
    <definedName name="BExZQZKT146WEN8FTVZ7Y5TSB8L5" hidden="1">#REF!</definedName>
    <definedName name="BExZR485AKBH93YZ08CMUC3WROED" localSheetId="3" hidden="1">#REF!</definedName>
    <definedName name="BExZR485AKBH93YZ08CMUC3WROED" localSheetId="4" hidden="1">#REF!</definedName>
    <definedName name="BExZR485AKBH93YZ08CMUC3WROED" hidden="1">#REF!</definedName>
    <definedName name="BExZR7TL98P2PPUVGIZYR5873DWW" localSheetId="3" hidden="1">#REF!</definedName>
    <definedName name="BExZR7TL98P2PPUVGIZYR5873DWW" localSheetId="4" hidden="1">#REF!</definedName>
    <definedName name="BExZR7TL98P2PPUVGIZYR5873DWW" hidden="1">#REF!</definedName>
    <definedName name="BExZRAYSYOXAM1PBW1EF6YAZ9RU3" localSheetId="3" hidden="1">#REF!</definedName>
    <definedName name="BExZRAYSYOXAM1PBW1EF6YAZ9RU3" localSheetId="4" hidden="1">#REF!</definedName>
    <definedName name="BExZRAYSYOXAM1PBW1EF6YAZ9RU3" hidden="1">#REF!</definedName>
    <definedName name="BExZRGD1603X5ACFALUUDKCD7X48" localSheetId="3" hidden="1">#REF!</definedName>
    <definedName name="BExZRGD1603X5ACFALUUDKCD7X48" localSheetId="4" hidden="1">#REF!</definedName>
    <definedName name="BExZRGD1603X5ACFALUUDKCD7X48" hidden="1">#REF!</definedName>
    <definedName name="BExZRMSYHFOP8FFWKKUSBHU85J81" localSheetId="3" hidden="1">#REF!</definedName>
    <definedName name="BExZRMSYHFOP8FFWKKUSBHU85J81" localSheetId="4" hidden="1">#REF!</definedName>
    <definedName name="BExZRMSYHFOP8FFWKKUSBHU85J81" hidden="1">#REF!</definedName>
    <definedName name="BExZRP1X6UVLN1UOLHH5VF4STP1O" localSheetId="3" hidden="1">#REF!</definedName>
    <definedName name="BExZRP1X6UVLN1UOLHH5VF4STP1O" localSheetId="4" hidden="1">#REF!</definedName>
    <definedName name="BExZRP1X6UVLN1UOLHH5VF4STP1O" hidden="1">#REF!</definedName>
    <definedName name="BExZRQ930U6OCYNV00CH5I0Q4LPE" localSheetId="3" hidden="1">#REF!</definedName>
    <definedName name="BExZRQ930U6OCYNV00CH5I0Q4LPE" localSheetId="4" hidden="1">#REF!</definedName>
    <definedName name="BExZRQ930U6OCYNV00CH5I0Q4LPE" hidden="1">#REF!</definedName>
    <definedName name="BExZRQP7JLKS45QOGATXS7MK5GUZ" localSheetId="3" hidden="1">#REF!</definedName>
    <definedName name="BExZRQP7JLKS45QOGATXS7MK5GUZ" localSheetId="4" hidden="1">#REF!</definedName>
    <definedName name="BExZRQP7JLKS45QOGATXS7MK5GUZ" hidden="1">#REF!</definedName>
    <definedName name="BExZRW8W514W8OZ72YBONYJ64GXF" localSheetId="3" hidden="1">#REF!</definedName>
    <definedName name="BExZRW8W514W8OZ72YBONYJ64GXF" localSheetId="4" hidden="1">#REF!</definedName>
    <definedName name="BExZRW8W514W8OZ72YBONYJ64GXF" hidden="1">#REF!</definedName>
    <definedName name="BExZRWJP2BUVFJPO8U8ATQEP0LZU" localSheetId="3" hidden="1">#REF!</definedName>
    <definedName name="BExZRWJP2BUVFJPO8U8ATQEP0LZU" localSheetId="4" hidden="1">#REF!</definedName>
    <definedName name="BExZRWJP2BUVFJPO8U8ATQEP0LZU" hidden="1">#REF!</definedName>
    <definedName name="BExZSI9USDLZAN8LI8M4YYQL24GZ" localSheetId="3" hidden="1">#REF!</definedName>
    <definedName name="BExZSI9USDLZAN8LI8M4YYQL24GZ" localSheetId="4" hidden="1">#REF!</definedName>
    <definedName name="BExZSI9USDLZAN8LI8M4YYQL24GZ" hidden="1">#REF!</definedName>
    <definedName name="BExZSLKO175YAM0RMMZH1FPXL4V2" localSheetId="3" hidden="1">#REF!</definedName>
    <definedName name="BExZSLKO175YAM0RMMZH1FPXL4V2" localSheetId="4" hidden="1">#REF!</definedName>
    <definedName name="BExZSLKO175YAM0RMMZH1FPXL4V2" hidden="1">#REF!</definedName>
    <definedName name="BExZSS0LA2JY4ZLJ1Z5YCMLJJZCH" localSheetId="3" hidden="1">#REF!</definedName>
    <definedName name="BExZSS0LA2JY4ZLJ1Z5YCMLJJZCH" localSheetId="4" hidden="1">#REF!</definedName>
    <definedName name="BExZSS0LA2JY4ZLJ1Z5YCMLJJZCH" hidden="1">#REF!</definedName>
    <definedName name="BExZSTNUWCRNCL22SMKXKFSLCJ0O" localSheetId="3" hidden="1">#REF!</definedName>
    <definedName name="BExZSTNUWCRNCL22SMKXKFSLCJ0O" localSheetId="4" hidden="1">#REF!</definedName>
    <definedName name="BExZSTNUWCRNCL22SMKXKFSLCJ0O" hidden="1">#REF!</definedName>
    <definedName name="BExZSYRA4NR7K6RLC3I81QSG5SQR" localSheetId="3" hidden="1">#REF!</definedName>
    <definedName name="BExZSYRA4NR7K6RLC3I81QSG5SQR" hidden="1">#REF!</definedName>
    <definedName name="BExZT6JSZ8CBS0SB3T07N3LMAX7M" localSheetId="3" hidden="1">#REF!</definedName>
    <definedName name="BExZT6JSZ8CBS0SB3T07N3LMAX7M" localSheetId="4" hidden="1">#REF!</definedName>
    <definedName name="BExZT6JSZ8CBS0SB3T07N3LMAX7M" hidden="1">#REF!</definedName>
    <definedName name="BExZTAQV2QVSZY5Y3VCCWUBSBW9P" localSheetId="3" hidden="1">#REF!</definedName>
    <definedName name="BExZTAQV2QVSZY5Y3VCCWUBSBW9P" localSheetId="4" hidden="1">#REF!</definedName>
    <definedName name="BExZTAQV2QVSZY5Y3VCCWUBSBW9P" hidden="1">#REF!</definedName>
    <definedName name="BExZTHSI2FX56PWRSNX9H5EWTZFO" localSheetId="3" hidden="1">#REF!</definedName>
    <definedName name="BExZTHSI2FX56PWRSNX9H5EWTZFO" localSheetId="4" hidden="1">#REF!</definedName>
    <definedName name="BExZTHSI2FX56PWRSNX9H5EWTZFO" hidden="1">#REF!</definedName>
    <definedName name="BExZTJL3HVBFY139H6CJHEQCT1EL" localSheetId="3" hidden="1">#REF!</definedName>
    <definedName name="BExZTJL3HVBFY139H6CJHEQCT1EL" localSheetId="4" hidden="1">#REF!</definedName>
    <definedName name="BExZTJL3HVBFY139H6CJHEQCT1EL" hidden="1">#REF!</definedName>
    <definedName name="BExZTLOL8OPABZI453E0KVNA1GJS" localSheetId="3" hidden="1">#REF!</definedName>
    <definedName name="BExZTLOL8OPABZI453E0KVNA1GJS" localSheetId="4" hidden="1">#REF!</definedName>
    <definedName name="BExZTLOL8OPABZI453E0KVNA1GJS" hidden="1">#REF!</definedName>
    <definedName name="BExZTOTZ9F2ZI18DZM8GW39VDF1N" localSheetId="3" hidden="1">#REF!</definedName>
    <definedName name="BExZTOTZ9F2ZI18DZM8GW39VDF1N" localSheetId="4" hidden="1">#REF!</definedName>
    <definedName name="BExZTOTZ9F2ZI18DZM8GW39VDF1N" hidden="1">#REF!</definedName>
    <definedName name="BExZTT6J3X0TOX0ZY6YPLUVMCW9X" localSheetId="3" hidden="1">#REF!</definedName>
    <definedName name="BExZTT6J3X0TOX0ZY6YPLUVMCW9X" localSheetId="4" hidden="1">#REF!</definedName>
    <definedName name="BExZTT6J3X0TOX0ZY6YPLUVMCW9X" hidden="1">#REF!</definedName>
    <definedName name="BExZTW6ECBRA0BBITWBQ8R93RMCL" localSheetId="3" hidden="1">#REF!</definedName>
    <definedName name="BExZTW6ECBRA0BBITWBQ8R93RMCL" localSheetId="4" hidden="1">#REF!</definedName>
    <definedName name="BExZTW6ECBRA0BBITWBQ8R93RMCL" hidden="1">#REF!</definedName>
    <definedName name="BExZU2BHYAOKSCBM3C5014ZF6IXS" localSheetId="3" hidden="1">#REF!</definedName>
    <definedName name="BExZU2BHYAOKSCBM3C5014ZF6IXS" localSheetId="4" hidden="1">#REF!</definedName>
    <definedName name="BExZU2BHYAOKSCBM3C5014ZF6IXS" hidden="1">#REF!</definedName>
    <definedName name="BExZU2RMJTXOCS0ROPMYPE6WTD87" localSheetId="3" hidden="1">#REF!</definedName>
    <definedName name="BExZU2RMJTXOCS0ROPMYPE6WTD87" localSheetId="4" hidden="1">#REF!</definedName>
    <definedName name="BExZU2RMJTXOCS0ROPMYPE6WTD87" hidden="1">#REF!</definedName>
    <definedName name="BExZUBRAHA9DNEGONEZEB2TDVFC2" localSheetId="3" hidden="1">#REF!</definedName>
    <definedName name="BExZUBRAHA9DNEGONEZEB2TDVFC2" localSheetId="4" hidden="1">#REF!</definedName>
    <definedName name="BExZUBRAHA9DNEGONEZEB2TDVFC2" hidden="1">#REF!</definedName>
    <definedName name="BExZUF7G8FENTJKH9R1XUWXM6CWD" localSheetId="3" hidden="1">#REF!</definedName>
    <definedName name="BExZUF7G8FENTJKH9R1XUWXM6CWD" localSheetId="4" hidden="1">#REF!</definedName>
    <definedName name="BExZUF7G8FENTJKH9R1XUWXM6CWD" hidden="1">#REF!</definedName>
    <definedName name="BExZUNARUJBIZ08VCAV3GEVBIR3D" localSheetId="3" hidden="1">#REF!</definedName>
    <definedName name="BExZUNARUJBIZ08VCAV3GEVBIR3D" localSheetId="4" hidden="1">#REF!</definedName>
    <definedName name="BExZUNARUJBIZ08VCAV3GEVBIR3D" hidden="1">#REF!</definedName>
    <definedName name="BExZUSZT5496UMBP4LFSLTR1GVEW" localSheetId="3" hidden="1">#REF!</definedName>
    <definedName name="BExZUSZT5496UMBP4LFSLTR1GVEW" localSheetId="4" hidden="1">#REF!</definedName>
    <definedName name="BExZUSZT5496UMBP4LFSLTR1GVEW" hidden="1">#REF!</definedName>
    <definedName name="BExZUT54340I38GVCV79EL116WR0" localSheetId="3" hidden="1">#REF!</definedName>
    <definedName name="BExZUT54340I38GVCV79EL116WR0" localSheetId="4" hidden="1">#REF!</definedName>
    <definedName name="BExZUT54340I38GVCV79EL116WR0" hidden="1">#REF!</definedName>
    <definedName name="BExZUXC66MK2SXPXCLD8ZSU0BMTY" localSheetId="3" hidden="1">#REF!</definedName>
    <definedName name="BExZUXC66MK2SXPXCLD8ZSU0BMTY" localSheetId="4" hidden="1">#REF!</definedName>
    <definedName name="BExZUXC66MK2SXPXCLD8ZSU0BMTY" hidden="1">#REF!</definedName>
    <definedName name="BExZUYDULCX65H9OZ9JHPBNKF3MI" localSheetId="3" hidden="1">#REF!</definedName>
    <definedName name="BExZUYDULCX65H9OZ9JHPBNKF3MI" localSheetId="4" hidden="1">#REF!</definedName>
    <definedName name="BExZUYDULCX65H9OZ9JHPBNKF3MI" hidden="1">#REF!</definedName>
    <definedName name="BExZV2QD5ZDK3AGDRULLA7JB46C3" localSheetId="3" hidden="1">#REF!</definedName>
    <definedName name="BExZV2QD5ZDK3AGDRULLA7JB46C3" localSheetId="4" hidden="1">#REF!</definedName>
    <definedName name="BExZV2QD5ZDK3AGDRULLA7JB46C3" hidden="1">#REF!</definedName>
    <definedName name="BExZVBQ29OM0V8XAL3HL0JIM0MMU" localSheetId="3" hidden="1">#REF!</definedName>
    <definedName name="BExZVBQ29OM0V8XAL3HL0JIM0MMU" localSheetId="4" hidden="1">#REF!</definedName>
    <definedName name="BExZVBQ29OM0V8XAL3HL0JIM0MMU" hidden="1">#REF!</definedName>
    <definedName name="BExZVKV2XCPCINW1KP8Q1FI6KDNG" localSheetId="3" hidden="1">#REF!</definedName>
    <definedName name="BExZVKV2XCPCINW1KP8Q1FI6KDNG" localSheetId="4" hidden="1">#REF!</definedName>
    <definedName name="BExZVKV2XCPCINW1KP8Q1FI6KDNG" hidden="1">#REF!</definedName>
    <definedName name="BExZVLM4T9ORS4ZWHME46U4Q103C" localSheetId="3" hidden="1">#REF!</definedName>
    <definedName name="BExZVLM4T9ORS4ZWHME46U4Q103C" localSheetId="4" hidden="1">#REF!</definedName>
    <definedName name="BExZVLM4T9ORS4ZWHME46U4Q103C" hidden="1">#REF!</definedName>
    <definedName name="BExZVM7OZWPPRH5YQW50EYMMIW1A" localSheetId="3" hidden="1">#REF!</definedName>
    <definedName name="BExZVM7OZWPPRH5YQW50EYMMIW1A" localSheetId="4" hidden="1">#REF!</definedName>
    <definedName name="BExZVM7OZWPPRH5YQW50EYMMIW1A" hidden="1">#REF!</definedName>
    <definedName name="BExZVMYK7BAH6AGIAEXBE1NXDZ5Z" localSheetId="3" hidden="1">#REF!</definedName>
    <definedName name="BExZVMYK7BAH6AGIAEXBE1NXDZ5Z" localSheetId="4" hidden="1">#REF!</definedName>
    <definedName name="BExZVMYK7BAH6AGIAEXBE1NXDZ5Z" hidden="1">#REF!</definedName>
    <definedName name="BExZVPYGX2C5OSHMZ6F0KBKZ6B1S" localSheetId="3" hidden="1">#REF!</definedName>
    <definedName name="BExZVPYGX2C5OSHMZ6F0KBKZ6B1S" localSheetId="4" hidden="1">#REF!</definedName>
    <definedName name="BExZVPYGX2C5OSHMZ6F0KBKZ6B1S" hidden="1">#REF!</definedName>
    <definedName name="BExZW3LHTS7PFBNTYM95N8J5AFYQ" localSheetId="3" hidden="1">#REF!</definedName>
    <definedName name="BExZW3LHTS7PFBNTYM95N8J5AFYQ" localSheetId="4" hidden="1">#REF!</definedName>
    <definedName name="BExZW3LHTS7PFBNTYM95N8J5AFYQ" hidden="1">#REF!</definedName>
    <definedName name="BExZW472V5ADKCFHIKAJ6D4R8MU4" localSheetId="3" hidden="1">#REF!</definedName>
    <definedName name="BExZW472V5ADKCFHIKAJ6D4R8MU4" localSheetId="4" hidden="1">#REF!</definedName>
    <definedName name="BExZW472V5ADKCFHIKAJ6D4R8MU4" hidden="1">#REF!</definedName>
    <definedName name="BExZW5UARC8W9AQNLJX2I5WQWS5F" localSheetId="3" hidden="1">#REF!</definedName>
    <definedName name="BExZW5UARC8W9AQNLJX2I5WQWS5F" localSheetId="4" hidden="1">#REF!</definedName>
    <definedName name="BExZW5UARC8W9AQNLJX2I5WQWS5F" hidden="1">#REF!</definedName>
    <definedName name="BExZW7HRGN6A9YS41KI2B2UUMJ7X" localSheetId="3" hidden="1">#REF!</definedName>
    <definedName name="BExZW7HRGN6A9YS41KI2B2UUMJ7X" localSheetId="4" hidden="1">#REF!</definedName>
    <definedName name="BExZW7HRGN6A9YS41KI2B2UUMJ7X" hidden="1">#REF!</definedName>
    <definedName name="BExZW8ZPNV43UXGOT98FDNIBQHZY" localSheetId="3" hidden="1">#REF!</definedName>
    <definedName name="BExZW8ZPNV43UXGOT98FDNIBQHZY" localSheetId="4" hidden="1">#REF!</definedName>
    <definedName name="BExZW8ZPNV43UXGOT98FDNIBQHZY" hidden="1">#REF!</definedName>
    <definedName name="BExZWKZ5N3RDXU8MZ8HQVYYD8O0F" localSheetId="3" hidden="1">#REF!</definedName>
    <definedName name="BExZWKZ5N3RDXU8MZ8HQVYYD8O0F" localSheetId="4" hidden="1">#REF!</definedName>
    <definedName name="BExZWKZ5N3RDXU8MZ8HQVYYD8O0F" hidden="1">#REF!</definedName>
    <definedName name="BExZWMBRUCPO6F4QT5FNX8JRFL7V" localSheetId="3" hidden="1">#REF!</definedName>
    <definedName name="BExZWMBRUCPO6F4QT5FNX8JRFL7V" localSheetId="4" hidden="1">#REF!</definedName>
    <definedName name="BExZWMBRUCPO6F4QT5FNX8JRFL7V" hidden="1">#REF!</definedName>
    <definedName name="BExZWQO5171HT1OZ6D6JZBHEW4JG" localSheetId="3" hidden="1">#REF!</definedName>
    <definedName name="BExZWQO5171HT1OZ6D6JZBHEW4JG" localSheetId="4" hidden="1">#REF!</definedName>
    <definedName name="BExZWQO5171HT1OZ6D6JZBHEW4JG" hidden="1">#REF!</definedName>
    <definedName name="BExZWSMC9T48W74GFGQCIUJ8ZPP3" localSheetId="3" hidden="1">#REF!</definedName>
    <definedName name="BExZWSMC9T48W74GFGQCIUJ8ZPP3" localSheetId="4" hidden="1">#REF!</definedName>
    <definedName name="BExZWSMC9T48W74GFGQCIUJ8ZPP3" hidden="1">#REF!</definedName>
    <definedName name="BExZWUF2V4HY3HI8JN9ZVPRWK1H3" localSheetId="3" hidden="1">#REF!</definedName>
    <definedName name="BExZWUF2V4HY3HI8JN9ZVPRWK1H3" localSheetId="4" hidden="1">#REF!</definedName>
    <definedName name="BExZWUF2V4HY3HI8JN9ZVPRWK1H3" hidden="1">#REF!</definedName>
    <definedName name="BExZWX45URTK9KYDJHEXL1OTZ833" localSheetId="3" hidden="1">#REF!</definedName>
    <definedName name="BExZWX45URTK9KYDJHEXL1OTZ833" localSheetId="4" hidden="1">#REF!</definedName>
    <definedName name="BExZWX45URTK9KYDJHEXL1OTZ833" hidden="1">#REF!</definedName>
    <definedName name="BExZX0EWQEZO86WDAD9A4EAEZ012" localSheetId="3" hidden="1">#REF!</definedName>
    <definedName name="BExZX0EWQEZO86WDAD9A4EAEZ012" localSheetId="4" hidden="1">#REF!</definedName>
    <definedName name="BExZX0EWQEZO86WDAD9A4EAEZ012" hidden="1">#REF!</definedName>
    <definedName name="BExZX2T6ZT2DZLYSDJJBPVIT5OK2" localSheetId="3" hidden="1">#REF!</definedName>
    <definedName name="BExZX2T6ZT2DZLYSDJJBPVIT5OK2" localSheetId="4" hidden="1">#REF!</definedName>
    <definedName name="BExZX2T6ZT2DZLYSDJJBPVIT5OK2" hidden="1">#REF!</definedName>
    <definedName name="BExZXOJDELULNLEH7WG0OYJT0NJ4" localSheetId="3" hidden="1">#REF!</definedName>
    <definedName name="BExZXOJDELULNLEH7WG0OYJT0NJ4" localSheetId="4" hidden="1">#REF!</definedName>
    <definedName name="BExZXOJDELULNLEH7WG0OYJT0NJ4" hidden="1">#REF!</definedName>
    <definedName name="BExZXOOTRNUK8LGEAZ8ZCFW9KXQ1" localSheetId="3" hidden="1">#REF!</definedName>
    <definedName name="BExZXOOTRNUK8LGEAZ8ZCFW9KXQ1" localSheetId="4" hidden="1">#REF!</definedName>
    <definedName name="BExZXOOTRNUK8LGEAZ8ZCFW9KXQ1" hidden="1">#REF!</definedName>
    <definedName name="BExZXT6JOXNKEDU23DKL8XZAJZIH" localSheetId="3" hidden="1">#REF!</definedName>
    <definedName name="BExZXT6JOXNKEDU23DKL8XZAJZIH" localSheetId="4" hidden="1">#REF!</definedName>
    <definedName name="BExZXT6JOXNKEDU23DKL8XZAJZIH" hidden="1">#REF!</definedName>
    <definedName name="BExZXUTYW1HWEEZ1LIX4OQWC7HL1" localSheetId="3" hidden="1">#REF!</definedName>
    <definedName name="BExZXUTYW1HWEEZ1LIX4OQWC7HL1" localSheetId="4" hidden="1">#REF!</definedName>
    <definedName name="BExZXUTYW1HWEEZ1LIX4OQWC7HL1" hidden="1">#REF!</definedName>
    <definedName name="BExZXY4NKQL9QD76YMQJ15U1C2G8" localSheetId="3" hidden="1">#REF!</definedName>
    <definedName name="BExZXY4NKQL9QD76YMQJ15U1C2G8" localSheetId="4" hidden="1">#REF!</definedName>
    <definedName name="BExZXY4NKQL9QD76YMQJ15U1C2G8" hidden="1">#REF!</definedName>
    <definedName name="BExZXYQ7U5G08FQGUIGYT14QCBOF" localSheetId="3" hidden="1">#REF!</definedName>
    <definedName name="BExZXYQ7U5G08FQGUIGYT14QCBOF" localSheetId="4" hidden="1">#REF!</definedName>
    <definedName name="BExZXYQ7U5G08FQGUIGYT14QCBOF" hidden="1">#REF!</definedName>
    <definedName name="BExZY02V77YJBMODJSWZOYCMPS5X" localSheetId="3" hidden="1">#REF!</definedName>
    <definedName name="BExZY02V77YJBMODJSWZOYCMPS5X" localSheetId="4" hidden="1">#REF!</definedName>
    <definedName name="BExZY02V77YJBMODJSWZOYCMPS5X" hidden="1">#REF!</definedName>
    <definedName name="BExZY3DEOYNIHRV56IY5LJXZK8RU" localSheetId="3" hidden="1">#REF!</definedName>
    <definedName name="BExZY3DEOYNIHRV56IY5LJXZK8RU" localSheetId="4" hidden="1">#REF!</definedName>
    <definedName name="BExZY3DEOYNIHRV56IY5LJXZK8RU" hidden="1">#REF!</definedName>
    <definedName name="BExZY49QRZIR6CA41LFA9LM6EULU" localSheetId="3" hidden="1">#REF!</definedName>
    <definedName name="BExZY49QRZIR6CA41LFA9LM6EULU" localSheetId="4" hidden="1">#REF!</definedName>
    <definedName name="BExZY49QRZIR6CA41LFA9LM6EULU" hidden="1">#REF!</definedName>
    <definedName name="BExZYTG2G7W27YATTETFDDCZ0C4U" localSheetId="3" hidden="1">#REF!</definedName>
    <definedName name="BExZYTG2G7W27YATTETFDDCZ0C4U" localSheetId="4" hidden="1">#REF!</definedName>
    <definedName name="BExZYTG2G7W27YATTETFDDCZ0C4U" hidden="1">#REF!</definedName>
    <definedName name="BExZYYOZMC36ROQDWLR5Z17WKHCR" localSheetId="3" hidden="1">#REF!</definedName>
    <definedName name="BExZYYOZMC36ROQDWLR5Z17WKHCR" localSheetId="4" hidden="1">#REF!</definedName>
    <definedName name="BExZYYOZMC36ROQDWLR5Z17WKHCR" hidden="1">#REF!</definedName>
    <definedName name="BExZZ2FQA9A8C7CJKMEFQ9VPSLCE" localSheetId="3" hidden="1">#REF!</definedName>
    <definedName name="BExZZ2FQA9A8C7CJKMEFQ9VPSLCE" localSheetId="4" hidden="1">#REF!</definedName>
    <definedName name="BExZZ2FQA9A8C7CJKMEFQ9VPSLCE" hidden="1">#REF!</definedName>
    <definedName name="BExZZ7ZGXIMA3OVYAWY3YQSK64LF" localSheetId="3" hidden="1">#REF!</definedName>
    <definedName name="BExZZ7ZGXIMA3OVYAWY3YQSK64LF" localSheetId="4" hidden="1">#REF!</definedName>
    <definedName name="BExZZ7ZGXIMA3OVYAWY3YQSK64LF" hidden="1">#REF!</definedName>
    <definedName name="BExZZ8FKEIFG203MU6SEJ69MINCD" localSheetId="3" hidden="1">#REF!</definedName>
    <definedName name="BExZZ8FKEIFG203MU6SEJ69MINCD" localSheetId="4" hidden="1">#REF!</definedName>
    <definedName name="BExZZ8FKEIFG203MU6SEJ69MINCD" hidden="1">#REF!</definedName>
    <definedName name="BExZZCHAVHW8C2H649KRGVQ0WVRT" localSheetId="3" hidden="1">#REF!</definedName>
    <definedName name="BExZZCHAVHW8C2H649KRGVQ0WVRT" localSheetId="4" hidden="1">#REF!</definedName>
    <definedName name="BExZZCHAVHW8C2H649KRGVQ0WVRT" hidden="1">#REF!</definedName>
    <definedName name="BExZZTK54OTLF2YB68BHGOS27GEN" localSheetId="3" hidden="1">#REF!</definedName>
    <definedName name="BExZZTK54OTLF2YB68BHGOS27GEN" localSheetId="4" hidden="1">#REF!</definedName>
    <definedName name="BExZZTK54OTLF2YB68BHGOS27GEN" hidden="1">#REF!</definedName>
    <definedName name="BExZZXB3JQQG4SIZS4MRU6NNW7HI" localSheetId="3" hidden="1">#REF!</definedName>
    <definedName name="BExZZXB3JQQG4SIZS4MRU6NNW7HI" localSheetId="4" hidden="1">#REF!</definedName>
    <definedName name="BExZZXB3JQQG4SIZS4MRU6NNW7HI" hidden="1">#REF!</definedName>
    <definedName name="BExZZZEMIIFKMLLV4DJKX5TB9R5V" localSheetId="3" hidden="1">#REF!</definedName>
    <definedName name="BExZZZEMIIFKMLLV4DJKX5TB9R5V" localSheetId="4" hidden="1">#REF!</definedName>
    <definedName name="BExZZZEMIIFKMLLV4DJKX5TB9R5V" hidden="1">#REF!</definedName>
    <definedName name="BidPrice">'[49]General Inputs'!$I$8</definedName>
    <definedName name="BOOK_LIFE" localSheetId="3">'[50]Lvl FCR'!$G$10</definedName>
    <definedName name="BOOK_LIFE">'[51]Lvl FCR'!$G$10</definedName>
    <definedName name="BOOKADJ" localSheetId="3">#REF!</definedName>
    <definedName name="BOOKADJ" localSheetId="4">#REF!</definedName>
    <definedName name="BOOKADJ" localSheetId="1">#REF!</definedName>
    <definedName name="BOOKADJ">#REF!</definedName>
    <definedName name="BottomRight" localSheetId="3">#REF!</definedName>
    <definedName name="BottomRight" localSheetId="1">#REF!</definedName>
    <definedName name="BottomRight">#REF!</definedName>
    <definedName name="BPARedirect">'[49]General Inputs'!$I$5</definedName>
    <definedName name="bpatoggle" localSheetId="3">#REF!</definedName>
    <definedName name="bpatoggle" localSheetId="1">#REF!</definedName>
    <definedName name="bpatoggle">#REF!</definedName>
    <definedName name="BPAX">[25]EXTERNAL!$A$121:$IV$123</definedName>
    <definedName name="BRI" localSheetId="3">#REF!</definedName>
    <definedName name="BRI" localSheetId="1">#REF!</definedName>
    <definedName name="BRI">#REF!</definedName>
    <definedName name="Bum" localSheetId="3" hidden="1">#REF!</definedName>
    <definedName name="Bum" localSheetId="4" hidden="1">#REF!</definedName>
    <definedName name="Bum" localSheetId="1" hidden="1">#REF!</definedName>
    <definedName name="Bum" hidden="1">#REF!</definedName>
    <definedName name="Button_1">"TradeSummary_Ken_Finicle_List"</definedName>
    <definedName name="C_" localSheetId="3">'[39]Sched 46'!#REF!</definedName>
    <definedName name="C_">'[39]Sched 46'!#REF!</definedName>
    <definedName name="CAE.T">[25]INTERNAL!$A$34:$IV$36</definedName>
    <definedName name="CAES1.T">[25]INTERNAL!$A$37:$IV$39</definedName>
    <definedName name="cap">[52]Readings!$B$2</definedName>
    <definedName name="Capacity" localSheetId="3">#REF!</definedName>
    <definedName name="Capacity" localSheetId="1">#REF!</definedName>
    <definedName name="Capacity">#REF!</definedName>
    <definedName name="CapEx_AFUDC">[49]CapEx!$B$26</definedName>
    <definedName name="CapEx_Facility">[49]CapEx!$B$2</definedName>
    <definedName name="CapEx_Improvements">[49]CapEx!$B$8</definedName>
    <definedName name="CapEx_NetWorkCap">[45]CapEx!$B$31</definedName>
    <definedName name="CapEx_PropertyTax">[49]CapEx!$B$23</definedName>
    <definedName name="CapEx_REET">[49]CapEx!$B$7</definedName>
    <definedName name="CapEx_Sensitivity">[49]CapEx!$B$25</definedName>
    <definedName name="CapEx_SnoPUD">[49]CapEx!$B$24</definedName>
    <definedName name="CapEx_Total">[49]CapEx!$B$27</definedName>
    <definedName name="capfact" localSheetId="3">#REF!</definedName>
    <definedName name="capfact" localSheetId="1">#REF!</definedName>
    <definedName name="capfact">#REF!</definedName>
    <definedName name="Capital_Inflation">'[38]Assumptions (Input)'!$B$11</definedName>
    <definedName name="CASE">[53]INPUTS!$C$8</definedName>
    <definedName name="CASE_E" localSheetId="3">'[54]Named Ranges E'!$C$4</definedName>
    <definedName name="CASE_E" localSheetId="4">'[54]Named Ranges E'!$C$4</definedName>
    <definedName name="CASE_E">'[54]Named Ranges E'!$C$4</definedName>
    <definedName name="CASE_GAS" localSheetId="3">'[55]Named Ranges G'!$C$4</definedName>
    <definedName name="CASE_GAS" localSheetId="4">'[55]Named Ranges G'!$C$4</definedName>
    <definedName name="CASE_GAS">'[55]Named Ranges G'!$C$4</definedName>
    <definedName name="Case_Name" localSheetId="3">'[56]KJB-6,13 Cmn Adj'!$B$8</definedName>
    <definedName name="Case_Name">'[57]KJB-6,13 Cmn Adj'!$B$8</definedName>
    <definedName name="CaseDescription" localSheetId="3">'[35]Dispatch Cases'!$C$11</definedName>
    <definedName name="CaseDescription">'[36]Dispatch Cases'!$C$11</definedName>
    <definedName name="catalog">[24]PartsDataTable!$A$15</definedName>
    <definedName name="CBWorkbookPriority" localSheetId="0">-2060790043</definedName>
    <definedName name="CBWorkbookPriority" hidden="1">-2060790043</definedName>
    <definedName name="CCGT_HeatRate" localSheetId="3">[35]Assumptions!$H$23</definedName>
    <definedName name="CCGT_HeatRate">[36]Assumptions!$H$23</definedName>
    <definedName name="CCGTPrice" localSheetId="3">[35]Assumptions!$H$22</definedName>
    <definedName name="CCGTPrice">[36]Assumptions!$H$22</definedName>
    <definedName name="cep_test" localSheetId="3">'[58]External Allocators'!#REF!</definedName>
    <definedName name="cep_test">'[58]External Allocators'!#REF!</definedName>
    <definedName name="cerarvm" localSheetId="3">#REF!</definedName>
    <definedName name="cerarvm" localSheetId="1">#REF!</definedName>
    <definedName name="cerarvm">#REF!</definedName>
    <definedName name="change_made">[24]PartsFlow!$A$318</definedName>
    <definedName name="change_schedule">[24]PartsFlow!$A$319</definedName>
    <definedName name="Check" localSheetId="3">#REF!</definedName>
    <definedName name="Check" localSheetId="4">#REF!</definedName>
    <definedName name="Check" localSheetId="1">#REF!</definedName>
    <definedName name="Check">#REF!</definedName>
    <definedName name="CIPrice">'[24]Customer Data'!$F$243</definedName>
    <definedName name="CL_RT" localSheetId="3">#REF!</definedName>
    <definedName name="CL_RT" localSheetId="1">#REF!</definedName>
    <definedName name="CL_RT">#REF!</definedName>
    <definedName name="CL_RT2">'[59]Transp Data'!$A$6:$C$81</definedName>
    <definedName name="Classification">'[31]Func Study'!$AB$251</definedName>
    <definedName name="clawback" localSheetId="3">#REF!</definedName>
    <definedName name="clawback" localSheetId="1">#REF!</definedName>
    <definedName name="clawback">#REF!</definedName>
    <definedName name="close" localSheetId="3">#REF!</definedName>
    <definedName name="close" localSheetId="1">#REF!</definedName>
    <definedName name="close">#REF!</definedName>
    <definedName name="Close_Date">'[38]Capital Projects(Input)'!$D$7:$D$53</definedName>
    <definedName name="ClosingDate">'[49]General Inputs'!$E$4</definedName>
    <definedName name="cod" localSheetId="3">#REF!</definedName>
    <definedName name="cod" localSheetId="1">#REF!</definedName>
    <definedName name="cod">#REF!</definedName>
    <definedName name="cofa">'[60]Acct Codes'!$A$1:$B$186</definedName>
    <definedName name="COLHOUSE" localSheetId="3">#REF!</definedName>
    <definedName name="COLHOUSE" localSheetId="1">#REF!</definedName>
    <definedName name="COLHOUSE">#REF!</definedName>
    <definedName name="COLXFER" localSheetId="3">[46]model!#REF!</definedName>
    <definedName name="COLXFER">[46]model!#REF!</definedName>
    <definedName name="COMADJ" localSheetId="3">#REF!</definedName>
    <definedName name="COMADJ" localSheetId="4">#REF!</definedName>
    <definedName name="COMADJ" localSheetId="1">#REF!</definedName>
    <definedName name="COMADJ">#REF!</definedName>
    <definedName name="CombWC_LineItem" localSheetId="3">[17]BS!#REF!</definedName>
    <definedName name="CombWC_LineItem" localSheetId="1">[17]BS!#REF!</definedName>
    <definedName name="CombWC_LineItem">[17]BS!#REF!</definedName>
    <definedName name="COMMON_ADMIN_ALLOCATED" localSheetId="3">#REF!</definedName>
    <definedName name="COMMON_ADMIN_ALLOCATED" localSheetId="1">#REF!</definedName>
    <definedName name="COMMON_ADMIN_ALLOCATED">#REF!</definedName>
    <definedName name="COMP" localSheetId="3">#REF!</definedName>
    <definedName name="COMP" localSheetId="4">#REF!</definedName>
    <definedName name="COMP" localSheetId="1">#REF!</definedName>
    <definedName name="COMP">#REF!</definedName>
    <definedName name="Comp_GAS" localSheetId="3">'[55]Named Ranges G'!$C$8</definedName>
    <definedName name="Comp_GAS" localSheetId="4">'[55]Named Ranges G'!$C$8</definedName>
    <definedName name="Comp_GAS">'[55]Named Ranges G'!$C$8</definedName>
    <definedName name="COMPACTUAL" localSheetId="3">#REF!</definedName>
    <definedName name="COMPACTUAL" localSheetId="4">#REF!</definedName>
    <definedName name="COMPACTUAL" localSheetId="1">#REF!</definedName>
    <definedName name="COMPACTUAL">#REF!</definedName>
    <definedName name="COMPINSR" localSheetId="3">#REF!</definedName>
    <definedName name="COMPINSR" localSheetId="1">#REF!</definedName>
    <definedName name="COMPINSR">#REF!</definedName>
    <definedName name="COMPT" localSheetId="3">#REF!</definedName>
    <definedName name="COMPT" localSheetId="4">#REF!</definedName>
    <definedName name="COMPT" localSheetId="1">#REF!</definedName>
    <definedName name="COMPT">#REF!</definedName>
    <definedName name="COMPWEATHER" localSheetId="3">#REF!</definedName>
    <definedName name="COMPWEATHER" localSheetId="4">#REF!</definedName>
    <definedName name="COMPWEATHER">#REF!</definedName>
    <definedName name="CONSERV" localSheetId="3">#REF!</definedName>
    <definedName name="CONSERV">#REF!</definedName>
    <definedName name="constructcont" localSheetId="3">#REF!</definedName>
    <definedName name="constructcont">#REF!</definedName>
    <definedName name="Construction_OH" localSheetId="3">'[61]Virtual 49 Back-Up'!$E$54</definedName>
    <definedName name="Construction_OH">'[62]Virtual 49 Back-Up'!$E$54</definedName>
    <definedName name="ConsummableCost">'[24]Customer Data'!$I$88</definedName>
    <definedName name="Consv_Rdr_Rt" localSheetId="3">[63]Sch_120!#REF!</definedName>
    <definedName name="Consv_Rdr_Rt">[63]Sch_120!#REF!</definedName>
    <definedName name="ContractDate" localSheetId="3">'[64]Dispatch Cases'!#REF!</definedName>
    <definedName name="ContractDate">'[64]Dispatch Cases'!#REF!</definedName>
    <definedName name="Conv_Factor" localSheetId="3">[63]Sch_120!#REF!</definedName>
    <definedName name="Conv_Factor">[63]Sch_120!#REF!</definedName>
    <definedName name="ConversionFactor" localSheetId="3">[35]Assumptions!$I$65</definedName>
    <definedName name="ConversionFactor">[36]Assumptions!$I$65</definedName>
    <definedName name="CONVFACT" localSheetId="3">#REF!</definedName>
    <definedName name="CONVFACT" localSheetId="1">#REF!</definedName>
    <definedName name="CONVFACT">#REF!</definedName>
    <definedName name="COSFacVal">[31]Inputs!$R$5</definedName>
    <definedName name="costofequit" localSheetId="3">#REF!</definedName>
    <definedName name="costofequit" localSheetId="1">#REF!</definedName>
    <definedName name="costofequit">#REF!</definedName>
    <definedName name="CPI" localSheetId="3">#REF!</definedName>
    <definedName name="CPI" localSheetId="4">'[65]General Inputs'!$D$53</definedName>
    <definedName name="CPI" localSheetId="1">#REF!</definedName>
    <definedName name="CPI">#REF!</definedName>
    <definedName name="cspe_wkly_vect_input" localSheetId="3">#REF!</definedName>
    <definedName name="cspe_wkly_vect_input" localSheetId="1">#REF!</definedName>
    <definedName name="cspe_wkly_vect_input">#REF!</definedName>
    <definedName name="ctypedropdown">[24]PartsDataTable!$F$2:$F$9</definedName>
    <definedName name="ctypeselect">[24]PartsDataTable!$H$1</definedName>
    <definedName name="ctypestart">[24]PartsDataTable!$G$1</definedName>
    <definedName name="CurrQtr">'[66]Inc Stmt'!$AJ$222</definedName>
    <definedName name="CUS">[25]CLASSIFIERS!$A$6:$IV$6</definedName>
    <definedName name="cust" localSheetId="3">#REF!</definedName>
    <definedName name="cust" localSheetId="1">#REF!</definedName>
    <definedName name="cust">#REF!</definedName>
    <definedName name="CUST_1">[25]EXTERNAL!$A$22:$IV$24</definedName>
    <definedName name="CUST_4">[25]EXTERNAL!$A$25:$IV$27</definedName>
    <definedName name="CUST_5">[25]EXTERNAL!$A$28:$IV$30</definedName>
    <definedName name="CUST_6">[25]EXTERNAL!$A$31:$IV$33</definedName>
    <definedName name="CUSTDEP" localSheetId="3">#REF!</definedName>
    <definedName name="CUSTDEP" localSheetId="1">#REF!</definedName>
    <definedName name="CUSTDEP">#REF!</definedName>
    <definedName name="CustomerData">'[24]Customer Data'!$A$1</definedName>
    <definedName name="D108.05.T">[25]INTERNAL!$A$22:$IV$24</definedName>
    <definedName name="D108.10.T">[25]INTERNAL!$A$25:$IV$27</definedName>
    <definedName name="D361.T">[25]INTERNAL!$A$4:$IV$6</definedName>
    <definedName name="D362.T">[25]INTERNAL!$A$7:$IV$9</definedName>
    <definedName name="D364.T">[25]INTERNAL!$A$10:$IV$12</definedName>
    <definedName name="D366.T">[25]INTERNAL!$A$13:$IV$15</definedName>
    <definedName name="D368.T">[25]INTERNAL!$A$16:$IV$18</definedName>
    <definedName name="D370.T">[25]INTERNAL!$A$19:$IV$21</definedName>
    <definedName name="D372.T">[25]INTERNAL!$A$28:$IV$30</definedName>
    <definedName name="Data">'[67]Mix Variance'!$B$1:$N$31</definedName>
    <definedName name="Data.Avg">'[66]Avg Amts'!$A$5:$BP$34</definedName>
    <definedName name="Data.Qtrs.Avg">'[66]Avg Amts'!$A$5:$IV$5</definedName>
    <definedName name="data1">'[68]Mix Variance'!$O$5:$T$25</definedName>
    <definedName name="DATA2" localSheetId="3">#REF!</definedName>
    <definedName name="DATA2" localSheetId="1">#REF!</definedName>
    <definedName name="DATA2">#REF!</definedName>
    <definedName name="DATA3" localSheetId="3">#REF!</definedName>
    <definedName name="DATA3" localSheetId="1">#REF!</definedName>
    <definedName name="DATA3">#REF!</definedName>
    <definedName name="DATA4" localSheetId="3">#REF!</definedName>
    <definedName name="DATA4" localSheetId="1">#REF!</definedName>
    <definedName name="DATA4">#REF!</definedName>
    <definedName name="DATA5" localSheetId="3">#REF!</definedName>
    <definedName name="DATA5">#REF!</definedName>
    <definedName name="DATA6" localSheetId="3">#REF!</definedName>
    <definedName name="DATA6">#REF!</definedName>
    <definedName name="_xlnm.Database" localSheetId="3">[69]Invoice!#REF!</definedName>
    <definedName name="_xlnm.Database" localSheetId="4">[69]Invoice!#REF!</definedName>
    <definedName name="_xlnm.Database" localSheetId="1">[69]Invoice!#REF!</definedName>
    <definedName name="_xlnm.Database">[69]Invoice!#REF!</definedName>
    <definedName name="datastart">[24]PartsDataTable!$P$1</definedName>
    <definedName name="DATE" localSheetId="3">[70]Jan!#REF!</definedName>
    <definedName name="DATE" localSheetId="4">[70]Jan!#REF!</definedName>
    <definedName name="DATE" localSheetId="1">[70]Jan!#REF!</definedName>
    <definedName name="DATE">[70]Jan!#REF!</definedName>
    <definedName name="daveisroyescal" localSheetId="3">#REF!</definedName>
    <definedName name="daveisroyescal" localSheetId="1">#REF!</definedName>
    <definedName name="daveisroyescal">#REF!</definedName>
    <definedName name="daviesroyprice" localSheetId="3">#REF!</definedName>
    <definedName name="daviesroyprice" localSheetId="1">#REF!</definedName>
    <definedName name="daviesroyprice">#REF!</definedName>
    <definedName name="dc_461" localSheetId="3">'[39]Sched 46'!#REF!</definedName>
    <definedName name="dc_461" localSheetId="1">'[39]Sched 46'!#REF!</definedName>
    <definedName name="dc_461">'[39]Sched 46'!#REF!</definedName>
    <definedName name="dc_462" localSheetId="3">'[39]Sched 46'!#REF!</definedName>
    <definedName name="dc_462" localSheetId="1">'[39]Sched 46'!#REF!</definedName>
    <definedName name="dc_462">'[39]Sched 46'!#REF!</definedName>
    <definedName name="dc_49" localSheetId="3">'[39]Sched 46'!#REF!</definedName>
    <definedName name="dc_49">'[39]Sched 46'!#REF!</definedName>
    <definedName name="dc_491" localSheetId="3">'[39]Sched 46'!#REF!</definedName>
    <definedName name="dc_491">'[39]Sched 46'!#REF!</definedName>
    <definedName name="dc_492" localSheetId="3">'[39]Sched 46'!#REF!</definedName>
    <definedName name="dc_492">'[39]Sched 46'!#REF!</definedName>
    <definedName name="debtforce" localSheetId="3">#REF!</definedName>
    <definedName name="debtforce" localSheetId="1">#REF!</definedName>
    <definedName name="debtforce">#REF!</definedName>
    <definedName name="DebtPerc" localSheetId="3">[35]Assumptions!$I$58</definedName>
    <definedName name="DebtPerc">[36]Assumptions!$I$58</definedName>
    <definedName name="DEC" localSheetId="3">[42]Backup!#REF!</definedName>
    <definedName name="DEC" localSheetId="4">[42]Backup!#REF!</definedName>
    <definedName name="DEC" localSheetId="1">[42]Backup!#REF!</definedName>
    <definedName name="DEC">[42]Backup!#REF!</definedName>
    <definedName name="Dec02AMA" localSheetId="3">[11]BS!#REF!</definedName>
    <definedName name="Dec02AMA" localSheetId="1">[11]BS!#REF!</definedName>
    <definedName name="Dec02AMA">[11]BS!#REF!</definedName>
    <definedName name="Dec03AMA">[5]BS!$AJ$7:$AJ$3582</definedName>
    <definedName name="Dec04AMA">[3]BS!$AO$7:$AO$3582</definedName>
    <definedName name="Dec08AMA">[4]BS!$AJ$7:$AJ$1726</definedName>
    <definedName name="Dec09AMA">[4]BS!$AV$7:$AV$1726</definedName>
    <definedName name="Dec16AMA">[18]BS!$AD$8:$AD$2553</definedName>
    <definedName name="Dec17AMA">[18]BS!$AP$8:$AP$2554</definedName>
    <definedName name="DECT" localSheetId="3">#REF!</definedName>
    <definedName name="DECT" localSheetId="4">#REF!</definedName>
    <definedName name="DECT" localSheetId="1">#REF!</definedName>
    <definedName name="DECT">#REF!</definedName>
    <definedName name="Degree_Days" localSheetId="3">#REF!</definedName>
    <definedName name="Degree_Days" localSheetId="1">#REF!</definedName>
    <definedName name="Degree_Days">#REF!</definedName>
    <definedName name="DELETE01" localSheetId="3" hidden="1">{#N/A,#N/A,FALSE,"Coversheet";#N/A,#N/A,FALSE,"QA"}</definedName>
    <definedName name="DELETE01" localSheetId="4" hidden="1">{#N/A,#N/A,FALSE,"Coversheet";#N/A,#N/A,FALSE,"QA"}</definedName>
    <definedName name="DELETE01" localSheetId="1" hidden="1">{#N/A,#N/A,FALSE,"Coversheet";#N/A,#N/A,FALSE,"QA"}</definedName>
    <definedName name="DELETE01" hidden="1">{#N/A,#N/A,FALSE,"Coversheet";#N/A,#N/A,FALSE,"QA"}</definedName>
    <definedName name="DELETE02" localSheetId="3" hidden="1">{#N/A,#N/A,FALSE,"Schedule F";#N/A,#N/A,FALSE,"Schedule G"}</definedName>
    <definedName name="DELETE02" localSheetId="4" hidden="1">{#N/A,#N/A,FALSE,"Schedule F";#N/A,#N/A,FALSE,"Schedule G"}</definedName>
    <definedName name="DELETE02" localSheetId="1" hidden="1">{#N/A,#N/A,FALSE,"Schedule F";#N/A,#N/A,FALSE,"Schedule G"}</definedName>
    <definedName name="DELETE02" hidden="1">{#N/A,#N/A,FALSE,"Schedule F";#N/A,#N/A,FALSE,"Schedule G"}</definedName>
    <definedName name="Delete06" localSheetId="3" hidden="1">{#N/A,#N/A,FALSE,"Coversheet";#N/A,#N/A,FALSE,"QA"}</definedName>
    <definedName name="Delete06" localSheetId="4" hidden="1">{#N/A,#N/A,FALSE,"Coversheet";#N/A,#N/A,FALSE,"QA"}</definedName>
    <definedName name="Delete06" localSheetId="1" hidden="1">{#N/A,#N/A,FALSE,"Coversheet";#N/A,#N/A,FALSE,"QA"}</definedName>
    <definedName name="Delete06" hidden="1">{#N/A,#N/A,FALSE,"Coversheet";#N/A,#N/A,FALSE,"QA"}</definedName>
    <definedName name="Delete09" localSheetId="3" hidden="1">{#N/A,#N/A,FALSE,"Coversheet";#N/A,#N/A,FALSE,"QA"}</definedName>
    <definedName name="Delete09" localSheetId="4" hidden="1">{#N/A,#N/A,FALSE,"Coversheet";#N/A,#N/A,FALSE,"QA"}</definedName>
    <definedName name="Delete09" localSheetId="1" hidden="1">{#N/A,#N/A,FALSE,"Coversheet";#N/A,#N/A,FALSE,"QA"}</definedName>
    <definedName name="Delete09" hidden="1">{#N/A,#N/A,FALSE,"Coversheet";#N/A,#N/A,FALSE,"QA"}</definedName>
    <definedName name="Delete1" localSheetId="3" hidden="1">{#N/A,#N/A,FALSE,"Coversheet";#N/A,#N/A,FALSE,"QA"}</definedName>
    <definedName name="Delete1" localSheetId="4" hidden="1">{#N/A,#N/A,FALSE,"Coversheet";#N/A,#N/A,FALSE,"QA"}</definedName>
    <definedName name="Delete1" localSheetId="1" hidden="1">{#N/A,#N/A,FALSE,"Coversheet";#N/A,#N/A,FALSE,"QA"}</definedName>
    <definedName name="Delete1" hidden="1">{#N/A,#N/A,FALSE,"Coversheet";#N/A,#N/A,FALSE,"QA"}</definedName>
    <definedName name="Delete10" localSheetId="3" hidden="1">{#N/A,#N/A,FALSE,"Schedule F";#N/A,#N/A,FALSE,"Schedule G"}</definedName>
    <definedName name="Delete10" localSheetId="4" hidden="1">{#N/A,#N/A,FALSE,"Schedule F";#N/A,#N/A,FALSE,"Schedule G"}</definedName>
    <definedName name="Delete10" localSheetId="1" hidden="1">{#N/A,#N/A,FALSE,"Schedule F";#N/A,#N/A,FALSE,"Schedule G"}</definedName>
    <definedName name="Delete10" hidden="1">{#N/A,#N/A,FALSE,"Schedule F";#N/A,#N/A,FALSE,"Schedule G"}</definedName>
    <definedName name="Delete21" localSheetId="3" hidden="1">{#N/A,#N/A,FALSE,"Coversheet";#N/A,#N/A,FALSE,"QA"}</definedName>
    <definedName name="Delete21" localSheetId="4" hidden="1">{#N/A,#N/A,FALSE,"Coversheet";#N/A,#N/A,FALSE,"QA"}</definedName>
    <definedName name="Delete21" localSheetId="1" hidden="1">{#N/A,#N/A,FALSE,"Coversheet";#N/A,#N/A,FALSE,"QA"}</definedName>
    <definedName name="Delete21" hidden="1">{#N/A,#N/A,FALSE,"Coversheet";#N/A,#N/A,FALSE,"QA"}</definedName>
    <definedName name="DEM">[25]CLASSIFIERS!$A$4:$IV$4</definedName>
    <definedName name="DEM_1">[25]EXTERNAL!$A$7:$IV$9</definedName>
    <definedName name="DEM_12CP">[25]EXTERNAL!$A$118:$IV$120</definedName>
    <definedName name="DEM_12NCP_P">[25]EXTERNAL!$A$187:$IV$189</definedName>
    <definedName name="DEM_12NCP_S">[25]EXTERNAL!$A$190:$IV$192</definedName>
    <definedName name="DEM_12NCP1">[25]EXTERNAL!$A$139:$IV$141</definedName>
    <definedName name="DEM_12NCP2">[25]EXTERNAL!$A$130:$IV$132</definedName>
    <definedName name="DEM_1A">[25]EXTERNAL!$A$115:$IV$117</definedName>
    <definedName name="DEM_2A">[25]EXTERNAL!$A$148:$IV$150</definedName>
    <definedName name="DEM_3A">[25]EXTERNAL!$A$199:$IV$201</definedName>
    <definedName name="DEM_3B">[25]EXTERNAL!$A$196:$IV$198</definedName>
    <definedName name="Demand">[30]Inputs!$D$8</definedName>
    <definedName name="Demand2">[71]Inputs!$D$11</definedName>
    <definedName name="Demands" localSheetId="3">#REF!</definedName>
    <definedName name="Demands" localSheetId="1">#REF!</definedName>
    <definedName name="Demands">#REF!</definedName>
    <definedName name="DEPRECIATION" localSheetId="3">#REF!</definedName>
    <definedName name="DEPRECIATION" localSheetId="1">#REF!</definedName>
    <definedName name="DEPRECIATION">#REF!</definedName>
    <definedName name="DES1.T">[25]INTERNAL!$A$40:$IV$42</definedName>
    <definedName name="DES2.T">[25]INTERNAL!$A$43:$IV$45</definedName>
    <definedName name="devfee" localSheetId="3">#REF!</definedName>
    <definedName name="devfee" localSheetId="1">#REF!</definedName>
    <definedName name="devfee">#REF!</definedName>
    <definedName name="DF_HeatRate" localSheetId="3">[35]Assumptions!$L$23</definedName>
    <definedName name="DF_HeatRate">[36]Assumptions!$L$23</definedName>
    <definedName name="DFIT" localSheetId="3" hidden="1">{#N/A,#N/A,FALSE,"Coversheet";#N/A,#N/A,FALSE,"QA"}</definedName>
    <definedName name="DFIT" localSheetId="4" hidden="1">{#N/A,#N/A,FALSE,"Coversheet";#N/A,#N/A,FALSE,"QA"}</definedName>
    <definedName name="DFIT" localSheetId="1" hidden="1">{#N/A,#N/A,FALSE,"Coversheet";#N/A,#N/A,FALSE,"QA"}</definedName>
    <definedName name="DFIT" hidden="1">{#N/A,#N/A,FALSE,"Coversheet";#N/A,#N/A,FALSE,"QA"}</definedName>
    <definedName name="DIR_40">[25]EXTERNAL!$A$193:$IV$195</definedName>
    <definedName name="DIR_449">[25]EXTERNAL!$A$127:$IV$129</definedName>
    <definedName name="DIR_449_ENERGY">[25]EXTERNAL!$A$160:$IV$162</definedName>
    <definedName name="DIR_449_HV">[25]EXTERNAL!$A$157:$IV$159</definedName>
    <definedName name="DIR_449_OATT">[25]EXTERNAL!$A$166:$IV$168</definedName>
    <definedName name="DIR_RESALE">[25]EXTERNAL!$A$124:$IV$126</definedName>
    <definedName name="DIR_RESALE_LARGE">[25]EXTERNAL!$A$154:$IV$156</definedName>
    <definedName name="DIR_RESALE_SMALL">[25]EXTERNAL!$A$151:$IV$153</definedName>
    <definedName name="DIR108.09">[25]EXTERNAL!$A$106:$IV$108</definedName>
    <definedName name="DIR235.00">[25]EXTERNAL!$A$85:$IV$87</definedName>
    <definedName name="DIR360.01">[25]EXTERNAL!$A$37:$IV$39</definedName>
    <definedName name="DIR361.01">[25]EXTERNAL!$A$40:$IV$42</definedName>
    <definedName name="DIR362.01">[25]EXTERNAL!$A$43:$IV$45</definedName>
    <definedName name="DIR364.01">[25]EXTERNAL!$A$46:$IV$48</definedName>
    <definedName name="DIR366.01">[25]EXTERNAL!$A$49:$IV$51</definedName>
    <definedName name="DIR368.03">[25]EXTERNAL!$A$55:$IV$57</definedName>
    <definedName name="DIR368.03C">[25]EXTERNAL!$A$52:$IV$54</definedName>
    <definedName name="DIR372.00">[25]EXTERNAL!$A$58:$IV$60</definedName>
    <definedName name="DIR373.00">[25]EXTERNAL!$A$61:$IV$63</definedName>
    <definedName name="DIR450.01">[25]EXTERNAL!$A$10:$IV$12</definedName>
    <definedName name="DIR450.02">[25]EXTERNAL!$A$184:$IV$186</definedName>
    <definedName name="DIR451.02">[25]EXTERNAL!$A$70:$IV$72</definedName>
    <definedName name="DIR451.03">[25]EXTERNAL!$A$136:$IV$138</definedName>
    <definedName name="DIR451.05">[25]EXTERNAL!$A$76:$IV$78</definedName>
    <definedName name="DIR451.06">[25]EXTERNAL!$A$109:$IV$111</definedName>
    <definedName name="DIR451.07">[25]EXTERNAL!$A$133:$IV$135</definedName>
    <definedName name="DIR454.04">[25]EXTERNAL!$A$73:$IV$75</definedName>
    <definedName name="DIR556.01">[25]EXTERNAL!$A$175:$IV$177</definedName>
    <definedName name="DIR565.02">[25]EXTERNAL!$A$178:$IV$180</definedName>
    <definedName name="DIR908.01">[25]EXTERNAL!$A$172:$IV$174</definedName>
    <definedName name="DIR920.01">[25]EXTERNAL!$A$181:$IV$183</definedName>
    <definedName name="Dis">'[31]Func Study'!$AB$250</definedName>
    <definedName name="Disc" localSheetId="3">'[64]Debt Amortization'!#REF!</definedName>
    <definedName name="Disc">'[64]Debt Amortization'!#REF!</definedName>
    <definedName name="Discount_for_Revenue_Reqmt">'[72]Assumptions of Purchase'!$B$45</definedName>
    <definedName name="DisFac">'[31]Func Dist Factor Table'!$A$11:$G$25</definedName>
    <definedName name="Dist_factor" localSheetId="3">#REF!</definedName>
    <definedName name="Dist_factor" localSheetId="4">#REF!</definedName>
    <definedName name="Dist_factor" localSheetId="1">#REF!</definedName>
    <definedName name="Dist_factor">#REF!</definedName>
    <definedName name="DistPeakMethod" localSheetId="3">[33]Inputs!#REF!</definedName>
    <definedName name="DistPeakMethod" localSheetId="4">[33]Inputs!#REF!</definedName>
    <definedName name="DistPeakMethod" localSheetId="1">[33]Inputs!#REF!</definedName>
    <definedName name="DistPeakMethod">[33]Inputs!#REF!</definedName>
    <definedName name="DOCKET" localSheetId="3">#REF!</definedName>
    <definedName name="DOCKET" localSheetId="1">#REF!</definedName>
    <definedName name="DOCKET">#REF!</definedName>
    <definedName name="DocketNumber" localSheetId="3">'[73]JHS-19'!$AR$2</definedName>
    <definedName name="DocketNumber">'[74]JHS-19'!$AR$2</definedName>
    <definedName name="DP.T">[25]INTERNAL!$A$46:$IV$48</definedName>
    <definedName name="DUDE" localSheetId="3" hidden="1">#REF!</definedName>
    <definedName name="DUDE" localSheetId="4" hidden="1">#REF!</definedName>
    <definedName name="DUDE" localSheetId="1" hidden="1">#REF!</definedName>
    <definedName name="DUDE" hidden="1">#REF!</definedName>
    <definedName name="duration">'[24]Customer Data'!$F$12</definedName>
    <definedName name="DurPTC" localSheetId="3">#REF!</definedName>
    <definedName name="DurPTC" localSheetId="1">#REF!</definedName>
    <definedName name="DurPTC">#REF!</definedName>
    <definedName name="EBFIT.T">[25]INTERNAL!$A$88:$IV$90</definedName>
    <definedName name="ec_46s1" localSheetId="3">'[39]Sched 46'!#REF!</definedName>
    <definedName name="ec_46s1">'[39]Sched 46'!#REF!</definedName>
    <definedName name="ec_46s2" localSheetId="3">'[39]Sched 46'!#REF!</definedName>
    <definedName name="ec_46s2">'[39]Sched 46'!#REF!</definedName>
    <definedName name="ec_46w1" localSheetId="3">'[39]Sched 46'!#REF!</definedName>
    <definedName name="ec_46w1">'[39]Sched 46'!#REF!</definedName>
    <definedName name="ec_46w2" localSheetId="3">'[39]Sched 46'!#REF!</definedName>
    <definedName name="ec_46w2">'[39]Sched 46'!#REF!</definedName>
    <definedName name="ec_49s1" localSheetId="3">'[39]Sched 46'!#REF!</definedName>
    <definedName name="ec_49s1">'[39]Sched 46'!#REF!</definedName>
    <definedName name="ec_49s2" localSheetId="3">'[39]Sched 46'!#REF!</definedName>
    <definedName name="ec_49s2">'[39]Sched 46'!#REF!</definedName>
    <definedName name="ec_49w1" localSheetId="3">'[39]Sched 46'!#REF!</definedName>
    <definedName name="ec_49w1">'[39]Sched 46'!#REF!</definedName>
    <definedName name="ec_49w2" localSheetId="3">'[39]Sched 46'!#REF!</definedName>
    <definedName name="ec_49w2">'[39]Sched 46'!#REF!</definedName>
    <definedName name="ee" localSheetId="3" hidden="1">{#N/A,#N/A,FALSE,"Month ";#N/A,#N/A,FALSE,"YTD";#N/A,#N/A,FALSE,"12 mo ended"}</definedName>
    <definedName name="ee" localSheetId="4" hidden="1">{#N/A,#N/A,FALSE,"Month ";#N/A,#N/A,FALSE,"YTD";#N/A,#N/A,FALSE,"12 mo ended"}</definedName>
    <definedName name="ee" localSheetId="1" hidden="1">{#N/A,#N/A,FALSE,"Month ";#N/A,#N/A,FALSE,"YTD";#N/A,#N/A,FALSE,"12 mo ended"}</definedName>
    <definedName name="ee" hidden="1">{#N/A,#N/A,FALSE,"Month ";#N/A,#N/A,FALSE,"YTD";#N/A,#N/A,FALSE,"12 mo ended"}</definedName>
    <definedName name="EffTax">[25]INPUTS!$F$31</definedName>
    <definedName name="Electp1" localSheetId="3">#REF!</definedName>
    <definedName name="Electp1" localSheetId="1">#REF!</definedName>
    <definedName name="Electp1">#REF!</definedName>
    <definedName name="Electp2" localSheetId="3">#REF!</definedName>
    <definedName name="Electp2" localSheetId="1">#REF!</definedName>
    <definedName name="Electp2">#REF!</definedName>
    <definedName name="Electric_Prices" localSheetId="3">'[75]Monthly Price Summary'!$B$4:$E$27</definedName>
    <definedName name="Electric_Prices">'[76]Monthly Price Summary'!$B$4:$E$27</definedName>
    <definedName name="ElecWC_LineItems" localSheetId="3">[26]BS!$AO$7:$AO$3420</definedName>
    <definedName name="ElecWC_LineItems">[27]BS!$AO$7:$AO$3420</definedName>
    <definedName name="ElRBLine" localSheetId="3">[26]BS!$AP$7:$AP$3141</definedName>
    <definedName name="ElRBLine">[27]BS!$AP$7:$AP$3141</definedName>
    <definedName name="EMPLBENE" localSheetId="3">#REF!</definedName>
    <definedName name="EMPLBENE" localSheetId="1">#REF!</definedName>
    <definedName name="EMPLBENE">#REF!</definedName>
    <definedName name="EndDate" localSheetId="3">[35]Assumptions!$C$11</definedName>
    <definedName name="EndDate">[36]Assumptions!$C$11</definedName>
    <definedName name="endptcyr" localSheetId="3">#REF!</definedName>
    <definedName name="endptcyr" localSheetId="1">#REF!</definedName>
    <definedName name="endptcyr">#REF!</definedName>
    <definedName name="energy">[52]Readings!$B$3</definedName>
    <definedName name="ENERGY_1">[25]EXTERNAL!$A$4:$IV$6</definedName>
    <definedName name="ENERGY_2">[25]EXTERNAL!$A$145:$IV$147</definedName>
    <definedName name="EnforceLeadTime">'[24]Customer Data'!$I$127</definedName>
    <definedName name="Engy">[30]Inputs!$D$9</definedName>
    <definedName name="Engy2">[71]Inputs!$D$12</definedName>
    <definedName name="enxco2005" localSheetId="3">#REF!</definedName>
    <definedName name="enxco2005" localSheetId="1">#REF!</definedName>
    <definedName name="enxco2005">#REF!</definedName>
    <definedName name="enxcoescal" localSheetId="3">#REF!</definedName>
    <definedName name="enxcoescal" localSheetId="1">#REF!</definedName>
    <definedName name="enxcoescal">#REF!</definedName>
    <definedName name="enxcoownperc" localSheetId="3">#REF!</definedName>
    <definedName name="enxcoownperc" localSheetId="1">#REF!</definedName>
    <definedName name="enxcoownperc">#REF!</definedName>
    <definedName name="epcfee" localSheetId="3">#REF!</definedName>
    <definedName name="epcfee">#REF!</definedName>
    <definedName name="EPIS.T">[25]INTERNAL!$A$49:$IV$51</definedName>
    <definedName name="EPMWorkbookOptions_1">"gioAAB+LCAAAAAAABADtmmtvokoYx99vst/B8H4F6qWehrphR7qSVSCA7TFNQ1CnlSwCZ8Dafvsz3EHGHsvmGF6QtI15bvPMf34dwIH7/razO68Q+Zbr3FJsl6E60Fm7G8t5uaX2wfM3dkh9H3/9wj246PfKdX/LXoBD/Q7Oc/ybN9+6pbZB4N3Q9OFw6B56XRe90FcMw9J/z2faegt35jfL8QPTWUMqy9r8dxaFR+10OOA6DlyHY+ou2CME"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2"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3">#REF!</definedName>
    <definedName name="equitperc">#REF!</definedName>
    <definedName name="EquityPerc">'[49]Revenue Calculation'!$I$3</definedName>
    <definedName name="error" localSheetId="3" hidden="1">{#N/A,#N/A,FALSE,"Coversheet";#N/A,#N/A,FALSE,"QA"}</definedName>
    <definedName name="error" localSheetId="4" hidden="1">{#N/A,#N/A,FALSE,"Coversheet";#N/A,#N/A,FALSE,"QA"}</definedName>
    <definedName name="error" localSheetId="1" hidden="1">{#N/A,#N/A,FALSE,"Coversheet";#N/A,#N/A,FALSE,"QA"}</definedName>
    <definedName name="error" hidden="1">{#N/A,#N/A,FALSE,"Coversheet";#N/A,#N/A,FALSE,"QA"}</definedName>
    <definedName name="Escalator">1.025</definedName>
    <definedName name="Estimate" localSheetId="3" hidden="1">{#N/A,#N/A,FALSE,"Summ";#N/A,#N/A,FALSE,"General"}</definedName>
    <definedName name="Estimate" localSheetId="4" hidden="1">{#N/A,#N/A,FALSE,"Summ";#N/A,#N/A,FALSE,"General"}</definedName>
    <definedName name="Estimate" localSheetId="1" hidden="1">{#N/A,#N/A,FALSE,"Summ";#N/A,#N/A,FALSE,"General"}</definedName>
    <definedName name="Estimate" hidden="1">{#N/A,#N/A,FALSE,"Summ";#N/A,#N/A,FALSE,"General"}</definedName>
    <definedName name="estrateRES" localSheetId="3">#REF!</definedName>
    <definedName name="estrateRES">#REF!</definedName>
    <definedName name="ex" localSheetId="3" hidden="1">{#N/A,#N/A,FALSE,"Summ";#N/A,#N/A,FALSE,"General"}</definedName>
    <definedName name="ex" localSheetId="4" hidden="1">{#N/A,#N/A,FALSE,"Summ";#N/A,#N/A,FALSE,"General"}</definedName>
    <definedName name="ex" localSheetId="1" hidden="1">{#N/A,#N/A,FALSE,"Summ";#N/A,#N/A,FALSE,"General"}</definedName>
    <definedName name="ex" hidden="1">{#N/A,#N/A,FALSE,"Summ";#N/A,#N/A,FALSE,"General"}</definedName>
    <definedName name="Exhibit_No.______MJS_4">'[23]MJS-4'!$O$3</definedName>
    <definedName name="Exhibit_No.______MJS_5">'[23]MJS-5'!$E$3</definedName>
    <definedName name="Exhibit_No.______MJS_6">'[23]MJS-6'!$F$3</definedName>
    <definedName name="Expected_Life" localSheetId="3">#REF!</definedName>
    <definedName name="Expected_Life" localSheetId="1">#REF!</definedName>
    <definedName name="Expected_Life">#REF!</definedName>
    <definedName name="ExpirationDate">[24]PartsDataTable!$E$14</definedName>
    <definedName name="F" localSheetId="3" hidden="1">#REF!</definedName>
    <definedName name="F" localSheetId="4" hidden="1">#REF!</definedName>
    <definedName name="F" localSheetId="1" hidden="1">#REF!</definedName>
    <definedName name="F" hidden="1">#REF!</definedName>
    <definedName name="f101top" localSheetId="3">#REF!</definedName>
    <definedName name="f101top" localSheetId="4">#REF!</definedName>
    <definedName name="f101top" localSheetId="1">#REF!</definedName>
    <definedName name="f101top">#REF!</definedName>
    <definedName name="f104top" localSheetId="3">#REF!</definedName>
    <definedName name="f104top" localSheetId="1">#REF!</definedName>
    <definedName name="f104top">#REF!</definedName>
    <definedName name="f138top" localSheetId="3">#REF!</definedName>
    <definedName name="f138top">#REF!</definedName>
    <definedName name="f140top" localSheetId="3">#REF!</definedName>
    <definedName name="f140top">#REF!</definedName>
    <definedName name="Factorck">'[31]COS Factor Table'!$O$15:$O$113</definedName>
    <definedName name="FACTORS" localSheetId="3">#REF!</definedName>
    <definedName name="FACTORS" localSheetId="1">#REF!</definedName>
    <definedName name="FACTORS">#REF!</definedName>
    <definedName name="FactorType">[34]Variables!$AK$2:$AL$12</definedName>
    <definedName name="FACTP" localSheetId="3">#REF!</definedName>
    <definedName name="FACTP" localSheetId="4">#REF!</definedName>
    <definedName name="FACTP" localSheetId="1">#REF!</definedName>
    <definedName name="FACTP">#REF!</definedName>
    <definedName name="FactSum">'[31]COS Factor Table'!$A$14:$O$113</definedName>
    <definedName name="FCR" localSheetId="3">'[61]Virtual 49 Back-Up'!$B$20</definedName>
    <definedName name="FCR">'[62]Virtual 49 Back-Up'!$B$20</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 hidden="1">{#N/A,#N/A,FALSE,"Month ";#N/A,#N/A,FALSE,"YTD";#N/A,#N/A,FALSE,"12 mo ended"}</definedName>
    <definedName name="fdsafdasfdsa" localSheetId="4" hidden="1">{#N/A,#N/A,FALSE,"Month ";#N/A,#N/A,FALSE,"YTD";#N/A,#N/A,FALSE,"12 mo ended"}</definedName>
    <definedName name="fdsafdasfdsa" localSheetId="1" hidden="1">{#N/A,#N/A,FALSE,"Month ";#N/A,#N/A,FALSE,"YTD";#N/A,#N/A,FALSE,"12 mo ended"}</definedName>
    <definedName name="fdsafdasfdsa" hidden="1">{#N/A,#N/A,FALSE,"Month ";#N/A,#N/A,FALSE,"YTD";#N/A,#N/A,FALSE,"12 mo ended"}</definedName>
    <definedName name="FEB" localSheetId="3">[42]Backup!#REF!</definedName>
    <definedName name="FEB">[42]Backup!#REF!</definedName>
    <definedName name="Feb03AMA" localSheetId="3">[11]BS!#REF!</definedName>
    <definedName name="Feb03AMA">[11]BS!#REF!</definedName>
    <definedName name="Feb04AMA">[3]BS!$AE$7:$AE$3582</definedName>
    <definedName name="Feb05AMA" localSheetId="3">[17]BS!#REF!</definedName>
    <definedName name="Feb05AMA">[17]BS!#REF!</definedName>
    <definedName name="Feb09AMA">[4]BS!$AL$7:$AL$1725</definedName>
    <definedName name="Feb10AMA">[4]BS!$AX$7:$AX$1726</definedName>
    <definedName name="Feb17AMA">[18]BS!$AF$8:$AF$2552</definedName>
    <definedName name="FEBT" localSheetId="3">#REF!</definedName>
    <definedName name="FEBT" localSheetId="4">#REF!</definedName>
    <definedName name="FEBT" localSheetId="1">#REF!</definedName>
    <definedName name="FEBT">#REF!</definedName>
    <definedName name="Fed_Cap_Tax" localSheetId="3">[77]Inputs!$E$112</definedName>
    <definedName name="Fed_Cap_Tax">[78]Inputs!$E$112</definedName>
    <definedName name="FEDERAL_INCOME_TAX" localSheetId="3">#REF!</definedName>
    <definedName name="FEDERAL_INCOME_TAX" localSheetId="1">#REF!</definedName>
    <definedName name="FEDERAL_INCOME_TAX">#REF!</definedName>
    <definedName name="FedTaxRate" localSheetId="3">[35]Assumptions!$C$33</definedName>
    <definedName name="FedTaxRate">[36]Assumptions!$C$33</definedName>
    <definedName name="FEE">[79]Cash_Flow!$F$50:$V$51</definedName>
    <definedName name="FERC_Lookup">'[80]Map Table'!$E$2:$F$58</definedName>
    <definedName name="FERCRATE" localSheetId="3">#REF!</definedName>
    <definedName name="FERCRATE" localSheetId="4">'[65]General Inputs'!$P$46</definedName>
    <definedName name="FERCRATE" localSheetId="1">#REF!</definedName>
    <definedName name="FERCRATE">#REF!</definedName>
    <definedName name="FF" localSheetId="3">#REF!</definedName>
    <definedName name="FF" localSheetId="1">#REF!</definedName>
    <definedName name="FF">#REF!</definedName>
    <definedName name="FFE">[79]Cash_Flow!$F$50:$V$51</definedName>
    <definedName name="ffff" localSheetId="3" hidden="1">{#N/A,#N/A,FALSE,"Coversheet";#N/A,#N/A,FALSE,"QA"}</definedName>
    <definedName name="ffff" localSheetId="4" hidden="1">{#N/A,#N/A,FALSE,"Coversheet";#N/A,#N/A,FALSE,"QA"}</definedName>
    <definedName name="ffff" localSheetId="1" hidden="1">{#N/A,#N/A,FALSE,"Coversheet";#N/A,#N/A,FALSE,"QA"}</definedName>
    <definedName name="ffff" hidden="1">{#N/A,#N/A,FALSE,"Coversheet";#N/A,#N/A,FALSE,"QA"}</definedName>
    <definedName name="fffgf" localSheetId="3" hidden="1">{#N/A,#N/A,FALSE,"Coversheet";#N/A,#N/A,FALSE,"QA"}</definedName>
    <definedName name="fffgf" localSheetId="4" hidden="1">{#N/A,#N/A,FALSE,"Coversheet";#N/A,#N/A,FALSE,"QA"}</definedName>
    <definedName name="fffgf" localSheetId="1" hidden="1">{#N/A,#N/A,FALSE,"Coversheet";#N/A,#N/A,FALSE,"QA"}</definedName>
    <definedName name="fffgf" hidden="1">{#N/A,#N/A,FALSE,"Coversheet";#N/A,#N/A,FALSE,"QA"}</definedName>
    <definedName name="FFHAtClosing">'[49]General Inputs'!$E$14</definedName>
    <definedName name="FIELDCHRG" localSheetId="3">[46]model!#REF!</definedName>
    <definedName name="FIELDCHRG">[46]model!#REF!</definedName>
    <definedName name="Final" localSheetId="3">#REF!</definedName>
    <definedName name="Final" localSheetId="1">#REF!</definedName>
    <definedName name="Final">#REF!</definedName>
    <definedName name="firstptcyr" localSheetId="3">#REF!</definedName>
    <definedName name="firstptcyr" localSheetId="1">#REF!</definedName>
    <definedName name="firstptcyr">#REF!</definedName>
    <definedName name="FirstTurbine">[24]PartsFlow!$B$9</definedName>
    <definedName name="FirstYearAssessment">'[49]General Inputs'!$E$26</definedName>
    <definedName name="firstyearmonths" localSheetId="3">#REF!</definedName>
    <definedName name="firstyearmonths" localSheetId="1">#REF!</definedName>
    <definedName name="firstyearmonths">#REF!</definedName>
    <definedName name="FirstYearofStratPlan">[40]Resources!$E$69</definedName>
    <definedName name="FIT">'[81]ROR &amp; CONV FACTOR'!$J$20</definedName>
    <definedName name="FIT_E" localSheetId="4">'[54]Named Ranges E'!$C$3</definedName>
    <definedName name="FIT_E">'[82]Named Ranges E'!$C$3</definedName>
    <definedName name="FIT_GAS" localSheetId="3">'[55]Named Ranges G'!$C$3</definedName>
    <definedName name="FIT_GAS" localSheetId="4">'[55]Named Ranges G'!$C$3</definedName>
    <definedName name="FIT_GAS">'[55]Named Ranges G'!$C$3</definedName>
    <definedName name="FIT_Tax_Rate">'[38]Assumptions (Input)'!$B$5</definedName>
    <definedName name="FITRate">'[49]General Inputs'!$E$19</definedName>
    <definedName name="fixedtrans" localSheetId="3">#REF!</definedName>
    <definedName name="fixedtrans" localSheetId="1">#REF!</definedName>
    <definedName name="fixedtrans">#REF!</definedName>
    <definedName name="FlexPlanCapacity">[83]Menu!$B$13</definedName>
    <definedName name="fpldebt" localSheetId="3">#REF!</definedName>
    <definedName name="fpldebt" localSheetId="1">#REF!</definedName>
    <definedName name="fpldebt">#REF!</definedName>
    <definedName name="FPLequit" localSheetId="3">#REF!</definedName>
    <definedName name="FPLequit" localSheetId="1">#REF!</definedName>
    <definedName name="FPLequit">#REF!</definedName>
    <definedName name="FranchiseTax">[37]Variables!$D$26</definedName>
    <definedName name="FTAX">[25]INPUTS!$F$30</definedName>
    <definedName name="Fuel" localSheetId="3">#REF!</definedName>
    <definedName name="Fuel" localSheetId="1">#REF!</definedName>
    <definedName name="Fuel">#REF!</definedName>
    <definedName name="Func">'[31]Func Factor Table'!$A$10:$H$77</definedName>
    <definedName name="Func_Ftrs" localSheetId="3">#REF!</definedName>
    <definedName name="Func_Ftrs" localSheetId="4">#REF!</definedName>
    <definedName name="Func_Ftrs" localSheetId="1">#REF!</definedName>
    <definedName name="Func_Ftrs">#REF!</definedName>
    <definedName name="Func_GTD_Percents" localSheetId="3">#REF!</definedName>
    <definedName name="Func_GTD_Percents" localSheetId="4">#REF!</definedName>
    <definedName name="Func_GTD_Percents" localSheetId="1">#REF!</definedName>
    <definedName name="Func_GTD_Percents">#REF!</definedName>
    <definedName name="Func_MC" localSheetId="3">#REF!</definedName>
    <definedName name="Func_MC" localSheetId="4">#REF!</definedName>
    <definedName name="Func_MC" localSheetId="1">#REF!</definedName>
    <definedName name="Func_MC">#REF!</definedName>
    <definedName name="Func_Percents" localSheetId="3">#REF!</definedName>
    <definedName name="Func_Percents">#REF!</definedName>
    <definedName name="Func_Rev_Req1" localSheetId="3">#REF!</definedName>
    <definedName name="Func_Rev_Req1">#REF!</definedName>
    <definedName name="Func_Rev_Req2" localSheetId="3">#REF!</definedName>
    <definedName name="Func_Rev_Req2">#REF!</definedName>
    <definedName name="Func_Revenue" localSheetId="3">#REF!</definedName>
    <definedName name="Func_Revenue">#REF!</definedName>
    <definedName name="Function">'[31]Func Study'!$AB$250</definedName>
    <definedName name="GasRBLine">[3]BS!$AS$7:$AS$3631</definedName>
    <definedName name="GasTransCost">[40]Resources!$D$77</definedName>
    <definedName name="GasWC_LineItem">[3]BS!$AR$7:$AR$3631</definedName>
    <definedName name="GDPIP" localSheetId="3">#REF!</definedName>
    <definedName name="GDPIP" localSheetId="1">#REF!</definedName>
    <definedName name="GDPIP">#REF!</definedName>
    <definedName name="GDPIPArray">'[49]General Inputs'!$E$39:$AF$39</definedName>
    <definedName name="GEData">'[24]GE Data'!$A$1</definedName>
    <definedName name="GeoDate" localSheetId="3">'[64]Dispatch Cases'!#REF!</definedName>
    <definedName name="GeoDate">'[64]Dispatch Cases'!#REF!</definedName>
    <definedName name="GEOpSpare">'[24]GE Data'!$F$67</definedName>
    <definedName name="GP.T">[25]INTERNAL!$A$52:$IV$54</definedName>
    <definedName name="gpdip" localSheetId="3">#REF!</definedName>
    <definedName name="gpdip" localSheetId="1">#REF!</definedName>
    <definedName name="gpdip">#REF!</definedName>
    <definedName name="graph" localSheetId="3">#REF!</definedName>
    <definedName name="graph" localSheetId="1">#REF!</definedName>
    <definedName name="graph">#REF!</definedName>
    <definedName name="GRCUpdate">'[49]General Inputs'!$I$6</definedName>
    <definedName name="GREATER10MW" localSheetId="3">#REF!</definedName>
    <definedName name="GREATER10MW" localSheetId="4">#REF!</definedName>
    <definedName name="GREATER10MW" localSheetId="1">#REF!</definedName>
    <definedName name="GREATER10MW">#REF!</definedName>
    <definedName name="GTD_Percents" localSheetId="3">#REF!</definedName>
    <definedName name="GTD_Percents" localSheetId="4">#REF!</definedName>
    <definedName name="GTD_Percents" localSheetId="1">#REF!</definedName>
    <definedName name="GTD_Percents">#REF!</definedName>
    <definedName name="gtformat1">'[24]Customer Data'!$B$57</definedName>
    <definedName name="gtformat2">'[24]Customer Data'!$B$153</definedName>
    <definedName name="gtformat3">'[24]Customer Data'!$B$175</definedName>
    <definedName name="gtinv1">'[24]Customer Data'!$B$161</definedName>
    <definedName name="gtinv2">'[24]Customer Data'!$B$183</definedName>
    <definedName name="gtnumber">'[24]Customer Data'!$F$13</definedName>
    <definedName name="Heatrate_DF">'[49]General Inputs'!$E$12</definedName>
    <definedName name="Heatrate_Primary">'[49]General Inputs'!$E$11</definedName>
    <definedName name="HEIGHT" localSheetId="3">#REF!</definedName>
    <definedName name="HEIGHT" localSheetId="4">#REF!</definedName>
    <definedName name="HEIGHT" localSheetId="1">#REF!</definedName>
    <definedName name="HEIGHT">#REF!</definedName>
    <definedName name="helllo" localSheetId="3" hidden="1">{#N/A,#N/A,FALSE,"Pg 6b CustCount_Gas";#N/A,#N/A,FALSE,"QA";#N/A,#N/A,FALSE,"Report";#N/A,#N/A,FALSE,"forecast"}</definedName>
    <definedName name="helllo" localSheetId="4" hidden="1">{#N/A,#N/A,FALSE,"Pg 6b CustCount_Gas";#N/A,#N/A,FALSE,"QA";#N/A,#N/A,FALSE,"Report";#N/A,#N/A,FALSE,"forecast"}</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 hidden="1">{#N/A,#N/A,FALSE,"Coversheet";#N/A,#N/A,FALSE,"QA"}</definedName>
    <definedName name="HELP" localSheetId="4" hidden="1">{#N/A,#N/A,FALSE,"Coversheet";#N/A,#N/A,FALSE,"QA"}</definedName>
    <definedName name="HELP" localSheetId="1" hidden="1">{#N/A,#N/A,FALSE,"Coversheet";#N/A,#N/A,FALSE,"QA"}</definedName>
    <definedName name="HELP" hidden="1">{#N/A,#N/A,FALSE,"Coversheet";#N/A,#N/A,FALSE,"QA"}</definedName>
    <definedName name="HoursInServiceAtClosing">'[49]General Inputs'!$E$15</definedName>
    <definedName name="HTML_CodePage" hidden="1">1252</definedName>
    <definedName name="HTML_Control" localSheetId="3" hidden="1">{"'Sheet1'!$A$1:$J$121"}</definedName>
    <definedName name="HTML_Control" localSheetId="4">{"'Sheet1'!$A$1:$J$121"}</definedName>
    <definedName name="HTML_Control" localSheetId="0">{"'Sheet1'!$A$1:$J$121"}</definedName>
    <definedName name="HTML_Control" localSheetId="1" hidden="1">{"'Sheet1'!$A$1:$J$121"}</definedName>
    <definedName name="HTML_Control" hidden="1">{"'Sheet1'!$A$1:$J$121"}</definedName>
    <definedName name="HTML_Description" hidden="1">""</definedName>
    <definedName name="HTML_Email" hidden="1">""</definedName>
    <definedName name="HTML_Header" localSheetId="0">"Sheet1"</definedName>
    <definedName name="HTML_Header" hidden="1">"Sheet1"</definedName>
    <definedName name="HTML_LastUpdate" localSheetId="0">"10/21/99"</definedName>
    <definedName name="HTML_LastUpdate" hidden="1">"10/21/99"</definedName>
    <definedName name="HTML_LineAfter" hidden="1">FALSE</definedName>
    <definedName name="HTML_LineBefore" hidden="1">FALSE</definedName>
    <definedName name="HTML_Name" localSheetId="0">"Paulette Peoples"</definedName>
    <definedName name="HTML_Name" hidden="1">"Paulette Peoples"</definedName>
    <definedName name="HTML_OBDlg2" hidden="1">TRUE</definedName>
    <definedName name="HTML_OBDlg4" hidden="1">TRUE</definedName>
    <definedName name="HTML_OS" hidden="1">0</definedName>
    <definedName name="HTML_PathFile" localSheetId="0">"\\Bhincres01\groups\Mkt_Dev\EXECMKTR\RIGS\RigBible\Web NA.htm"</definedName>
    <definedName name="HTML_PathFile" hidden="1">"\\Bhincres01\groups\Mkt_Dev\EXECMKTR\RIGS\RigBible\Web NA.htm"</definedName>
    <definedName name="HTML_Title" localSheetId="0">"Total North America"</definedName>
    <definedName name="HTML_Title" hidden="1">"Total North America"</definedName>
    <definedName name="HydroCap" localSheetId="3">#REF!</definedName>
    <definedName name="HydroCap">#REF!</definedName>
    <definedName name="HydroGen" localSheetId="3">[64]Dispatch!#REF!</definedName>
    <definedName name="HydroGen">[64]Dispatch!#REF!</definedName>
    <definedName name="IBFIT.T">[25]INTERNAL!$A$85:$IV$87</definedName>
    <definedName name="ID_0303_RVN_data" localSheetId="3">#REF!</definedName>
    <definedName name="ID_0303_RVN_data" localSheetId="4">#REF!</definedName>
    <definedName name="ID_0303_RVN_data" localSheetId="1">#REF!</definedName>
    <definedName name="ID_0303_RVN_data">#REF!</definedName>
    <definedName name="IDcontractsRVN" localSheetId="3">#REF!</definedName>
    <definedName name="IDcontractsRVN" localSheetId="4">#REF!</definedName>
    <definedName name="IDcontractsRVN" localSheetId="1">#REF!</definedName>
    <definedName name="IDcontractsRVN">#REF!</definedName>
    <definedName name="IDCRATE" localSheetId="3">#REF!</definedName>
    <definedName name="IDCRATE" localSheetId="1">#REF!</definedName>
    <definedName name="IDCRATE">#REF!</definedName>
    <definedName name="if">'[84]General Inputs'!$E$9</definedName>
    <definedName name="iMonth" localSheetId="3">#REF!</definedName>
    <definedName name="iMonth" localSheetId="4">#REF!</definedName>
    <definedName name="iMonth" localSheetId="1">#REF!</definedName>
    <definedName name="iMonth">#REF!</definedName>
    <definedName name="inact" localSheetId="3">#REF!</definedName>
    <definedName name="inact" localSheetId="1">#REF!</definedName>
    <definedName name="inact">#REF!</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3">#REF!</definedName>
    <definedName name="INCSTMNT">#REF!</definedName>
    <definedName name="INCSTMT" localSheetId="3">#REF!</definedName>
    <definedName name="INCSTMT">#REF!</definedName>
    <definedName name="inctaxrate">0.4</definedName>
    <definedName name="INDADJ" localSheetId="3">#REF!</definedName>
    <definedName name="INDADJ" localSheetId="4">#REF!</definedName>
    <definedName name="INDADJ" localSheetId="1">#REF!</definedName>
    <definedName name="INDADJ">#REF!</definedName>
    <definedName name="inflat" localSheetId="3">#REF!</definedName>
    <definedName name="inflat" localSheetId="1">#REF!</definedName>
    <definedName name="inflat">#REF!</definedName>
    <definedName name="inflatCERA" localSheetId="3">#REF!</definedName>
    <definedName name="inflatCERA" localSheetId="1">#REF!</definedName>
    <definedName name="inflatCERA">#REF!</definedName>
    <definedName name="Inflation">[40]Resources!$E$68</definedName>
    <definedName name="initialcol">[24]PartsFlow!$D$7</definedName>
    <definedName name="INPUT" localSheetId="3">[85]Summary!#REF!</definedName>
    <definedName name="INPUT" localSheetId="4">[85]Summary!#REF!</definedName>
    <definedName name="INPUT" localSheetId="1">[85]Summary!#REF!</definedName>
    <definedName name="INPUT">[85]Summary!#REF!</definedName>
    <definedName name="Inputs" localSheetId="3">'[86]Daily Calc'!#REF!</definedName>
    <definedName name="Inputs" localSheetId="1">'[86]Daily Calc'!#REF!</definedName>
    <definedName name="Inputs">'[86]Daily Calc'!#REF!</definedName>
    <definedName name="Instructions" localSheetId="3">#REF!</definedName>
    <definedName name="Instructions" localSheetId="4">#REF!</definedName>
    <definedName name="Instructions" localSheetId="1">#REF!</definedName>
    <definedName name="Instructions">#REF!</definedName>
    <definedName name="Insurance_Rate">'[38]Assumptions (Input)'!$B$9</definedName>
    <definedName name="IntervalCI">'[24]Customer Data'!$F$48</definedName>
    <definedName name="intervaldatastart">[24]PartsDataTable!$I$266</definedName>
    <definedName name="IntervalHGP">'[24]Customer Data'!$F$49</definedName>
    <definedName name="IntervalMI">'[24]Customer Data'!$F$50</definedName>
    <definedName name="INTRESEXCH" localSheetId="3">[87]Sheet1!$AG$1</definedName>
    <definedName name="INTRESEXCH">[88]Sheet1!$AG$1</definedName>
    <definedName name="InvAnchor1">'[24]Customer Data'!$B$162</definedName>
    <definedName name="InvAnchor2">'[24]Customer Data'!$B$184</definedName>
    <definedName name="invpedigree1">'[24]Customer Data'!$C$162:$I$169</definedName>
    <definedName name="invpedigree2">'[24]Customer Data'!$C$184:$H$191</definedName>
    <definedName name="INVPLAN" localSheetId="3">#REF!</definedName>
    <definedName name="INVPLAN" localSheetId="1">#REF!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Z_SCORE">"c1339"</definedName>
    <definedName name="ISytd" localSheetId="3"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3">#REF!</definedName>
    <definedName name="iYear">#REF!</definedName>
    <definedName name="JAN" localSheetId="3">[42]Backup!#REF!</definedName>
    <definedName name="JAN" localSheetId="4">[42]Backup!#REF!</definedName>
    <definedName name="JAN">[42]Backup!#REF!</definedName>
    <definedName name="Jan03AMA" localSheetId="3">[11]BS!#REF!</definedName>
    <definedName name="Jan03AMA">[11]BS!#REF!</definedName>
    <definedName name="Jan04AMA">[3]BS!$AD$7:$AD$3582</definedName>
    <definedName name="Jan05AMA" localSheetId="3">[17]BS!#REF!</definedName>
    <definedName name="Jan05AMA">[17]BS!#REF!</definedName>
    <definedName name="Jan09AMA">[4]BS!$AK$7:$AK$1743</definedName>
    <definedName name="Jan10AMA">[4]BS!$AW$7:$AW$1726</definedName>
    <definedName name="Jan17AMA">[18]BS!$AE$8:$AE$2551</definedName>
    <definedName name="Jane" localSheetId="3"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3">#REF!</definedName>
    <definedName name="JANT" localSheetId="4">#REF!</definedName>
    <definedName name="JANT" localSheetId="1">#REF!</definedName>
    <definedName name="JANT">#REF!</definedName>
    <definedName name="jfkljsdkljiejgr" localSheetId="3" hidden="1">{#N/A,#N/A,FALSE,"Summ";#N/A,#N/A,FALSE,"General"}</definedName>
    <definedName name="jfkljsdkljiejgr" localSheetId="4" hidden="1">{#N/A,#N/A,FALSE,"Summ";#N/A,#N/A,FALSE,"General"}</definedName>
    <definedName name="jfkljsdkljiejgr" localSheetId="1" hidden="1">{#N/A,#N/A,FALSE,"Summ";#N/A,#N/A,FALSE,"General"}</definedName>
    <definedName name="jfkljsdkljiejgr" hidden="1">{#N/A,#N/A,FALSE,"Summ";#N/A,#N/A,FALSE,"General"}</definedName>
    <definedName name="jjj">[89]Inputs!$N$18</definedName>
    <definedName name="JP_Bal">[90]ACCOUNTS!$AG$31</definedName>
    <definedName name="JUL" localSheetId="3">[42]Backup!#REF!</definedName>
    <definedName name="JUL" localSheetId="4">[42]Backup!#REF!</definedName>
    <definedName name="JUL" localSheetId="1">[42]Backup!#REF!</definedName>
    <definedName name="JUL">[42]Backup!#REF!</definedName>
    <definedName name="Jul03AMA" localSheetId="3">[11]BS!#REF!</definedName>
    <definedName name="Jul03AMA" localSheetId="1">[11]BS!#REF!</definedName>
    <definedName name="Jul03AMA">[11]BS!#REF!</definedName>
    <definedName name="Jul04AMA">[3]BS!$AJ$7:$AJ$3582</definedName>
    <definedName name="Jul05AMA" localSheetId="3">[17]BS!#REF!</definedName>
    <definedName name="Jul05AMA">[17]BS!#REF!</definedName>
    <definedName name="Jul09AMA">[4]BS!$AQ$7:$AQ$1726</definedName>
    <definedName name="julcf" localSheetId="3">#REF!</definedName>
    <definedName name="julcf" localSheetId="1">#REF!</definedName>
    <definedName name="julcf">#REF!</definedName>
    <definedName name="julcost" localSheetId="3">#REF!</definedName>
    <definedName name="julcost" localSheetId="1">#REF!</definedName>
    <definedName name="julcost">#REF!</definedName>
    <definedName name="JULT" localSheetId="3">#REF!</definedName>
    <definedName name="JULT" localSheetId="4">#REF!</definedName>
    <definedName name="JULT" localSheetId="1">#REF!</definedName>
    <definedName name="JULT">#REF!</definedName>
    <definedName name="July17AMA">[18]BS!$AK$8:$AK$2552</definedName>
    <definedName name="JUN" localSheetId="3">[42]Backup!#REF!</definedName>
    <definedName name="JUN" localSheetId="4">[42]Backup!#REF!</definedName>
    <definedName name="JUN" localSheetId="1">[42]Backup!#REF!</definedName>
    <definedName name="JUN">[42]Backup!#REF!</definedName>
    <definedName name="Jun03AMA" localSheetId="3">[11]BS!#REF!</definedName>
    <definedName name="Jun03AMA" localSheetId="1">[11]BS!#REF!</definedName>
    <definedName name="Jun03AMA">[11]BS!#REF!</definedName>
    <definedName name="Jun04AMA">[3]BS!$AI$7:$AI$3582</definedName>
    <definedName name="Jun05AMA" localSheetId="3">[17]BS!#REF!</definedName>
    <definedName name="Jun05AMA">[17]BS!#REF!</definedName>
    <definedName name="Jun09AMA">[4]BS!$AP$7:$AP$1726</definedName>
    <definedName name="Jun10AMA">[4]BS!$BB$7:$BB$1726</definedName>
    <definedName name="Jun17AMA">[18]BS!$AJ$8:$AJ$2553</definedName>
    <definedName name="JUNT" localSheetId="3">#REF!</definedName>
    <definedName name="JUNT" localSheetId="4">#REF!</definedName>
    <definedName name="JUNT" localSheetId="1">#REF!</definedName>
    <definedName name="JUNT">#REF!</definedName>
    <definedName name="Jurisdiction">[34]Variables!$AK$15</definedName>
    <definedName name="JurisNumber">[34]Variables!$AL$15</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 localSheetId="3">#REF!</definedName>
    <definedName name="k_7.01_Power_Costs" localSheetId="4">#REF!</definedName>
    <definedName name="k_7.01_Power_Costs" localSheetId="1">#REF!</definedName>
    <definedName name="k_7.01_Power_Costs">#REF!</definedName>
    <definedName name="k_7.01_Power_Costs_p2" localSheetId="3">#REF!</definedName>
    <definedName name="k_7.01_Power_Costs_p2" localSheetId="4">#REF!</definedName>
    <definedName name="k_7.01_Power_Costs_p2" localSheetId="1">#REF!</definedName>
    <definedName name="k_7.01_Power_Costs_p2">#REF!</definedName>
    <definedName name="k_7.02_Montana" localSheetId="3">#REF!</definedName>
    <definedName name="k_7.02_Montana" localSheetId="4">#REF!</definedName>
    <definedName name="k_7.02_Montana" localSheetId="1">#REF!</definedName>
    <definedName name="k_7.02_Montana">#REF!</definedName>
    <definedName name="k_7.03_Wild_Hors_Sol" localSheetId="3">#REF!</definedName>
    <definedName name="k_7.03_Wild_Hors_Sol">#REF!</definedName>
    <definedName name="k_7.04_ASC_815" localSheetId="3">#REF!</definedName>
    <definedName name="k_7.04_ASC_815">#REF!</definedName>
    <definedName name="k_7.05_storm" localSheetId="3">#REF!</definedName>
    <definedName name="k_7.05_storm">#REF!</definedName>
    <definedName name="k_7.06_Reg_Asset" localSheetId="3">#REF!</definedName>
    <definedName name="k_7.06_Reg_Asset">#REF!</definedName>
    <definedName name="k_7.07_Glacier_Bat_St" localSheetId="3">#REF!</definedName>
    <definedName name="k_7.07_Glacier_Bat_St">#REF!</definedName>
    <definedName name="k_7.08_EIM" localSheetId="3">#REF!</definedName>
    <definedName name="k_7.08_EIM">#REF!</definedName>
    <definedName name="k_7.09_GoldendaleCU" localSheetId="3">#REF!</definedName>
    <definedName name="k_7.09_GoldendaleCU">#REF!</definedName>
    <definedName name="k_7.10_MintFarm_CU" localSheetId="3">#REF!</definedName>
    <definedName name="k_7.10_MintFarm_CU">#REF!</definedName>
    <definedName name="k_7.11_White_River" localSheetId="3">#REF!</definedName>
    <definedName name="k_7.11_White_River">#REF!</definedName>
    <definedName name="k_7.12_Hydro_Grants" localSheetId="3">#REF!</definedName>
    <definedName name="k_7.12_Hydro_Grants">#REF!</definedName>
    <definedName name="k_7.13_Productn_Adj" localSheetId="3">#REF!</definedName>
    <definedName name="k_7.13_Productn_Adj">#REF!</definedName>
    <definedName name="k_A_1" localSheetId="3">#REF!</definedName>
    <definedName name="k_A_1">#REF!</definedName>
    <definedName name="k_Docket_Number" localSheetId="3">'[56]KJB-12 Sum'!$AS$2</definedName>
    <definedName name="k_Docket_Number">'[57]KJB-12 Sum'!$AS$2</definedName>
    <definedName name="k_FITrate" localSheetId="3">'[56]KJB-3,11 Def'!$L$20</definedName>
    <definedName name="k_FITrate">'[57]KJB-3,11 Def'!$L$20</definedName>
    <definedName name="keep_Docket_Number">'[91]KJB-3 Sum'!$AQ$2</definedName>
    <definedName name="keep_FIT">'[91]KJB-7 Def'!$L$20</definedName>
    <definedName name="keep_KJB_3_Rate_Increase">'[91]KJB-7 Def'!$C$3</definedName>
    <definedName name="keep_KJB_4_Electric_Summary">'[91]KJB-3 Sum'!$AQ$3</definedName>
    <definedName name="keep_KJB_8_Common_Adjs">'[91]KJB-5 Cmn Adj'!$L$3</definedName>
    <definedName name="keep_KJB_9_Electric_Only">'[91]KJB-5 El Adj'!$E$3</definedName>
    <definedName name="keep_PSE">'[92]Gas Summary'!$I$5</definedName>
    <definedName name="keep_TESTYEAR">'[91]KJB-5 Cmn Adj'!$B$7</definedName>
    <definedName name="KickOffDate">'[49]General Inputs'!$E$3</definedName>
    <definedName name="kp_DOCKET">'[92]Gas Detail Pages'!$A$9</definedName>
    <definedName name="Kwh_grc06_tye0905" localSheetId="3">#REF!</definedName>
    <definedName name="Kwh_grc06_tye0905" localSheetId="1">#REF!</definedName>
    <definedName name="Kwh_grc06_tye0905">#REF!</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3">#REF!</definedName>
    <definedName name="LABORMOD" localSheetId="4">#REF!</definedName>
    <definedName name="LABORMOD" localSheetId="1">#REF!</definedName>
    <definedName name="LABORMOD">#REF!</definedName>
    <definedName name="LABORROLL" localSheetId="3">#REF!</definedName>
    <definedName name="LABORROLL" localSheetId="4">#REF!</definedName>
    <definedName name="LABORROLL" localSheetId="1">#REF!</definedName>
    <definedName name="LABORROLL">#REF!</definedName>
    <definedName name="Land">[45]CapEx!$B$4</definedName>
    <definedName name="Last_Row">#N/A</definedName>
    <definedName name="LATEPAY" localSheetId="3">[87]Sheet1!$E$3:$E$25</definedName>
    <definedName name="LATEPAY">[88]Sheet1!$E$3:$E$25</definedName>
    <definedName name="Lease_total" localSheetId="3">#REF!</definedName>
    <definedName name="Lease_total" localSheetId="1">#REF!</definedName>
    <definedName name="Lease_total">#REF!</definedName>
    <definedName name="Legal">[24]Legal!$A$1</definedName>
    <definedName name="LevelizedCost">'[49]Revenue Calculation'!$I$8</definedName>
    <definedName name="Levy_Rate">'[38]Assumptions (Input)'!$B$6</definedName>
    <definedName name="limcount">1</definedName>
    <definedName name="LINE.T">[25]INTERNAL!$A$55:$IV$57</definedName>
    <definedName name="Line_10" localSheetId="3">#REF!</definedName>
    <definedName name="Line_10" localSheetId="1">#REF!</definedName>
    <definedName name="Line_10">#REF!</definedName>
    <definedName name="Line_11" localSheetId="3">#REF!</definedName>
    <definedName name="Line_11" localSheetId="1">#REF!</definedName>
    <definedName name="Line_11">#REF!</definedName>
    <definedName name="Line_12" localSheetId="3">#REF!</definedName>
    <definedName name="Line_12" localSheetId="1">#REF!</definedName>
    <definedName name="Line_12">#REF!</definedName>
    <definedName name="line_14" localSheetId="3">#REF!</definedName>
    <definedName name="line_14">#REF!</definedName>
    <definedName name="Line_15" localSheetId="3">#REF!</definedName>
    <definedName name="Line_15">#REF!</definedName>
    <definedName name="Line_19" localSheetId="3">#REF!</definedName>
    <definedName name="Line_19">#REF!</definedName>
    <definedName name="Line_22" localSheetId="3">#REF!</definedName>
    <definedName name="Line_22">#REF!</definedName>
    <definedName name="Line_23" localSheetId="3">#REF!</definedName>
    <definedName name="Line_23">#REF!</definedName>
    <definedName name="Line_25" localSheetId="3">#REF!</definedName>
    <definedName name="Line_25">#REF!</definedName>
    <definedName name="Line_Ext_Credit" localSheetId="3">#REF!</definedName>
    <definedName name="Line_Ext_Credit" localSheetId="4">#REF!</definedName>
    <definedName name="Line_Ext_Credit">#REF!</definedName>
    <definedName name="Line_OH" localSheetId="3">#REF!</definedName>
    <definedName name="Line_OH">#REF!</definedName>
    <definedName name="LinkCos">'[31]JAM Download'!$K$4</definedName>
    <definedName name="Load_Factor">[93]ACCOUNTS!$AG$167</definedName>
    <definedName name="LoadArray">'[94]Load Source Data'!$C$78:$X$89</definedName>
    <definedName name="LoadGrowthAdder" localSheetId="3">#REF!</definedName>
    <definedName name="LoadGrowthAdder" localSheetId="1">#REF!</definedName>
    <definedName name="LoadGrowthAdder">#REF!</definedName>
    <definedName name="LOG" localSheetId="3">[42]Backup!#REF!</definedName>
    <definedName name="LOG" localSheetId="4">[42]Backup!#REF!</definedName>
    <definedName name="LOG" localSheetId="1">[42]Backup!#REF!</definedName>
    <definedName name="LOG">[42]Backup!#REF!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 hidden="1">{#N/A,#N/A,FALSE,"Coversheet";#N/A,#N/A,FALSE,"QA"}</definedName>
    <definedName name="lookup" localSheetId="4" hidden="1">{#N/A,#N/A,FALSE,"Coversheet";#N/A,#N/A,FALSE,"QA"}</definedName>
    <definedName name="lookup" localSheetId="1" hidden="1">{#N/A,#N/A,FALSE,"Coversheet";#N/A,#N/A,FALSE,"QA"}</definedName>
    <definedName name="lookup" hidden="1">{#N/A,#N/A,FALSE,"Coversheet";#N/A,#N/A,FALSE,"QA"}</definedName>
    <definedName name="LOSS" localSheetId="3">[42]Backup!#REF!</definedName>
    <definedName name="LOSS">[42]Backup!#REF!</definedName>
    <definedName name="LTSACoverage">'[49]General Inputs'!$I$7</definedName>
    <definedName name="M" localSheetId="3">'[39]Sched 46'!#REF!</definedName>
    <definedName name="M">'[39]Sched 46'!#REF!</definedName>
    <definedName name="M9100F4" localSheetId="3">#REF!</definedName>
    <definedName name="M9100F4" localSheetId="1">#REF!</definedName>
    <definedName name="M9100F4">#REF!</definedName>
    <definedName name="M9100F4_v4" localSheetId="3">[95]M9100F4!$A$1:$V$99</definedName>
    <definedName name="M9100F4_v4">[95]M9100F4!$A$1:$V$99</definedName>
    <definedName name="MACRS">'[38]MACRS RATES'!$A$3:$AT$10</definedName>
    <definedName name="MACTIT" localSheetId="3">#REF!</definedName>
    <definedName name="MACTIT" localSheetId="4">#REF!</definedName>
    <definedName name="MACTIT" localSheetId="1">#REF!</definedName>
    <definedName name="MACTIT">#REF!</definedName>
    <definedName name="MaintBasis">'[24]Customer Data'!$F$20</definedName>
    <definedName name="MaintenanceBasis">'[24]Customer Data'!$F$20</definedName>
    <definedName name="manutaxfit" localSheetId="3">#REF!</definedName>
    <definedName name="manutaxfit" localSheetId="1">#REF!</definedName>
    <definedName name="manutaxfit">#REF!</definedName>
    <definedName name="MAR" localSheetId="3">[42]Backup!#REF!</definedName>
    <definedName name="MAR" localSheetId="4">[42]Backup!#REF!</definedName>
    <definedName name="MAR" localSheetId="1">[42]Backup!#REF!</definedName>
    <definedName name="MAR">[42]Backup!#REF!</definedName>
    <definedName name="Mar03AMA" localSheetId="3">[11]BS!#REF!</definedName>
    <definedName name="Mar03AMA" localSheetId="1">[11]BS!#REF!</definedName>
    <definedName name="Mar03AMA">[11]BS!#REF!</definedName>
    <definedName name="Mar04AMA">[3]BS!$AF$7:$AF$3582</definedName>
    <definedName name="Mar05AMA" localSheetId="3">[17]BS!#REF!</definedName>
    <definedName name="Mar05AMA">[17]BS!#REF!</definedName>
    <definedName name="MAR09AMA">[4]BS!$AM$7:$AM$1725</definedName>
    <definedName name="Mar10AMA">[4]BS!$AY$7:$AY$1726</definedName>
    <definedName name="Mar17AMA">[18]BS!$AG$8:$AG$2552</definedName>
    <definedName name="MART" localSheetId="3">#REF!</definedName>
    <definedName name="MART" localSheetId="4">#REF!</definedName>
    <definedName name="MART" localSheetId="1">#REF!</definedName>
    <definedName name="MART">#REF!</definedName>
    <definedName name="MaxBid">[49]CapEx!$B$32</definedName>
    <definedName name="MAY" localSheetId="3">[42]Backup!#REF!</definedName>
    <definedName name="MAY" localSheetId="4">[42]Backup!#REF!</definedName>
    <definedName name="MAY" localSheetId="1">[42]Backup!#REF!</definedName>
    <definedName name="MAY">[42]Backup!#REF!</definedName>
    <definedName name="May03AMA" localSheetId="3">[11]BS!#REF!</definedName>
    <definedName name="May03AMA" localSheetId="1">[11]BS!#REF!</definedName>
    <definedName name="May03AMA">[11]BS!#REF!</definedName>
    <definedName name="May04AMA">[3]BS!$AH$7:$AH$3582</definedName>
    <definedName name="May05AMA" localSheetId="3">[17]BS!#REF!</definedName>
    <definedName name="May05AMA">[17]BS!#REF!</definedName>
    <definedName name="MAY09AMA">[4]BS!$AO$7:$AO$1726</definedName>
    <definedName name="May10AMA">[4]BS!$BA$7:$BA$1726</definedName>
    <definedName name="May17AMA">[18]BS!$AI$8:$AI$2552</definedName>
    <definedName name="MAYT" localSheetId="3">#REF!</definedName>
    <definedName name="MAYT" localSheetId="4">#REF!</definedName>
    <definedName name="MAYT" localSheetId="1">#REF!</definedName>
    <definedName name="MAYT">#REF!</definedName>
    <definedName name="mcnarycost" localSheetId="3">#REF!</definedName>
    <definedName name="mcnarycost" localSheetId="4">'[65]General Inputs'!$P$45</definedName>
    <definedName name="mcnarycost" localSheetId="1">#REF!</definedName>
    <definedName name="mcnarycost">#REF!</definedName>
    <definedName name="mcnarytoggle" localSheetId="3">#REF!</definedName>
    <definedName name="mcnarytoggle" localSheetId="4">'[65]General Inputs'!$P$44</definedName>
    <definedName name="mcnarytoggle" localSheetId="1">#REF!</definedName>
    <definedName name="mcnarytoggle">#REF!</definedName>
    <definedName name="MCtoREV" localSheetId="3">#REF!</definedName>
    <definedName name="MCtoREV" localSheetId="4">#REF!</definedName>
    <definedName name="MCtoREV">#REF!</definedName>
    <definedName name="MEN" localSheetId="3">[1]Jan!#REF!</definedName>
    <definedName name="MEN" localSheetId="4">[1]Jan!#REF!</definedName>
    <definedName name="MEN" localSheetId="1">[1]Jan!#REF!</definedName>
    <definedName name="MEN">[1]Jan!#REF!</definedName>
    <definedName name="Menu_Begin" localSheetId="3">#REF!</definedName>
    <definedName name="Menu_Begin" localSheetId="4">#REF!</definedName>
    <definedName name="Menu_Begin" localSheetId="1">#REF!</definedName>
    <definedName name="Menu_Begin">#REF!</definedName>
    <definedName name="Menu_Caption" localSheetId="3">#REF!</definedName>
    <definedName name="Menu_Caption" localSheetId="4">#REF!</definedName>
    <definedName name="Menu_Caption" localSheetId="1">#REF!</definedName>
    <definedName name="Menu_Caption">#REF!</definedName>
    <definedName name="Menu_Large" localSheetId="3">#REF!</definedName>
    <definedName name="Menu_Large" localSheetId="4">#REF!</definedName>
    <definedName name="Menu_Large" localSheetId="1">#REF!</definedName>
    <definedName name="Menu_Large">#REF!</definedName>
    <definedName name="Menu_Name" localSheetId="3">#REF!</definedName>
    <definedName name="Menu_Name">#REF!</definedName>
    <definedName name="Menu_OnAction" localSheetId="3">#REF!</definedName>
    <definedName name="Menu_OnAction">#REF!</definedName>
    <definedName name="Menu_Parent" localSheetId="3">#REF!</definedName>
    <definedName name="Menu_Parent">#REF!</definedName>
    <definedName name="Menu_Small" localSheetId="3">#REF!</definedName>
    <definedName name="Menu_Small">#REF!</definedName>
    <definedName name="menu1_Button5_Click">[96]!menu1_Button5_Click</definedName>
    <definedName name="menu1_Button6_Click">[96]!menu1_Button6_Click</definedName>
    <definedName name="MERGER_COST" localSheetId="3">[87]Sheet1!$AF$3:$AJ$28</definedName>
    <definedName name="MERGER_COST">[88]Sheet1!$AF$3:$AJ$28</definedName>
    <definedName name="MERGERCOSTS" localSheetId="3">[97]model!#REF!</definedName>
    <definedName name="MERGERCOSTS">[97]model!#REF!</definedName>
    <definedName name="METER" localSheetId="3">'[39]Sched 46'!#REF!</definedName>
    <definedName name="METER">'[39]Sched 46'!#REF!</definedName>
    <definedName name="Method">[30]Inputs!$C$6</definedName>
    <definedName name="MGT">[79]Cash_Flow!$F$52:$V$53</definedName>
    <definedName name="MidC" localSheetId="3">#REF!,#REF!</definedName>
    <definedName name="MidC" localSheetId="4">#REF!,#REF!</definedName>
    <definedName name="MidC" localSheetId="1">#REF!,#REF!</definedName>
    <definedName name="MidC">#REF!,#REF!</definedName>
    <definedName name="Miller" localSheetId="3" hidden="1">{#N/A,#N/A,FALSE,"Expenditures";#N/A,#N/A,FALSE,"Property Placed In-Service";#N/A,#N/A,FALSE,"CWIP Balances"}</definedName>
    <definedName name="Miller" localSheetId="4" hidden="1">{#N/A,#N/A,FALSE,"Expenditures";#N/A,#N/A,FALSE,"Property Placed In-Service";#N/A,#N/A,FALSE,"CWIP Balances"}</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'[24]Customer Data'!$G$247</definedName>
    <definedName name="MISCELLANEOUS" localSheetId="3">#REF!</definedName>
    <definedName name="MISCELLANEOUS" localSheetId="1">#REF!</definedName>
    <definedName name="MISCELLANEOUS">#REF!</definedName>
    <definedName name="MMRecovery">'[49]General Inputs'!$I$9</definedName>
    <definedName name="MONTH" localSheetId="3">[42]Backup!#REF!</definedName>
    <definedName name="MONTH" localSheetId="4">[42]Backup!#REF!</definedName>
    <definedName name="MONTH">[42]Backup!#REF!</definedName>
    <definedName name="monthlist">[98]Table!$R$2:$S$13</definedName>
    <definedName name="Months" localSheetId="3">[99]Lists!$A$1:$A$12</definedName>
    <definedName name="Months" localSheetId="4">[100]Lists!$A$1:$A$12</definedName>
    <definedName name="Months">[101]Lists!$A$1:$A$12</definedName>
    <definedName name="MonthsInFirstYear">'[49]General Inputs'!$E$5</definedName>
    <definedName name="MonthsOfTransaction">'[49]General Inputs'!$E$6</definedName>
    <definedName name="monthtotals">'[98]WA SBC'!$D$40:$O$40</definedName>
    <definedName name="MonTotalDispatch" localSheetId="3">[64]Dispatch!#REF!</definedName>
    <definedName name="MonTotalDispatch">[64]Dispatch!#REF!</definedName>
    <definedName name="MSC">[102]MSC!$C$50:$I$305</definedName>
    <definedName name="MT" localSheetId="3">#REF!</definedName>
    <definedName name="MT" localSheetId="1">#REF!</definedName>
    <definedName name="MT">#REF!</definedName>
    <definedName name="MTD_Format" localSheetId="3">[103]Mthly!$B$11:$D$11,[103]Mthly!$B$31:$D$31</definedName>
    <definedName name="MTD_Format">[104]Mthly!$B$11:$D$11,[104]Mthly!$B$31:$D$31</definedName>
    <definedName name="MTKWH" localSheetId="3">#REF!</definedName>
    <definedName name="MTKWH" localSheetId="4">#REF!</definedName>
    <definedName name="MTKWH" localSheetId="1">#REF!</definedName>
    <definedName name="MTKWH">#REF!</definedName>
    <definedName name="MTR_YR3">[105]Variables!$E$14</definedName>
    <definedName name="MTREV" localSheetId="3">#REF!</definedName>
    <definedName name="MTREV" localSheetId="4">#REF!</definedName>
    <definedName name="MTREV" localSheetId="1">#REF!</definedName>
    <definedName name="MTREV">#REF!</definedName>
    <definedName name="MULT" localSheetId="3">#REF!</definedName>
    <definedName name="MULT" localSheetId="4">#REF!</definedName>
    <definedName name="MULT" localSheetId="1">#REF!</definedName>
    <definedName name="MULT">#REF!</definedName>
    <definedName name="MustRunGen" localSheetId="3">[64]Dispatch!#REF!</definedName>
    <definedName name="MustRunGen" localSheetId="1">[64]Dispatch!#REF!</definedName>
    <definedName name="MustRunGen">[64]Dispatch!#REF!</definedName>
    <definedName name="Mwh" localSheetId="3">#REF!</definedName>
    <definedName name="Mwh" localSheetId="1">#REF!</definedName>
    <definedName name="Mwh">#REF!</definedName>
    <definedName name="mwhoutlookdata">'[106]pivoted data'!$D$3:$R$42</definedName>
    <definedName name="nameplate" localSheetId="3">#REF!</definedName>
    <definedName name="nameplate" localSheetId="4">'[65]General Inputs'!$G$51</definedName>
    <definedName name="nameplate" localSheetId="1">#REF!</definedName>
    <definedName name="nameplate">#REF!</definedName>
    <definedName name="Nameplate_DF">'[49]General Inputs'!$E$10</definedName>
    <definedName name="Nameplate_Primary">'[49]General Inputs'!$E$9</definedName>
    <definedName name="NCP_360">[25]EXTERNAL!$A$13:$IV$15</definedName>
    <definedName name="NCP_361">[25]EXTERNAL!$A$16:$IV$18</definedName>
    <definedName name="NCP_362">[25]EXTERNAL!$A$19:$IV$21</definedName>
    <definedName name="Net_to_Gross_Factor">[31]Inputs!$G$8</definedName>
    <definedName name="NetToGross">[37]Variables!$D$23</definedName>
    <definedName name="new" localSheetId="3" hidden="1">{#N/A,#N/A,FALSE,"Summ";#N/A,#N/A,FALSE,"General"}</definedName>
    <definedName name="new" localSheetId="4" hidden="1">{#N/A,#N/A,FALSE,"Summ";#N/A,#N/A,FALSE,"General"}</definedName>
    <definedName name="new" localSheetId="1" hidden="1">{#N/A,#N/A,FALSE,"Summ";#N/A,#N/A,FALSE,"General"}</definedName>
    <definedName name="new" hidden="1">{#N/A,#N/A,FALSE,"Summ";#N/A,#N/A,FALSE,"General"}</definedName>
    <definedName name="NEWMO1" localSheetId="3">[1]Jan!#REF!</definedName>
    <definedName name="NEWMO1">[1]Jan!#REF!</definedName>
    <definedName name="NEWMO2" localSheetId="3">[1]Jan!#REF!</definedName>
    <definedName name="NEWMO2">[1]Jan!#REF!</definedName>
    <definedName name="NEWMONTH" localSheetId="3">[1]Jan!#REF!</definedName>
    <definedName name="NEWMONTH">[1]Jan!#REF!</definedName>
    <definedName name="non_AURORA_lookup" localSheetId="3">#REF!</definedName>
    <definedName name="non_AURORA_lookup">#REF!</definedName>
    <definedName name="non_core_lookup" localSheetId="3">#REF!</definedName>
    <definedName name="non_core_lookup">#REF!</definedName>
    <definedName name="nonrefundtrans" localSheetId="3">#REF!</definedName>
    <definedName name="nonrefundtrans" localSheetId="4">'[65]General Inputs'!$P$47</definedName>
    <definedName name="nonrefundtrans">#REF!</definedName>
    <definedName name="NORMALIZE" localSheetId="3">#REF!</definedName>
    <definedName name="NORMALIZE" localSheetId="4">#REF!</definedName>
    <definedName name="NORMALIZE">#REF!</definedName>
    <definedName name="NOV" localSheetId="3">[42]Backup!#REF!</definedName>
    <definedName name="NOV" localSheetId="4">[42]Backup!#REF!</definedName>
    <definedName name="NOV">[42]Backup!#REF!</definedName>
    <definedName name="Nov03AMA">[5]BS!$AI$7:$AI$3582</definedName>
    <definedName name="Nov04AMA">[3]BS!$AN$7:$AN$3582</definedName>
    <definedName name="Nov09AMA">[4]BS!$AU$7:$AU$1726</definedName>
    <definedName name="novcf" localSheetId="3">#REF!</definedName>
    <definedName name="novcf" localSheetId="1">#REF!</definedName>
    <definedName name="novcf">#REF!</definedName>
    <definedName name="novcost" localSheetId="3">#REF!</definedName>
    <definedName name="novcost" localSheetId="1">#REF!</definedName>
    <definedName name="novcost">#REF!</definedName>
    <definedName name="NOVT" localSheetId="3">#REF!</definedName>
    <definedName name="NOVT" localSheetId="4">#REF!</definedName>
    <definedName name="NOVT" localSheetId="1">#REF!</definedName>
    <definedName name="NOVT">#REF!</definedName>
    <definedName name="NPC">[33]Inputs!$N$18</definedName>
    <definedName name="NPV">'[24]Accumulated Offer'!$A$1</definedName>
    <definedName name="NRG">[25]CLASSIFIERS!$A$5:$IV$5</definedName>
    <definedName name="nuc797act" localSheetId="4">'PCA Summary- Detailed'!nuc797act</definedName>
    <definedName name="nuc797act">[107]!nuc797act</definedName>
    <definedName name="NUC797sum" localSheetId="4">'PCA Summary- Detailed'!NUC797sum</definedName>
    <definedName name="NUC797sum">[107]!NUC797sum</definedName>
    <definedName name="nuc97budget" localSheetId="4">'PCA Summary- Detailed'!nuc97budget</definedName>
    <definedName name="nuc97budget">[107]!nuc97budget</definedName>
    <definedName name="NUCEVA2ndqtr" localSheetId="4">'PCA Summary- Detailed'!NUCEVA2ndqtr</definedName>
    <definedName name="NUCEVA2ndqtr">[107]!NUCEVA2ndqtr</definedName>
    <definedName name="NUM" localSheetId="3">#REF!</definedName>
    <definedName name="NUM" localSheetId="4">#REF!</definedName>
    <definedName name="NUM" localSheetId="1">#REF!</definedName>
    <definedName name="NUM">#REF!</definedName>
    <definedName name="Number_of_Payments" localSheetId="3">MATCH(0.01,End_Bal,-1)+1</definedName>
    <definedName name="Number_of_Payments" localSheetId="4">MATCH(0.01,End_Bal,-1)+1</definedName>
    <definedName name="Number_of_Payments" localSheetId="0">MATCH(0.01,End_Bal,-1)+1</definedName>
    <definedName name="Number_of_Payments" localSheetId="1">MATCH(0.01,End_Bal,-1)+1</definedName>
    <definedName name="Number_of_Payments">MATCH(0.01,End_Bal,-1)+1</definedName>
    <definedName name="numturbines" localSheetId="3">#REF!</definedName>
    <definedName name="numturbines">#REF!</definedName>
    <definedName name="numturbptc" localSheetId="3">#REF!</definedName>
    <definedName name="numturbptc">#REF!</definedName>
    <definedName name="NvsASD" localSheetId="0">"V2005-12-31"</definedName>
    <definedName name="NvsASD">"V2005-12-31"</definedName>
    <definedName name="NvsAutoDrillOk">"VN"</definedName>
    <definedName name="NvsElapsedTime" localSheetId="0">0.00881805555400206</definedName>
    <definedName name="NvsElapsedTime">0.00881805555400206</definedName>
    <definedName name="NvsEndTime" localSheetId="0">38831.5955224537</definedName>
    <definedName name="NvsEndTime">38831.5955224537</definedName>
    <definedName name="NvsInstSpec" localSheetId="0">"%"</definedName>
    <definedName name="NvsInstSpec">"%"</definedName>
    <definedName name="NvsLayoutType">"M3"</definedName>
    <definedName name="NvsNplSpec" localSheetId="0">"%,X,RZF..,CZF.."</definedName>
    <definedName name="NvsNplSpec">"%,X,RZF..,CZF.."</definedName>
    <definedName name="NvsPanelEffdt" localSheetId="0">"V2020-12-31"</definedName>
    <definedName name="NvsPanelEffdt">"V2020-12-31"</definedName>
    <definedName name="NvsPanelSetid" localSheetId="0">"VCPSTD"</definedName>
    <definedName name="NvsPanelSetid">"VCPSTD"</definedName>
    <definedName name="NvsReqBU" localSheetId="0">"VCPSTD"</definedName>
    <definedName name="NvsReqBU">"VCPSTD"</definedName>
    <definedName name="NvsReqBUOnly">"VN"</definedName>
    <definedName name="NvsTransLed">"VN"</definedName>
    <definedName name="NvsTreeASD" localSheetId="0">"V2005-12-31"</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3">[12]DT_A_AMW93!#REF!</definedName>
    <definedName name="NWSales_MWH">[12]DT_A_AMW93!#REF!</definedName>
    <definedName name="O_M_Input">'[38]MiscItems(Input)'!$B$5:$AO$8,'[38]MiscItems(Input)'!$B$13:$AO$13,'[38]MiscItems(Input)'!$B$15:$B$17,'[38]MiscItems(Input)'!$B$17:$AO$17,'[38]MiscItems(Input)'!$B$15:$AO$15</definedName>
    <definedName name="O_M_Rate" localSheetId="3">'[61]Virtual 49 Back-Up'!$B$21</definedName>
    <definedName name="O_M_Rate">'[62]Virtual 49 Back-Up'!$B$21</definedName>
    <definedName name="OBCLEASE" localSheetId="3">[87]Sheet1!$AF$4:$AI$23</definedName>
    <definedName name="OBCLEASE">[88]Sheet1!$AF$4:$AI$23</definedName>
    <definedName name="OCT" localSheetId="3">[42]Backup!#REF!</definedName>
    <definedName name="OCT" localSheetId="4">[42]Backup!#REF!</definedName>
    <definedName name="OCT" localSheetId="1">[42]Backup!#REF!</definedName>
    <definedName name="OCT">[42]Backup!#REF!</definedName>
    <definedName name="Oct03AMA">[5]BS!$AH$7:$AH$3582</definedName>
    <definedName name="Oct04AMA">[3]BS!$AM$7:$AM$3582</definedName>
    <definedName name="Oct09AMA">[4]BS!$AT$7:$AT$1726</definedName>
    <definedName name="Oct17AMA">[18]BS!$AN$8:$AN$2552</definedName>
    <definedName name="octcf" localSheetId="3">#REF!</definedName>
    <definedName name="octcf" localSheetId="1">#REF!</definedName>
    <definedName name="octcf">#REF!</definedName>
    <definedName name="octcost" localSheetId="3">#REF!</definedName>
    <definedName name="octcost" localSheetId="1">#REF!</definedName>
    <definedName name="octcost">#REF!</definedName>
    <definedName name="OCTT" localSheetId="3">#REF!</definedName>
    <definedName name="OCTT" localSheetId="4">#REF!</definedName>
    <definedName name="OCTT" localSheetId="1">#REF!</definedName>
    <definedName name="OCTT">#REF!</definedName>
    <definedName name="OfferComp">'[24]Offer Comp.'!$A$1</definedName>
    <definedName name="OH">[25]CLASSIFIERS!$A$8:$IV$8</definedName>
    <definedName name="OH_NCP">[25]EXTERNAL!$A$79:$IV$81</definedName>
    <definedName name="OH_SVC">[25]EXTERNAL!$A$142:$IV$144</definedName>
    <definedName name="OH_TFMR">[25]EXTERNAL!$A$97:$IV$99</definedName>
    <definedName name="OH_TFMRC">[25]EXTERNAL!$A$94:$IV$96</definedName>
    <definedName name="OMtoggle" localSheetId="3">#REF!</definedName>
    <definedName name="OMtoggle" localSheetId="1">#REF!</definedName>
    <definedName name="OMtoggle">#REF!</definedName>
    <definedName name="ONE" localSheetId="3">[1]Jan!#REF!</definedName>
    <definedName name="ONE" localSheetId="4">[1]Jan!#REF!</definedName>
    <definedName name="ONE" localSheetId="1">[1]Jan!#REF!</definedName>
    <definedName name="ONE">[1]Jan!#REF!</definedName>
    <definedName name="OP_Mo_Year1" localSheetId="3">#REF!</definedName>
    <definedName name="OP_Mo_Year1" localSheetId="1">#REF!</definedName>
    <definedName name="OP_Mo_Year1">#REF!</definedName>
    <definedName name="OPCONT" localSheetId="3">#REF!</definedName>
    <definedName name="OPCONT" localSheetId="1">#REF!</definedName>
    <definedName name="OPCONT">#REF!</definedName>
    <definedName name="OPEXPPF" localSheetId="3">[46]model!#REF!</definedName>
    <definedName name="OPEXPPF" localSheetId="1">[46]model!#REF!</definedName>
    <definedName name="OPEXPPF">[46]model!#REF!</definedName>
    <definedName name="OPEXPRS" localSheetId="3">#REF!</definedName>
    <definedName name="OPEXPRS" localSheetId="1">#REF!</definedName>
    <definedName name="OPEXPRS">#REF!</definedName>
    <definedName name="OpSpAnchor">'[24]Customer Data'!$F$198</definedName>
    <definedName name="OpSpares">'[24]Customer Data'!$194:$218</definedName>
    <definedName name="option">'[108]Dist Misc'!$F$120</definedName>
    <definedName name="OthRCF">[53]INPUTS!$F$41</definedName>
    <definedName name="OthUnc">[25]INPUTS!$F$36</definedName>
    <definedName name="OutageAdder">'[24]Customer Data'!$F$231</definedName>
    <definedName name="outlookdata">'[109]pivoted data'!$D$3:$Q$90</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3">#REF!</definedName>
    <definedName name="Page1" localSheetId="4">#REF!</definedName>
    <definedName name="Page1" localSheetId="1">#REF!</definedName>
    <definedName name="Page1">#REF!</definedName>
    <definedName name="Page110" localSheetId="3">#REF!</definedName>
    <definedName name="Page110" localSheetId="4">#REF!</definedName>
    <definedName name="Page110" localSheetId="1">#REF!</definedName>
    <definedName name="Page110">#REF!</definedName>
    <definedName name="Page120" localSheetId="3">#REF!</definedName>
    <definedName name="Page120" localSheetId="4">#REF!</definedName>
    <definedName name="Page120" localSheetId="1">#REF!</definedName>
    <definedName name="Page120">#REF!</definedName>
    <definedName name="Page2" localSheetId="3">#REF!</definedName>
    <definedName name="Page2">#REF!</definedName>
    <definedName name="PAGE3" localSheetId="3">#REF!</definedName>
    <definedName name="PAGE3">#REF!</definedName>
    <definedName name="Page4" localSheetId="3">#REF!</definedName>
    <definedName name="Page4">#REF!</definedName>
    <definedName name="Page5" localSheetId="3">#REF!</definedName>
    <definedName name="Page5">#REF!</definedName>
    <definedName name="Page6" localSheetId="3">#REF!</definedName>
    <definedName name="Page6">#REF!</definedName>
    <definedName name="Page62" localSheetId="3">[110]TransInvest!#REF!</definedName>
    <definedName name="Page62" localSheetId="4">[110]TransInvest!#REF!</definedName>
    <definedName name="Page62" localSheetId="1">[110]TransInvest!#REF!</definedName>
    <definedName name="Page62">[110]TransInvest!#REF!</definedName>
    <definedName name="page65" localSheetId="3">#REF!</definedName>
    <definedName name="page65" localSheetId="4">#REF!</definedName>
    <definedName name="page65" localSheetId="1">#REF!</definedName>
    <definedName name="page65">#REF!</definedName>
    <definedName name="page66" localSheetId="3">#REF!</definedName>
    <definedName name="page66" localSheetId="4">#REF!</definedName>
    <definedName name="page66" localSheetId="1">#REF!</definedName>
    <definedName name="page66">#REF!</definedName>
    <definedName name="page67" localSheetId="3">#REF!</definedName>
    <definedName name="page67" localSheetId="4">#REF!</definedName>
    <definedName name="page67" localSheetId="1">#REF!</definedName>
    <definedName name="page67">#REF!</definedName>
    <definedName name="page68" localSheetId="3">#REF!</definedName>
    <definedName name="page68">#REF!</definedName>
    <definedName name="page69" localSheetId="3">#REF!</definedName>
    <definedName name="page69">#REF!</definedName>
    <definedName name="Page7" localSheetId="3">#REF!</definedName>
    <definedName name="Page7">#REF!</definedName>
    <definedName name="page8" localSheetId="3">#REF!</definedName>
    <definedName name="page8">#REF!</definedName>
    <definedName name="PALL" localSheetId="3">#REF!</definedName>
    <definedName name="PALL">#REF!</definedName>
    <definedName name="parasitic" localSheetId="3">#REF!</definedName>
    <definedName name="parasitic">#REF!</definedName>
    <definedName name="parasiticprice" localSheetId="3">#REF!</definedName>
    <definedName name="parasiticprice">#REF!</definedName>
    <definedName name="Part10Anchor">[24]PartsFlow!$B$205</definedName>
    <definedName name="Part10Int">'[24]Customer Data'!$E$119</definedName>
    <definedName name="Part10RS">'[24]Customer Data'!$B$142</definedName>
    <definedName name="Part10Spare">'[24]Customer Data'!$C$119</definedName>
    <definedName name="Part11Anchor">[24]PartsFlow!$B$224</definedName>
    <definedName name="Part11Int">'[24]Customer Data'!$E$120</definedName>
    <definedName name="Part11RS">'[24]Customer Data'!$B$143</definedName>
    <definedName name="Part11Spare">'[24]Customer Data'!$C$120</definedName>
    <definedName name="Part12Anchor">[24]PartsFlow!$B$243</definedName>
    <definedName name="Part12Int">'[24]Customer Data'!$E$121</definedName>
    <definedName name="Part12RS">'[24]Customer Data'!$B$144</definedName>
    <definedName name="Part12Spare">'[24]Customer Data'!$C$121</definedName>
    <definedName name="Part13Anchor">[24]PartsFlow!$B$262</definedName>
    <definedName name="Part13Int">'[24]Customer Data'!$E$122</definedName>
    <definedName name="Part13RS">'[24]Customer Data'!$B$145</definedName>
    <definedName name="Part13Spare">'[24]Customer Data'!$C$122</definedName>
    <definedName name="Part14Anchor">[24]PartsFlow!$B$281</definedName>
    <definedName name="Part15Anchor">[24]PartsFlow!$B$300</definedName>
    <definedName name="Part1Anchor">[24]PartsFlow!$B$34</definedName>
    <definedName name="Part1Int">'[24]Customer Data'!$E$109</definedName>
    <definedName name="Part1RS">'[24]Customer Data'!$B$132</definedName>
    <definedName name="Part1Spare">'[24]Customer Data'!$C$109</definedName>
    <definedName name="Part2Anchor">[24]PartsFlow!$B$53</definedName>
    <definedName name="Part2Int">'[24]Customer Data'!$E$110</definedName>
    <definedName name="Part2RS">'[24]Customer Data'!$B$133</definedName>
    <definedName name="Part2Spare">'[24]Customer Data'!$C$110</definedName>
    <definedName name="Part3Anchor">[24]PartsFlow!$B$72</definedName>
    <definedName name="Part3Int">'[24]Customer Data'!$E$111</definedName>
    <definedName name="Part3RS">'[24]Customer Data'!$B$134</definedName>
    <definedName name="Part3Spare">'[24]Customer Data'!$C$111</definedName>
    <definedName name="Part4Anchor">[24]PartsFlow!$B$91</definedName>
    <definedName name="Part4Int">'[24]Customer Data'!$E$112</definedName>
    <definedName name="Part4RS">'[24]Customer Data'!$B$135</definedName>
    <definedName name="Part4Spare">'[24]Customer Data'!$C$112</definedName>
    <definedName name="Part5Anchor">[24]PartsFlow!$B$110</definedName>
    <definedName name="Part5Int">'[24]Customer Data'!$E$114</definedName>
    <definedName name="Part5RS">'[24]Customer Data'!$B$137</definedName>
    <definedName name="Part5Spare">'[24]Customer Data'!$C$114</definedName>
    <definedName name="Part6Anchor">[24]PartsFlow!$B$129</definedName>
    <definedName name="Part6Int">'[24]Customer Data'!$E$115</definedName>
    <definedName name="Part6RS">'[24]Customer Data'!$B$138</definedName>
    <definedName name="Part6Spare">'[24]Customer Data'!$C$115</definedName>
    <definedName name="Part7Anchor">[24]PartsFlow!$B$148</definedName>
    <definedName name="Part7Int">'[24]Customer Data'!$E$116</definedName>
    <definedName name="Part7RS">'[24]Customer Data'!$B$139</definedName>
    <definedName name="Part7Spare">'[24]Customer Data'!$C$116</definedName>
    <definedName name="Part8Anchor">[24]PartsFlow!$B$167</definedName>
    <definedName name="Part8Int">'[24]Customer Data'!$E$117</definedName>
    <definedName name="Part8RS">'[24]Customer Data'!$B$140</definedName>
    <definedName name="Part8Spare">'[24]Customer Data'!$C$117</definedName>
    <definedName name="Part9Anchor">[24]PartsFlow!$B$186</definedName>
    <definedName name="Part9Int">'[24]Customer Data'!$E$118</definedName>
    <definedName name="Part9RS">'[24]Customer Data'!$B$141</definedName>
    <definedName name="Part9Spare">'[24]Customer Data'!$C$118</definedName>
    <definedName name="PartInfo">[24]PartsDataTable!$F$21:$K$38</definedName>
    <definedName name="PartInfo2">[24]PartsDataTable!$G$44:$I$59</definedName>
    <definedName name="parts1">[24]PartsFlow!$D$34:$R$41</definedName>
    <definedName name="parts10">[24]PartsFlow!$D$205:$R$212</definedName>
    <definedName name="parts11">[24]PartsFlow!$D$224:$R$231</definedName>
    <definedName name="parts12">[24]PartsFlow!$D$243:$R$250</definedName>
    <definedName name="parts13">[24]PartsFlow!$D$262:$R$269</definedName>
    <definedName name="parts14">[24]PartsFlow!$D$281:$R$288</definedName>
    <definedName name="parts2">[24]PartsFlow!$D$53:$R$60</definedName>
    <definedName name="parts3">[24]PartsFlow!$D$72:$R$79</definedName>
    <definedName name="parts4">[24]PartsFlow!$D$91:$R$98</definedName>
    <definedName name="parts5">[24]PartsFlow!$D$110:$R$117</definedName>
    <definedName name="parts6">[24]PartsFlow!$D$129:$R$136</definedName>
    <definedName name="parts7">[24]PartsFlow!$D$148:$R$155</definedName>
    <definedName name="parts8">[24]PartsFlow!$D$167:$R$174</definedName>
    <definedName name="parts9">[24]PartsFlow!$D$186:$R$193</definedName>
    <definedName name="PartsFlow">[24]PartsFlow!$A$1</definedName>
    <definedName name="PBLOCK" localSheetId="3">#REF!</definedName>
    <definedName name="PBLOCK" localSheetId="4">#REF!</definedName>
    <definedName name="PBLOCK" localSheetId="1">#REF!</definedName>
    <definedName name="PBLOCK">#REF!</definedName>
    <definedName name="PBLOCKWZ" localSheetId="3">#REF!</definedName>
    <definedName name="PBLOCKWZ" localSheetId="4">#REF!</definedName>
    <definedName name="PBLOCKWZ" localSheetId="1">#REF!</definedName>
    <definedName name="PBLOCKWZ">#REF!</definedName>
    <definedName name="PCOMP" localSheetId="3">#REF!</definedName>
    <definedName name="PCOMP" localSheetId="4">#REF!</definedName>
    <definedName name="PCOMP" localSheetId="1">#REF!</definedName>
    <definedName name="PCOMP">#REF!</definedName>
    <definedName name="PCOMPOSITES" localSheetId="3">#REF!</definedName>
    <definedName name="PCOMPOSITES">#REF!</definedName>
    <definedName name="PCOMPWZ" localSheetId="3">#REF!</definedName>
    <definedName name="PCOMPWZ">#REF!</definedName>
    <definedName name="pcorc">'[111]Exhibit A-1 Original'!$A$77</definedName>
    <definedName name="peak_new_table">'[112]2008 Extreme Peaks - 080403'!$E$5:$AD$8</definedName>
    <definedName name="peak_table">'[112]Peaks-F01'!$C$5:$E$243</definedName>
    <definedName name="PeakMethod">[30]Inputs!$T$5</definedName>
    <definedName name="PEBBLE" localSheetId="3">[46]model!#REF!</definedName>
    <definedName name="PEBBLE">[46]model!#REF!</definedName>
    <definedName name="percdebtcov" localSheetId="3">#REF!</definedName>
    <definedName name="percdebtcov" localSheetId="1">#REF!</definedName>
    <definedName name="percdebtcov">#REF!</definedName>
    <definedName name="Percent_debt" localSheetId="3">[77]Inputs!$E$129</definedName>
    <definedName name="Percent_debt">[78]Inputs!$E$129</definedName>
    <definedName name="PercentAdder">'[24]Customer Data'!$F$224</definedName>
    <definedName name="PERCENTAGES_CALCULATED" localSheetId="3">#REF!</definedName>
    <definedName name="PERCENTAGES_CALCULATED" localSheetId="1">#REF!</definedName>
    <definedName name="PERCENTAGES_CALCULATED">#REF!</definedName>
    <definedName name="percpersonal" localSheetId="3">#REF!</definedName>
    <definedName name="percpersonal" localSheetId="1">#REF!</definedName>
    <definedName name="percpersonal">#REF!</definedName>
    <definedName name="percreal" localSheetId="3">#REF!</definedName>
    <definedName name="percreal" localSheetId="1">#REF!</definedName>
    <definedName name="percreal">#REF!</definedName>
    <definedName name="PerPropAdjust">'[49]General Inputs'!$E$22</definedName>
    <definedName name="personalproptaxadjust" localSheetId="3">#REF!</definedName>
    <definedName name="personalproptaxadjust" localSheetId="1">#REF!</definedName>
    <definedName name="personalproptaxadjust">#REF!</definedName>
    <definedName name="Plant_Input">'[38]Plant(Input)'!$B$7:$AP$9,'[38]Plant(Input)'!$B$11,'[38]Plant(Input)'!$B$15:$AP$15,'[38]Plant(Input)'!$B$18,'[38]Plant(Input)'!$B$20:$AP$20</definedName>
    <definedName name="PlantReplacementCost">'[49]General Inputs'!$E$30</definedName>
    <definedName name="PMAC" localSheetId="3">[42]Backup!#REF!</definedName>
    <definedName name="PMAC" localSheetId="4">[42]Backup!#REF!</definedName>
    <definedName name="PMAC" localSheetId="1">[42]Backup!#REF!</definedName>
    <definedName name="PMAC">[42]Backup!#REF!</definedName>
    <definedName name="postclawdev" localSheetId="3">#REF!</definedName>
    <definedName name="postclawdev" localSheetId="1">#REF!</definedName>
    <definedName name="postclawdev">#REF!</definedName>
    <definedName name="postclawdevshar" localSheetId="3">#REF!</definedName>
    <definedName name="postclawdevshar" localSheetId="1">#REF!</definedName>
    <definedName name="postclawdevshar">#REF!</definedName>
    <definedName name="postclawtaxshar" localSheetId="3">#REF!</definedName>
    <definedName name="postclawtaxshar" localSheetId="1">#REF!</definedName>
    <definedName name="postclawtaxshar">#REF!</definedName>
    <definedName name="postclawtaxshare" localSheetId="3">#REF!</definedName>
    <definedName name="postclawtaxshare">#REF!</definedName>
    <definedName name="postpreftaxshar" localSheetId="3">#REF!</definedName>
    <definedName name="postpreftaxshar">#REF!</definedName>
    <definedName name="POWER.T">[25]INTERNAL!$A$58:$IV$60</definedName>
    <definedName name="PP.T">[25]INTERNAL!$A$61:$IV$63</definedName>
    <definedName name="PPE797act" localSheetId="4">'PCA Summary- Detailed'!PPE797act</definedName>
    <definedName name="PPE797act">[107]!PPE797act</definedName>
    <definedName name="ppe797sum" localSheetId="4">'PCA Summary- Detailed'!ppe797sum</definedName>
    <definedName name="ppe797sum">[107]!ppe797sum</definedName>
    <definedName name="ppl_wkly_vect_input" localSheetId="3">#REF!</definedName>
    <definedName name="ppl_wkly_vect_input" localSheetId="1">#REF!</definedName>
    <definedName name="ppl_wkly_vect_input">#REF!</definedName>
    <definedName name="preferredreturn" localSheetId="3">#REF!</definedName>
    <definedName name="preferredreturn" localSheetId="1">#REF!</definedName>
    <definedName name="preferredreturn">#REF!</definedName>
    <definedName name="PRESENT" localSheetId="3">#REF!</definedName>
    <definedName name="PRESENT" localSheetId="4">#REF!</definedName>
    <definedName name="PRESENT" localSheetId="1">#REF!</definedName>
    <definedName name="PRESENT">#REF!</definedName>
    <definedName name="presentvaluedate" localSheetId="3">#REF!</definedName>
    <definedName name="presentvaluedate">#REF!</definedName>
    <definedName name="pretaxdebt" localSheetId="3">#REF!</definedName>
    <definedName name="pretaxdebt">#REF!</definedName>
    <definedName name="PreTaxDebtCost" localSheetId="3">[35]Assumptions!$I$56</definedName>
    <definedName name="PreTaxDebtCost">[36]Assumptions!$I$56</definedName>
    <definedName name="pretaxequit" localSheetId="3">#REF!</definedName>
    <definedName name="pretaxequit" localSheetId="1">#REF!</definedName>
    <definedName name="pretaxequit">#REF!</definedName>
    <definedName name="PreTaxWACC" localSheetId="3">[35]Assumptions!$I$62</definedName>
    <definedName name="PreTaxWACC">[36]Assumptions!$I$62</definedName>
    <definedName name="PRICCHNG" localSheetId="3">#REF!</definedName>
    <definedName name="PRICCHNG" localSheetId="4">#REF!</definedName>
    <definedName name="PRICCHNG" localSheetId="1">#REF!</definedName>
    <definedName name="PRICCHNG">#REF!</definedName>
    <definedName name="PriceCaseTable" localSheetId="3">#REF!</definedName>
    <definedName name="PriceCaseTable" localSheetId="1">#REF!</definedName>
    <definedName name="PriceCaseTable">#REF!</definedName>
    <definedName name="Prices_Aurora" localSheetId="3">'[75]Monthly Price Summary'!$C$4:$H$63</definedName>
    <definedName name="Prices_Aurora">'[76]Monthly Price Summary'!$C$4:$H$63</definedName>
    <definedName name="PRINT" localSheetId="3">'[39]Sched 46'!#REF!</definedName>
    <definedName name="PRINT">'[39]Sched 46'!#REF!</definedName>
    <definedName name="print_all">[113]Civil!$A$1:$Q$95</definedName>
    <definedName name="_xlnm.Print_Area" localSheetId="4">'PCA Summary- Detailed'!$A$1:$Y$322</definedName>
    <definedName name="Print_Area_Reset" localSheetId="3">OFFSET(Full_Print,0,0,[0]!Last_Row)</definedName>
    <definedName name="Print_Area_Reset" localSheetId="4">OFFSET(Full_Print,0,0,[0]!Last_Row)</definedName>
    <definedName name="Print_Area_Reset" localSheetId="0">OFFSET(Full_Print,0,0,[0]!Last_Row)</definedName>
    <definedName name="Print_Area_Reset" localSheetId="1">OFFSET(Full_Print,0,0,[0]!Last_Row)</definedName>
    <definedName name="Print_Area_Reset">OFFSET(Full_Print,0,0,[0]!Last_Row)</definedName>
    <definedName name="Print_Area1" localSheetId="3">#REF!</definedName>
    <definedName name="Print_Area1" localSheetId="1">#REF!</definedName>
    <definedName name="Print_Area1">#REF!</definedName>
    <definedName name="Prior_Month" localSheetId="3">[47]Sch_120!$I$21</definedName>
    <definedName name="Prior_Month">[48]Sch_120!$I$21</definedName>
    <definedName name="PRO_FORMA" localSheetId="3">#REF!</definedName>
    <definedName name="PRO_FORMA" localSheetId="1">#REF!</definedName>
    <definedName name="PRO_FORMA">#REF!</definedName>
    <definedName name="PRODADJ" localSheetId="3">[46]model!#REF!</definedName>
    <definedName name="PRODADJ">[46]model!#REF!</definedName>
    <definedName name="Prodprop" localSheetId="3">#REF!</definedName>
    <definedName name="Prodprop" localSheetId="1">#REF!</definedName>
    <definedName name="Prodprop">#REF!</definedName>
    <definedName name="Production_Factor" localSheetId="3">#REF!</definedName>
    <definedName name="Production_Factor" localSheetId="1">#REF!</definedName>
    <definedName name="Production_Factor">#REF!</definedName>
    <definedName name="PROFORMA">[25]EXTERNAL!$A$67:$IV$69</definedName>
    <definedName name="PROFORMA_RETAIL">[25]EXTERNAL!$A$91:$IV$93</definedName>
    <definedName name="PROFORMA_RETAIL_TAX">[25]EXTERNAL!$A$169:$IV$171</definedName>
    <definedName name="ProformaPrint" localSheetId="3">[114]Bremerton!#REF!</definedName>
    <definedName name="ProformaPrint">[114]Bremerton!#REF!</definedName>
    <definedName name="Projects">[115]Sheet1!$A$1147:$B$1887</definedName>
    <definedName name="ProposedPrint" localSheetId="3">[114]Bremerton!#REF!</definedName>
    <definedName name="ProposedPrint">[114]Bremerton!#REF!</definedName>
    <definedName name="PROPSALES" localSheetId="3">[46]model!#REF!</definedName>
    <definedName name="PROPSALES">[46]model!#REF!</definedName>
    <definedName name="proptaxdiscfactor" localSheetId="3">#REF!</definedName>
    <definedName name="proptaxdiscfactor" localSheetId="1">#REF!</definedName>
    <definedName name="proptaxdiscfactor">#REF!</definedName>
    <definedName name="PropTaxDiscountRate">'[49]General Inputs'!$E$24</definedName>
    <definedName name="proptaxrate" localSheetId="3">#REF!</definedName>
    <definedName name="proptaxrate" localSheetId="1">#REF!</definedName>
    <definedName name="proptaxrate">#REF!</definedName>
    <definedName name="PropTaxREET">'[49]General Inputs'!$E$27</definedName>
    <definedName name="Prov_Cap_Tax" localSheetId="3">[77]Inputs!$E$111</definedName>
    <definedName name="Prov_Cap_Tax">[78]Inputs!$E$111</definedName>
    <definedName name="PSE">'[116]4.04'!$A$6</definedName>
    <definedName name="PSE_Pre_Tax_Equity_Rate">'[72]Assumptions of Purchase'!$B$42</definedName>
    <definedName name="PSEBPAshare" localSheetId="3">#REF!</definedName>
    <definedName name="PSEBPAshare" localSheetId="4">'[65]General Inputs'!$M$45</definedName>
    <definedName name="PSEBPAshare" localSheetId="1">#REF!</definedName>
    <definedName name="PSEBPAshare">#REF!</definedName>
    <definedName name="pseownperc" localSheetId="3">#REF!</definedName>
    <definedName name="pseownperc" localSheetId="1">#REF!</definedName>
    <definedName name="pseownperc">#REF!</definedName>
    <definedName name="PSEPaysREET">'[49]General Inputs'!$I$4</definedName>
    <definedName name="PSEWACC" localSheetId="3">#REF!</definedName>
    <definedName name="PSEWACC" localSheetId="1">#REF!</definedName>
    <definedName name="PSEWACC">#REF!</definedName>
    <definedName name="PSPL" localSheetId="3">#REF!</definedName>
    <definedName name="PSPL" localSheetId="1">#REF!</definedName>
    <definedName name="PSPL">#REF!</definedName>
    <definedName name="PTABLES" localSheetId="3">#REF!</definedName>
    <definedName name="PTABLES" localSheetId="4">#REF!</definedName>
    <definedName name="PTABLES" localSheetId="1">#REF!</definedName>
    <definedName name="PTABLES">#REF!</definedName>
    <definedName name="PTC" localSheetId="3">#REF!</definedName>
    <definedName name="PTC">#REF!</definedName>
    <definedName name="ptceffective" localSheetId="3">#REF!</definedName>
    <definedName name="ptceffective">#REF!</definedName>
    <definedName name="PTCescal" localSheetId="3">#REF!</definedName>
    <definedName name="PTCescal">#REF!</definedName>
    <definedName name="ptcescalstart" localSheetId="3">#REF!</definedName>
    <definedName name="ptcescalstart">#REF!</definedName>
    <definedName name="PTDGP.T">[25]INTERNAL!$A$64:$IV$66</definedName>
    <definedName name="PTDMOD" localSheetId="3">#REF!</definedName>
    <definedName name="PTDMOD" localSheetId="4">#REF!</definedName>
    <definedName name="PTDMOD" localSheetId="1">#REF!</definedName>
    <definedName name="PTDMOD">#REF!</definedName>
    <definedName name="PTDP.T">[25]INTERNAL!$A$67:$IV$69</definedName>
    <definedName name="PTDROLL" localSheetId="3">#REF!</definedName>
    <definedName name="PTDROLL" localSheetId="4">#REF!</definedName>
    <definedName name="PTDROLL" localSheetId="1">#REF!</definedName>
    <definedName name="PTDROLL">#REF!</definedName>
    <definedName name="PTMOD" localSheetId="3">#REF!</definedName>
    <definedName name="PTMOD" localSheetId="4">#REF!</definedName>
    <definedName name="PTMOD" localSheetId="1">#REF!</definedName>
    <definedName name="PTMOD">#REF!</definedName>
    <definedName name="PTROLL" localSheetId="3">#REF!</definedName>
    <definedName name="PTROLL" localSheetId="4">#REF!</definedName>
    <definedName name="PTROLL" localSheetId="1">#REF!</definedName>
    <definedName name="PTROLL">#REF!</definedName>
    <definedName name="PWORKBACK" localSheetId="3">#REF!</definedName>
    <definedName name="PWORKBACK">#REF!</definedName>
    <definedName name="PWRCSTPF" localSheetId="3">[46]model!#REF!</definedName>
    <definedName name="PWRCSTPF">[46]model!#REF!</definedName>
    <definedName name="PWRCSTRS" localSheetId="3">#REF!</definedName>
    <definedName name="PWRCSTRS" localSheetId="1">#REF!</definedName>
    <definedName name="PWRCSTRS">#REF!</definedName>
    <definedName name="PWRCSTWP" localSheetId="3">#REF!</definedName>
    <definedName name="PWRCSTWP" localSheetId="1">#REF!</definedName>
    <definedName name="PWRCSTWP">#REF!</definedName>
    <definedName name="PWRCSTWR" localSheetId="3">#REF!</definedName>
    <definedName name="PWRCSTWR" localSheetId="1">#REF!</definedName>
    <definedName name="PWRCSTWR">#REF!</definedName>
    <definedName name="PXPACC1_ALL_MERGE" localSheetId="3">#REF!</definedName>
    <definedName name="PXPACC1_ALL_MERGE">#REF!</definedName>
    <definedName name="q" localSheetId="3" hidden="1">{#N/A,#N/A,FALSE,"Coversheet";#N/A,#N/A,FALSE,"QA"}</definedName>
    <definedName name="q" localSheetId="4" hidden="1">{#N/A,#N/A,FALSE,"Coversheet";#N/A,#N/A,FALSE,"QA"}</definedName>
    <definedName name="q" localSheetId="1" hidden="1">{#N/A,#N/A,FALSE,"Coversheet";#N/A,#N/A,FALSE,"QA"}</definedName>
    <definedName name="q" hidden="1">{#N/A,#N/A,FALSE,"Coversheet";#N/A,#N/A,FALSE,"QA"}</definedName>
    <definedName name="QA" localSheetId="3">[117]IPOA2002!#REF!</definedName>
    <definedName name="QA">[117]IPOA2002!#REF!</definedName>
    <definedName name="qqq" localSheetId="3" hidden="1">{#N/A,#N/A,FALSE,"schA"}</definedName>
    <definedName name="qqq" localSheetId="4" hidden="1">{#N/A,#N/A,FALSE,"schA"}</definedName>
    <definedName name="qqq" localSheetId="1" hidden="1">{#N/A,#N/A,FALSE,"schA"}</definedName>
    <definedName name="qqq" hidden="1">{#N/A,#N/A,FALSE,"schA"}</definedName>
    <definedName name="QTD_Format">[118]QTD!$B$11:$D$11,[118]QTD!$B$35:$D$35</definedName>
    <definedName name="Query1" localSheetId="3">#REF!</definedName>
    <definedName name="Query1" localSheetId="4">#REF!</definedName>
    <definedName name="Query1" localSheetId="1">#REF!</definedName>
    <definedName name="Query1">#REF!</definedName>
    <definedName name="Query2" localSheetId="8">'Phase 1-2021 Load (R)'!$A$1:$U$1786</definedName>
    <definedName name="Query2">#REF!</definedName>
    <definedName name="RATE" localSheetId="3">#REF!</definedName>
    <definedName name="RATE" localSheetId="1">#REF!</definedName>
    <definedName name="RATE">#REF!</definedName>
    <definedName name="RATE2">'[59]Transp Data'!$A$8:$I$112</definedName>
    <definedName name="RATEBASE" localSheetId="3">#REF!</definedName>
    <definedName name="RATEBASE" localSheetId="1">#REF!</definedName>
    <definedName name="RATEBASE">#REF!</definedName>
    <definedName name="RATEBASE_U95" localSheetId="3">#REF!</definedName>
    <definedName name="RATEBASE_U95" localSheetId="1">#REF!</definedName>
    <definedName name="RATEBASE_U95">#REF!</definedName>
    <definedName name="RATECASE" localSheetId="3">[46]model!#REF!</definedName>
    <definedName name="RATECASE" localSheetId="1">[46]model!#REF!</definedName>
    <definedName name="RATECASE">[46]model!#REF!</definedName>
    <definedName name="Rates">[119]Codes!$A$1:$C$500</definedName>
    <definedName name="RB.T">[25]INTERNAL!$A$70:$IV$72</definedName>
    <definedName name="RC_ADJ" localSheetId="3">#REF!</definedName>
    <definedName name="RC_ADJ" localSheetId="4">#REF!</definedName>
    <definedName name="RC_ADJ" localSheetId="1">#REF!</definedName>
    <definedName name="RC_ADJ">#REF!</definedName>
    <definedName name="RCF">[90]INPUTS!$F$48</definedName>
    <definedName name="RdSch_CY" localSheetId="3">'[120]INPUT TAB'!#REF!</definedName>
    <definedName name="RdSch_CY">'[120]INPUT TAB'!#REF!</definedName>
    <definedName name="RdSch_PY" localSheetId="3">'[120]INPUT TAB'!#REF!</definedName>
    <definedName name="RdSch_PY">'[120]INPUT TAB'!#REF!</definedName>
    <definedName name="RdSch_PY2" localSheetId="3">'[120]INPUT TAB'!#REF!</definedName>
    <definedName name="RdSch_PY2">'[120]INPUT TAB'!#REF!</definedName>
    <definedName name="re" localSheetId="3" hidden="1">{#N/A,#N/A,FALSE,"Pg 6b CustCount_Gas";#N/A,#N/A,FALSE,"QA";#N/A,#N/A,FALSE,"Report";#N/A,#N/A,FALSE,"forecast"}</definedName>
    <definedName name="re" localSheetId="4" hidden="1">{#N/A,#N/A,FALSE,"Pg 6b CustCount_Gas";#N/A,#N/A,FALSE,"QA";#N/A,#N/A,FALSE,"Report";#N/A,#N/A,FALSE,"forecast"}</definedName>
    <definedName name="re" localSheetId="1" hidden="1">{#N/A,#N/A,FALSE,"Pg 6b CustCount_Gas";#N/A,#N/A,FALSE,"QA";#N/A,#N/A,FALSE,"Report";#N/A,#N/A,FALSE,"forecast"}</definedName>
    <definedName name="re" hidden="1">{#N/A,#N/A,FALSE,"Pg 6b CustCount_Gas";#N/A,#N/A,FALSE,"QA";#N/A,#N/A,FALSE,"Report";#N/A,#N/A,FALSE,"forecast"}</definedName>
    <definedName name="Realization" localSheetId="3">#REF!</definedName>
    <definedName name="Realization">#REF!</definedName>
    <definedName name="RealPropAdjust">'[49]General Inputs'!$E$23</definedName>
    <definedName name="realproptaxadjust" localSheetId="3">#REF!</definedName>
    <definedName name="realproptaxadjust" localSheetId="1">#REF!</definedName>
    <definedName name="realproptaxadjust">#REF!</definedName>
    <definedName name="REC" localSheetId="3">#REF!</definedName>
    <definedName name="REC" localSheetId="1">#REF!</definedName>
    <definedName name="REC">#REF!</definedName>
    <definedName name="REETRate">'[49]General Inputs'!$E$20</definedName>
    <definedName name="regasset" localSheetId="3">#REF!</definedName>
    <definedName name="regasset" localSheetId="1">#REF!</definedName>
    <definedName name="regasset">#REF!</definedName>
    <definedName name="Requlated_scenario">'[38]Assumptions (Input)'!$B$12</definedName>
    <definedName name="res797act" localSheetId="4">'PCA Summary- Detailed'!res797act</definedName>
    <definedName name="res797act">[107]!res797act</definedName>
    <definedName name="res797sum" localSheetId="4">'PCA Summary- Detailed'!res797sum</definedName>
    <definedName name="res797sum">[107]!res797sum</definedName>
    <definedName name="RES97budget" localSheetId="4">'PCA Summary- Detailed'!RES97budget</definedName>
    <definedName name="RES97budget">[107]!RES97budget</definedName>
    <definedName name="RESADJ" localSheetId="3">#REF!</definedName>
    <definedName name="RESADJ" localSheetId="4">#REF!</definedName>
    <definedName name="RESADJ" localSheetId="1">#REF!</definedName>
    <definedName name="RESADJ">#REF!</definedName>
    <definedName name="resdebt" localSheetId="3">#REF!</definedName>
    <definedName name="resdebt" localSheetId="1">#REF!</definedName>
    <definedName name="resdebt">#REF!</definedName>
    <definedName name="resepcdevcost" localSheetId="3">#REF!</definedName>
    <definedName name="resepcdevcost" localSheetId="1">#REF!</definedName>
    <definedName name="resepcdevcost">#REF!</definedName>
    <definedName name="RESequit" localSheetId="3">#REF!</definedName>
    <definedName name="RESequit">#REF!</definedName>
    <definedName name="resEVA2ndqtr" localSheetId="4">'PCA Summary- Detailed'!resEVA2ndqtr</definedName>
    <definedName name="resEVA2ndqtr">[107]!resEVA2ndqtr</definedName>
    <definedName name="ResExchCrRate" localSheetId="3">[47]Sch_194!$M$31</definedName>
    <definedName name="ResExchCrRate">[48]Sch_194!$M$31</definedName>
    <definedName name="RESID">[25]EXTERNAL!$A$88:$IV$90</definedName>
    <definedName name="resource_lookup">'[121]#REF'!$B$3:$C$112</definedName>
    <definedName name="resource_name_lookup">'[122]Map Table'!$B$4:$C$100</definedName>
    <definedName name="ResourceSupplier">[37]Variables!$D$28</definedName>
    <definedName name="ResRCF">[53]INPUTS!$F$39</definedName>
    <definedName name="RESTATING" localSheetId="3">#REF!</definedName>
    <definedName name="RESTATING" localSheetId="1">#REF!</definedName>
    <definedName name="RESTATING">#REF!</definedName>
    <definedName name="Results" localSheetId="3">#REF!</definedName>
    <definedName name="Results" localSheetId="1">#REF!</definedName>
    <definedName name="Results">#REF!</definedName>
    <definedName name="ResUnc">[25]INPUTS!$F$34</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3">#REF!</definedName>
    <definedName name="retain">#REF!</definedName>
    <definedName name="RETIREPLAN" localSheetId="3">[46]model!#REF!</definedName>
    <definedName name="RETIREPLAN">[46]model!#REF!</definedName>
    <definedName name="RETRUN_TO_SUMARY_2" localSheetId="4">'PCA Summary- Detailed'!RETRUN_TO_SUMARY_2</definedName>
    <definedName name="RETRUN_TO_SUMARY_2">[107]!RETRUN_TO_SUMARY_2</definedName>
    <definedName name="REV" localSheetId="3">#REF!</definedName>
    <definedName name="REV" localSheetId="1">#REF!</definedName>
    <definedName name="REV">#REF!</definedName>
    <definedName name="REV_SCHD" localSheetId="3">#REF!</definedName>
    <definedName name="REV_SCHD" localSheetId="4">#REF!</definedName>
    <definedName name="REV_SCHD" localSheetId="1">#REF!</definedName>
    <definedName name="REV_SCHD">#REF!</definedName>
    <definedName name="REVADJ" localSheetId="3">#REF!</definedName>
    <definedName name="REVADJ" localSheetId="1">#REF!</definedName>
    <definedName name="REVADJ">#REF!</definedName>
    <definedName name="RevClass">[119]Codes!$F$2:$G$10</definedName>
    <definedName name="Revenue_by_month_take_2" localSheetId="3">#REF!</definedName>
    <definedName name="Revenue_by_month_take_2" localSheetId="4">#REF!</definedName>
    <definedName name="Revenue_by_month_take_2" localSheetId="1">#REF!</definedName>
    <definedName name="Revenue_by_month_take_2">#REF!</definedName>
    <definedName name="revenue_flag">'[38]Assumptions (Input)'!$C$12</definedName>
    <definedName name="Revenue_Taxes">'[38]Assumptions (Input)'!$B$8</definedName>
    <definedName name="RevenueCheck" localSheetId="3">#REF!</definedName>
    <definedName name="RevenueCheck" localSheetId="4">#REF!</definedName>
    <definedName name="RevenueCheck" localSheetId="1">#REF!</definedName>
    <definedName name="RevenueCheck">#REF!</definedName>
    <definedName name="REVFAC1.T">[25]INTERNAL!$A$73:$IV$75</definedName>
    <definedName name="REVREQ" localSheetId="3">#REF!</definedName>
    <definedName name="REVREQ" localSheetId="1">#REF!</definedName>
    <definedName name="REVREQ">#REF!</definedName>
    <definedName name="RevReqSettle" localSheetId="3">#REF!</definedName>
    <definedName name="RevReqSettle" localSheetId="4">#REF!</definedName>
    <definedName name="RevReqSettle" localSheetId="1">#REF!</definedName>
    <definedName name="RevReqSettle">#REF!</definedName>
    <definedName name="REVVSTRS" localSheetId="3">#REF!</definedName>
    <definedName name="REVVSTRS" localSheetId="4">#REF!</definedName>
    <definedName name="REVVSTRS" localSheetId="1">#REF!</definedName>
    <definedName name="REVVSTRS">#REF!</definedName>
    <definedName name="RISFORM" localSheetId="3">#REF!</definedName>
    <definedName name="RISFORM" localSheetId="4">#REF!</definedName>
    <definedName name="RISFORM">#REF!</definedName>
    <definedName name="ROD">[25]INPUTS!$F$25</definedName>
    <definedName name="ROE" localSheetId="3">#REF!</definedName>
    <definedName name="ROE" localSheetId="1">#REF!</definedName>
    <definedName name="ROE">#REF!</definedName>
    <definedName name="ROR" localSheetId="4">[53]INPUTS!$F$24</definedName>
    <definedName name="ROR">[123]INPUTS!$F$29</definedName>
    <definedName name="RowAvgCF">[40]Resources!$J$76</definedName>
    <definedName name="RowB2CF">[40]Resources!$J$75</definedName>
    <definedName name="RowCapCost">[40]Resources!$J$68</definedName>
    <definedName name="RowFOM">[40]Resources!$J$70</definedName>
    <definedName name="RowNIMF">[40]Resources!$J$72</definedName>
    <definedName name="RowNIMV">[40]Resources!$J$73</definedName>
    <definedName name="RowPPAPrice">[40]Resources!$J$74</definedName>
    <definedName name="RowVOM">[40]Resources!$J$71</definedName>
    <definedName name="RowY0">[40]Resources!$J$69</definedName>
    <definedName name="royalty" localSheetId="3">#REF!</definedName>
    <definedName name="royalty" localSheetId="1">#REF!</definedName>
    <definedName name="royalty">#REF!</definedName>
    <definedName name="royenergyprice" localSheetId="3">#REF!</definedName>
    <definedName name="royenergyprice" localSheetId="1">#REF!</definedName>
    <definedName name="royenergyprice">#REF!</definedName>
    <definedName name="royescal" localSheetId="3">#REF!</definedName>
    <definedName name="royescal" localSheetId="1">#REF!</definedName>
    <definedName name="royescal">#REF!</definedName>
    <definedName name="roysched1perc" localSheetId="3">#REF!</definedName>
    <definedName name="roysched1perc">#REF!</definedName>
    <definedName name="roysched2perc" localSheetId="3">#REF!</definedName>
    <definedName name="roysched2perc">#REF!</definedName>
    <definedName name="rrsum1">[24]PartsFlow!$D$50:$R$51</definedName>
    <definedName name="rrsum10">[24]PartsFlow!$D$221:$R$222</definedName>
    <definedName name="rrsum11">[24]PartsFlow!$D$240:$R$241</definedName>
    <definedName name="rrsum12">[24]PartsFlow!$D$259:$R$260</definedName>
    <definedName name="rrsum13">[24]PartsFlow!$D$278:$R$279</definedName>
    <definedName name="rrsum14">[24]PartsFlow!$D$297:$R$298</definedName>
    <definedName name="rrsum2">[24]PartsFlow!$D$69:$R$70</definedName>
    <definedName name="rrsum3">[24]PartsFlow!$D$88:$R$89</definedName>
    <definedName name="rrsum4">[24]PartsFlow!$D$107:$R$108</definedName>
    <definedName name="rrsum5">[24]PartsFlow!$D$126:$R$127</definedName>
    <definedName name="rrsum6">[24]PartsFlow!$D$145:$R$146</definedName>
    <definedName name="rrsum7">[24]PartsFlow!$D$164:$R$165</definedName>
    <definedName name="rrsum8">[24]PartsFlow!$D$183:$R$184</definedName>
    <definedName name="rrsum9">[24]PartsFlow!$D$202:$R$203</definedName>
    <definedName name="SALESRESALEP" localSheetId="3">#REF!</definedName>
    <definedName name="SALESRESALEP" localSheetId="1">#REF!</definedName>
    <definedName name="SALESRESALEP">#REF!</definedName>
    <definedName name="SALESRESALER" localSheetId="3">#REF!</definedName>
    <definedName name="SALESRESALER" localSheetId="1">#REF!</definedName>
    <definedName name="SALESRESALER">#REF!</definedName>
    <definedName name="salestax" localSheetId="3">#REF!</definedName>
    <definedName name="salestax" localSheetId="1">#REF!</definedName>
    <definedName name="salestax">#REF!</definedName>
    <definedName name="SalesTaxRate">'[49]General Inputs'!$E$21</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[53]INPUTS!$F$40</definedName>
    <definedName name="SbUnc">[25]INPUTS!$F$35</definedName>
    <definedName name="Sch194Rlfwd">'[124]Sch94 Rlfwd'!$B$11</definedName>
    <definedName name="SCH33CUSTS" localSheetId="3">#REF!</definedName>
    <definedName name="SCH33CUSTS" localSheetId="4">#REF!</definedName>
    <definedName name="SCH33CUSTS" localSheetId="1">#REF!</definedName>
    <definedName name="SCH33CUSTS">#REF!</definedName>
    <definedName name="SCH48ADJ" localSheetId="3">#REF!</definedName>
    <definedName name="SCH48ADJ" localSheetId="4">#REF!</definedName>
    <definedName name="SCH48ADJ" localSheetId="1">#REF!</definedName>
    <definedName name="SCH48ADJ">#REF!</definedName>
    <definedName name="SCH98NOR" localSheetId="3">#REF!</definedName>
    <definedName name="SCH98NOR" localSheetId="4">#REF!</definedName>
    <definedName name="SCH98NOR" localSheetId="1">#REF!</definedName>
    <definedName name="SCH98NOR">#REF!</definedName>
    <definedName name="SCHED47" localSheetId="3">#REF!</definedName>
    <definedName name="SCHED47">#REF!</definedName>
    <definedName name="schedtoggle" localSheetId="3">#REF!</definedName>
    <definedName name="schedtoggle">#REF!</definedName>
    <definedName name="Schedule">[33]Inputs!$N$14</definedName>
    <definedName name="ScheduleStart">[24]PartsFlow!$E$9</definedName>
    <definedName name="ScheduleValues">[24]PartsFlow!$E$9:$BX$24</definedName>
    <definedName name="sdlfhsdlhfkl" localSheetId="3" hidden="1">{#N/A,#N/A,FALSE,"Summ";#N/A,#N/A,FALSE,"General"}</definedName>
    <definedName name="sdlfhsdlhfkl" localSheetId="4" hidden="1">{#N/A,#N/A,FALSE,"Summ";#N/A,#N/A,FALSE,"General"}</definedName>
    <definedName name="sdlfhsdlhfkl" localSheetId="1" hidden="1">{#N/A,#N/A,FALSE,"Summ";#N/A,#N/A,FALSE,"General"}</definedName>
    <definedName name="sdlfhsdlhfkl" hidden="1">{#N/A,#N/A,FALSE,"Summ";#N/A,#N/A,FALSE,"General"}</definedName>
    <definedName name="se" localSheetId="3">#REF!</definedName>
    <definedName name="se" localSheetId="4">#REF!</definedName>
    <definedName name="se" localSheetId="1">#REF!</definedName>
    <definedName name="se">#REF!</definedName>
    <definedName name="SEATAC_TEMP" localSheetId="3">#REF!</definedName>
    <definedName name="SEATAC_TEMP" localSheetId="1">#REF!</definedName>
    <definedName name="SEATAC_TEMP">#REF!</definedName>
    <definedName name="SeatacPrint" localSheetId="3">[114]Bremerton!#REF!</definedName>
    <definedName name="SeatacPrint" localSheetId="1">[114]Bremerton!#REF!</definedName>
    <definedName name="SeatacPrint">[114]Bremerton!#REF!</definedName>
    <definedName name="SECOND" localSheetId="3">[1]Jan!#REF!</definedName>
    <definedName name="SECOND" localSheetId="4">[1]Jan!#REF!</definedName>
    <definedName name="SECOND" localSheetId="1">[1]Jan!#REF!</definedName>
    <definedName name="SECOND">[1]Jan!#REF!</definedName>
    <definedName name="SecSSW_MWH" localSheetId="3">[12]DT_A_AMW93!#REF!</definedName>
    <definedName name="SecSSW_MWH" localSheetId="1">[12]DT_A_AMW93!#REF!</definedName>
    <definedName name="SecSSW_MWH">[12]DT_A_AMW93!#REF!</definedName>
    <definedName name="SEP" localSheetId="3">[42]Backup!#REF!</definedName>
    <definedName name="SEP" localSheetId="4">[42]Backup!#REF!</definedName>
    <definedName name="SEP" localSheetId="1">[42]Backup!#REF!</definedName>
    <definedName name="SEP">[42]Backup!#REF!</definedName>
    <definedName name="Sep03AMA" localSheetId="3">[26]BS!$AN$7:$AN$3420</definedName>
    <definedName name="Sep03AMA">[27]BS!$AN$7:$AN$3420</definedName>
    <definedName name="Sep04AMA">[3]BS!$AL$7:$AL$3582</definedName>
    <definedName name="Sep09AMA">[4]BS!$AS$7:$AS$1726</definedName>
    <definedName name="sepcf" localSheetId="3">#REF!</definedName>
    <definedName name="sepcf" localSheetId="1">#REF!</definedName>
    <definedName name="sepcf">#REF!</definedName>
    <definedName name="sepcost" localSheetId="3">#REF!</definedName>
    <definedName name="sepcost" localSheetId="1">#REF!</definedName>
    <definedName name="sepcost">#REF!</definedName>
    <definedName name="SEPT" localSheetId="3">#REF!</definedName>
    <definedName name="SEPT" localSheetId="4">#REF!</definedName>
    <definedName name="SEPT" localSheetId="1">#REF!</definedName>
    <definedName name="SEPT">#REF!</definedName>
    <definedName name="Sept17AMA">[18]BS!$AM$8:$AM$2552</definedName>
    <definedName name="SERVICES_3" localSheetId="3">#REF!</definedName>
    <definedName name="SERVICES_3" localSheetId="4">#REF!</definedName>
    <definedName name="SERVICES_3" localSheetId="1">#REF!</definedName>
    <definedName name="SERVICES_3">#REF!</definedName>
    <definedName name="seven" localSheetId="3" hidden="1">{#N/A,#N/A,FALSE,"CRPT";#N/A,#N/A,FALSE,"TREND";#N/A,#N/A,FALSE,"%Curve"}</definedName>
    <definedName name="seven" localSheetId="4" hidden="1">{#N/A,#N/A,FALSE,"CRPT";#N/A,#N/A,FALSE,"TREND";#N/A,#N/A,FALSE,"%Curve"}</definedName>
    <definedName name="seven" localSheetId="1" hidden="1">{#N/A,#N/A,FALSE,"CRPT";#N/A,#N/A,FALSE,"TREND";#N/A,#N/A,FALSE,"%Curve"}</definedName>
    <definedName name="seven" hidden="1">{#N/A,#N/A,FALSE,"CRPT";#N/A,#N/A,FALSE,"TREND";#N/A,#N/A,FALSE,"%Curve"}</definedName>
    <definedName name="sg" localSheetId="3">#REF!</definedName>
    <definedName name="sg" localSheetId="4">#REF!</definedName>
    <definedName name="sg" localSheetId="1">#REF!</definedName>
    <definedName name="sg">#REF!</definedName>
    <definedName name="six" localSheetId="3"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3">[46]model!#REF!</definedName>
    <definedName name="SKAGIT">[46]model!#REF!</definedName>
    <definedName name="SLFINSURANCE" localSheetId="3">#REF!</definedName>
    <definedName name="SLFINSURANCE" localSheetId="1">#REF!</definedName>
    <definedName name="SLFINSURANCE">#REF!</definedName>
    <definedName name="SolarDate" localSheetId="3">'[64]Dispatch Cases'!#REF!</definedName>
    <definedName name="SolarDate">'[64]Dispatch Cases'!#REF!</definedName>
    <definedName name="solver_eval" hidden="1">0</definedName>
    <definedName name="solver_ntri" hidden="1">1000</definedName>
    <definedName name="solver_rsmp" hidden="1">1</definedName>
    <definedName name="solver_seed" hidden="1">0</definedName>
    <definedName name="Spare1">[24]PartsFlow!$D$34:$R$43</definedName>
    <definedName name="SPChart">'[24]Self Perf. Chart'!$A$1</definedName>
    <definedName name="SPItem">'[24]Self-Perf Itemization'!$A$1</definedName>
    <definedName name="STAFFREDUC" localSheetId="3">#REF!</definedName>
    <definedName name="STAFFREDUC" localSheetId="1">#REF!</definedName>
    <definedName name="STAFFREDUC">#REF!</definedName>
    <definedName name="StalkingHorseBid">[49]CapEx!$B$33</definedName>
    <definedName name="START" localSheetId="3">[1]Jan!#REF!</definedName>
    <definedName name="START" localSheetId="4">[1]Jan!#REF!</definedName>
    <definedName name="START">[1]Jan!#REF!</definedName>
    <definedName name="StartDate" localSheetId="3">[35]Assumptions!$C$9</definedName>
    <definedName name="StartDate">[36]Assumptions!$C$9</definedName>
    <definedName name="StartQuarter">'[24]Customer Data'!$F$11</definedName>
    <definedName name="StartYear">'[24]Customer Data'!$F$10</definedName>
    <definedName name="STATE_UTILITY_TAX">'[23]MJS-7'!$N$16</definedName>
    <definedName name="stationserv" localSheetId="3">#REF!</definedName>
    <definedName name="stationserv" localSheetId="1">#REF!</definedName>
    <definedName name="stationserv">#REF!</definedName>
    <definedName name="STAX">[25]INPUTS!$F$29</definedName>
    <definedName name="stconfig">'[24]Customer Data'!$E$73:$E$80</definedName>
    <definedName name="STDataStart">[24]PartsDataTable!$C$61</definedName>
    <definedName name="stformat">'[24]Customer Data'!$D$72</definedName>
    <definedName name="stg3_0green1">'[24]Customer Data'!$I$154:$I$161</definedName>
    <definedName name="stg3_0green10">'[24]Customer Data'!$I$116</definedName>
    <definedName name="stg3_0green11">'[24]Customer Data'!$I$119</definedName>
    <definedName name="stg3_0green12">'[24]Customer Data'!$I$122</definedName>
    <definedName name="stg3_0green2">'[24]Customer Data'!$E$176:$E$183</definedName>
    <definedName name="stg3_0green3">'[24]Customer Data'!$H$176:$H$183</definedName>
    <definedName name="stg3_0green4">'[24]Customer Data'!$C$116</definedName>
    <definedName name="stg3_0green5">'[24]Customer Data'!$C$119</definedName>
    <definedName name="stg3_0green6">'[24]Customer Data'!$C$122</definedName>
    <definedName name="stg3_0green7">'[24]Customer Data'!$G$116</definedName>
    <definedName name="stg3_0green8">'[24]Customer Data'!$G$119</definedName>
    <definedName name="stg3_0green9">'[24]Customer Data'!$G$122</definedName>
    <definedName name="stg3_1green1">'[24]Customer Data'!$E$116</definedName>
    <definedName name="stg3_1green2">'[24]Customer Data'!$E$119</definedName>
    <definedName name="stg3_1green3">'[24]Customer Data'!$E$122</definedName>
    <definedName name="stg3_graytext1">'[24]Customer Data'!$I$152:$I$153</definedName>
    <definedName name="stg3_graytext2">'[24]Customer Data'!$E$174:$E$175</definedName>
    <definedName name="stg3_graytext3">'[24]Customer Data'!$H$174:$H$175</definedName>
    <definedName name="stg3_hiderow1">'[24]Customer Data'!$139:$139</definedName>
    <definedName name="stg3_hiderow2">'[24]Customer Data'!$142:$142</definedName>
    <definedName name="stg3_hiderow3">'[24]Customer Data'!$145:$145</definedName>
    <definedName name="stg3_hiderow4">'[24]Customer Data'!$116:$116</definedName>
    <definedName name="stg3_hiderow5">'[24]Customer Data'!$119:$119</definedName>
    <definedName name="stg3_hiderow6">'[24]Customer Data'!$122:$122</definedName>
    <definedName name="stg3_NoPartgreen1">'[24]Customer Data'!$I$162:$I$169</definedName>
    <definedName name="stg3_NoPartgreen2">'[24]Customer Data'!$E$184:$E$191</definedName>
    <definedName name="stg3_NoPartgreen3">'[24]Customer Data'!$H$184:$H$191</definedName>
    <definedName name="sthistory">'[24]Customer Data'!$68:$82</definedName>
    <definedName name="STMajCustInt">'[24]Customer Data'!$E$105</definedName>
    <definedName name="STMajorSpares">'[24]Customer Data'!$C$105</definedName>
    <definedName name="STMinCustInt">'[24]Customer Data'!$E$104</definedName>
    <definedName name="STMinorSpares">'[24]Customer Data'!$C$104</definedName>
    <definedName name="stnumber">'[24]Customer Data'!$F$14</definedName>
    <definedName name="STORM" localSheetId="3">#REF!</definedName>
    <definedName name="STORM" localSheetId="1">#REF!</definedName>
    <definedName name="STORM">#REF!</definedName>
    <definedName name="stselect">[24]PartsDataTable!$F$41</definedName>
    <definedName name="SUM_TAB1" localSheetId="3">#REF!</definedName>
    <definedName name="SUM_TAB1" localSheetId="4">#REF!</definedName>
    <definedName name="SUM_TAB1" localSheetId="1">#REF!</definedName>
    <definedName name="SUM_TAB1">#REF!</definedName>
    <definedName name="SUM_TAB2" localSheetId="3">#REF!</definedName>
    <definedName name="SUM_TAB2" localSheetId="4">#REF!</definedName>
    <definedName name="SUM_TAB2" localSheetId="1">#REF!</definedName>
    <definedName name="SUM_TAB2">#REF!</definedName>
    <definedName name="SUM_TAB3" localSheetId="3">#REF!</definedName>
    <definedName name="SUM_TAB3" localSheetId="4">#REF!</definedName>
    <definedName name="SUM_TAB3" localSheetId="1">#REF!</definedName>
    <definedName name="SUM_TAB3">#REF!</definedName>
    <definedName name="SUMMARY" localSheetId="3">#REF!</definedName>
    <definedName name="SUMMARY">#REF!</definedName>
    <definedName name="SummaryPrint" localSheetId="3">[114]Bremerton!#REF!</definedName>
    <definedName name="SummaryPrint">[114]Bremerton!#REF!</definedName>
    <definedName name="SUMMER" localSheetId="3">[114]Bremerton!#REF!</definedName>
    <definedName name="SUMMER">[114]Bremerton!#REF!</definedName>
    <definedName name="supentit_in_wkly_vect_input" localSheetId="3">#REF!</definedName>
    <definedName name="supentit_in_wkly_vect_input" localSheetId="1">#REF!</definedName>
    <definedName name="supentit_in_wkly_vect_input">#REF!</definedName>
    <definedName name="supentit_out_wkly_vect_input" localSheetId="3">#REF!</definedName>
    <definedName name="supentit_out_wkly_vect_input" localSheetId="1">#REF!</definedName>
    <definedName name="supentit_out_wkly_vect_input">#REF!</definedName>
    <definedName name="SW.T">[25]INTERNAL!$A$76:$IV$78</definedName>
    <definedName name="SWPTD.T">[25]INTERNAL!$A$79:$IV$81</definedName>
    <definedName name="SWSales_MWH" localSheetId="3">[12]DT_A_AMW93!#REF!</definedName>
    <definedName name="SWSales_MWH">[12]DT_A_AMW93!#REF!</definedName>
    <definedName name="t" localSheetId="3" hidden="1">{#N/A,#N/A,FALSE,"CESTSUM";#N/A,#N/A,FALSE,"est sum A";#N/A,#N/A,FALSE,"est detail A"}</definedName>
    <definedName name="t" localSheetId="4" hidden="1">{#N/A,#N/A,FALSE,"CESTSUM";#N/A,#N/A,FALSE,"est sum A";#N/A,#N/A,FALSE,"est detail A"}</definedName>
    <definedName name="t" localSheetId="1" hidden="1">{#N/A,#N/A,FALSE,"CESTSUM";#N/A,#N/A,FALSE,"est sum A";#N/A,#N/A,FALSE,"est detail A"}</definedName>
    <definedName name="t" hidden="1">{#N/A,#N/A,FALSE,"CESTSUM";#N/A,#N/A,FALSE,"est sum A";#N/A,#N/A,FALSE,"est detail A"}</definedName>
    <definedName name="T1AtCI">'[24]Customer Data'!$F$58</definedName>
    <definedName name="T1AtHGP">'[24]Customer Data'!$G$58</definedName>
    <definedName name="T1AtMI">'[24]Customer Data'!$H$58</definedName>
    <definedName name="T1LeadTime">'[24]Customer Data'!$I$58</definedName>
    <definedName name="T1OPYEAR">'[24]Customer Data'!$C$58</definedName>
    <definedName name="T1QTR1">[24]PartsFlow!$E$10</definedName>
    <definedName name="t1sched">[24]PartsFlow!$E$10:$R$10</definedName>
    <definedName name="T1TotalExp">'[24]Customer Data'!$E$58</definedName>
    <definedName name="T2AtCI">'[24]Customer Data'!$F$59</definedName>
    <definedName name="T2AtHGP">'[24]Customer Data'!$G$59</definedName>
    <definedName name="T2AtMI">'[24]Customer Data'!$H$59</definedName>
    <definedName name="T2LeadTime">'[24]Customer Data'!$I$59</definedName>
    <definedName name="T2OPYEAR">'[24]Customer Data'!$C$59</definedName>
    <definedName name="T2QTR1">[24]PartsFlow!$E$12</definedName>
    <definedName name="t2sched">[24]PartsFlow!$E$12:$R$12</definedName>
    <definedName name="T2TotalExp">'[24]Customer Data'!$E$59</definedName>
    <definedName name="T3AtCI">'[24]Customer Data'!$F$60</definedName>
    <definedName name="T3AtHGP">'[24]Customer Data'!$G$60</definedName>
    <definedName name="T3AtMI">'[24]Customer Data'!$H$60</definedName>
    <definedName name="T3LeadTime">'[24]Customer Data'!$I$60</definedName>
    <definedName name="T3OPYEAR">'[24]Customer Data'!$C$60</definedName>
    <definedName name="T3QTR1">[24]PartsFlow!$E$14</definedName>
    <definedName name="t3sched">[24]PartsFlow!$E$24:$R$24</definedName>
    <definedName name="T3TotalExp">'[24]Customer Data'!$E$60</definedName>
    <definedName name="T4AtCI">'[24]Customer Data'!$F$61</definedName>
    <definedName name="T4AtHGP">'[24]Customer Data'!$G$61</definedName>
    <definedName name="T4AtMI">'[24]Customer Data'!$H$61</definedName>
    <definedName name="T4LeadTime">'[24]Customer Data'!$I$61</definedName>
    <definedName name="T4OPYEAR">'[24]Customer Data'!$C$61</definedName>
    <definedName name="T4QTR1">[24]PartsFlow!$E$16</definedName>
    <definedName name="T4TotalExp">'[24]Customer Data'!$E$61</definedName>
    <definedName name="T5AtCI">'[24]Customer Data'!$F$62</definedName>
    <definedName name="T5AtHGP">'[24]Customer Data'!$G$62</definedName>
    <definedName name="T5AtMI">'[24]Customer Data'!$H$62</definedName>
    <definedName name="T5LeadTime">'[24]Customer Data'!$I$62</definedName>
    <definedName name="T5OPYEAR">'[24]Customer Data'!$C$62</definedName>
    <definedName name="T5QTR1">[24]PartsFlow!$E$18</definedName>
    <definedName name="T5TotalExp">'[24]Customer Data'!$E$62</definedName>
    <definedName name="T6AtCI">'[24]Customer Data'!$F$63</definedName>
    <definedName name="T6AtHGP">'[24]Customer Data'!$G$63</definedName>
    <definedName name="T6AtMI">'[24]Customer Data'!$H$63</definedName>
    <definedName name="T6LeadTime">'[24]Customer Data'!$I$63</definedName>
    <definedName name="T6OPYEAR">'[24]Customer Data'!$C$63</definedName>
    <definedName name="T6QTR1">[24]PartsFlow!$E$20</definedName>
    <definedName name="T6TotalExp">'[24]Customer Data'!$E$63</definedName>
    <definedName name="T7AtCI">'[24]Customer Data'!$F$64</definedName>
    <definedName name="T7AtHGP">'[24]Customer Data'!$G$64</definedName>
    <definedName name="T7AtMI">'[24]Customer Data'!$H$64</definedName>
    <definedName name="T7LeadTime">'[24]Customer Data'!$I$64</definedName>
    <definedName name="T7OPYEAR">'[24]Customer Data'!$C$64</definedName>
    <definedName name="T7QTR1">[24]PartsFlow!$E$22</definedName>
    <definedName name="T7TotalExp">'[24]Customer Data'!$E$64</definedName>
    <definedName name="T8AtCI">'[24]Customer Data'!$F$65</definedName>
    <definedName name="T8AtHGP">'[24]Customer Data'!$G$65</definedName>
    <definedName name="T8AtMI">'[24]Customer Data'!$H$65</definedName>
    <definedName name="T8LeadTime">'[24]Customer Data'!$I$65</definedName>
    <definedName name="T8OPYEAR">'[24]Customer Data'!$C$65</definedName>
    <definedName name="T8QTR1">[24]PartsFlow!$E$24</definedName>
    <definedName name="T8TotalExp">'[24]Customer Data'!$E$65</definedName>
    <definedName name="TABLE_1" localSheetId="3">#REF!</definedName>
    <definedName name="TABLE_1" localSheetId="4">#REF!</definedName>
    <definedName name="TABLE_1" localSheetId="1">#REF!</definedName>
    <definedName name="TABLE_1">#REF!</definedName>
    <definedName name="TABLE_2" localSheetId="3">#REF!</definedName>
    <definedName name="TABLE_2" localSheetId="4">#REF!</definedName>
    <definedName name="TABLE_2" localSheetId="1">#REF!</definedName>
    <definedName name="TABLE_2">#REF!</definedName>
    <definedName name="TABLE_3" localSheetId="3">#REF!</definedName>
    <definedName name="TABLE_3" localSheetId="4">#REF!</definedName>
    <definedName name="TABLE_3" localSheetId="1">#REF!</definedName>
    <definedName name="TABLE_3">#REF!</definedName>
    <definedName name="TABLE_4" localSheetId="3">#REF!</definedName>
    <definedName name="TABLE_4">#REF!</definedName>
    <definedName name="TABLE_4_A" localSheetId="3">#REF!</definedName>
    <definedName name="TABLE_4_A">#REF!</definedName>
    <definedName name="TABLE_5" localSheetId="3">#REF!</definedName>
    <definedName name="TABLE_5">#REF!</definedName>
    <definedName name="TABLE_6" localSheetId="3">#REF!</definedName>
    <definedName name="TABLE_6">#REF!</definedName>
    <definedName name="TABLE_7" localSheetId="3">#REF!</definedName>
    <definedName name="TABLE_7">#REF!</definedName>
    <definedName name="TABLE1" localSheetId="3">#REF!</definedName>
    <definedName name="TABLE1">#REF!</definedName>
    <definedName name="TABLE2" localSheetId="3">#REF!</definedName>
    <definedName name="TABLE2">#REF!</definedName>
    <definedName name="TABLEA" localSheetId="3">#REF!</definedName>
    <definedName name="TABLEA">#REF!</definedName>
    <definedName name="TableName">"Dummy"</definedName>
    <definedName name="TABLEONE" localSheetId="3">#REF!</definedName>
    <definedName name="TABLEONE" localSheetId="4">#REF!</definedName>
    <definedName name="TABLEONE" localSheetId="1">#REF!</definedName>
    <definedName name="TABLEONE">#REF!</definedName>
    <definedName name="TargetROR">[30]Inputs!$G$29</definedName>
    <definedName name="TAXCORPLIC" localSheetId="3">#REF!</definedName>
    <definedName name="TAXCORPLIC" localSheetId="1">#REF!</definedName>
    <definedName name="TAXCORPLIC">#REF!</definedName>
    <definedName name="TAXENERGYP" localSheetId="3">[46]model!#REF!</definedName>
    <definedName name="TAXENERGYP">[46]model!#REF!</definedName>
    <definedName name="TAXENERGYR" localSheetId="3">#REF!</definedName>
    <definedName name="TAXENERGYR" localSheetId="1">#REF!</definedName>
    <definedName name="TAXENERGYR">#REF!</definedName>
    <definedName name="TAXEXCISE" localSheetId="3">#REF!</definedName>
    <definedName name="TAXEXCISE" localSheetId="1">#REF!</definedName>
    <definedName name="TAXEXCISE">#REF!</definedName>
    <definedName name="TAXFICA" localSheetId="3">#REF!</definedName>
    <definedName name="TAXFICA" localSheetId="1">#REF!</definedName>
    <definedName name="TAXFICA">#REF!</definedName>
    <definedName name="TAXFUT" localSheetId="3">[46]model!#REF!</definedName>
    <definedName name="TAXFUT" localSheetId="1">[46]model!#REF!</definedName>
    <definedName name="TAXFUT">[46]model!#REF!</definedName>
    <definedName name="TAXINCOME" localSheetId="3">#REF!</definedName>
    <definedName name="TAXINCOME" localSheetId="1">#REF!</definedName>
    <definedName name="TAXINCOME">#REF!</definedName>
    <definedName name="TAXMEDICARE" localSheetId="3">#REF!</definedName>
    <definedName name="TAXMEDICARE" localSheetId="1">#REF!</definedName>
    <definedName name="TAXMEDICARE">#REF!</definedName>
    <definedName name="taxown" localSheetId="3">#REF!</definedName>
    <definedName name="taxown" localSheetId="1">#REF!</definedName>
    <definedName name="taxown">#REF!</definedName>
    <definedName name="TAXPFINT" localSheetId="3">#REF!</definedName>
    <definedName name="TAXPFINT">#REF!</definedName>
    <definedName name="TAXPROPERTY" localSheetId="3">#REF!</definedName>
    <definedName name="TAXPROPERTY">#REF!</definedName>
    <definedName name="TAXSUT" localSheetId="3">[46]model!#REF!</definedName>
    <definedName name="TAXSUT">[46]model!#REF!</definedName>
    <definedName name="tbl_Master" localSheetId="3">#REF!</definedName>
    <definedName name="tbl_Master" localSheetId="1">#REF!</definedName>
    <definedName name="tbl_Master">#REF!</definedName>
    <definedName name="TDMOD" localSheetId="3">#REF!</definedName>
    <definedName name="TDMOD" localSheetId="4">#REF!</definedName>
    <definedName name="TDMOD" localSheetId="1">#REF!</definedName>
    <definedName name="TDMOD">#REF!</definedName>
    <definedName name="TDP.T">[25]INTERNAL!$A$82:$IV$84</definedName>
    <definedName name="TDROLL" localSheetId="3">#REF!</definedName>
    <definedName name="TDROLL" localSheetId="4">#REF!</definedName>
    <definedName name="TDROLL" localSheetId="1">#REF!</definedName>
    <definedName name="TDROLL">#REF!</definedName>
    <definedName name="technology">[24]PartsDataTable!$A$2:$A$13</definedName>
    <definedName name="techselect">[24]PartsDataTable!$B$1</definedName>
    <definedName name="techstart">[24]PartsDataTable!$A$1</definedName>
    <definedName name="tem" localSheetId="3" hidden="1">{#N/A,#N/A,FALSE,"Summ";#N/A,#N/A,FALSE,"General"}</definedName>
    <definedName name="tem" localSheetId="4" hidden="1">{#N/A,#N/A,FALSE,"Summ";#N/A,#N/A,FALSE,"General"}</definedName>
    <definedName name="tem" localSheetId="1" hidden="1">{#N/A,#N/A,FALSE,"Summ";#N/A,#N/A,FALSE,"General"}</definedName>
    <definedName name="tem" hidden="1">{#N/A,#N/A,FALSE,"Summ";#N/A,#N/A,FALSE,"General"}</definedName>
    <definedName name="TEMP" localSheetId="3" hidden="1">{#N/A,#N/A,FALSE,"Summ";#N/A,#N/A,FALSE,"General"}</definedName>
    <definedName name="TEMP" localSheetId="4" hidden="1">{#N/A,#N/A,FALSE,"Summ";#N/A,#N/A,FALSE,"General"}</definedName>
    <definedName name="TEMP" localSheetId="1" hidden="1">{#N/A,#N/A,FALSE,"Summ";#N/A,#N/A,FALSE,"General"}</definedName>
    <definedName name="TEMP" hidden="1">{#N/A,#N/A,FALSE,"Summ";#N/A,#N/A,FALSE,"General"}</definedName>
    <definedName name="Temp1" localSheetId="3" hidden="1">{#N/A,#N/A,FALSE,"CESTSUM";#N/A,#N/A,FALSE,"est sum A";#N/A,#N/A,FALSE,"est detail A"}</definedName>
    <definedName name="Temp1" localSheetId="4" hidden="1">{#N/A,#N/A,FALSE,"CESTSUM";#N/A,#N/A,FALSE,"est sum A";#N/A,#N/A,FALSE,"est detail A"}</definedName>
    <definedName name="Temp1" localSheetId="1" hidden="1">{#N/A,#N/A,FALSE,"CESTSUM";#N/A,#N/A,FALSE,"est sum A";#N/A,#N/A,FALSE,"est detail A"}</definedName>
    <definedName name="Temp1" hidden="1">{#N/A,#N/A,FALSE,"CESTSUM";#N/A,#N/A,FALSE,"est sum A";#N/A,#N/A,FALSE,"est detail A"}</definedName>
    <definedName name="temp2" localSheetId="3" hidden="1">{#N/A,#N/A,FALSE,"CESTSUM";#N/A,#N/A,FALSE,"est sum A";#N/A,#N/A,FALSE,"est detail A"}</definedName>
    <definedName name="temp2" localSheetId="4"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 localSheetId="3">[87]Sheet1!$A$4:$E$40</definedName>
    <definedName name="TEMPADJ">[88]Sheet1!$A$4:$E$40</definedName>
    <definedName name="TenaskaShare" localSheetId="3">[64]Dispatch!#REF!</definedName>
    <definedName name="TenaskaShare">[64]Dispatch!#REF!</definedName>
    <definedName name="Test" localSheetId="3">#REF!</definedName>
    <definedName name="Test" localSheetId="4">#REF!</definedName>
    <definedName name="TEST" localSheetId="0">2000</definedName>
    <definedName name="Test" localSheetId="1">#REF!</definedName>
    <definedName name="Test">#REF!</definedName>
    <definedName name="TEST0" localSheetId="3">#REF!</definedName>
    <definedName name="TEST0" localSheetId="1">#REF!</definedName>
    <definedName name="TEST0">#REF!</definedName>
    <definedName name="Test1" localSheetId="3">#REF!</definedName>
    <definedName name="Test1" localSheetId="4">#REF!</definedName>
    <definedName name="Test1" localSheetId="1">#REF!</definedName>
    <definedName name="Test1">#REF!</definedName>
    <definedName name="Test2" localSheetId="3">#REF!</definedName>
    <definedName name="Test2" localSheetId="4">#REF!</definedName>
    <definedName name="Test2">#REF!</definedName>
    <definedName name="Test3" localSheetId="3">#REF!</definedName>
    <definedName name="Test3">#REF!</definedName>
    <definedName name="Test4" localSheetId="3">#REF!</definedName>
    <definedName name="Test4">#REF!</definedName>
    <definedName name="Test5" localSheetId="3">#REF!</definedName>
    <definedName name="Test5">#REF!</definedName>
    <definedName name="TESTHKEY" localSheetId="3">#REF!</definedName>
    <definedName name="TESTHKEY">#REF!</definedName>
    <definedName name="TESTKEYS" localSheetId="3">#REF!</definedName>
    <definedName name="TESTKEYS">#REF!</definedName>
    <definedName name="TestPeriod">[31]Inputs!$C$5</definedName>
    <definedName name="TESTVKEY" localSheetId="3">#REF!</definedName>
    <definedName name="TESTVKEY" localSheetId="1">#REF!</definedName>
    <definedName name="TESTVKEY">#REF!</definedName>
    <definedName name="TESTYEAR">'[125]JHS-6'!$A$7</definedName>
    <definedName name="TESTYEAR_E" localSheetId="3">'[54]Named Ranges E'!$C$5</definedName>
    <definedName name="TESTYEAR_E" localSheetId="4">'[54]Named Ranges E'!$C$5</definedName>
    <definedName name="TESTYEAR_E">'[54]Named Ranges E'!$C$5</definedName>
    <definedName name="TESTYEAR_GAS" localSheetId="3">'[55]Named Ranges G'!$C$5</definedName>
    <definedName name="TESTYEAR_GAS" localSheetId="4">'[55]Named Ranges G'!$C$5</definedName>
    <definedName name="TESTYEAR_GAS">'[55]Named Ranges G'!$C$5</definedName>
    <definedName name="TFR">[25]CLASSIFIERS!$A$11:$IV$11</definedName>
    <definedName name="Therm_upload" localSheetId="3">#REF!</definedName>
    <definedName name="Therm_upload" localSheetId="1">#REF!</definedName>
    <definedName name="Therm_upload">#REF!</definedName>
    <definedName name="ThermalBookLife" localSheetId="3">[35]Assumptions!$C$25</definedName>
    <definedName name="ThermalBookLife">[36]Assumptions!$C$25</definedName>
    <definedName name="therms" localSheetId="3">#REF!</definedName>
    <definedName name="therms" localSheetId="1">#REF!</definedName>
    <definedName name="therms">#REF!</definedName>
    <definedName name="thirdpartyIRR" localSheetId="3">#REF!</definedName>
    <definedName name="thirdpartyIRR" localSheetId="1">#REF!</definedName>
    <definedName name="thirdpartyIRR">#REF!</definedName>
    <definedName name="THM_ALL_YEARS" localSheetId="3">#REF!</definedName>
    <definedName name="THM_ALL_YEARS" localSheetId="1">#REF!</definedName>
    <definedName name="THM_ALL_YEARS">#REF!</definedName>
    <definedName name="Title" localSheetId="3">[35]Assumptions!$A$1</definedName>
    <definedName name="Title">[36]Assumptions!$A$1</definedName>
    <definedName name="today" localSheetId="3">#REF!</definedName>
    <definedName name="today" localSheetId="1">#REF!</definedName>
    <definedName name="today">#REF!</definedName>
    <definedName name="TopLeft" localSheetId="3">#REF!</definedName>
    <definedName name="TopLeft" localSheetId="1">#REF!</definedName>
    <definedName name="TopLeft">#REF!</definedName>
    <definedName name="Total_Payment" localSheetId="3">Scheduled_Payment+Extra_Payment</definedName>
    <definedName name="Total_Payment" localSheetId="4">Scheduled_Payment+Extra_Payment</definedName>
    <definedName name="Total_Payment" localSheetId="0">Scheduled_Payment+Extra_Payment</definedName>
    <definedName name="Total_Payment" localSheetId="1">Scheduled_Payment+Extra_Payment</definedName>
    <definedName name="Total_Payment">Scheduled_Payment+Extra_Payment</definedName>
    <definedName name="totaldebt" localSheetId="3">#REF!</definedName>
    <definedName name="totaldebt" localSheetId="1">#REF!</definedName>
    <definedName name="totaldebt">#REF!</definedName>
    <definedName name="totalequit" localSheetId="3">#REF!</definedName>
    <definedName name="totalequit" localSheetId="1">#REF!</definedName>
    <definedName name="totalequit">#REF!</definedName>
    <definedName name="TotalEquity">'[49]Revenue Calculation'!$I$6</definedName>
    <definedName name="TotalRateBase">'[31]G+T+D+R+M'!$H$58</definedName>
    <definedName name="TP.T">[25]INTERNAL!$A$91:$IV$93</definedName>
    <definedName name="tr" localSheetId="3" hidden="1">{#N/A,#N/A,FALSE,"CESTSUM";#N/A,#N/A,FALSE,"est sum A";#N/A,#N/A,FALSE,"est detail A"}</definedName>
    <definedName name="tr" localSheetId="4" hidden="1">{#N/A,#N/A,FALSE,"CESTSUM";#N/A,#N/A,FALSE,"est sum A";#N/A,#N/A,FALSE,"est detail A"}</definedName>
    <definedName name="tr" localSheetId="1" hidden="1">{#N/A,#N/A,FALSE,"CESTSUM";#N/A,#N/A,FALSE,"est sum A";#N/A,#N/A,FALSE,"est detail A"}</definedName>
    <definedName name="tr" hidden="1">{#N/A,#N/A,FALSE,"CESTSUM";#N/A,#N/A,FALSE,"est sum A";#N/A,#N/A,FALSE,"est detail A"}</definedName>
    <definedName name="TRADING_NET" localSheetId="3">[12]DT_A_DOL93!#REF!</definedName>
    <definedName name="TRADING_NET">[12]DT_A_DOL93!#REF!</definedName>
    <definedName name="tran_revenue" localSheetId="3">#REF!</definedName>
    <definedName name="tran_revenue" localSheetId="1">#REF!</definedName>
    <definedName name="tran_revenue">#REF!</definedName>
    <definedName name="TRANS">#N/A</definedName>
    <definedName name="trans_constraint_y_n" localSheetId="3">#REF!</definedName>
    <definedName name="trans_constraint_y_n" localSheetId="1">#REF!</definedName>
    <definedName name="trans_constraint_y_n">#REF!</definedName>
    <definedName name="TRANS2007">SUM('[20]Run-Cost Data'!$T$5:$X$5)</definedName>
    <definedName name="TRANS2008">SUM('[20]Run-Cost Data'!$T$6:$X$17)</definedName>
    <definedName name="TRANS2009">SUM('[20]Run-Cost Data'!$T$18:$X$29)</definedName>
    <definedName name="TRANS2010">SUM('[20]Run-Cost Data'!$T$30:$X$41)</definedName>
    <definedName name="TRANS2011">SUM('[20]Run-Cost Data'!$T$42:$X$53)</definedName>
    <definedName name="TRANS2012">SUM('[20]Run-Cost Data'!$T$54:$X$65)</definedName>
    <definedName name="TRANS2013">SUM('[20]Run-Cost Data'!$T$66:$X$77)</definedName>
    <definedName name="TRANS2014">SUM('[20]Run-Cost Data'!$T$78:$X$89)</definedName>
    <definedName name="TRANS2015">SUM('[20]Run-Cost Data'!$T$90:$X$101)</definedName>
    <definedName name="TRANS2016">SUM('[20]Run-Cost Data'!$T$102:$X$113)</definedName>
    <definedName name="TRANS2017">SUM('[20]Run-Cost Data'!$T$114:$X$125)</definedName>
    <definedName name="TRANS2018">SUM('[20]Run-Cost Data'!$T$126:$X$137)</definedName>
    <definedName name="TRANS2019">SUM('[20]Run-Cost Data'!$T$138:$X$149)</definedName>
    <definedName name="TRANS2020">SUM('[20]Run-Cost Data'!$T$150:$X$161)</definedName>
    <definedName name="TRANS2021">SUM('[20]Run-Cost Data'!$T$162:$X$173)</definedName>
    <definedName name="TRANS2022">SUM('[20]Run-Cost Data'!$T$174:$X$185)</definedName>
    <definedName name="TRANS2023">SUM('[20]Run-Cost Data'!$T$186:$X$197)</definedName>
    <definedName name="TRANS2024">SUM('[20]Run-Cost Data'!$T$198:$X$209)</definedName>
    <definedName name="TRANS2025">SUM('[20]Run-Cost Data'!$T$210:$X$221)</definedName>
    <definedName name="TRANS2026">SUM('[20]Run-Cost Data'!$T$222:$X$233)</definedName>
    <definedName name="TransCap">'[45]General Inputs'!$E$17</definedName>
    <definedName name="transdb">'[126]Transp Unbilled'!$A$8:$E$174</definedName>
    <definedName name="Transfer" localSheetId="3" hidden="1">#REF!</definedName>
    <definedName name="Transfer" localSheetId="4" hidden="1">#REF!</definedName>
    <definedName name="Transfer" localSheetId="1" hidden="1">#REF!</definedName>
    <definedName name="Transfer" hidden="1">#REF!</definedName>
    <definedName name="Transfers" localSheetId="3" hidden="1">#REF!</definedName>
    <definedName name="Transfers" localSheetId="4" hidden="1">#REF!</definedName>
    <definedName name="Transfers" localSheetId="1" hidden="1">#REF!</definedName>
    <definedName name="Transfers" hidden="1">#REF!</definedName>
    <definedName name="TRANSM_2">[127]Transm2!$A$1:$M$461:'[127]10 Yr FC'!$M$47</definedName>
    <definedName name="turbinesize" localSheetId="3">#REF!</definedName>
    <definedName name="turbinesize" localSheetId="1">#REF!</definedName>
    <definedName name="turbinesize">#REF!</definedName>
    <definedName name="twoyrswarranty" localSheetId="3">#REF!</definedName>
    <definedName name="twoyrswarranty" localSheetId="1">#REF!</definedName>
    <definedName name="twoyrswarranty">#REF!</definedName>
    <definedName name="u" localSheetId="3" hidden="1">{#N/A,#N/A,FALSE,"Summ";#N/A,#N/A,FALSE,"General"}</definedName>
    <definedName name="u" localSheetId="4" hidden="1">{#N/A,#N/A,FALSE,"Summ";#N/A,#N/A,FALSE,"General"}</definedName>
    <definedName name="u" localSheetId="1" hidden="1">{#N/A,#N/A,FALSE,"Summ";#N/A,#N/A,FALSE,"General"}</definedName>
    <definedName name="u" hidden="1">{#N/A,#N/A,FALSE,"Summ";#N/A,#N/A,FALSE,"General"}</definedName>
    <definedName name="UAACT115S" localSheetId="3">'[33]Functional Study'!#REF!</definedName>
    <definedName name="UAACT115S">'[33]Functional Study'!#REF!</definedName>
    <definedName name="UAcct103">'[31]Func Study'!$AB$1613</definedName>
    <definedName name="UAcct105Dnpg">'[31]Func Study'!$AB$2010</definedName>
    <definedName name="UAcct105S">'[31]Func Study'!$AB$2005</definedName>
    <definedName name="UAcct105Seu">'[31]Func Study'!$AB$2009</definedName>
    <definedName name="UAcct105Snppo">'[31]Func Study'!$AB$2008</definedName>
    <definedName name="UAcct105Snpps">'[31]Func Study'!$AB$2006</definedName>
    <definedName name="UAcct105Snpt">'[31]Func Study'!$AB$2007</definedName>
    <definedName name="UAcct1081390">'[31]Func Study'!$AB$2451</definedName>
    <definedName name="UAcct1081390Rcl">'[31]Func Study'!$AB$2450</definedName>
    <definedName name="UAcct1081399">'[31]Func Study'!$AB$2459</definedName>
    <definedName name="UAcct1081399Rcl">'[31]Func Study'!$AB$2458</definedName>
    <definedName name="UAcct108360">'[31]Func Study'!$AB$2355</definedName>
    <definedName name="UAcct108361">'[31]Func Study'!$AB$2359</definedName>
    <definedName name="UAcct108362">'[31]Func Study'!$AB$2363</definedName>
    <definedName name="UAcct108364">'[31]Func Study'!$AB$2367</definedName>
    <definedName name="UAcct108365">'[31]Func Study'!$AB$2371</definedName>
    <definedName name="UAcct108366">'[31]Func Study'!$AB$2375</definedName>
    <definedName name="UAcct108367">'[31]Func Study'!$AB$2379</definedName>
    <definedName name="UAcct108368">'[31]Func Study'!$AB$2383</definedName>
    <definedName name="UAcct108369">'[31]Func Study'!$AB$2387</definedName>
    <definedName name="UAcct108370">'[31]Func Study'!$AB$2391</definedName>
    <definedName name="UAcct108371">'[31]Func Study'!$AB$2395</definedName>
    <definedName name="UAcct108372">'[31]Func Study'!$AB$2399</definedName>
    <definedName name="UAcct108373">'[31]Func Study'!$AB$2403</definedName>
    <definedName name="UAcct108D">'[31]Func Study'!$AB$2415</definedName>
    <definedName name="UAcct108D00">'[31]Func Study'!$AB$2407</definedName>
    <definedName name="UAcct108Ds">'[31]Func Study'!$AB$2411</definedName>
    <definedName name="UAcct108Ep">'[31]Func Study'!$AB$2327</definedName>
    <definedName name="UAcct108Gpcn">'[31]Func Study'!$AB$2429</definedName>
    <definedName name="UAcct108Gps">'[31]Func Study'!$AB$2425</definedName>
    <definedName name="UAcct108Gpse">'[31]Func Study'!$AB$2431</definedName>
    <definedName name="UAcct108Gpsg">'[31]Func Study'!$AB$2428</definedName>
    <definedName name="UAcct108Gpsgp">'[31]Func Study'!$AB$2426</definedName>
    <definedName name="UAcct108Gpsgu">'[31]Func Study'!$AB$2427</definedName>
    <definedName name="UAcct108Gpso">'[31]Func Study'!$AB$2430</definedName>
    <definedName name="UACCT108GPSSGCH">'[31]Func Study'!$AB$2434</definedName>
    <definedName name="UACCT108GPSSGCT">'[31]Func Study'!$AB$2433</definedName>
    <definedName name="UAcct108Hp">'[31]Func Study'!$AB$2313</definedName>
    <definedName name="UAcct108Mp">'[31]Func Study'!$AB$2444</definedName>
    <definedName name="UAcct108Np">'[31]Func Study'!$AB$2305</definedName>
    <definedName name="UAcct108Op">'[31]Func Study'!$AB$2322</definedName>
    <definedName name="UACCT108OPSSCCT">'[31]Func Study'!$AB$2321</definedName>
    <definedName name="UAcct108Sp">'[31]Func Study'!$AB$2299</definedName>
    <definedName name="UACCT108SPSSGCH">'[31]Func Study'!$AB$2298</definedName>
    <definedName name="UAcct108Tp">'[31]Func Study'!$AB$2346</definedName>
    <definedName name="UAcct111Clg">'[31]Func Study'!$AB$2487</definedName>
    <definedName name="UAcct111Clgsou">'[31]Func Study'!$AB$2485</definedName>
    <definedName name="UAcct111Clh">'[31]Func Study'!$AB$2493</definedName>
    <definedName name="UAcct111Cls">'[31]Func Study'!$AB$2478</definedName>
    <definedName name="UAcct111Ipcn">'[31]Func Study'!$AB$2502</definedName>
    <definedName name="UAcct111Ips">'[31]Func Study'!$AB$2497</definedName>
    <definedName name="UAcct111Ipse">'[31]Func Study'!$AB$2500</definedName>
    <definedName name="UAcct111Ipsg">'[31]Func Study'!$AB$2501</definedName>
    <definedName name="UAcct111Ipsgp">'[31]Func Study'!$AB$2498</definedName>
    <definedName name="UAcct111Ipsgu">'[31]Func Study'!$AB$2499</definedName>
    <definedName name="UAcct111Ipso">'[31]Func Study'!$AB$2506</definedName>
    <definedName name="UACCT111IPSSGCH">'[31]Func Study'!$AB$2505</definedName>
    <definedName name="UACCT111IPSSGCT">'[31]Func Study'!$AB$2504</definedName>
    <definedName name="UAcct114">'[31]Func Study'!$AB$2017</definedName>
    <definedName name="UACCT115" localSheetId="3">'[33]Functional Study'!#REF!</definedName>
    <definedName name="UACCT115" localSheetId="4">'[33]Functional Study'!#REF!</definedName>
    <definedName name="UACCT115" localSheetId="1">'[33]Functional Study'!#REF!</definedName>
    <definedName name="UACCT115">'[33]Functional Study'!#REF!</definedName>
    <definedName name="UACCT115DGP" localSheetId="3">'[33]Functional Study'!#REF!</definedName>
    <definedName name="UACCT115DGP" localSheetId="4">'[33]Functional Study'!#REF!</definedName>
    <definedName name="UACCT115DGP" localSheetId="1">'[33]Functional Study'!#REF!</definedName>
    <definedName name="UACCT115DGP">'[33]Functional Study'!#REF!</definedName>
    <definedName name="UACCT115SG" localSheetId="3">'[33]Functional Study'!#REF!</definedName>
    <definedName name="UACCT115SG" localSheetId="4">'[33]Functional Study'!#REF!</definedName>
    <definedName name="UACCT115SG" localSheetId="1">'[33]Functional Study'!#REF!</definedName>
    <definedName name="UACCT115SG">'[33]Functional Study'!#REF!</definedName>
    <definedName name="UAcct120">'[31]Func Study'!$AB$2021</definedName>
    <definedName name="UAcct124">'[31]Func Study'!$AB$2026</definedName>
    <definedName name="UAcct141">'[31]Func Study'!$AB$2173</definedName>
    <definedName name="UAcct151">'[31]Func Study'!$AB$2049</definedName>
    <definedName name="Uacct151SSECT">'[31]Func Study'!$AB$2047</definedName>
    <definedName name="UAcct154">'[31]Func Study'!$AB$2083</definedName>
    <definedName name="Uacct154SSGCT">'[31]Func Study'!$AB$2080</definedName>
    <definedName name="UAcct163">'[31]Func Study'!$AB$2093</definedName>
    <definedName name="UAcct165">'[31]Func Study'!$AB$2108</definedName>
    <definedName name="UAcct165Gps">'[31]Func Study'!$AB$2104</definedName>
    <definedName name="UAcct182">'[31]Func Study'!$AB$2033</definedName>
    <definedName name="UAcct18222">'[31]Func Study'!$AB$2163</definedName>
    <definedName name="UAcct182M">'[31]Func Study'!$AB$2118</definedName>
    <definedName name="UAcct182MSSGCH">'[31]Func Study'!$AB$2113</definedName>
    <definedName name="UAcct186">'[31]Func Study'!$AB$2041</definedName>
    <definedName name="UAcct1869">'[31]Func Study'!$AB$2168</definedName>
    <definedName name="UAcct186M">'[31]Func Study'!$AB$2129</definedName>
    <definedName name="UAcct190">'[31]Func Study'!$AB$2243</definedName>
    <definedName name="UAcct190Baddebt">'[31]Func Study'!$AB$2237</definedName>
    <definedName name="UAcct190Dop">'[31]Func Study'!$AB$2235</definedName>
    <definedName name="UAcct2281">'[31]Func Study'!$AB$2191</definedName>
    <definedName name="UAcct2282">'[31]Func Study'!$AB$2195</definedName>
    <definedName name="UAcct2283">'[31]Func Study'!$AB$2200</definedName>
    <definedName name="UACCT22841SG">'[31]Func Study'!$AB$2205</definedName>
    <definedName name="UAcct22842">'[31]Func Study'!$AB$2211</definedName>
    <definedName name="UAcct22842Trojd" localSheetId="3">'[30]Func Study'!#REF!</definedName>
    <definedName name="UAcct22842Trojd" localSheetId="4">'[30]Func Study'!#REF!</definedName>
    <definedName name="UAcct22842Trojd" localSheetId="1">'[30]Func Study'!#REF!</definedName>
    <definedName name="UAcct22842Trojd">'[30]Func Study'!#REF!</definedName>
    <definedName name="UAcct235">'[31]Func Study'!$AB$2187</definedName>
    <definedName name="UACCT235CN">'[31]Func Study'!$AB$2186</definedName>
    <definedName name="UAcct252">'[31]Func Study'!$AB$2219</definedName>
    <definedName name="UAcct25316">'[31]Func Study'!$AB$2057</definedName>
    <definedName name="UAcct25317">'[31]Func Study'!$AB$2061</definedName>
    <definedName name="UAcct25318">'[31]Func Study'!$AB$2098</definedName>
    <definedName name="UAcct25319">'[31]Func Study'!$AB$2065</definedName>
    <definedName name="uacct25398">'[31]Func Study'!$AB$2222</definedName>
    <definedName name="UAcct25399">'[31]Func Study'!$AB$2230</definedName>
    <definedName name="UACCT254SO">'[31]Func Study'!$AB$2202</definedName>
    <definedName name="UAcct255">'[31]Func Study'!$AB$2284</definedName>
    <definedName name="UAcct281">'[31]Func Study'!$AB$2249</definedName>
    <definedName name="UAcct282">'[31]Func Study'!$AB$2259</definedName>
    <definedName name="UAcct282Cn">'[31]Func Study'!$AB$2256</definedName>
    <definedName name="UAcct282So">'[31]Func Study'!$AB$2255</definedName>
    <definedName name="UAcct283">'[31]Func Study'!$AB$2271</definedName>
    <definedName name="UAcct283So">'[31]Func Study'!$AB$2265</definedName>
    <definedName name="UAcct301S">'[31]Func Study'!$AB$1964</definedName>
    <definedName name="UAcct301Sg">'[31]Func Study'!$AB$1966</definedName>
    <definedName name="UAcct301So">'[31]Func Study'!$AB$1965</definedName>
    <definedName name="UAcct302S">'[31]Func Study'!$AB$1969</definedName>
    <definedName name="UAcct302Sg">'[31]Func Study'!$AB$1970</definedName>
    <definedName name="UAcct302Sgp">'[31]Func Study'!$AB$1971</definedName>
    <definedName name="UAcct302Sgu">'[31]Func Study'!$AB$1972</definedName>
    <definedName name="UAcct303Cn">'[31]Func Study'!$AB$1980</definedName>
    <definedName name="UAcct303S">'[31]Func Study'!$AB$1976</definedName>
    <definedName name="UAcct303Se">'[31]Func Study'!$AB$1979</definedName>
    <definedName name="UAcct303Sg">'[31]Func Study'!$AB$1977</definedName>
    <definedName name="UAcct303Sgu">'[31]Func Study'!$AB$1981</definedName>
    <definedName name="UAcct303So">'[31]Func Study'!$AB$1978</definedName>
    <definedName name="UACCT303SSGCH">'[31]Func Study'!$AB$1983</definedName>
    <definedName name="UAcct310">'[31]Func Study'!$AB$1414</definedName>
    <definedName name="UAcct310JBG">'[31]Func Study'!$AB$1413</definedName>
    <definedName name="UAcct311">'[31]Func Study'!$AB$1421</definedName>
    <definedName name="UAcct311JBG">'[31]Func Study'!$AB$1420</definedName>
    <definedName name="UAcct312">'[31]Func Study'!$AB$1428</definedName>
    <definedName name="UAcct312JBG">'[31]Func Study'!$AB$1427</definedName>
    <definedName name="UAcct314">'[31]Func Study'!$AB$1435</definedName>
    <definedName name="UAcct314JBG">'[31]Func Study'!$AB$1434</definedName>
    <definedName name="UAcct315">'[31]Func Study'!$AB$1442</definedName>
    <definedName name="UAcct315JBG">'[31]Func Study'!$AB$1441</definedName>
    <definedName name="UAcct316">'[31]Func Study'!$AB$1450</definedName>
    <definedName name="UAcct316JBG">'[31]Func Study'!$AB$1449</definedName>
    <definedName name="UAcct320">'[31]Func Study'!$AB$1466</definedName>
    <definedName name="UAcct321">'[31]Func Study'!$AB$1471</definedName>
    <definedName name="UAcct322">'[31]Func Study'!$AB$1476</definedName>
    <definedName name="UAcct323">'[31]Func Study'!$AB$1481</definedName>
    <definedName name="UAcct324">'[31]Func Study'!$AB$1486</definedName>
    <definedName name="UAcct325">'[31]Func Study'!$AB$1491</definedName>
    <definedName name="UAcct33">'[31]Func Study'!$AB$295</definedName>
    <definedName name="UAcct330">'[31]Func Study'!$AB$1508</definedName>
    <definedName name="UAcct331">'[31]Func Study'!$AB$1513</definedName>
    <definedName name="UAcct332">'[31]Func Study'!$AB$1518</definedName>
    <definedName name="UAcct333">'[31]Func Study'!$AB$1523</definedName>
    <definedName name="UAcct334">'[31]Func Study'!$AB$1528</definedName>
    <definedName name="UAcct335">'[31]Func Study'!$AB$1533</definedName>
    <definedName name="UAcct336">'[31]Func Study'!$AB$1539</definedName>
    <definedName name="UAcct340Dgu">'[31]Func Study'!$AB$1564</definedName>
    <definedName name="UAcct340Sgu">'[31]Func Study'!$AB$1565</definedName>
    <definedName name="UAcct341Dgu">'[31]Func Study'!$AB$1569</definedName>
    <definedName name="UAcct341Sgu">'[31]Func Study'!$AB$1570</definedName>
    <definedName name="UAcct342Dgu">'[31]Func Study'!$AB$1574</definedName>
    <definedName name="UAcct342Sgu">'[31]Func Study'!$AB$1575</definedName>
    <definedName name="UAcct343">'[31]Func Study'!$AB$1584</definedName>
    <definedName name="UAcct344S">'[31]Func Study'!$AB$1587</definedName>
    <definedName name="UAcct344Sgp">'[31]Func Study'!$AB$1588</definedName>
    <definedName name="UAcct345Dgu">'[31]Func Study'!$AB$1594</definedName>
    <definedName name="UAcct345Sgu">'[31]Func Study'!$AB$1595</definedName>
    <definedName name="UAcct346">'[31]Func Study'!$AB$1601</definedName>
    <definedName name="UAcct350">'[31]Func Study'!$AB$1628</definedName>
    <definedName name="UAcct352">'[31]Func Study'!$AB$1635</definedName>
    <definedName name="UAcct353">'[31]Func Study'!$AB$1641</definedName>
    <definedName name="UAcct354">'[31]Func Study'!$AB$1647</definedName>
    <definedName name="UAcct355">'[31]Func Study'!$AB$1654</definedName>
    <definedName name="UAcct356">'[31]Func Study'!$AB$1660</definedName>
    <definedName name="UAcct357">'[31]Func Study'!$AB$1666</definedName>
    <definedName name="UAcct358">'[31]Func Study'!$AB$1672</definedName>
    <definedName name="UAcct359">'[31]Func Study'!$AB$1678</definedName>
    <definedName name="UAcct360">'[31]Func Study'!$AB$1698</definedName>
    <definedName name="UAcct361">'[31]Func Study'!$AB$1704</definedName>
    <definedName name="UAcct362">'[31]Func Study'!$AB$1710</definedName>
    <definedName name="UAcct368">'[31]Func Study'!$AB$1744</definedName>
    <definedName name="UAcct369">'[31]Func Study'!$AB$1751</definedName>
    <definedName name="UAcct370">'[31]Func Study'!$AB$1762</definedName>
    <definedName name="UAcct372A">'[31]Func Study'!$AB$1775</definedName>
    <definedName name="UAcct372Dp">'[31]Func Study'!$AB$1773</definedName>
    <definedName name="UAcct372Ds">'[31]Func Study'!$AB$1774</definedName>
    <definedName name="UAcct373">'[31]Func Study'!$AB$1782</definedName>
    <definedName name="UAcct389Cn">'[31]Func Study'!$AB$1800</definedName>
    <definedName name="UAcct389S">'[31]Func Study'!$AB$1799</definedName>
    <definedName name="UAcct389Sg">'[31]Func Study'!$AB$1802</definedName>
    <definedName name="UAcct389Sgu">'[31]Func Study'!$AB$1801</definedName>
    <definedName name="UAcct389So">'[31]Func Study'!$AB$1803</definedName>
    <definedName name="UAcct390Cn">'[31]Func Study'!$AB$1810</definedName>
    <definedName name="UAcct390JBG">'[31]Func Study'!$AB$1812</definedName>
    <definedName name="UAcct390L">'[31]Func Study'!$AB$1927</definedName>
    <definedName name="UACCT390LRCL">'[31]Func Study'!$AB$1929</definedName>
    <definedName name="UAcct390S">'[31]Func Study'!$AB$1807</definedName>
    <definedName name="UAcct390Sgp">'[31]Func Study'!$AB$1808</definedName>
    <definedName name="UAcct390Sgu">'[31]Func Study'!$AB$1809</definedName>
    <definedName name="UAcct390Sop">'[31]Func Study'!$AB$1811</definedName>
    <definedName name="UAcct390Sou">'[31]Func Study'!$AB$1813</definedName>
    <definedName name="UAcct391Cn">'[31]Func Study'!$AB$1820</definedName>
    <definedName name="UACCT391JBE">'[31]Func Study'!$AB$1825</definedName>
    <definedName name="UAcct391S">'[31]Func Study'!$AB$1817</definedName>
    <definedName name="UAcct391Sg">'[31]Func Study'!$AB$1821</definedName>
    <definedName name="UAcct391Sgp">'[31]Func Study'!$AB$1818</definedName>
    <definedName name="UAcct391Sgu">'[31]Func Study'!$AB$1819</definedName>
    <definedName name="UAcct391So">'[31]Func Study'!$AB$1823</definedName>
    <definedName name="UACCT391SSGCH">'[31]Func Study'!$AB$1824</definedName>
    <definedName name="UAcct392Cn">'[31]Func Study'!$AB$1832</definedName>
    <definedName name="UAcct392L">'[31]Func Study'!$AB$1935</definedName>
    <definedName name="UAcct392Lrcl">'[31]Func Study'!$AB$1937</definedName>
    <definedName name="UAcct392S">'[31]Func Study'!$AB$1829</definedName>
    <definedName name="UAcct392Se">'[31]Func Study'!$AB$1834</definedName>
    <definedName name="UAcct392Sg">'[31]Func Study'!$AB$1831</definedName>
    <definedName name="UAcct392Sgp">'[31]Func Study'!$AB$1835</definedName>
    <definedName name="UAcct392Sgu">'[31]Func Study'!$AB$1833</definedName>
    <definedName name="UAcct392So">'[31]Func Study'!$AB$1830</definedName>
    <definedName name="UACCT392SSGCH">'[31]Func Study'!$AB$1836</definedName>
    <definedName name="UAcct393S">'[31]Func Study'!$AB$1841</definedName>
    <definedName name="UAcct393Sg">'[31]Func Study'!$AB$1845</definedName>
    <definedName name="UAcct393Sgp">'[31]Func Study'!$AB$1842</definedName>
    <definedName name="UAcct393Sgu">'[31]Func Study'!$AB$1843</definedName>
    <definedName name="UAcct393So">'[31]Func Study'!$AB$1844</definedName>
    <definedName name="UACCT393SSGCT">'[31]Func Study'!$AB$1846</definedName>
    <definedName name="UAcct394S">'[31]Func Study'!$AB$1850</definedName>
    <definedName name="UAcct394Se">'[31]Func Study'!$AB$1854</definedName>
    <definedName name="UAcct394Sg">'[31]Func Study'!$AB$1855</definedName>
    <definedName name="UAcct394Sgp">'[31]Func Study'!$AB$1851</definedName>
    <definedName name="UAcct394Sgu">'[31]Func Study'!$AB$1852</definedName>
    <definedName name="UAcct394So">'[31]Func Study'!$AB$1853</definedName>
    <definedName name="UACCT394SSGCH">'[31]Func Study'!$AB$1856</definedName>
    <definedName name="UAcct395S">'[31]Func Study'!$AB$1861</definedName>
    <definedName name="UAcct395Se">'[31]Func Study'!$AB$1865</definedName>
    <definedName name="UAcct395Sg">'[31]Func Study'!$AB$1866</definedName>
    <definedName name="UAcct395Sgp">'[31]Func Study'!$AB$1862</definedName>
    <definedName name="UAcct395Sgu">'[31]Func Study'!$AB$1863</definedName>
    <definedName name="UAcct395So">'[31]Func Study'!$AB$1864</definedName>
    <definedName name="UACCT395SSGCH">'[31]Func Study'!$AB$1867</definedName>
    <definedName name="UAcct396S">'[31]Func Study'!$AB$1872</definedName>
    <definedName name="UAcct396Se">'[31]Func Study'!$AB$1877</definedName>
    <definedName name="UAcct396Sg">'[31]Func Study'!$AB$1874</definedName>
    <definedName name="UAcct396Sgp">'[31]Func Study'!$AB$1873</definedName>
    <definedName name="UAcct396Sgu">'[31]Func Study'!$AB$1876</definedName>
    <definedName name="UAcct396So">'[31]Func Study'!$AB$1875</definedName>
    <definedName name="UACCT396SSGCH">'[31]Func Study'!$AB$1879</definedName>
    <definedName name="UACCT396SSGCT">'[31]Func Study'!$AB$1878</definedName>
    <definedName name="UAcct397Cn">'[31]Func Study'!$AB$1890</definedName>
    <definedName name="UAcct397JBG">'[31]Func Study'!$AB$1893</definedName>
    <definedName name="UAcct397S">'[31]Func Study'!$AB$1886</definedName>
    <definedName name="UAcct397Se">'[31]Func Study'!$AB$1892</definedName>
    <definedName name="UAcct397Sg">'[31]Func Study'!$AB$1891</definedName>
    <definedName name="UAcct397Sgp">'[31]Func Study'!$AB$1887</definedName>
    <definedName name="UAcct397Sgu">'[31]Func Study'!$AB$1888</definedName>
    <definedName name="UAcct397So">'[31]Func Study'!$AB$1889</definedName>
    <definedName name="UAcct398Cn">'[31]Func Study'!$AB$1902</definedName>
    <definedName name="UAcct398S">'[31]Func Study'!$AB$1899</definedName>
    <definedName name="UAcct398Se">'[31]Func Study'!$AB$1904</definedName>
    <definedName name="UAcct398Sg">'[31]Func Study'!$AB$1905</definedName>
    <definedName name="UAcct398Sgp">'[31]Func Study'!$AB$1900</definedName>
    <definedName name="UAcct398Sgu">'[31]Func Study'!$AB$1901</definedName>
    <definedName name="UAcct398So">'[31]Func Study'!$AB$1903</definedName>
    <definedName name="UACCT398SSGCT">'[31]Func Study'!$AB$1906</definedName>
    <definedName name="UAcct399">'[31]Func Study'!$AB$1913</definedName>
    <definedName name="UAcct399G">'[31]Func Study'!$AB$1955</definedName>
    <definedName name="UAcct399L">'[31]Func Study'!$AB$1917</definedName>
    <definedName name="UAcct399Lrcl">'[31]Func Study'!$AB$1919</definedName>
    <definedName name="UAcct403360">'[31]Func Study'!$AB$1090</definedName>
    <definedName name="UAcct403361">'[31]Func Study'!$AB$1091</definedName>
    <definedName name="UAcct403362">'[31]Func Study'!$AB$1092</definedName>
    <definedName name="UAcct403364">'[31]Func Study'!$AB$1094</definedName>
    <definedName name="UAcct403365">'[31]Func Study'!$AB$1095</definedName>
    <definedName name="UAcct403366">'[31]Func Study'!$AB$1096</definedName>
    <definedName name="UAcct403367">'[31]Func Study'!$AB$1097</definedName>
    <definedName name="UAcct403368">'[31]Func Study'!$AB$1098</definedName>
    <definedName name="UAcct403369">'[31]Func Study'!$AB$1099</definedName>
    <definedName name="UAcct403370">'[31]Func Study'!$AB$1100</definedName>
    <definedName name="UAcct403371">'[31]Func Study'!$AB$1101</definedName>
    <definedName name="UAcct403372">'[31]Func Study'!$AB$1102</definedName>
    <definedName name="UAcct403373">'[31]Func Study'!$AB$1103</definedName>
    <definedName name="UAcct403Ep">'[31]Func Study'!$AB$1130</definedName>
    <definedName name="UAcct403Gpcn">'[31]Func Study'!$AB$1111</definedName>
    <definedName name="UAcct403GPDGP">'[31]Func Study'!$AB$1108</definedName>
    <definedName name="UAcct403GPDGU">'[31]Func Study'!$AB$1109</definedName>
    <definedName name="UAcct403GPJBG">'[31]Func Study'!$AB$1115</definedName>
    <definedName name="UAcct403Gps">'[31]Func Study'!$AB$1107</definedName>
    <definedName name="UAcct403Gpsg">'[31]Func Study'!$AB$1112</definedName>
    <definedName name="UAcct403Gpso">'[31]Func Study'!$AB$1113</definedName>
    <definedName name="UAcct403Gv0">'[31]Func Study'!$AB$1121</definedName>
    <definedName name="UAcct403Hp">'[31]Func Study'!$AB$1072</definedName>
    <definedName name="UACCT403JBE">'[31]Func Study'!$AB$1116</definedName>
    <definedName name="UAcct403Mp">'[31]Func Study'!$AB$1125</definedName>
    <definedName name="UAcct403Np">'[31]Func Study'!$AB$1065</definedName>
    <definedName name="UAcct403Op">'[31]Func Study'!$AB$1080</definedName>
    <definedName name="UAcct403OPCAGE">'[31]Func Study'!$AB$1078</definedName>
    <definedName name="UAcct403Sp">'[31]Func Study'!$AB$1061</definedName>
    <definedName name="UAcct403SPJBG">'[31]Func Study'!$AB$1058</definedName>
    <definedName name="UAcct403Tp">'[31]Func Study'!$AB$1087</definedName>
    <definedName name="UAcct404330">'[31]Func Study'!$AB$1177</definedName>
    <definedName name="UACCT404GP">'[31]Func Study'!$AB$1146</definedName>
    <definedName name="UACCT404GPCN">'[31]Func Study'!$AB$1143</definedName>
    <definedName name="UACCT404GPSO">'[31]Func Study'!$AB$1141</definedName>
    <definedName name="UAcct404Ipcn">'[31]Func Study'!$AB$1158</definedName>
    <definedName name="UAcct404IPJBG">'[31]Func Study'!$AB$1163</definedName>
    <definedName name="UAcct404Ips">'[31]Func Study'!$AB$1154</definedName>
    <definedName name="UAcct404Ipse">'[31]Func Study'!$AB$1155</definedName>
    <definedName name="UAcct404Ipsg">'[31]Func Study'!$AB$1156</definedName>
    <definedName name="UAcct404Ipsg1">'[31]Func Study'!$AB$1159</definedName>
    <definedName name="UAcct404Ipsg2">'[31]Func Study'!$AB$1160</definedName>
    <definedName name="UAcct404Ipso">'[31]Func Study'!$AB$1157</definedName>
    <definedName name="UAcct404M">'[31]Func Study'!$AB$1168</definedName>
    <definedName name="UACCT404OP">'[31]Func Study'!$AB$1172</definedName>
    <definedName name="UACCT404SP">'[31]Func Study'!$AB$1151</definedName>
    <definedName name="UAcct405">'[31]Func Study'!$AB$1185</definedName>
    <definedName name="UAcct406">'[31]Func Study'!$AB$1193</definedName>
    <definedName name="UAcct407">'[31]Func Study'!$AB$1202</definedName>
    <definedName name="UAcct408">'[31]Func Study'!$AB$1221</definedName>
    <definedName name="UAcct408S">'[31]Func Study'!$AB$1213</definedName>
    <definedName name="UAcct41010">'[31]Func Study'!$AB$1294</definedName>
    <definedName name="UAcct41011">'[31]Func Study'!$AB$1309</definedName>
    <definedName name="UACCT41020" localSheetId="3">'[32]Functional Study'!#REF!</definedName>
    <definedName name="UACCT41020" localSheetId="4">'[32]Functional Study'!#REF!</definedName>
    <definedName name="UACCT41020" localSheetId="1">'[32]Functional Study'!#REF!</definedName>
    <definedName name="UACCT41020">'[32]Functional Study'!#REF!</definedName>
    <definedName name="UACCT41020BADDEBT" localSheetId="3">'[32]Functional Study'!#REF!</definedName>
    <definedName name="UACCT41020BADDEBT" localSheetId="4">'[32]Functional Study'!#REF!</definedName>
    <definedName name="UACCT41020BADDEBT" localSheetId="1">'[32]Functional Study'!#REF!</definedName>
    <definedName name="UACCT41020BADDEBT">'[32]Functional Study'!#REF!</definedName>
    <definedName name="UACCT41020DITEXP" localSheetId="3">'[32]Functional Study'!#REF!</definedName>
    <definedName name="UACCT41020DITEXP" localSheetId="4">'[32]Functional Study'!#REF!</definedName>
    <definedName name="UACCT41020DITEXP" localSheetId="1">'[32]Functional Study'!#REF!</definedName>
    <definedName name="UACCT41020DITEXP">'[32]Functional Study'!#REF!</definedName>
    <definedName name="UACCT41020DNPU" localSheetId="3">'[32]Functional Study'!#REF!</definedName>
    <definedName name="UACCT41020DNPU" localSheetId="4">'[32]Functional Study'!#REF!</definedName>
    <definedName name="UACCT41020DNPU" localSheetId="1">'[32]Functional Study'!#REF!</definedName>
    <definedName name="UACCT41020DNPU">'[32]Functional Study'!#REF!</definedName>
    <definedName name="UACCT41020S" localSheetId="3">'[32]Functional Study'!#REF!</definedName>
    <definedName name="UACCT41020S">'[32]Functional Study'!#REF!</definedName>
    <definedName name="UACCT41020SE" localSheetId="3">'[32]Functional Study'!#REF!</definedName>
    <definedName name="UACCT41020SE">'[32]Functional Study'!#REF!</definedName>
    <definedName name="UACCT41020SG" localSheetId="3">'[32]Functional Study'!#REF!</definedName>
    <definedName name="UACCT41020SG">'[32]Functional Study'!#REF!</definedName>
    <definedName name="UACCT41020SGCT" localSheetId="3">'[32]Functional Study'!#REF!</definedName>
    <definedName name="UACCT41020SGCT">'[32]Functional Study'!#REF!</definedName>
    <definedName name="UACCT41020SGPP" localSheetId="3">'[32]Functional Study'!#REF!</definedName>
    <definedName name="UACCT41020SGPP">'[32]Functional Study'!#REF!</definedName>
    <definedName name="UACCT41020SO" localSheetId="3">'[32]Functional Study'!#REF!</definedName>
    <definedName name="UACCT41020SO">'[32]Functional Study'!#REF!</definedName>
    <definedName name="UACCT41020TROJP" localSheetId="3">'[32]Functional Study'!#REF!</definedName>
    <definedName name="UACCT41020TROJP">'[32]Functional Study'!#REF!</definedName>
    <definedName name="UACCT4102SNPD" localSheetId="3">'[32]Functional Study'!#REF!</definedName>
    <definedName name="UACCT4102SNPD">'[32]Functional Study'!#REF!</definedName>
    <definedName name="UAcct41110">'[31]Func Study'!$AB$1325</definedName>
    <definedName name="UAcct41111" localSheetId="3">'[32]Functional Study'!#REF!</definedName>
    <definedName name="UAcct41111" localSheetId="4">'[32]Functional Study'!#REF!</definedName>
    <definedName name="UAcct41111" localSheetId="1">'[32]Functional Study'!#REF!</definedName>
    <definedName name="UAcct41111">'[32]Functional Study'!#REF!</definedName>
    <definedName name="UAcct41111Baddebt" localSheetId="3">'[32]Functional Study'!#REF!</definedName>
    <definedName name="UAcct41111Baddebt" localSheetId="4">'[32]Functional Study'!#REF!</definedName>
    <definedName name="UAcct41111Baddebt" localSheetId="1">'[32]Functional Study'!#REF!</definedName>
    <definedName name="UAcct41111Baddebt">'[32]Functional Study'!#REF!</definedName>
    <definedName name="UAcct41111Dgp" localSheetId="3">'[32]Functional Study'!#REF!</definedName>
    <definedName name="UAcct41111Dgp" localSheetId="4">'[32]Functional Study'!#REF!</definedName>
    <definedName name="UAcct41111Dgp" localSheetId="1">'[32]Functional Study'!#REF!</definedName>
    <definedName name="UAcct41111Dgp">'[32]Functional Study'!#REF!</definedName>
    <definedName name="UAcct41111Dgu" localSheetId="3">'[32]Functional Study'!#REF!</definedName>
    <definedName name="UAcct41111Dgu" localSheetId="4">'[32]Functional Study'!#REF!</definedName>
    <definedName name="UAcct41111Dgu" localSheetId="1">'[32]Functional Study'!#REF!</definedName>
    <definedName name="UAcct41111Dgu">'[32]Functional Study'!#REF!</definedName>
    <definedName name="UAcct41111Ditexp" localSheetId="3">'[32]Functional Study'!#REF!</definedName>
    <definedName name="UAcct41111Ditexp">'[32]Functional Study'!#REF!</definedName>
    <definedName name="UAcct41111Dnpp" localSheetId="3">'[32]Functional Study'!#REF!</definedName>
    <definedName name="UAcct41111Dnpp">'[32]Functional Study'!#REF!</definedName>
    <definedName name="UAcct41111Dnptp" localSheetId="3">'[32]Functional Study'!#REF!</definedName>
    <definedName name="UAcct41111Dnptp">'[32]Functional Study'!#REF!</definedName>
    <definedName name="UAcct41111S" localSheetId="3">'[32]Functional Study'!#REF!</definedName>
    <definedName name="UAcct41111S">'[32]Functional Study'!#REF!</definedName>
    <definedName name="UAcct41111Se" localSheetId="3">'[32]Functional Study'!#REF!</definedName>
    <definedName name="UAcct41111Se">'[32]Functional Study'!#REF!</definedName>
    <definedName name="UAcct41111Sg" localSheetId="3">'[32]Functional Study'!#REF!</definedName>
    <definedName name="UAcct41111Sg">'[32]Functional Study'!#REF!</definedName>
    <definedName name="UAcct41111Sgpp" localSheetId="3">'[32]Functional Study'!#REF!</definedName>
    <definedName name="UAcct41111Sgpp">'[32]Functional Study'!#REF!</definedName>
    <definedName name="UAcct41111So" localSheetId="3">'[32]Functional Study'!#REF!</definedName>
    <definedName name="UAcct41111So">'[32]Functional Study'!#REF!</definedName>
    <definedName name="UAcct41111Trojp" localSheetId="3">'[32]Functional Study'!#REF!</definedName>
    <definedName name="UAcct41111Trojp">'[32]Functional Study'!#REF!</definedName>
    <definedName name="UAcct41140">'[31]Func Study'!$AB$1232</definedName>
    <definedName name="UAcct41141">'[31]Func Study'!$AB$1237</definedName>
    <definedName name="UAcct41160">'[31]Func Study'!$AB$369</definedName>
    <definedName name="UAcct41170">'[31]Func Study'!$AB$374</definedName>
    <definedName name="UAcct4118">'[31]Func Study'!$AB$378</definedName>
    <definedName name="UAcct41181">'[31]Func Study'!$AB$381</definedName>
    <definedName name="UAcct4194">'[31]Func Study'!$AB$385</definedName>
    <definedName name="UAcct421">'[31]Func Study'!$AB$394</definedName>
    <definedName name="UAcct4311">'[31]Func Study'!$AB$401</definedName>
    <definedName name="UAcct442Se">'[31]Func Study'!$AB$259</definedName>
    <definedName name="UAcct442Sg">'[31]Func Study'!$AB$260</definedName>
    <definedName name="UAcct447">'[31]Func Study'!$AB$281</definedName>
    <definedName name="UAcct447CAEE" localSheetId="3">'[29]Func Study'!#REF!</definedName>
    <definedName name="UAcct447CAEE" localSheetId="4">'[29]Func Study'!#REF!</definedName>
    <definedName name="UAcct447CAEE" localSheetId="1">'[29]Func Study'!#REF!</definedName>
    <definedName name="UAcct447CAEE">'[29]Func Study'!#REF!</definedName>
    <definedName name="UAcct447CAGE" localSheetId="3">'[29]Func Study'!#REF!</definedName>
    <definedName name="UAcct447CAGE" localSheetId="4">'[29]Func Study'!#REF!</definedName>
    <definedName name="UAcct447CAGE" localSheetId="1">'[29]Func Study'!#REF!</definedName>
    <definedName name="UAcct447CAGE">'[29]Func Study'!#REF!</definedName>
    <definedName name="UAcct447Dgu" localSheetId="3">'[30]Func Study'!#REF!</definedName>
    <definedName name="UAcct447Dgu" localSheetId="4">'[30]Func Study'!#REF!</definedName>
    <definedName name="UAcct447Dgu" localSheetId="1">'[30]Func Study'!#REF!</definedName>
    <definedName name="UAcct447Dgu">'[30]Func Study'!#REF!</definedName>
    <definedName name="UACCT447NPC">'[31]Func Study'!$AB$289</definedName>
    <definedName name="UACCT447NPCCAEW">'[31]Func Study'!$AB$286</definedName>
    <definedName name="UACCT447NPCCAGW">'[31]Func Study'!$AB$287</definedName>
    <definedName name="UACCT447NPCDGP">'[31]Func Study'!$AB$288</definedName>
    <definedName name="UAcct447S">'[31]Func Study'!$AB$280</definedName>
    <definedName name="UAcct448S">'[31]Func Study'!$AB$274</definedName>
    <definedName name="UAcct448So">'[31]Func Study'!$AB$275</definedName>
    <definedName name="UAcct449">'[31]Func Study'!$AB$294</definedName>
    <definedName name="UAcct450">'[31]Func Study'!$AB$304</definedName>
    <definedName name="UAcct450S">'[31]Func Study'!$AB$302</definedName>
    <definedName name="UAcct450So">'[31]Func Study'!$AB$303</definedName>
    <definedName name="UAcct451S">'[31]Func Study'!$AB$307</definedName>
    <definedName name="UAcct451Sg">'[31]Func Study'!$AB$308</definedName>
    <definedName name="UAcct451So">'[31]Func Study'!$AB$309</definedName>
    <definedName name="UAcct453">'[31]Func Study'!$AB$315</definedName>
    <definedName name="UAcct453CAGE" localSheetId="3">'[29]Func Study'!#REF!</definedName>
    <definedName name="UAcct453CAGE" localSheetId="4">'[29]Func Study'!#REF!</definedName>
    <definedName name="UAcct453CAGE" localSheetId="1">'[29]Func Study'!#REF!</definedName>
    <definedName name="UAcct453CAGE">'[29]Func Study'!#REF!</definedName>
    <definedName name="UAcct453CAGW" localSheetId="3">'[29]Func Study'!#REF!</definedName>
    <definedName name="UAcct453CAGW" localSheetId="4">'[29]Func Study'!#REF!</definedName>
    <definedName name="UAcct453CAGW" localSheetId="1">'[29]Func Study'!#REF!</definedName>
    <definedName name="UAcct453CAGW">'[29]Func Study'!#REF!</definedName>
    <definedName name="UAcct454">'[31]Func Study'!$AB$322</definedName>
    <definedName name="UAcct454JBG">'[31]Func Study'!$AB$319</definedName>
    <definedName name="UAcct454S">'[31]Func Study'!$AB$318</definedName>
    <definedName name="UAcct454Sg">'[31]Func Study'!$AB$320</definedName>
    <definedName name="UAcct454So">'[31]Func Study'!$AB$321</definedName>
    <definedName name="UAcct456">'[31]Func Study'!$AB$332</definedName>
    <definedName name="UAcct456CAEW">'[31]Func Study'!$AB$331</definedName>
    <definedName name="UAcct456S">'[31]Func Study'!$AB$325</definedName>
    <definedName name="UAcct456So">'[31]Func Study'!$AB$329</definedName>
    <definedName name="UAcct500">'[31]Func Study'!$AB$416</definedName>
    <definedName name="UAcct500JBG">'[31]Func Study'!$AB$414</definedName>
    <definedName name="UAcct501">'[31]Func Study'!$AB$423</definedName>
    <definedName name="UAcct501CAEW">'[31]Func Study'!$AB$420</definedName>
    <definedName name="UAcct501JBE">'[31]Func Study'!$AB$421</definedName>
    <definedName name="UACCT501NPCCAEW">'[31]Func Study'!$AB$426</definedName>
    <definedName name="UAcct502">'[31]Func Study'!$AB$433</definedName>
    <definedName name="UAcct502CAGE">'[31]Func Study'!$AB$431</definedName>
    <definedName name="UAcct502JBG" localSheetId="3">'[29]Func Study'!#REF!</definedName>
    <definedName name="UAcct502JBG" localSheetId="4">'[29]Func Study'!#REF!</definedName>
    <definedName name="UAcct502JBG" localSheetId="1">'[29]Func Study'!#REF!</definedName>
    <definedName name="UAcct502JBG">'[29]Func Study'!#REF!</definedName>
    <definedName name="UAcct503">'[31]Func Study'!$AB$437</definedName>
    <definedName name="UACCT503NPC">'[31]Func Study'!$AB$443</definedName>
    <definedName name="UAcct505">'[31]Func Study'!$AB$449</definedName>
    <definedName name="UAcct505CAGE">'[31]Func Study'!$AB$447</definedName>
    <definedName name="UAcct505JBG" localSheetId="3">'[29]Func Study'!#REF!</definedName>
    <definedName name="UAcct505JBG" localSheetId="4">'[29]Func Study'!#REF!</definedName>
    <definedName name="UAcct505JBG" localSheetId="1">'[29]Func Study'!#REF!</definedName>
    <definedName name="UAcct505JBG">'[29]Func Study'!#REF!</definedName>
    <definedName name="UAcct506">'[31]Func Study'!$AB$455</definedName>
    <definedName name="UAcct506CAGE">'[31]Func Study'!$AB$452</definedName>
    <definedName name="UAcct506JBG" localSheetId="3">'[29]Func Study'!#REF!</definedName>
    <definedName name="UAcct506JBG" localSheetId="4">'[29]Func Study'!#REF!</definedName>
    <definedName name="UAcct506JBG" localSheetId="1">'[29]Func Study'!#REF!</definedName>
    <definedName name="UAcct506JBG">'[29]Func Study'!#REF!</definedName>
    <definedName name="UAcct507">'[31]Func Study'!$AB$464</definedName>
    <definedName name="UAcct507CAGE">'[31]Func Study'!$AB$462</definedName>
    <definedName name="UAcct507JBG" localSheetId="3">'[29]Func Study'!#REF!</definedName>
    <definedName name="UAcct507JBG" localSheetId="4">'[29]Func Study'!#REF!</definedName>
    <definedName name="UAcct507JBG" localSheetId="1">'[29]Func Study'!#REF!</definedName>
    <definedName name="UAcct507JBG">'[29]Func Study'!#REF!</definedName>
    <definedName name="UAcct510">'[31]Func Study'!$AB$469</definedName>
    <definedName name="UAcct510CAGE">'[31]Func Study'!$AB$467</definedName>
    <definedName name="UAcct510JBG" localSheetId="3">'[29]Func Study'!#REF!</definedName>
    <definedName name="UAcct510JBG" localSheetId="4">'[29]Func Study'!#REF!</definedName>
    <definedName name="UAcct510JBG" localSheetId="1">'[29]Func Study'!#REF!</definedName>
    <definedName name="UAcct510JBG">'[29]Func Study'!#REF!</definedName>
    <definedName name="UAcct511">'[31]Func Study'!$AB$474</definedName>
    <definedName name="UAcct511CAGE">'[31]Func Study'!$AB$472</definedName>
    <definedName name="UAcct511JBG" localSheetId="3">'[29]Func Study'!#REF!</definedName>
    <definedName name="UAcct511JBG" localSheetId="4">'[29]Func Study'!#REF!</definedName>
    <definedName name="UAcct511JBG" localSheetId="1">'[29]Func Study'!#REF!</definedName>
    <definedName name="UAcct511JBG">'[29]Func Study'!#REF!</definedName>
    <definedName name="UAcct512">'[31]Func Study'!$AB$479</definedName>
    <definedName name="UAcct512CAGE">'[31]Func Study'!$AB$477</definedName>
    <definedName name="UAcct512JBG" localSheetId="3">'[29]Func Study'!#REF!</definedName>
    <definedName name="UAcct512JBG" localSheetId="4">'[29]Func Study'!#REF!</definedName>
    <definedName name="UAcct512JBG" localSheetId="1">'[29]Func Study'!#REF!</definedName>
    <definedName name="UAcct512JBG">'[29]Func Study'!#REF!</definedName>
    <definedName name="UAcct513">'[31]Func Study'!$AB$484</definedName>
    <definedName name="UAcct513CAGE">'[31]Func Study'!$AB$482</definedName>
    <definedName name="UAcct513JBG" localSheetId="3">'[29]Func Study'!#REF!</definedName>
    <definedName name="UAcct513JBG" localSheetId="4">'[29]Func Study'!#REF!</definedName>
    <definedName name="UAcct513JBG" localSheetId="1">'[29]Func Study'!#REF!</definedName>
    <definedName name="UAcct513JBG">'[29]Func Study'!#REF!</definedName>
    <definedName name="UAcct514">'[31]Func Study'!$AB$489</definedName>
    <definedName name="UAcct514CAGE">'[31]Func Study'!$AB$487</definedName>
    <definedName name="UAcct514JBG" localSheetId="3">'[29]Func Study'!#REF!</definedName>
    <definedName name="UAcct514JBG" localSheetId="4">'[29]Func Study'!#REF!</definedName>
    <definedName name="UAcct514JBG" localSheetId="1">'[29]Func Study'!#REF!</definedName>
    <definedName name="UAcct514JBG">'[29]Func Study'!#REF!</definedName>
    <definedName name="UAcct517">'[31]Func Study'!$AB$498</definedName>
    <definedName name="UAcct518">'[31]Func Study'!$AB$502</definedName>
    <definedName name="UAcct519">'[31]Func Study'!$AB$507</definedName>
    <definedName name="UAcct520">'[31]Func Study'!$AB$511</definedName>
    <definedName name="UAcct523">'[31]Func Study'!$AB$515</definedName>
    <definedName name="UAcct524">'[31]Func Study'!$AB$519</definedName>
    <definedName name="UAcct528">'[31]Func Study'!$AB$523</definedName>
    <definedName name="UAcct529">'[31]Func Study'!$AB$527</definedName>
    <definedName name="UAcct530">'[31]Func Study'!$AB$531</definedName>
    <definedName name="UAcct531">'[31]Func Study'!$AB$535</definedName>
    <definedName name="UAcct532">'[31]Func Study'!$AB$539</definedName>
    <definedName name="UAcct535">'[31]Func Study'!$AB$551</definedName>
    <definedName name="UAcct536">'[31]Func Study'!$AB$555</definedName>
    <definedName name="UAcct537">'[31]Func Study'!$AB$559</definedName>
    <definedName name="UAcct538">'[31]Func Study'!$AB$563</definedName>
    <definedName name="UAcct539">'[31]Func Study'!$AB$568</definedName>
    <definedName name="UAcct540">'[31]Func Study'!$AB$572</definedName>
    <definedName name="UAcct541">'[31]Func Study'!$AB$576</definedName>
    <definedName name="UAcct542">'[31]Func Study'!$AB$580</definedName>
    <definedName name="UAcct543">'[31]Func Study'!$AB$584</definedName>
    <definedName name="UAcct544">'[31]Func Study'!$AB$588</definedName>
    <definedName name="UAcct545">'[31]Func Study'!$AB$592</definedName>
    <definedName name="UAcct546">'[31]Func Study'!$AB$606</definedName>
    <definedName name="UAcct546CAGE">'[31]Func Study'!$AB$605</definedName>
    <definedName name="UAcct547CAEW">'[31]Func Study'!$AB$610</definedName>
    <definedName name="UACCT547NPCCAEW">'[31]Func Study'!$AB$613</definedName>
    <definedName name="UAcct547Se">'[31]Func Study'!$AB$609</definedName>
    <definedName name="UAcct548">'[31]Func Study'!$AB$621</definedName>
    <definedName name="UACCT548CAGE">'[31]Func Study'!$AB$620</definedName>
    <definedName name="UAcct549">'[31]Func Study'!$AB$626</definedName>
    <definedName name="Uacct549CAGE">'[31]Func Study'!$AB$625</definedName>
    <definedName name="UAcct5506SE" localSheetId="3">'[29]Func Study'!#REF!</definedName>
    <definedName name="UAcct5506SE" localSheetId="4">'[29]Func Study'!#REF!</definedName>
    <definedName name="UAcct5506SE" localSheetId="1">'[29]Func Study'!#REF!</definedName>
    <definedName name="UAcct5506SE">'[29]Func Study'!#REF!</definedName>
    <definedName name="UAcct551CAGE">'[31]Func Study'!$AB$634</definedName>
    <definedName name="UACCT551SG">'[31]Func Study'!$AB$635</definedName>
    <definedName name="UACCT552CAGE">'[31]Func Study'!$AB$640</definedName>
    <definedName name="UAcct552SG">'[31]Func Study'!$AB$639</definedName>
    <definedName name="UACCT553CAGE">'[31]Func Study'!$AB$646</definedName>
    <definedName name="UAcct553SG">'[31]Func Study'!$AB$645</definedName>
    <definedName name="UACCT554CAGE">'[31]Func Study'!$AB$651</definedName>
    <definedName name="UAcct554SG">'[31]Func Study'!$AB$650</definedName>
    <definedName name="UAcct555CAEE" localSheetId="3">'[29]Func Study'!#REF!</definedName>
    <definedName name="UAcct555CAEE" localSheetId="4">'[29]Func Study'!#REF!</definedName>
    <definedName name="UAcct555CAEE" localSheetId="1">'[29]Func Study'!#REF!</definedName>
    <definedName name="UAcct555CAEE">'[29]Func Study'!#REF!</definedName>
    <definedName name="UAcct555CAEW">'[31]Func Study'!$AB$665</definedName>
    <definedName name="UAcct555CAGE" localSheetId="3">'[29]Func Study'!#REF!</definedName>
    <definedName name="UAcct555CAGE" localSheetId="4">'[29]Func Study'!#REF!</definedName>
    <definedName name="UAcct555CAGE" localSheetId="1">'[29]Func Study'!#REF!</definedName>
    <definedName name="UAcct555CAGE">'[29]Func Study'!#REF!</definedName>
    <definedName name="UAcct555CAGW">'[31]Func Study'!$AB$664</definedName>
    <definedName name="UACCT555DGP">'[31]Func Study'!$AB$670</definedName>
    <definedName name="UACCT555NPCCAEW">'[31]Func Study'!$AB$669</definedName>
    <definedName name="UACCT555NPCCAGW">'[31]Func Study'!$AB$668</definedName>
    <definedName name="UAcct555S">'[31]Func Study'!$AB$663</definedName>
    <definedName name="UAcct555Se">'[31]Func Study'!$AB$665</definedName>
    <definedName name="UACCT555SG">'[31]Func Study'!$AB$664</definedName>
    <definedName name="UAcct556">'[31]Func Study'!$AB$676</definedName>
    <definedName name="UAcct557">'[31]Func Study'!$AB$685</definedName>
    <definedName name="UAcct560">'[31]Func Study'!$AB$715</definedName>
    <definedName name="UAcct561">'[31]Func Study'!$AB$720</definedName>
    <definedName name="UAcct562">'[31]Func Study'!$AB$726</definedName>
    <definedName name="UAcct563">'[31]Func Study'!$AB$731</definedName>
    <definedName name="UAcct564">'[31]Func Study'!$AB$735</definedName>
    <definedName name="UAcct565">'[31]Func Study'!$AB$739</definedName>
    <definedName name="UACCT565NPC">'[31]Func Study'!$AB$744</definedName>
    <definedName name="UACCT565NPCCAGW">'[31]Func Study'!$AB$742</definedName>
    <definedName name="UAcct566">'[31]Func Study'!$AB$748</definedName>
    <definedName name="UAcct567">'[31]Func Study'!$AB$752</definedName>
    <definedName name="UAcct568">'[31]Func Study'!$AB$756</definedName>
    <definedName name="UAcct569">'[31]Func Study'!$AB$760</definedName>
    <definedName name="UAcct570">'[31]Func Study'!$AB$765</definedName>
    <definedName name="UAcct571">'[31]Func Study'!$AB$770</definedName>
    <definedName name="UAcct572">'[31]Func Study'!$AB$774</definedName>
    <definedName name="UAcct573">'[31]Func Study'!$AB$778</definedName>
    <definedName name="UAcct580">'[31]Func Study'!$AB$791</definedName>
    <definedName name="UAcct581">'[31]Func Study'!$AB$796</definedName>
    <definedName name="UAcct582">'[31]Func Study'!$AB$801</definedName>
    <definedName name="UAcct583">'[31]Func Study'!$AB$806</definedName>
    <definedName name="UAcct584">'[31]Func Study'!$AB$811</definedName>
    <definedName name="UAcct585">'[31]Func Study'!$AB$816</definedName>
    <definedName name="UAcct586">'[31]Func Study'!$AB$821</definedName>
    <definedName name="UAcct587">'[31]Func Study'!$AB$826</definedName>
    <definedName name="UAcct588">'[31]Func Study'!$AB$831</definedName>
    <definedName name="UAcct589">'[31]Func Study'!$AB$836</definedName>
    <definedName name="UAcct590">'[31]Func Study'!$AB$841</definedName>
    <definedName name="UAcct591">'[31]Func Study'!$AB$846</definedName>
    <definedName name="UAcct592">'[31]Func Study'!$AB$851</definedName>
    <definedName name="UAcct593">'[31]Func Study'!$AB$856</definedName>
    <definedName name="UAcct594">'[31]Func Study'!$AB$861</definedName>
    <definedName name="UAcct595">'[31]Func Study'!$AB$866</definedName>
    <definedName name="UAcct596">'[31]Func Study'!$AB$876</definedName>
    <definedName name="UAcct597">'[31]Func Study'!$AB$881</definedName>
    <definedName name="UAcct598">'[31]Func Study'!$AB$886</definedName>
    <definedName name="UAcct901">'[31]Func Study'!$AB$898</definedName>
    <definedName name="UAcct902">'[31]Func Study'!$AB$903</definedName>
    <definedName name="UAcct903">'[31]Func Study'!$AB$908</definedName>
    <definedName name="UAcct904">'[31]Func Study'!$AB$914</definedName>
    <definedName name="Uacct904SG" localSheetId="3">'[33]Functional Study'!#REF!</definedName>
    <definedName name="Uacct904SG" localSheetId="4">'[33]Functional Study'!#REF!</definedName>
    <definedName name="Uacct904SG" localSheetId="1">'[33]Functional Study'!#REF!</definedName>
    <definedName name="Uacct904SG">'[33]Functional Study'!#REF!</definedName>
    <definedName name="UAcct905">'[31]Func Study'!$AB$919</definedName>
    <definedName name="UAcct907">'[31]Func Study'!$AB$933</definedName>
    <definedName name="UAcct908">'[31]Func Study'!$AB$938</definedName>
    <definedName name="UAcct909">'[31]Func Study'!$AB$943</definedName>
    <definedName name="UAcct910">'[31]Func Study'!$AB$948</definedName>
    <definedName name="UAcct911">'[31]Func Study'!$AB$959</definedName>
    <definedName name="UAcct912">'[31]Func Study'!$AB$964</definedName>
    <definedName name="UAcct913">'[31]Func Study'!$AB$969</definedName>
    <definedName name="UAcct916">'[31]Func Study'!$AB$974</definedName>
    <definedName name="UAcct920">'[31]Func Study'!$AB$985</definedName>
    <definedName name="UAcct920Cn">'[31]Func Study'!$AB$983</definedName>
    <definedName name="UAcct921">'[31]Func Study'!$AB$991</definedName>
    <definedName name="UAcct921Cn">'[31]Func Study'!$AB$989</definedName>
    <definedName name="UAcct923">'[31]Func Study'!$AB$997</definedName>
    <definedName name="UAcct923CAGW">'[31]Func Study'!$AB$995</definedName>
    <definedName name="UAcct924">'[31]Func Study'!$AB$1001</definedName>
    <definedName name="UAcct925">'[31]Func Study'!$AB$1005</definedName>
    <definedName name="UAcct926">'[31]Func Study'!$AB$1011</definedName>
    <definedName name="UAcct927">'[31]Func Study'!$AB$1016</definedName>
    <definedName name="UAcct928">'[31]Func Study'!$AB$1023</definedName>
    <definedName name="UAcct929">'[31]Func Study'!$AB$1028</definedName>
    <definedName name="UAcct930">'[31]Func Study'!$AB$1034</definedName>
    <definedName name="UAcct931">'[31]Func Study'!$AB$1039</definedName>
    <definedName name="UAcct935">'[31]Func Study'!$AB$1045</definedName>
    <definedName name="UAcctAGA">'[31]Func Study'!$AB$296</definedName>
    <definedName name="UAcctcwc">'[31]Func Study'!$AB$2136</definedName>
    <definedName name="UAcctd00">'[31]Func Study'!$AB$1786</definedName>
    <definedName name="UAcctdfa" localSheetId="3">'[31]Func Study'!#REF!</definedName>
    <definedName name="UAcctdfa" localSheetId="4">'[31]Func Study'!#REF!</definedName>
    <definedName name="UAcctdfa" localSheetId="1">'[31]Func Study'!#REF!</definedName>
    <definedName name="UAcctdfa">'[31]Func Study'!#REF!</definedName>
    <definedName name="UAcctdfad" localSheetId="3">'[31]Func Study'!#REF!</definedName>
    <definedName name="UAcctdfad" localSheetId="4">'[31]Func Study'!#REF!</definedName>
    <definedName name="UAcctdfad" localSheetId="1">'[31]Func Study'!#REF!</definedName>
    <definedName name="UAcctdfad">'[31]Func Study'!#REF!</definedName>
    <definedName name="UAcctdfap" localSheetId="3">'[31]Func Study'!#REF!</definedName>
    <definedName name="UAcctdfap" localSheetId="4">'[31]Func Study'!#REF!</definedName>
    <definedName name="UAcctdfap" localSheetId="1">'[31]Func Study'!#REF!</definedName>
    <definedName name="UAcctdfap">'[31]Func Study'!#REF!</definedName>
    <definedName name="UAcctdfat" localSheetId="3">'[31]Func Study'!#REF!</definedName>
    <definedName name="UAcctdfat" localSheetId="4">'[31]Func Study'!#REF!</definedName>
    <definedName name="UAcctdfat" localSheetId="1">'[31]Func Study'!#REF!</definedName>
    <definedName name="UAcctdfat">'[31]Func Study'!#REF!</definedName>
    <definedName name="UAcctds0">'[31]Func Study'!$AB$1790</definedName>
    <definedName name="UACCTECDDGP">'[31]Func Study'!$AB$687</definedName>
    <definedName name="UACCTECDMC">'[31]Func Study'!$AB$689</definedName>
    <definedName name="UACCTECDS">'[31]Func Study'!$AB$691</definedName>
    <definedName name="UACCTECDSG1">'[31]Func Study'!$AB$688</definedName>
    <definedName name="UACCTECDSG2">'[31]Func Study'!$AB$690</definedName>
    <definedName name="UACCTECDSG3">'[31]Func Study'!$AB$692</definedName>
    <definedName name="UAcctfit">'[31]Func Study'!$AB$1395</definedName>
    <definedName name="UAcctg00">'[31]Func Study'!$AB$1947</definedName>
    <definedName name="UAccth00">'[31]Func Study'!$AB$1545</definedName>
    <definedName name="UAccti00">'[31]Func Study'!$AB$1993</definedName>
    <definedName name="UAcctn00">'[31]Func Study'!$AB$1496</definedName>
    <definedName name="UAccto00">'[31]Func Study'!$AB$1606</definedName>
    <definedName name="UAcctowc">'[31]Func Study'!$AB$2149</definedName>
    <definedName name="UACCTOWCSSECH">'[31]Func Study'!$AB$2148</definedName>
    <definedName name="UAccts00">'[31]Func Study'!$AB$1455</definedName>
    <definedName name="UAcctsttax">'[31]Func Study'!$AB$1377</definedName>
    <definedName name="UAcctt00">'[31]Func Study'!$AB$1682</definedName>
    <definedName name="UBakerAvail" localSheetId="3">#REF!</definedName>
    <definedName name="UBakerAvail" localSheetId="1">#REF!</definedName>
    <definedName name="UBakerAvail">#REF!</definedName>
    <definedName name="UG">[25]CLASSIFIERS!$A$9:$IV$9</definedName>
    <definedName name="UG_NCP">[25]EXTERNAL!$A$82:$IV$84</definedName>
    <definedName name="UG_TFMR">[25]EXTERNAL!$A$103:$IV$105</definedName>
    <definedName name="UG_TFMRC">[25]EXTERNAL!$A$100:$IV$102</definedName>
    <definedName name="UNBILLED">[25]EXTERNAL!$A$64:$IV$66</definedName>
    <definedName name="UNBILREV" localSheetId="3">#REF!</definedName>
    <definedName name="UNBILREV" localSheetId="4">#REF!</definedName>
    <definedName name="UNBILREV" localSheetId="1">#REF!</definedName>
    <definedName name="UNBILREV">#REF!</definedName>
    <definedName name="UncollectibleAccounts">[37]Variables!$D$25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3">#REF!</definedName>
    <definedName name="UNITCOMPARE">#REF!</definedName>
    <definedName name="UNITCOSTS" localSheetId="3">#REF!</definedName>
    <definedName name="UNITCOSTS">#REF!</definedName>
    <definedName name="UTG" localSheetId="3">#REF!</definedName>
    <definedName name="UTG">#REF!</definedName>
    <definedName name="UtGrossReceipts">[37]Variables!$D$29</definedName>
    <definedName name="UTN" localSheetId="3">#REF!</definedName>
    <definedName name="UTN" localSheetId="1">#REF!</definedName>
    <definedName name="UTN">#REF!</definedName>
    <definedName name="v" localSheetId="3" hidden="1">{#N/A,#N/A,FALSE,"Coversheet";#N/A,#N/A,FALSE,"QA"}</definedName>
    <definedName name="v" localSheetId="4" hidden="1">{#N/A,#N/A,FALSE,"Coversheet";#N/A,#N/A,FALSE,"QA"}</definedName>
    <definedName name="v" localSheetId="1" hidden="1">{#N/A,#N/A,FALSE,"Coversheet";#N/A,#N/A,FALSE,"QA"}</definedName>
    <definedName name="v" hidden="1">{#N/A,#N/A,FALSE,"Coversheet";#N/A,#N/A,FALSE,"QA"}</definedName>
    <definedName name="ValidAccount">[34]Variables!$AK$43:$AK$369</definedName>
    <definedName name="Value" localSheetId="3" hidden="1">{#N/A,#N/A,FALSE,"Summ";#N/A,#N/A,FALSE,"General"}</definedName>
    <definedName name="Value" localSheetId="4" hidden="1">{#N/A,#N/A,FALSE,"Summ";#N/A,#N/A,FALSE,"General"}</definedName>
    <definedName name="Value" localSheetId="1" hidden="1">{#N/A,#N/A,FALSE,"Summ";#N/A,#N/A,FALSE,"General"}</definedName>
    <definedName name="Value" hidden="1">{#N/A,#N/A,FALSE,"Summ";#N/A,#N/A,FALSE,"General"}</definedName>
    <definedName name="Values_Entered" localSheetId="3">IF(Loan_Amount*Interest_Rate*Loan_Years*Loan_Start&gt;0,1,0)</definedName>
    <definedName name="Values_Entered" localSheetId="4">IF(Loan_Amount*Interest_Rate*Loan_Years*Loan_Start&gt;0,1,0)</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3">[42]Backup!#REF!</definedName>
    <definedName name="VAR" localSheetId="4">[42]Backup!#REF!</definedName>
    <definedName name="VAR" localSheetId="1">[42]Backup!#REF!</definedName>
    <definedName name="VAR">[42]Backup!#REF!</definedName>
    <definedName name="VARIABLE" localSheetId="3">[85]Summary!#REF!</definedName>
    <definedName name="VARIABLE" localSheetId="4">[85]Summary!#REF!</definedName>
    <definedName name="VARIABLE" localSheetId="1">[85]Summary!#REF!</definedName>
    <definedName name="VARIABLE">[85]Summary!#REF!</definedName>
    <definedName name="vartrans" localSheetId="3">#REF!</definedName>
    <definedName name="vartrans" localSheetId="1">#REF!</definedName>
    <definedName name="vartrans">#REF!</definedName>
    <definedName name="version">[24]PartsDataTable!$A$14</definedName>
    <definedName name="VOMEsc" localSheetId="3">[35]Assumptions!$C$21</definedName>
    <definedName name="VOMEsc">[36]Assumptions!$C$21</definedName>
    <definedName name="VOUCHER" localSheetId="3">#REF!</definedName>
    <definedName name="VOUCHER" localSheetId="4">#REF!</definedName>
    <definedName name="VOUCHER" localSheetId="1">#REF!</definedName>
    <definedName name="VOUCHER">#REF!</definedName>
    <definedName name="w" localSheetId="3" hidden="1">{#N/A,#N/A,FALSE,"Schedule F";#N/A,#N/A,FALSE,"Schedule G"}</definedName>
    <definedName name="w" localSheetId="4" hidden="1">{#N/A,#N/A,FALSE,"Schedule F";#N/A,#N/A,FALSE,"Schedule G"}</definedName>
    <definedName name="w" localSheetId="1" hidden="1">{#N/A,#N/A,FALSE,"Schedule F";#N/A,#N/A,FALSE,"Schedule G"}</definedName>
    <definedName name="w" hidden="1">{#N/A,#N/A,FALSE,"Schedule F";#N/A,#N/A,FALSE,"Schedule G"}</definedName>
    <definedName name="WACC" localSheetId="3">[35]Assumptions!$I$61</definedName>
    <definedName name="WACC">[36]Assumptions!$I$61</definedName>
    <definedName name="WAGES" localSheetId="3">[46]model!#REF!</definedName>
    <definedName name="WAGES">[46]model!#REF!</definedName>
    <definedName name="WaRevenueTax">[37]Variables!$D$27</definedName>
    <definedName name="warrantyOM" localSheetId="3">#REF!</definedName>
    <definedName name="warrantyOM" localSheetId="1">#REF!</definedName>
    <definedName name="warrantyOM">#REF!</definedName>
    <definedName name="we" localSheetId="3" hidden="1">{#N/A,#N/A,FALSE,"Pg 6b CustCount_Gas";#N/A,#N/A,FALSE,"QA";#N/A,#N/A,FALSE,"Report";#N/A,#N/A,FALSE,"forecast"}</definedName>
    <definedName name="we" localSheetId="4" hidden="1">{#N/A,#N/A,FALSE,"Pg 6b CustCount_Gas";#N/A,#N/A,FALSE,"QA";#N/A,#N/A,FALSE,"Report";#N/A,#N/A,FALSE,"forecast"}</definedName>
    <definedName name="we" localSheetId="1" hidden="1">{#N/A,#N/A,FALSE,"Pg 6b CustCount_Gas";#N/A,#N/A,FALSE,"QA";#N/A,#N/A,FALSE,"Report";#N/A,#N/A,FALSE,"forecast"}</definedName>
    <definedName name="we" hidden="1">{#N/A,#N/A,FALSE,"Pg 6b CustCount_Gas";#N/A,#N/A,FALSE,"QA";#N/A,#N/A,FALSE,"Report";#N/A,#N/A,FALSE,"forecast"}</definedName>
    <definedName name="WEATHER" localSheetId="3">#REF!</definedName>
    <definedName name="WEATHER" localSheetId="4">#REF!</definedName>
    <definedName name="WEATHER" localSheetId="1">#REF!</definedName>
    <definedName name="WEATHER">#REF!</definedName>
    <definedName name="WEATHRNORM" localSheetId="3">#REF!</definedName>
    <definedName name="WEATHRNORM" localSheetId="4">#REF!</definedName>
    <definedName name="WEATHRNORM" localSheetId="1">#REF!</definedName>
    <definedName name="WEATHRNORM">#REF!</definedName>
    <definedName name="WH" localSheetId="3" hidden="1">{#N/A,#N/A,FALSE,"Coversheet";#N/A,#N/A,FALSE,"QA"}</definedName>
    <definedName name="WH" localSheetId="4" hidden="1">{#N/A,#N/A,FALSE,"Coversheet";#N/A,#N/A,FALSE,"QA"}</definedName>
    <definedName name="WH" localSheetId="1" hidden="1">{#N/A,#N/A,FALSE,"Coversheet";#N/A,#N/A,FALSE,"QA"}</definedName>
    <definedName name="WH" hidden="1">{#N/A,#N/A,FALSE,"Coversheet";#N/A,#N/A,FALSE,"QA"}</definedName>
    <definedName name="what">'[128]General Inputs'!$E$4</definedName>
    <definedName name="whorn_db" localSheetId="3">#REF!</definedName>
    <definedName name="whorn_db" localSheetId="1">#REF!</definedName>
    <definedName name="whorn_db">#REF!</definedName>
    <definedName name="WHS">[102]Warehouse!$C$50:$I$300</definedName>
    <definedName name="WIDTH" localSheetId="3">#REF!</definedName>
    <definedName name="WIDTH" localSheetId="4">#REF!</definedName>
    <definedName name="WIDTH" localSheetId="1">#REF!</definedName>
    <definedName name="WIDTH">#REF!</definedName>
    <definedName name="Wind_NamePlate">'[40]Wind Own'!$B$7</definedName>
    <definedName name="WindDate" localSheetId="3">'[64]Dispatch Cases'!#REF!</definedName>
    <definedName name="WindDate">'[64]Dispatch Cases'!#REF!</definedName>
    <definedName name="WindTransCost">[40]Resources!$D$78</definedName>
    <definedName name="Winter">'[129]Input Tab'!$B$11</definedName>
    <definedName name="WinterPeak">'[130]Load Data'!$D$9:$H$12,'[130]Load Data'!$D$20:$H$22</definedName>
    <definedName name="WORK1" localSheetId="3">#REF!</definedName>
    <definedName name="WORK1" localSheetId="4">#REF!</definedName>
    <definedName name="WORK1" localSheetId="1">#REF!</definedName>
    <definedName name="WORK1">#REF!</definedName>
    <definedName name="WORK2" localSheetId="3">#REF!</definedName>
    <definedName name="WORK2" localSheetId="4">#REF!</definedName>
    <definedName name="WORK2" localSheetId="1">#REF!</definedName>
    <definedName name="WORK2">#REF!</definedName>
    <definedName name="WORK3" localSheetId="3">#REF!</definedName>
    <definedName name="WORK3" localSheetId="4">#REF!</definedName>
    <definedName name="WORK3" localSheetId="1">#REF!</definedName>
    <definedName name="WORK3">#REF!</definedName>
    <definedName name="WORKSHTS" localSheetId="3">'[39]Sched 46'!#REF!</definedName>
    <definedName name="WORKSHTS" localSheetId="1">'[39]Sched 46'!#REF!</definedName>
    <definedName name="WORKSHTS">'[39]Sched 46'!#REF!</definedName>
    <definedName name="WRKCAP" localSheetId="3">[46]model!#REF!</definedName>
    <definedName name="WRKCAP" localSheetId="1">[46]model!#REF!</definedName>
    <definedName name="WRKCAP">[46]model!#REF!</definedName>
    <definedName name="wrn.1._.Bi._.Monthly._.CR." localSheetId="3"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 hidden="1">{#N/A,#N/A,FALSE,"CRPT";#N/A,#N/A,FALSE,"TREND";#N/A,#N/A,FALSE,"%Curve"}</definedName>
    <definedName name="wrn.AAI." localSheetId="4" hidden="1">{#N/A,#N/A,FALSE,"CRPT";#N/A,#N/A,FALSE,"TREND";#N/A,#N/A,FALSE,"%Curve"}</definedName>
    <definedName name="wrn.AAI." localSheetId="1" hidden="1">{#N/A,#N/A,FALSE,"CRPT";#N/A,#N/A,FALSE,"TREND";#N/A,#N/A,FALSE,"%Curve"}</definedName>
    <definedName name="wrn.AAI." hidden="1">{#N/A,#N/A,FALSE,"CRPT";#N/A,#N/A,FALSE,"TREND";#N/A,#N/A,FALSE,"%Curve"}</definedName>
    <definedName name="wrn.AAI._.Report." localSheetId="3" hidden="1">{#N/A,#N/A,FALSE,"CRPT";#N/A,#N/A,FALSE,"TREND";#N/A,#N/A,FALSE,"% CURVE"}</definedName>
    <definedName name="wrn.AAI._.Report." localSheetId="4" hidden="1">{#N/A,#N/A,FALSE,"CRPT";#N/A,#N/A,FALSE,"TREND";#N/A,#N/A,FALSE,"% CURVE"}</definedName>
    <definedName name="wrn.AAI._.Report." localSheetId="1" hidden="1">{#N/A,#N/A,FALSE,"CRPT";#N/A,#N/A,FALSE,"TREND";#N/A,#N/A,FALSE,"% CURVE"}</definedName>
    <definedName name="wrn.AAI._.Report." hidden="1">{#N/A,#N/A,FALSE,"CRPT";#N/A,#N/A,FALSE,"TREND";#N/A,#N/A,FALSE,"% CURVE"}</definedName>
    <definedName name="wrn.Anvil." localSheetId="3"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3" hidden="1">{#N/A,#N/A,FALSE,"schA"}</definedName>
    <definedName name="wrn.ECR." localSheetId="4" hidden="1">{#N/A,#N/A,FALSE,"schA"}</definedName>
    <definedName name="wrn.ECR." localSheetId="1" hidden="1">{#N/A,#N/A,FALSE,"schA"}</definedName>
    <definedName name="wrn.ECR." hidden="1">{#N/A,#N/A,FALSE,"schA"}</definedName>
    <definedName name="wrn.ESTIMATE." localSheetId="3" hidden="1">{#N/A,#N/A,FALSE,"CESTSUM";#N/A,#N/A,FALSE,"est sum A";#N/A,#N/A,FALSE,"est detail A"}</definedName>
    <definedName name="wrn.ESTIMATE." localSheetId="4" hidden="1">{#N/A,#N/A,FALSE,"CESTSUM";#N/A,#N/A,FALSE,"est sum A";#N/A,#N/A,FALSE,"est detail A"}</definedName>
    <definedName name="wrn.ESTIMATE." localSheetId="1" hidden="1">{#N/A,#N/A,FALSE,"CESTSUM";#N/A,#N/A,FALSE,"est sum A";#N/A,#N/A,FALSE,"est detail A"}</definedName>
    <definedName name="wrn.ESTIMATE." hidden="1">{#N/A,#N/A,FALSE,"CESTSUM";#N/A,#N/A,FALSE,"est sum A";#N/A,#N/A,FALSE,"est detail A"}</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3" hidden="1">{#N/A,#N/A,TRUE,"CoverPage";#N/A,#N/A,TRUE,"Gas";#N/A,#N/A,TRUE,"Power";#N/A,#N/A,TRUE,"Historical DJ Mthly Prices"}</definedName>
    <definedName name="wrn.Fundamental2" localSheetId="4"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IEO." localSheetId="3" hidden="1">{#N/A,#N/A,FALSE,"SUMMARY";#N/A,#N/A,FALSE,"AE7616";#N/A,#N/A,FALSE,"AE7617";#N/A,#N/A,FALSE,"AE7618";#N/A,#N/A,FALSE,"AE7619"}</definedName>
    <definedName name="wrn.IEO." localSheetId="4" hidden="1">{#N/A,#N/A,FALSE,"SUMMARY";#N/A,#N/A,FALSE,"AE7616";#N/A,#N/A,FALSE,"AE7617";#N/A,#N/A,FALSE,"AE7618";#N/A,#N/A,FALSE,"AE7619"}</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3" hidden="1">{#N/A,#N/A,FALSE,"Coversheet";#N/A,#N/A,FALSE,"QA"}</definedName>
    <definedName name="wrn.Incentive._.Overhead." localSheetId="4" hidden="1">{#N/A,#N/A,FALSE,"Coversheet";#N/A,#N/A,FALSE,"QA"}</definedName>
    <definedName name="wrn.Incentive._.Overhead." localSheetId="1" hidden="1">{#N/A,#N/A,FALSE,"Coversheet";#N/A,#N/A,FALSE,"QA"}</definedName>
    <definedName name="wrn.Incentive._.Overhead." hidden="1">{#N/A,#N/A,FALSE,"Coversheet";#N/A,#N/A,FALSE,"QA"}</definedName>
    <definedName name="wrn.limit_reports." localSheetId="3" hidden="1">{#N/A,#N/A,FALSE,"Schedule F";#N/A,#N/A,FALSE,"Schedule G"}</definedName>
    <definedName name="wrn.limit_reports." localSheetId="4" hidden="1">{#N/A,#N/A,FALSE,"Schedule F";#N/A,#N/A,FALSE,"Schedule G"}</definedName>
    <definedName name="wrn.limit_reports." localSheetId="1" hidden="1">{#N/A,#N/A,FALSE,"Schedule F";#N/A,#N/A,FALSE,"Schedule G"}</definedName>
    <definedName name="wrn.limit_reports." hidden="1">{#N/A,#N/A,FALSE,"Schedule F";#N/A,#N/A,FALSE,"Schedule G"}</definedName>
    <definedName name="wrn.MARGIN_WO_QTR." localSheetId="3" hidden="1">{#N/A,#N/A,FALSE,"Month ";#N/A,#N/A,FALSE,"YTD";#N/A,#N/A,FALSE,"12 mo ended"}</definedName>
    <definedName name="wrn.MARGIN_WO_QTR." localSheetId="4" hidden="1">{#N/A,#N/A,FALSE,"Month ";#N/A,#N/A,FALSE,"YTD";#N/A,#N/A,FALSE,"12 mo ended"}</definedName>
    <definedName name="wrn.MARGIN_WO_QTR." localSheetId="1" hidden="1">{#N/A,#N/A,FALSE,"Month ";#N/A,#N/A,FALSE,"YTD";#N/A,#N/A,FALSE,"12 mo ended"}</definedName>
    <definedName name="wrn.MARGIN_WO_QTR." hidden="1">{#N/A,#N/A,FALSE,"Month ";#N/A,#N/A,FALSE,"YTD";#N/A,#N/A,FALSE,"12 mo ended"}</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3" hidden="1">{#N/A,#N/A,FALSE,"BASE";#N/A,#N/A,FALSE,"LOOPS";#N/A,#N/A,FALSE,"PLC"}</definedName>
    <definedName name="wrn.Project._.Services." localSheetId="4" hidden="1">{#N/A,#N/A,FALSE,"BASE";#N/A,#N/A,FALSE,"LOOPS";#N/A,#N/A,FALSE,"PLC"}</definedName>
    <definedName name="wrn.Project._.Services." localSheetId="1" hidden="1">{#N/A,#N/A,FALSE,"BASE";#N/A,#N/A,FALSE,"LOOPS";#N/A,#N/A,FALSE,"PLC"}</definedName>
    <definedName name="wrn.Project._.Services." hidden="1">{#N/A,#N/A,FALSE,"BASE";#N/A,#N/A,FALSE,"LOOPS";#N/A,#N/A,FALSE,"PLC"}</definedName>
    <definedName name="wrn.SCHEDULE." localSheetId="3" hidden="1">{#N/A,#N/A,FALSE,"7617 Fab";#N/A,#N/A,FALSE,"7617 NSK"}</definedName>
    <definedName name="wrn.SCHEDULE." localSheetId="4" hidden="1">{#N/A,#N/A,FALSE,"7617 Fab";#N/A,#N/A,FALSE,"7617 NSK"}</definedName>
    <definedName name="wrn.SCHEDULE." localSheetId="1" hidden="1">{#N/A,#N/A,FALSE,"7617 Fab";#N/A,#N/A,FALSE,"7617 NSK"}</definedName>
    <definedName name="wrn.SCHEDULE." hidden="1">{#N/A,#N/A,FALSE,"7617 Fab";#N/A,#N/A,FALSE,"7617 NSK"}</definedName>
    <definedName name="wrn.SLB." localSheetId="3"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ummary." localSheetId="3" hidden="1">{#N/A,#N/A,FALSE,"Summ";#N/A,#N/A,FALSE,"General"}</definedName>
    <definedName name="wrn.Summary." localSheetId="4" hidden="1">{#N/A,#N/A,FALSE,"Summ";#N/A,#N/A,FALSE,"General"}</definedName>
    <definedName name="wrn.Summary." localSheetId="1" hidden="1">{#N/A,#N/A,FALSE,"Summ";#N/A,#N/A,FALSE,"General"}</definedName>
    <definedName name="wrn.Summary." hidden="1">{#N/A,#N/A,FALSE,"Summ";#N/A,#N/A,FALSE,"General"}</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'[23]MJS-6'!$F$2</definedName>
    <definedName name="WUTC_FILING_FEE">'[23]MJS-7'!$O$15</definedName>
    <definedName name="wwp_wkly_vect_input" localSheetId="3">#REF!</definedName>
    <definedName name="wwp_wkly_vect_input" localSheetId="1">#REF!</definedName>
    <definedName name="wwp_wkly_vect_input">#REF!</definedName>
    <definedName name="www" localSheetId="3" hidden="1">{#N/A,#N/A,FALSE,"schA"}</definedName>
    <definedName name="www" localSheetId="4" hidden="1">{#N/A,#N/A,FALSE,"schA"}</definedName>
    <definedName name="www" localSheetId="1" hidden="1">{#N/A,#N/A,FALSE,"schA"}</definedName>
    <definedName name="www" hidden="1">{#N/A,#N/A,FALSE,"schA"}</definedName>
    <definedName name="x" localSheetId="3" hidden="1">{#N/A,#N/A,FALSE,"Coversheet";#N/A,#N/A,FALSE,"QA"}</definedName>
    <definedName name="x" localSheetId="4" hidden="1">{#N/A,#N/A,FALSE,"Coversheet";#N/A,#N/A,FALSE,"QA"}</definedName>
    <definedName name="x" localSheetId="1" hidden="1">{#N/A,#N/A,FALSE,"Coversheet";#N/A,#N/A,FALSE,"QA"}</definedName>
    <definedName name="x" hidden="1">{#N/A,#N/A,FALSE,"Coversheet";#N/A,#N/A,FALSE,"QA"}</definedName>
    <definedName name="x1start">'[24]Customer Data'!$B$92</definedName>
    <definedName name="x2start">'[24]Customer Data'!$B$96</definedName>
    <definedName name="x3start">'[24]Customer Data'!$B$100</definedName>
    <definedName name="x4start">'[24]Customer Data'!$B$104</definedName>
    <definedName name="xseries">'[24]Accumulated Offer'!$D$41</definedName>
    <definedName name="xx" localSheetId="3"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3">#REF!</definedName>
    <definedName name="xxx">#REF!</definedName>
    <definedName name="XXXX" localSheetId="3" hidden="1">{#N/A,#N/A,FALSE,"2002 Small Tool OH";#N/A,#N/A,FALSE,"QA"}</definedName>
    <definedName name="XXXX" localSheetId="4" hidden="1">{#N/A,#N/A,FALSE,"2002 Small Tool OH";#N/A,#N/A,FALSE,"QA"}</definedName>
    <definedName name="XXXX" localSheetId="1" hidden="1">{#N/A,#N/A,FALSE,"2002 Small Tool OH";#N/A,#N/A,FALSE,"QA"}</definedName>
    <definedName name="XXXX" hidden="1">{#N/A,#N/A,FALSE,"2002 Small Tool OH";#N/A,#N/A,FALSE,"QA"}</definedName>
    <definedName name="XYZ">[24]PartsFlow!$E$23</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3">#REF!</definedName>
    <definedName name="Year" localSheetId="4">#REF!</definedName>
    <definedName name="Year" localSheetId="1">#REF!</definedName>
    <definedName name="Year">#REF!</definedName>
    <definedName name="YearByYear">[24]YearByYear!$A$1</definedName>
    <definedName name="YearOfCostData">[40]Resources!$E$70</definedName>
    <definedName name="Years" localSheetId="3">[99]Lists!$C$1:$C$6</definedName>
    <definedName name="Years" localSheetId="4">[100]Lists!$C$1:$C$6</definedName>
    <definedName name="Years">[101]Lists!$C$1:$C$6</definedName>
    <definedName name="Years_evaluated">'[131]Revison Inputs'!$B$6</definedName>
    <definedName name="YEFactors">[34]Factors!$S$3:$AG$99</definedName>
    <definedName name="yrformat1">'[24]Customer Data'!$E$197</definedName>
    <definedName name="yseries1">'[24]Accumulated Offer'!$D$45</definedName>
    <definedName name="yseries2">'[24]Accumulated Offer'!$D$52</definedName>
    <definedName name="yseries3">'[24]Accumulated Offer'!$D$59</definedName>
    <definedName name="YTD_Format" localSheetId="3">[103]YTD!$B$13:$D$13,[103]YTD!$B$32:$D$32</definedName>
    <definedName name="YTD_Format">[104]YTD!$B$13:$D$13,[104]YTD!$B$32:$D$32</definedName>
    <definedName name="yuf" localSheetId="3" hidden="1">{#N/A,#N/A,FALSE,"Summ";#N/A,#N/A,FALSE,"General"}</definedName>
    <definedName name="yuf" localSheetId="4" hidden="1">{#N/A,#N/A,FALSE,"Summ";#N/A,#N/A,FALSE,"General"}</definedName>
    <definedName name="yuf" localSheetId="1" hidden="1">{#N/A,#N/A,FALSE,"Summ";#N/A,#N/A,FALSE,"General"}</definedName>
    <definedName name="yuf" hidden="1">{#N/A,#N/A,FALSE,"Summ";#N/A,#N/A,FALSE,"General"}</definedName>
    <definedName name="z" localSheetId="3" hidden="1">{#N/A,#N/A,FALSE,"Coversheet";#N/A,#N/A,FALSE,"QA"}</definedName>
    <definedName name="z" localSheetId="4" hidden="1">{#N/A,#N/A,FALSE,"Coversheet";#N/A,#N/A,FALSE,"QA"}</definedName>
    <definedName name="z" localSheetId="1" hidden="1">{#N/A,#N/A,FALSE,"Coversheet";#N/A,#N/A,FALSE,"QA"}</definedName>
    <definedName name="z" hidden="1">{#N/A,#N/A,FALSE,"Coversheet";#N/A,#N/A,FALSE,"QA"}</definedName>
    <definedName name="ZA" localSheetId="3">'[132] annual balance '!#REF!</definedName>
    <definedName name="ZA">'[132] annual balance '!#REF!</definedName>
    <definedName name="zilfpldebtperc" localSheetId="3">#REF!</definedName>
    <definedName name="zilfpldebtperc" localSheetId="1">#REF!</definedName>
    <definedName name="zilfpldebtperc">#REF!</definedName>
    <definedName name="zilkhaepcdevcost" localSheetId="3">#REF!</definedName>
    <definedName name="zilkhaepcdevcost" localSheetId="1">#REF!</definedName>
    <definedName name="zilkhaepcdevcost">#REF!</definedName>
    <definedName name="zilkhaownperc" localSheetId="3">#REF!</definedName>
    <definedName name="zilkhaownperc" localSheetId="1">#REF!</definedName>
    <definedName name="zilkhaownperc">#REF!</definedName>
  </definedNames>
  <calcPr calcId="162913"/>
  <pivotCaches>
    <pivotCache cacheId="0" r:id="rId143"/>
    <pivotCache cacheId="1" r:id="rId14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26" l="1"/>
  <c r="C11" i="26"/>
  <c r="C12" i="26"/>
  <c r="C13" i="26"/>
  <c r="C14" i="26"/>
  <c r="C15" i="26"/>
  <c r="C16" i="26"/>
  <c r="C17" i="26"/>
  <c r="C18" i="26"/>
  <c r="C19" i="26"/>
  <c r="C20" i="26"/>
  <c r="C9" i="26"/>
  <c r="X303" i="30"/>
  <c r="T303" i="30"/>
  <c r="L303" i="30"/>
  <c r="H303" i="30"/>
  <c r="X302" i="30"/>
  <c r="T302" i="30"/>
  <c r="L302" i="30"/>
  <c r="H302" i="30"/>
  <c r="X301" i="30"/>
  <c r="T301" i="30"/>
  <c r="H301" i="30"/>
  <c r="L301" i="30" s="1"/>
  <c r="X300" i="30"/>
  <c r="T300" i="30"/>
  <c r="L300" i="30"/>
  <c r="H300" i="30"/>
  <c r="X299" i="30"/>
  <c r="T299" i="30"/>
  <c r="L299" i="30"/>
  <c r="H299" i="30"/>
  <c r="X298" i="30"/>
  <c r="T298" i="30"/>
  <c r="L298" i="30"/>
  <c r="K298" i="30"/>
  <c r="K299" i="30" s="1"/>
  <c r="K300" i="30" s="1"/>
  <c r="K301" i="30" s="1"/>
  <c r="K302" i="30" s="1"/>
  <c r="K303" i="30" s="1"/>
  <c r="H298" i="30"/>
  <c r="X297" i="30"/>
  <c r="T297" i="30"/>
  <c r="H297" i="30"/>
  <c r="L297" i="30" s="1"/>
  <c r="X296" i="30"/>
  <c r="T296" i="30"/>
  <c r="L296" i="30"/>
  <c r="H296" i="30"/>
  <c r="X295" i="30"/>
  <c r="T295" i="30"/>
  <c r="M295" i="30"/>
  <c r="M296" i="30" s="1"/>
  <c r="M297" i="30" s="1"/>
  <c r="M298" i="30" s="1"/>
  <c r="M299" i="30" s="1"/>
  <c r="M300" i="30" s="1"/>
  <c r="L295" i="30"/>
  <c r="H295" i="30"/>
  <c r="X294" i="30"/>
  <c r="Y294" i="30" s="1"/>
  <c r="Y295" i="30" s="1"/>
  <c r="Y296" i="30" s="1"/>
  <c r="Y297" i="30" s="1"/>
  <c r="W294" i="30"/>
  <c r="W295" i="30" s="1"/>
  <c r="W296" i="30" s="1"/>
  <c r="W297" i="30" s="1"/>
  <c r="W298" i="30" s="1"/>
  <c r="W299" i="30" s="1"/>
  <c r="W300" i="30" s="1"/>
  <c r="W301" i="30" s="1"/>
  <c r="W302" i="30" s="1"/>
  <c r="W303" i="30" s="1"/>
  <c r="T294" i="30"/>
  <c r="L294" i="30"/>
  <c r="K294" i="30"/>
  <c r="K295" i="30" s="1"/>
  <c r="K296" i="30" s="1"/>
  <c r="K297" i="30" s="1"/>
  <c r="H294" i="30"/>
  <c r="Y293" i="30"/>
  <c r="X293" i="30"/>
  <c r="W293" i="30"/>
  <c r="T293" i="30"/>
  <c r="K293" i="30"/>
  <c r="H293" i="30"/>
  <c r="L293" i="30" s="1"/>
  <c r="G293" i="30"/>
  <c r="G294" i="30" s="1"/>
  <c r="G295" i="30" s="1"/>
  <c r="G296" i="30" s="1"/>
  <c r="G297" i="30" s="1"/>
  <c r="G298" i="30" s="1"/>
  <c r="G299" i="30" s="1"/>
  <c r="G300" i="30" s="1"/>
  <c r="G301" i="30" s="1"/>
  <c r="G302" i="30" s="1"/>
  <c r="G303" i="30" s="1"/>
  <c r="Y292" i="30"/>
  <c r="X292" i="30"/>
  <c r="W292" i="30"/>
  <c r="T292" i="30"/>
  <c r="S292" i="30"/>
  <c r="S293" i="30" s="1"/>
  <c r="P292" i="30"/>
  <c r="P293" i="30" s="1"/>
  <c r="P294" i="30" s="1"/>
  <c r="L292" i="30"/>
  <c r="M292" i="30" s="1"/>
  <c r="M293" i="30" s="1"/>
  <c r="M294" i="30" s="1"/>
  <c r="K292" i="30"/>
  <c r="H292" i="30"/>
  <c r="G292" i="30"/>
  <c r="E292" i="30"/>
  <c r="Y290" i="30"/>
  <c r="X288" i="30"/>
  <c r="T288" i="30"/>
  <c r="L288" i="30"/>
  <c r="H288" i="30"/>
  <c r="X287" i="30"/>
  <c r="T287" i="30"/>
  <c r="L287" i="30"/>
  <c r="H287" i="30"/>
  <c r="X286" i="30"/>
  <c r="T286" i="30"/>
  <c r="H286" i="30"/>
  <c r="L286" i="30" s="1"/>
  <c r="X285" i="30"/>
  <c r="T285" i="30"/>
  <c r="H285" i="30"/>
  <c r="L285" i="30" s="1"/>
  <c r="X284" i="30"/>
  <c r="T284" i="30"/>
  <c r="L284" i="30"/>
  <c r="H284" i="30"/>
  <c r="X283" i="30"/>
  <c r="T283" i="30"/>
  <c r="L283" i="30"/>
  <c r="H283" i="30"/>
  <c r="X282" i="30"/>
  <c r="T282" i="30"/>
  <c r="H282" i="30"/>
  <c r="L282" i="30" s="1"/>
  <c r="X281" i="30"/>
  <c r="T281" i="30"/>
  <c r="H281" i="30"/>
  <c r="L281" i="30" s="1"/>
  <c r="G281" i="30"/>
  <c r="G282" i="30" s="1"/>
  <c r="G283" i="30" s="1"/>
  <c r="G284" i="30" s="1"/>
  <c r="G285" i="30" s="1"/>
  <c r="G286" i="30" s="1"/>
  <c r="G287" i="30" s="1"/>
  <c r="G288" i="30" s="1"/>
  <c r="X280" i="30"/>
  <c r="T280" i="30"/>
  <c r="P280" i="30"/>
  <c r="L280" i="30"/>
  <c r="H280" i="30"/>
  <c r="Y279" i="30"/>
  <c r="Y280" i="30" s="1"/>
  <c r="Y281" i="30" s="1"/>
  <c r="X279" i="30"/>
  <c r="T279" i="30"/>
  <c r="P279" i="30"/>
  <c r="L279" i="30"/>
  <c r="K279" i="30"/>
  <c r="K280" i="30" s="1"/>
  <c r="K281" i="30" s="1"/>
  <c r="K282" i="30" s="1"/>
  <c r="K283" i="30" s="1"/>
  <c r="K284" i="30" s="1"/>
  <c r="K285" i="30" s="1"/>
  <c r="K286" i="30" s="1"/>
  <c r="K287" i="30" s="1"/>
  <c r="K288" i="30" s="1"/>
  <c r="H279" i="30"/>
  <c r="X278" i="30"/>
  <c r="Y278" i="30" s="1"/>
  <c r="W278" i="30"/>
  <c r="W279" i="30" s="1"/>
  <c r="W280" i="30" s="1"/>
  <c r="W281" i="30" s="1"/>
  <c r="W282" i="30" s="1"/>
  <c r="W283" i="30" s="1"/>
  <c r="W284" i="30" s="1"/>
  <c r="W285" i="30" s="1"/>
  <c r="W286" i="30" s="1"/>
  <c r="W287" i="30" s="1"/>
  <c r="W288" i="30" s="1"/>
  <c r="T278" i="30"/>
  <c r="P278" i="30"/>
  <c r="K278" i="30"/>
  <c r="I278" i="30"/>
  <c r="H278" i="30"/>
  <c r="L278" i="30" s="1"/>
  <c r="Y277" i="30"/>
  <c r="X277" i="30"/>
  <c r="W277" i="30"/>
  <c r="T277" i="30"/>
  <c r="S277" i="30"/>
  <c r="S278" i="30" s="1"/>
  <c r="P277" i="30"/>
  <c r="K277" i="30"/>
  <c r="H277" i="30"/>
  <c r="L277" i="30" s="1"/>
  <c r="M277" i="30" s="1"/>
  <c r="M278" i="30" s="1"/>
  <c r="M279" i="30" s="1"/>
  <c r="M280" i="30" s="1"/>
  <c r="M281" i="30" s="1"/>
  <c r="M282" i="30" s="1"/>
  <c r="M283" i="30" s="1"/>
  <c r="M284" i="30" s="1"/>
  <c r="M285" i="30" s="1"/>
  <c r="M286" i="30" s="1"/>
  <c r="M287" i="30" s="1"/>
  <c r="M288" i="30" s="1"/>
  <c r="G277" i="30"/>
  <c r="G278" i="30" s="1"/>
  <c r="G279" i="30" s="1"/>
  <c r="G280" i="30" s="1"/>
  <c r="E277" i="30"/>
  <c r="E278" i="30" s="1"/>
  <c r="E279" i="30" s="1"/>
  <c r="Y275" i="30"/>
  <c r="X273" i="30"/>
  <c r="T273" i="30"/>
  <c r="L273" i="30"/>
  <c r="H273" i="30"/>
  <c r="X272" i="30"/>
  <c r="T272" i="30"/>
  <c r="L272" i="30"/>
  <c r="H272" i="30"/>
  <c r="X271" i="30"/>
  <c r="T271" i="30"/>
  <c r="L271" i="30"/>
  <c r="H271" i="30"/>
  <c r="X270" i="30"/>
  <c r="T270" i="30"/>
  <c r="H270" i="30"/>
  <c r="L270" i="30" s="1"/>
  <c r="X269" i="30"/>
  <c r="T269" i="30"/>
  <c r="L269" i="30"/>
  <c r="H269" i="30"/>
  <c r="X268" i="30"/>
  <c r="T268" i="30"/>
  <c r="L268" i="30"/>
  <c r="H268" i="30"/>
  <c r="X267" i="30"/>
  <c r="T267" i="30"/>
  <c r="L267" i="30"/>
  <c r="K267" i="30"/>
  <c r="K268" i="30" s="1"/>
  <c r="K269" i="30" s="1"/>
  <c r="K270" i="30" s="1"/>
  <c r="K271" i="30" s="1"/>
  <c r="K272" i="30" s="1"/>
  <c r="K273" i="30" s="1"/>
  <c r="H267" i="30"/>
  <c r="X266" i="30"/>
  <c r="T266" i="30"/>
  <c r="H266" i="30"/>
  <c r="L266" i="30" s="1"/>
  <c r="X265" i="30"/>
  <c r="T265" i="30"/>
  <c r="S265" i="30"/>
  <c r="S266" i="30" s="1"/>
  <c r="S267" i="30" s="1"/>
  <c r="S268" i="30" s="1"/>
  <c r="S269" i="30" s="1"/>
  <c r="S270" i="30" s="1"/>
  <c r="S271" i="30" s="1"/>
  <c r="S272" i="30" s="1"/>
  <c r="S273" i="30" s="1"/>
  <c r="P265" i="30"/>
  <c r="P266" i="30" s="1"/>
  <c r="P267" i="30" s="1"/>
  <c r="L265" i="30"/>
  <c r="H265" i="30"/>
  <c r="E265" i="30"/>
  <c r="X264" i="30"/>
  <c r="T264" i="30"/>
  <c r="S264" i="30"/>
  <c r="P264" i="30"/>
  <c r="U264" i="30" s="1"/>
  <c r="M264" i="30"/>
  <c r="M265" i="30" s="1"/>
  <c r="L264" i="30"/>
  <c r="H264" i="30"/>
  <c r="E264" i="30"/>
  <c r="X263" i="30"/>
  <c r="Y263" i="30" s="1"/>
  <c r="Y264" i="30" s="1"/>
  <c r="Y265" i="30" s="1"/>
  <c r="Y266" i="30" s="1"/>
  <c r="W263" i="30"/>
  <c r="W264" i="30" s="1"/>
  <c r="W265" i="30" s="1"/>
  <c r="W266" i="30" s="1"/>
  <c r="W267" i="30" s="1"/>
  <c r="W268" i="30" s="1"/>
  <c r="W269" i="30" s="1"/>
  <c r="W270" i="30" s="1"/>
  <c r="W271" i="30" s="1"/>
  <c r="W272" i="30" s="1"/>
  <c r="W273" i="30" s="1"/>
  <c r="T263" i="30"/>
  <c r="S263" i="30"/>
  <c r="U263" i="30" s="1"/>
  <c r="P263" i="30"/>
  <c r="L263" i="30"/>
  <c r="K263" i="30"/>
  <c r="K264" i="30" s="1"/>
  <c r="K265" i="30" s="1"/>
  <c r="K266" i="30" s="1"/>
  <c r="H263" i="30"/>
  <c r="E263" i="30"/>
  <c r="Y262" i="30"/>
  <c r="X262" i="30"/>
  <c r="W262" i="30"/>
  <c r="U262" i="30"/>
  <c r="T262" i="30"/>
  <c r="S262" i="30"/>
  <c r="P262" i="30"/>
  <c r="K262" i="30"/>
  <c r="H262" i="30"/>
  <c r="L262" i="30" s="1"/>
  <c r="M262" i="30" s="1"/>
  <c r="M263" i="30" s="1"/>
  <c r="G262" i="30"/>
  <c r="G263" i="30" s="1"/>
  <c r="E262" i="30"/>
  <c r="X258" i="30"/>
  <c r="T258" i="30"/>
  <c r="H258" i="30"/>
  <c r="L258" i="30" s="1"/>
  <c r="X257" i="30"/>
  <c r="T257" i="30"/>
  <c r="L257" i="30"/>
  <c r="H257" i="30"/>
  <c r="X256" i="30"/>
  <c r="T256" i="30"/>
  <c r="L256" i="30"/>
  <c r="H256" i="30"/>
  <c r="X255" i="30"/>
  <c r="T255" i="30"/>
  <c r="L255" i="30"/>
  <c r="H255" i="30"/>
  <c r="X254" i="30"/>
  <c r="T254" i="30"/>
  <c r="H254" i="30"/>
  <c r="L254" i="30" s="1"/>
  <c r="G254" i="30"/>
  <c r="G255" i="30" s="1"/>
  <c r="G256" i="30" s="1"/>
  <c r="G257" i="30" s="1"/>
  <c r="G258" i="30" s="1"/>
  <c r="X253" i="30"/>
  <c r="T253" i="30"/>
  <c r="H253" i="30"/>
  <c r="L253" i="30" s="1"/>
  <c r="X252" i="30"/>
  <c r="T252" i="30"/>
  <c r="L252" i="30"/>
  <c r="H252" i="30"/>
  <c r="X251" i="30"/>
  <c r="T251" i="30"/>
  <c r="L251" i="30"/>
  <c r="H251" i="30"/>
  <c r="X250" i="30"/>
  <c r="T250" i="30"/>
  <c r="H250" i="30"/>
  <c r="L250" i="30" s="1"/>
  <c r="G250" i="30"/>
  <c r="G251" i="30" s="1"/>
  <c r="G252" i="30" s="1"/>
  <c r="G253" i="30" s="1"/>
  <c r="X249" i="30"/>
  <c r="T249" i="30"/>
  <c r="S249" i="30"/>
  <c r="S250" i="30" s="1"/>
  <c r="S251" i="30" s="1"/>
  <c r="S252" i="30" s="1"/>
  <c r="S253" i="30" s="1"/>
  <c r="S254" i="30" s="1"/>
  <c r="S255" i="30" s="1"/>
  <c r="S256" i="30" s="1"/>
  <c r="S257" i="30" s="1"/>
  <c r="S258" i="30" s="1"/>
  <c r="P249" i="30"/>
  <c r="H249" i="30"/>
  <c r="L249" i="30" s="1"/>
  <c r="G249" i="30"/>
  <c r="E249" i="30"/>
  <c r="X248" i="30"/>
  <c r="T248" i="30"/>
  <c r="S248" i="30"/>
  <c r="P248" i="30"/>
  <c r="U248" i="30" s="1"/>
  <c r="M248" i="30"/>
  <c r="M249" i="30" s="1"/>
  <c r="M250" i="30" s="1"/>
  <c r="M251" i="30" s="1"/>
  <c r="M252" i="30" s="1"/>
  <c r="M253" i="30" s="1"/>
  <c r="M254" i="30" s="1"/>
  <c r="M255" i="30" s="1"/>
  <c r="M256" i="30" s="1"/>
  <c r="M257" i="30" s="1"/>
  <c r="M258" i="30" s="1"/>
  <c r="L248" i="30"/>
  <c r="H248" i="30"/>
  <c r="G248" i="30"/>
  <c r="E248" i="30"/>
  <c r="I248" i="30" s="1"/>
  <c r="Y247" i="30"/>
  <c r="Y248" i="30" s="1"/>
  <c r="Y249" i="30" s="1"/>
  <c r="X247" i="30"/>
  <c r="W247" i="30"/>
  <c r="W248" i="30" s="1"/>
  <c r="W249" i="30" s="1"/>
  <c r="W250" i="30" s="1"/>
  <c r="W251" i="30" s="1"/>
  <c r="W252" i="30" s="1"/>
  <c r="W253" i="30" s="1"/>
  <c r="W254" i="30" s="1"/>
  <c r="W255" i="30" s="1"/>
  <c r="W256" i="30" s="1"/>
  <c r="W257" i="30" s="1"/>
  <c r="W258" i="30" s="1"/>
  <c r="U247" i="30"/>
  <c r="T247" i="30"/>
  <c r="S247" i="30"/>
  <c r="P247" i="30"/>
  <c r="L247" i="30"/>
  <c r="M247" i="30" s="1"/>
  <c r="K247" i="30"/>
  <c r="K248" i="30" s="1"/>
  <c r="K249" i="30" s="1"/>
  <c r="K250" i="30" s="1"/>
  <c r="K251" i="30" s="1"/>
  <c r="K252" i="30" s="1"/>
  <c r="K253" i="30" s="1"/>
  <c r="K254" i="30" s="1"/>
  <c r="K255" i="30" s="1"/>
  <c r="K256" i="30" s="1"/>
  <c r="K257" i="30" s="1"/>
  <c r="K258" i="30" s="1"/>
  <c r="I247" i="30"/>
  <c r="H247" i="30"/>
  <c r="G247" i="30"/>
  <c r="E247" i="30"/>
  <c r="X243" i="30"/>
  <c r="T243" i="30"/>
  <c r="L243" i="30"/>
  <c r="H243" i="30"/>
  <c r="X242" i="30"/>
  <c r="T242" i="30"/>
  <c r="H242" i="30"/>
  <c r="L242" i="30" s="1"/>
  <c r="G242" i="30"/>
  <c r="G243" i="30" s="1"/>
  <c r="X241" i="30"/>
  <c r="T241" i="30"/>
  <c r="H241" i="30"/>
  <c r="L241" i="30" s="1"/>
  <c r="X240" i="30"/>
  <c r="T240" i="30"/>
  <c r="L240" i="30"/>
  <c r="H240" i="30"/>
  <c r="X239" i="30"/>
  <c r="T239" i="30"/>
  <c r="L239" i="30"/>
  <c r="H239" i="30"/>
  <c r="X238" i="30"/>
  <c r="T238" i="30"/>
  <c r="H238" i="30"/>
  <c r="L238" i="30" s="1"/>
  <c r="G238" i="30"/>
  <c r="G239" i="30" s="1"/>
  <c r="G240" i="30" s="1"/>
  <c r="G241" i="30" s="1"/>
  <c r="X237" i="30"/>
  <c r="T237" i="30"/>
  <c r="S237" i="30"/>
  <c r="S238" i="30" s="1"/>
  <c r="S239" i="30" s="1"/>
  <c r="S240" i="30" s="1"/>
  <c r="S241" i="30" s="1"/>
  <c r="S242" i="30" s="1"/>
  <c r="S243" i="30" s="1"/>
  <c r="H237" i="30"/>
  <c r="L237" i="30" s="1"/>
  <c r="X236" i="30"/>
  <c r="T236" i="30"/>
  <c r="S236" i="30"/>
  <c r="L236" i="30"/>
  <c r="H236" i="30"/>
  <c r="X235" i="30"/>
  <c r="W235" i="30"/>
  <c r="W236" i="30" s="1"/>
  <c r="W237" i="30" s="1"/>
  <c r="W238" i="30" s="1"/>
  <c r="W239" i="30" s="1"/>
  <c r="W240" i="30" s="1"/>
  <c r="W241" i="30" s="1"/>
  <c r="W242" i="30" s="1"/>
  <c r="W243" i="30" s="1"/>
  <c r="T235" i="30"/>
  <c r="M235" i="30"/>
  <c r="M236" i="30" s="1"/>
  <c r="M237" i="30" s="1"/>
  <c r="M238" i="30" s="1"/>
  <c r="M239" i="30" s="1"/>
  <c r="M240" i="30" s="1"/>
  <c r="M241" i="30" s="1"/>
  <c r="M242" i="30" s="1"/>
  <c r="M243" i="30" s="1"/>
  <c r="L235" i="30"/>
  <c r="H235" i="30"/>
  <c r="X234" i="30"/>
  <c r="W234" i="30"/>
  <c r="T234" i="30"/>
  <c r="H234" i="30"/>
  <c r="L234" i="30" s="1"/>
  <c r="X233" i="30"/>
  <c r="T233" i="30"/>
  <c r="S233" i="30"/>
  <c r="S234" i="30" s="1"/>
  <c r="S235" i="30" s="1"/>
  <c r="H233" i="30"/>
  <c r="L233" i="30" s="1"/>
  <c r="G233" i="30"/>
  <c r="G234" i="30" s="1"/>
  <c r="G235" i="30" s="1"/>
  <c r="G236" i="30" s="1"/>
  <c r="G237" i="30" s="1"/>
  <c r="Y232" i="30"/>
  <c r="Y233" i="30" s="1"/>
  <c r="X232" i="30"/>
  <c r="W232" i="30"/>
  <c r="W233" i="30" s="1"/>
  <c r="T232" i="30"/>
  <c r="S232" i="30"/>
  <c r="P232" i="30"/>
  <c r="U232" i="30" s="1"/>
  <c r="M232" i="30"/>
  <c r="M233" i="30" s="1"/>
  <c r="M234" i="30" s="1"/>
  <c r="L232" i="30"/>
  <c r="K232" i="30"/>
  <c r="K233" i="30" s="1"/>
  <c r="K234" i="30" s="1"/>
  <c r="K235" i="30" s="1"/>
  <c r="K236" i="30" s="1"/>
  <c r="K237" i="30" s="1"/>
  <c r="K238" i="30" s="1"/>
  <c r="K239" i="30" s="1"/>
  <c r="K240" i="30" s="1"/>
  <c r="K241" i="30" s="1"/>
  <c r="K242" i="30" s="1"/>
  <c r="K243" i="30" s="1"/>
  <c r="H232" i="30"/>
  <c r="G232" i="30"/>
  <c r="E232" i="30"/>
  <c r="X228" i="30"/>
  <c r="T228" i="30"/>
  <c r="L228" i="30"/>
  <c r="H228" i="30"/>
  <c r="X227" i="30"/>
  <c r="T227" i="30"/>
  <c r="L227" i="30"/>
  <c r="H227" i="30"/>
  <c r="X226" i="30"/>
  <c r="T226" i="30"/>
  <c r="H226" i="30"/>
  <c r="L226" i="30" s="1"/>
  <c r="X225" i="30"/>
  <c r="T225" i="30"/>
  <c r="H225" i="30"/>
  <c r="L225" i="30" s="1"/>
  <c r="X224" i="30"/>
  <c r="T224" i="30"/>
  <c r="H224" i="30"/>
  <c r="L224" i="30" s="1"/>
  <c r="X223" i="30"/>
  <c r="T223" i="30"/>
  <c r="L223" i="30"/>
  <c r="H223" i="30"/>
  <c r="X222" i="30"/>
  <c r="T222" i="30"/>
  <c r="H222" i="30"/>
  <c r="L222" i="30" s="1"/>
  <c r="X221" i="30"/>
  <c r="T221" i="30"/>
  <c r="H221" i="30"/>
  <c r="L221" i="30" s="1"/>
  <c r="X220" i="30"/>
  <c r="T220" i="30"/>
  <c r="H220" i="30"/>
  <c r="L220" i="30" s="1"/>
  <c r="X219" i="30"/>
  <c r="T219" i="30"/>
  <c r="L219" i="30"/>
  <c r="H219" i="30"/>
  <c r="X218" i="30"/>
  <c r="Y218" i="30" s="1"/>
  <c r="Y219" i="30" s="1"/>
  <c r="Y220" i="30" s="1"/>
  <c r="W218" i="30"/>
  <c r="W219" i="30" s="1"/>
  <c r="W220" i="30" s="1"/>
  <c r="W221" i="30" s="1"/>
  <c r="W222" i="30" s="1"/>
  <c r="W223" i="30" s="1"/>
  <c r="W224" i="30" s="1"/>
  <c r="W225" i="30" s="1"/>
  <c r="W226" i="30" s="1"/>
  <c r="W227" i="30" s="1"/>
  <c r="W228" i="30" s="1"/>
  <c r="T218" i="30"/>
  <c r="H218" i="30"/>
  <c r="L218" i="30" s="1"/>
  <c r="X217" i="30"/>
  <c r="Y217" i="30" s="1"/>
  <c r="W217" i="30"/>
  <c r="T217" i="30"/>
  <c r="S217" i="30"/>
  <c r="S218" i="30" s="1"/>
  <c r="S219" i="30" s="1"/>
  <c r="S220" i="30" s="1"/>
  <c r="S221" i="30" s="1"/>
  <c r="S222" i="30" s="1"/>
  <c r="S223" i="30" s="1"/>
  <c r="S224" i="30" s="1"/>
  <c r="S225" i="30" s="1"/>
  <c r="S226" i="30" s="1"/>
  <c r="S227" i="30" s="1"/>
  <c r="S228" i="30" s="1"/>
  <c r="P217" i="30"/>
  <c r="K217" i="30"/>
  <c r="K218" i="30" s="1"/>
  <c r="K219" i="30" s="1"/>
  <c r="K220" i="30" s="1"/>
  <c r="K221" i="30" s="1"/>
  <c r="K222" i="30" s="1"/>
  <c r="K223" i="30" s="1"/>
  <c r="K224" i="30" s="1"/>
  <c r="K225" i="30" s="1"/>
  <c r="K226" i="30" s="1"/>
  <c r="K227" i="30" s="1"/>
  <c r="K228" i="30" s="1"/>
  <c r="H217" i="30"/>
  <c r="L217" i="30" s="1"/>
  <c r="M217" i="30" s="1"/>
  <c r="M218" i="30" s="1"/>
  <c r="G217" i="30"/>
  <c r="G218" i="30" s="1"/>
  <c r="E217" i="30"/>
  <c r="E218" i="30" s="1"/>
  <c r="E219" i="30" s="1"/>
  <c r="X213" i="30"/>
  <c r="T213" i="30"/>
  <c r="H213" i="30"/>
  <c r="L213" i="30" s="1"/>
  <c r="X212" i="30"/>
  <c r="T212" i="30"/>
  <c r="H212" i="30"/>
  <c r="L212" i="30" s="1"/>
  <c r="X211" i="30"/>
  <c r="T211" i="30"/>
  <c r="L211" i="30"/>
  <c r="H211" i="30"/>
  <c r="X210" i="30"/>
  <c r="T210" i="30"/>
  <c r="H210" i="30"/>
  <c r="L210" i="30" s="1"/>
  <c r="X209" i="30"/>
  <c r="T209" i="30"/>
  <c r="H209" i="30"/>
  <c r="L209" i="30" s="1"/>
  <c r="X208" i="30"/>
  <c r="T208" i="30"/>
  <c r="L208" i="30"/>
  <c r="H208" i="30"/>
  <c r="X207" i="30"/>
  <c r="T207" i="30"/>
  <c r="S207" i="30"/>
  <c r="S208" i="30" s="1"/>
  <c r="S209" i="30" s="1"/>
  <c r="S210" i="30" s="1"/>
  <c r="S211" i="30" s="1"/>
  <c r="S212" i="30" s="1"/>
  <c r="S213" i="30" s="1"/>
  <c r="L207" i="30"/>
  <c r="H207" i="30"/>
  <c r="X206" i="30"/>
  <c r="T206" i="30"/>
  <c r="H206" i="30"/>
  <c r="L206" i="30" s="1"/>
  <c r="X205" i="30"/>
  <c r="Y205" i="30" s="1"/>
  <c r="T205" i="30"/>
  <c r="H205" i="30"/>
  <c r="L205" i="30" s="1"/>
  <c r="Y204" i="30"/>
  <c r="X204" i="30"/>
  <c r="T204" i="30"/>
  <c r="L204" i="30"/>
  <c r="H204" i="30"/>
  <c r="Y203" i="30"/>
  <c r="X203" i="30"/>
  <c r="W203" i="30"/>
  <c r="W204" i="30" s="1"/>
  <c r="W205" i="30" s="1"/>
  <c r="W206" i="30" s="1"/>
  <c r="W207" i="30" s="1"/>
  <c r="W208" i="30" s="1"/>
  <c r="W209" i="30" s="1"/>
  <c r="W210" i="30" s="1"/>
  <c r="W211" i="30" s="1"/>
  <c r="W212" i="30" s="1"/>
  <c r="W213" i="30" s="1"/>
  <c r="T203" i="30"/>
  <c r="S203" i="30"/>
  <c r="S204" i="30" s="1"/>
  <c r="S205" i="30" s="1"/>
  <c r="S206" i="30" s="1"/>
  <c r="L203" i="30"/>
  <c r="K203" i="30"/>
  <c r="K204" i="30" s="1"/>
  <c r="K205" i="30" s="1"/>
  <c r="K206" i="30" s="1"/>
  <c r="K207" i="30" s="1"/>
  <c r="K208" i="30" s="1"/>
  <c r="K209" i="30" s="1"/>
  <c r="K210" i="30" s="1"/>
  <c r="K211" i="30" s="1"/>
  <c r="K212" i="30" s="1"/>
  <c r="K213" i="30" s="1"/>
  <c r="H203" i="30"/>
  <c r="E203" i="30"/>
  <c r="Y202" i="30"/>
  <c r="X202" i="30"/>
  <c r="W202" i="30"/>
  <c r="U202" i="30"/>
  <c r="T202" i="30"/>
  <c r="S202" i="30"/>
  <c r="P202" i="30"/>
  <c r="P203" i="30" s="1"/>
  <c r="U203" i="30" s="1"/>
  <c r="M202" i="30"/>
  <c r="M203" i="30" s="1"/>
  <c r="K202" i="30"/>
  <c r="I202" i="30"/>
  <c r="H202" i="30"/>
  <c r="L202" i="30" s="1"/>
  <c r="G202" i="30"/>
  <c r="G203" i="30" s="1"/>
  <c r="G204" i="30" s="1"/>
  <c r="G205" i="30" s="1"/>
  <c r="G206" i="30" s="1"/>
  <c r="G207" i="30" s="1"/>
  <c r="G208" i="30" s="1"/>
  <c r="G209" i="30" s="1"/>
  <c r="G210" i="30" s="1"/>
  <c r="G211" i="30" s="1"/>
  <c r="G212" i="30" s="1"/>
  <c r="G213" i="30" s="1"/>
  <c r="E202" i="30"/>
  <c r="X198" i="30"/>
  <c r="T198" i="30"/>
  <c r="H198" i="30"/>
  <c r="L198" i="30" s="1"/>
  <c r="G198" i="30"/>
  <c r="X197" i="30"/>
  <c r="T197" i="30"/>
  <c r="H197" i="30"/>
  <c r="L197" i="30" s="1"/>
  <c r="X196" i="30"/>
  <c r="T196" i="30"/>
  <c r="H196" i="30"/>
  <c r="L196" i="30" s="1"/>
  <c r="X195" i="30"/>
  <c r="T195" i="30"/>
  <c r="L195" i="30"/>
  <c r="H195" i="30"/>
  <c r="X194" i="30"/>
  <c r="T194" i="30"/>
  <c r="H194" i="30"/>
  <c r="L194" i="30" s="1"/>
  <c r="X193" i="30"/>
  <c r="T193" i="30"/>
  <c r="H193" i="30"/>
  <c r="L193" i="30" s="1"/>
  <c r="X192" i="30"/>
  <c r="T192" i="30"/>
  <c r="H192" i="30"/>
  <c r="L192" i="30" s="1"/>
  <c r="X191" i="30"/>
  <c r="T191" i="30"/>
  <c r="L191" i="30"/>
  <c r="H191" i="30"/>
  <c r="X190" i="30"/>
  <c r="W190" i="30"/>
  <c r="W191" i="30" s="1"/>
  <c r="W192" i="30" s="1"/>
  <c r="W193" i="30" s="1"/>
  <c r="W194" i="30" s="1"/>
  <c r="W195" i="30" s="1"/>
  <c r="W196" i="30" s="1"/>
  <c r="W197" i="30" s="1"/>
  <c r="W198" i="30" s="1"/>
  <c r="T190" i="30"/>
  <c r="H190" i="30"/>
  <c r="L190" i="30" s="1"/>
  <c r="X189" i="30"/>
  <c r="T189" i="30"/>
  <c r="S189" i="30"/>
  <c r="S190" i="30" s="1"/>
  <c r="S191" i="30" s="1"/>
  <c r="S192" i="30" s="1"/>
  <c r="S193" i="30" s="1"/>
  <c r="S194" i="30" s="1"/>
  <c r="S195" i="30" s="1"/>
  <c r="S196" i="30" s="1"/>
  <c r="S197" i="30" s="1"/>
  <c r="S198" i="30" s="1"/>
  <c r="P189" i="30"/>
  <c r="H189" i="30"/>
  <c r="L189" i="30" s="1"/>
  <c r="G189" i="30"/>
  <c r="G190" i="30" s="1"/>
  <c r="G191" i="30" s="1"/>
  <c r="G192" i="30" s="1"/>
  <c r="G193" i="30" s="1"/>
  <c r="G194" i="30" s="1"/>
  <c r="G195" i="30" s="1"/>
  <c r="G196" i="30" s="1"/>
  <c r="G197" i="30" s="1"/>
  <c r="X188" i="30"/>
  <c r="U188" i="30"/>
  <c r="T188" i="30"/>
  <c r="P188" i="30"/>
  <c r="L188" i="30"/>
  <c r="H188" i="30"/>
  <c r="X187" i="30"/>
  <c r="Y187" i="30" s="1"/>
  <c r="Y188" i="30" s="1"/>
  <c r="W187" i="30"/>
  <c r="W188" i="30" s="1"/>
  <c r="W189" i="30" s="1"/>
  <c r="T187" i="30"/>
  <c r="S187" i="30"/>
  <c r="S188" i="30" s="1"/>
  <c r="P187" i="30"/>
  <c r="U187" i="30" s="1"/>
  <c r="L187" i="30"/>
  <c r="M187" i="30" s="1"/>
  <c r="M188" i="30" s="1"/>
  <c r="M189" i="30" s="1"/>
  <c r="M190" i="30" s="1"/>
  <c r="M191" i="30" s="1"/>
  <c r="M192" i="30" s="1"/>
  <c r="M193" i="30" s="1"/>
  <c r="M194" i="30" s="1"/>
  <c r="M195" i="30" s="1"/>
  <c r="M196" i="30" s="1"/>
  <c r="M197" i="30" s="1"/>
  <c r="M198" i="30" s="1"/>
  <c r="K187" i="30"/>
  <c r="K188" i="30" s="1"/>
  <c r="K189" i="30" s="1"/>
  <c r="K190" i="30" s="1"/>
  <c r="K191" i="30" s="1"/>
  <c r="K192" i="30" s="1"/>
  <c r="K193" i="30" s="1"/>
  <c r="K194" i="30" s="1"/>
  <c r="K195" i="30" s="1"/>
  <c r="K196" i="30" s="1"/>
  <c r="K197" i="30" s="1"/>
  <c r="K198" i="30" s="1"/>
  <c r="H187" i="30"/>
  <c r="G187" i="30"/>
  <c r="G188" i="30" s="1"/>
  <c r="E187" i="30"/>
  <c r="X183" i="30"/>
  <c r="T183" i="30"/>
  <c r="S183" i="30"/>
  <c r="L183" i="30"/>
  <c r="H183" i="30"/>
  <c r="X182" i="30"/>
  <c r="T182" i="30"/>
  <c r="L182" i="30"/>
  <c r="H182" i="30"/>
  <c r="X181" i="30"/>
  <c r="T181" i="30"/>
  <c r="H181" i="30"/>
  <c r="L181" i="30" s="1"/>
  <c r="X180" i="30"/>
  <c r="T180" i="30"/>
  <c r="L180" i="30"/>
  <c r="H180" i="30"/>
  <c r="X179" i="30"/>
  <c r="T179" i="30"/>
  <c r="L179" i="30"/>
  <c r="H179" i="30"/>
  <c r="X178" i="30"/>
  <c r="T178" i="30"/>
  <c r="L178" i="30"/>
  <c r="H178" i="30"/>
  <c r="G178" i="30"/>
  <c r="G179" i="30" s="1"/>
  <c r="G180" i="30" s="1"/>
  <c r="G181" i="30" s="1"/>
  <c r="G182" i="30" s="1"/>
  <c r="G183" i="30" s="1"/>
  <c r="X177" i="30"/>
  <c r="T177" i="30"/>
  <c r="H177" i="30"/>
  <c r="L177" i="30" s="1"/>
  <c r="X176" i="30"/>
  <c r="W176" i="30"/>
  <c r="W177" i="30" s="1"/>
  <c r="W178" i="30" s="1"/>
  <c r="W179" i="30" s="1"/>
  <c r="W180" i="30" s="1"/>
  <c r="W181" i="30" s="1"/>
  <c r="W182" i="30" s="1"/>
  <c r="W183" i="30" s="1"/>
  <c r="T176" i="30"/>
  <c r="H176" i="30"/>
  <c r="L176" i="30" s="1"/>
  <c r="X175" i="30"/>
  <c r="T175" i="30"/>
  <c r="L175" i="30"/>
  <c r="K175" i="30"/>
  <c r="K176" i="30" s="1"/>
  <c r="K177" i="30" s="1"/>
  <c r="K178" i="30" s="1"/>
  <c r="K179" i="30" s="1"/>
  <c r="K180" i="30" s="1"/>
  <c r="K181" i="30" s="1"/>
  <c r="K182" i="30" s="1"/>
  <c r="K183" i="30" s="1"/>
  <c r="H175" i="30"/>
  <c r="G175" i="30"/>
  <c r="G176" i="30" s="1"/>
  <c r="G177" i="30" s="1"/>
  <c r="X174" i="30"/>
  <c r="Y174" i="30" s="1"/>
  <c r="T174" i="30"/>
  <c r="K174" i="30"/>
  <c r="H174" i="30"/>
  <c r="L174" i="30" s="1"/>
  <c r="X173" i="30"/>
  <c r="T173" i="30"/>
  <c r="S173" i="30"/>
  <c r="S174" i="30" s="1"/>
  <c r="S175" i="30" s="1"/>
  <c r="S176" i="30" s="1"/>
  <c r="S177" i="30" s="1"/>
  <c r="S178" i="30" s="1"/>
  <c r="S179" i="30" s="1"/>
  <c r="S180" i="30" s="1"/>
  <c r="S181" i="30" s="1"/>
  <c r="S182" i="30" s="1"/>
  <c r="K173" i="30"/>
  <c r="H173" i="30"/>
  <c r="L173" i="30" s="1"/>
  <c r="G173" i="30"/>
  <c r="G174" i="30" s="1"/>
  <c r="X172" i="30"/>
  <c r="Y172" i="30" s="1"/>
  <c r="Y173" i="30" s="1"/>
  <c r="W172" i="30"/>
  <c r="W173" i="30" s="1"/>
  <c r="W174" i="30" s="1"/>
  <c r="W175" i="30" s="1"/>
  <c r="T172" i="30"/>
  <c r="S172" i="30"/>
  <c r="U172" i="30" s="1"/>
  <c r="P172" i="30"/>
  <c r="P173" i="30" s="1"/>
  <c r="P174" i="30" s="1"/>
  <c r="P175" i="30" s="1"/>
  <c r="K172" i="30"/>
  <c r="H172" i="30"/>
  <c r="L172" i="30" s="1"/>
  <c r="M172" i="30" s="1"/>
  <c r="M173" i="30" s="1"/>
  <c r="M174" i="30" s="1"/>
  <c r="M175" i="30" s="1"/>
  <c r="M176" i="30" s="1"/>
  <c r="M177" i="30" s="1"/>
  <c r="M178" i="30" s="1"/>
  <c r="M179" i="30" s="1"/>
  <c r="M180" i="30" s="1"/>
  <c r="M181" i="30" s="1"/>
  <c r="M182" i="30" s="1"/>
  <c r="M183" i="30" s="1"/>
  <c r="G172" i="30"/>
  <c r="E172" i="30"/>
  <c r="X168" i="30"/>
  <c r="T168" i="30"/>
  <c r="H168" i="30"/>
  <c r="L168" i="30" s="1"/>
  <c r="X167" i="30"/>
  <c r="T167" i="30"/>
  <c r="L167" i="30"/>
  <c r="H167" i="30"/>
  <c r="X166" i="30"/>
  <c r="T166" i="30"/>
  <c r="H166" i="30"/>
  <c r="L166" i="30" s="1"/>
  <c r="X165" i="30"/>
  <c r="T165" i="30"/>
  <c r="H165" i="30"/>
  <c r="L165" i="30" s="1"/>
  <c r="X164" i="30"/>
  <c r="T164" i="30"/>
  <c r="H164" i="30"/>
  <c r="L164" i="30" s="1"/>
  <c r="X163" i="30"/>
  <c r="T163" i="30"/>
  <c r="L163" i="30"/>
  <c r="H163" i="30"/>
  <c r="X162" i="30"/>
  <c r="T162" i="30"/>
  <c r="K162" i="30"/>
  <c r="K163" i="30" s="1"/>
  <c r="K164" i="30" s="1"/>
  <c r="K165" i="30" s="1"/>
  <c r="K166" i="30" s="1"/>
  <c r="K167" i="30" s="1"/>
  <c r="K168" i="30" s="1"/>
  <c r="H162" i="30"/>
  <c r="L162" i="30" s="1"/>
  <c r="X161" i="30"/>
  <c r="T161" i="30"/>
  <c r="H161" i="30"/>
  <c r="L161" i="30" s="1"/>
  <c r="X160" i="30"/>
  <c r="T160" i="30"/>
  <c r="H160" i="30"/>
  <c r="L160" i="30" s="1"/>
  <c r="X159" i="30"/>
  <c r="T159" i="30"/>
  <c r="L159" i="30"/>
  <c r="K159" i="30"/>
  <c r="K160" i="30" s="1"/>
  <c r="K161" i="30" s="1"/>
  <c r="H159" i="30"/>
  <c r="X158" i="30"/>
  <c r="W158" i="30"/>
  <c r="W159" i="30" s="1"/>
  <c r="W160" i="30" s="1"/>
  <c r="W161" i="30" s="1"/>
  <c r="W162" i="30" s="1"/>
  <c r="W163" i="30" s="1"/>
  <c r="W164" i="30" s="1"/>
  <c r="W165" i="30" s="1"/>
  <c r="W166" i="30" s="1"/>
  <c r="W167" i="30" s="1"/>
  <c r="W168" i="30" s="1"/>
  <c r="T158" i="30"/>
  <c r="P158" i="30"/>
  <c r="H158" i="30"/>
  <c r="L158" i="30" s="1"/>
  <c r="Y157" i="30"/>
  <c r="X157" i="30"/>
  <c r="W157" i="30"/>
  <c r="U157" i="30"/>
  <c r="T157" i="30"/>
  <c r="S157" i="30"/>
  <c r="S158" i="30" s="1"/>
  <c r="S159" i="30" s="1"/>
  <c r="S160" i="30" s="1"/>
  <c r="S161" i="30" s="1"/>
  <c r="S162" i="30" s="1"/>
  <c r="S163" i="30" s="1"/>
  <c r="S164" i="30" s="1"/>
  <c r="S165" i="30" s="1"/>
  <c r="S166" i="30" s="1"/>
  <c r="S167" i="30" s="1"/>
  <c r="S168" i="30" s="1"/>
  <c r="P157" i="30"/>
  <c r="K157" i="30"/>
  <c r="K158" i="30" s="1"/>
  <c r="H157" i="30"/>
  <c r="L157" i="30" s="1"/>
  <c r="M157" i="30" s="1"/>
  <c r="M158" i="30" s="1"/>
  <c r="M159" i="30" s="1"/>
  <c r="M160" i="30" s="1"/>
  <c r="M161" i="30" s="1"/>
  <c r="M162" i="30" s="1"/>
  <c r="M163" i="30" s="1"/>
  <c r="M164" i="30" s="1"/>
  <c r="M165" i="30" s="1"/>
  <c r="M166" i="30" s="1"/>
  <c r="M167" i="30" s="1"/>
  <c r="M168" i="30" s="1"/>
  <c r="G157" i="30"/>
  <c r="G158" i="30" s="1"/>
  <c r="G159" i="30" s="1"/>
  <c r="G160" i="30" s="1"/>
  <c r="G161" i="30" s="1"/>
  <c r="G162" i="30" s="1"/>
  <c r="G163" i="30" s="1"/>
  <c r="G164" i="30" s="1"/>
  <c r="G165" i="30" s="1"/>
  <c r="G166" i="30" s="1"/>
  <c r="G167" i="30" s="1"/>
  <c r="G168" i="30" s="1"/>
  <c r="E157" i="30"/>
  <c r="X153" i="30"/>
  <c r="T153" i="30"/>
  <c r="L153" i="30"/>
  <c r="H153" i="30"/>
  <c r="X152" i="30"/>
  <c r="T152" i="30"/>
  <c r="H152" i="30"/>
  <c r="L152" i="30" s="1"/>
  <c r="X151" i="30"/>
  <c r="T151" i="30"/>
  <c r="L151" i="30"/>
  <c r="H151" i="30"/>
  <c r="X150" i="30"/>
  <c r="T150" i="30"/>
  <c r="H150" i="30"/>
  <c r="L150" i="30" s="1"/>
  <c r="X149" i="30"/>
  <c r="T149" i="30"/>
  <c r="H149" i="30"/>
  <c r="L149" i="30" s="1"/>
  <c r="X148" i="30"/>
  <c r="T148" i="30"/>
  <c r="H148" i="30"/>
  <c r="L148" i="30" s="1"/>
  <c r="X147" i="30"/>
  <c r="T147" i="30"/>
  <c r="L147" i="30"/>
  <c r="H147" i="30"/>
  <c r="G147" i="30"/>
  <c r="G148" i="30" s="1"/>
  <c r="G149" i="30" s="1"/>
  <c r="G150" i="30" s="1"/>
  <c r="G151" i="30" s="1"/>
  <c r="G152" i="30" s="1"/>
  <c r="G153" i="30" s="1"/>
  <c r="X146" i="30"/>
  <c r="T146" i="30"/>
  <c r="H146" i="30"/>
  <c r="L146" i="30" s="1"/>
  <c r="X145" i="30"/>
  <c r="Y145" i="30" s="1"/>
  <c r="T145" i="30"/>
  <c r="H145" i="30"/>
  <c r="L145" i="30" s="1"/>
  <c r="E145" i="30"/>
  <c r="X144" i="30"/>
  <c r="Y144" i="30" s="1"/>
  <c r="T144" i="30"/>
  <c r="H144" i="30"/>
  <c r="L144" i="30" s="1"/>
  <c r="E144" i="30"/>
  <c r="I144" i="30" s="1"/>
  <c r="X143" i="30"/>
  <c r="Y143" i="30" s="1"/>
  <c r="T143" i="30"/>
  <c r="S143" i="30"/>
  <c r="S144" i="30" s="1"/>
  <c r="S145" i="30" s="1"/>
  <c r="S146" i="30" s="1"/>
  <c r="S147" i="30" s="1"/>
  <c r="S148" i="30" s="1"/>
  <c r="S149" i="30" s="1"/>
  <c r="S150" i="30" s="1"/>
  <c r="S151" i="30" s="1"/>
  <c r="S152" i="30" s="1"/>
  <c r="S153" i="30" s="1"/>
  <c r="L143" i="30"/>
  <c r="K143" i="30"/>
  <c r="K144" i="30" s="1"/>
  <c r="K145" i="30" s="1"/>
  <c r="K146" i="30" s="1"/>
  <c r="K147" i="30" s="1"/>
  <c r="K148" i="30" s="1"/>
  <c r="K149" i="30" s="1"/>
  <c r="K150" i="30" s="1"/>
  <c r="K151" i="30" s="1"/>
  <c r="K152" i="30" s="1"/>
  <c r="K153" i="30" s="1"/>
  <c r="H143" i="30"/>
  <c r="G143" i="30"/>
  <c r="G144" i="30" s="1"/>
  <c r="G145" i="30" s="1"/>
  <c r="G146" i="30" s="1"/>
  <c r="E143" i="30"/>
  <c r="X142" i="30"/>
  <c r="Y142" i="30" s="1"/>
  <c r="W142" i="30"/>
  <c r="W143" i="30" s="1"/>
  <c r="W144" i="30" s="1"/>
  <c r="W145" i="30" s="1"/>
  <c r="W146" i="30" s="1"/>
  <c r="W147" i="30" s="1"/>
  <c r="W148" i="30" s="1"/>
  <c r="W149" i="30" s="1"/>
  <c r="W150" i="30" s="1"/>
  <c r="W151" i="30" s="1"/>
  <c r="W152" i="30" s="1"/>
  <c r="W153" i="30" s="1"/>
  <c r="T142" i="30"/>
  <c r="S142" i="30"/>
  <c r="P142" i="30"/>
  <c r="M142" i="30"/>
  <c r="M143" i="30" s="1"/>
  <c r="M144" i="30" s="1"/>
  <c r="K142" i="30"/>
  <c r="I142" i="30"/>
  <c r="H142" i="30"/>
  <c r="L142" i="30" s="1"/>
  <c r="G142" i="30"/>
  <c r="E142" i="30"/>
  <c r="X138" i="30"/>
  <c r="T138" i="30"/>
  <c r="H138" i="30"/>
  <c r="L138" i="30" s="1"/>
  <c r="X137" i="30"/>
  <c r="T137" i="30"/>
  <c r="L137" i="30"/>
  <c r="H137" i="30"/>
  <c r="X136" i="30"/>
  <c r="T136" i="30"/>
  <c r="L136" i="30"/>
  <c r="H136" i="30"/>
  <c r="X135" i="30"/>
  <c r="T135" i="30"/>
  <c r="H135" i="30"/>
  <c r="L135" i="30" s="1"/>
  <c r="X134" i="30"/>
  <c r="T134" i="30"/>
  <c r="H134" i="30"/>
  <c r="L134" i="30" s="1"/>
  <c r="X133" i="30"/>
  <c r="T133" i="30"/>
  <c r="L133" i="30"/>
  <c r="H133" i="30"/>
  <c r="X132" i="30"/>
  <c r="T132" i="30"/>
  <c r="L132" i="30"/>
  <c r="H132" i="30"/>
  <c r="X131" i="30"/>
  <c r="T131" i="30"/>
  <c r="H131" i="30"/>
  <c r="L131" i="30" s="1"/>
  <c r="X130" i="30"/>
  <c r="T130" i="30"/>
  <c r="H130" i="30"/>
  <c r="L130" i="30" s="1"/>
  <c r="X129" i="30"/>
  <c r="T129" i="30"/>
  <c r="P129" i="30"/>
  <c r="M129" i="30"/>
  <c r="M130" i="30" s="1"/>
  <c r="M131" i="30" s="1"/>
  <c r="M132" i="30" s="1"/>
  <c r="M133" i="30" s="1"/>
  <c r="M134" i="30" s="1"/>
  <c r="M135" i="30" s="1"/>
  <c r="M136" i="30" s="1"/>
  <c r="L129" i="30"/>
  <c r="H129" i="30"/>
  <c r="X128" i="30"/>
  <c r="Y128" i="30" s="1"/>
  <c r="Y129" i="30" s="1"/>
  <c r="T128" i="30"/>
  <c r="S128" i="30"/>
  <c r="U128" i="30" s="1"/>
  <c r="P128" i="30"/>
  <c r="L128" i="30"/>
  <c r="K128" i="30"/>
  <c r="K129" i="30" s="1"/>
  <c r="K130" i="30" s="1"/>
  <c r="K131" i="30" s="1"/>
  <c r="K132" i="30" s="1"/>
  <c r="K133" i="30" s="1"/>
  <c r="K134" i="30" s="1"/>
  <c r="K135" i="30" s="1"/>
  <c r="K136" i="30" s="1"/>
  <c r="K137" i="30" s="1"/>
  <c r="K138" i="30" s="1"/>
  <c r="H128" i="30"/>
  <c r="E128" i="30"/>
  <c r="E129" i="30" s="1"/>
  <c r="X127" i="30"/>
  <c r="Y127" i="30" s="1"/>
  <c r="W127" i="30"/>
  <c r="W128" i="30" s="1"/>
  <c r="W129" i="30" s="1"/>
  <c r="W130" i="30" s="1"/>
  <c r="W131" i="30" s="1"/>
  <c r="W132" i="30" s="1"/>
  <c r="W133" i="30" s="1"/>
  <c r="W134" i="30" s="1"/>
  <c r="W135" i="30" s="1"/>
  <c r="W136" i="30" s="1"/>
  <c r="W137" i="30" s="1"/>
  <c r="W138" i="30" s="1"/>
  <c r="U127" i="30"/>
  <c r="T127" i="30"/>
  <c r="S127" i="30"/>
  <c r="P127" i="30"/>
  <c r="K127" i="30"/>
  <c r="H127" i="30"/>
  <c r="L127" i="30" s="1"/>
  <c r="M127" i="30" s="1"/>
  <c r="M128" i="30" s="1"/>
  <c r="G127" i="30"/>
  <c r="E127" i="30"/>
  <c r="X120" i="30"/>
  <c r="T120" i="30"/>
  <c r="H120" i="30"/>
  <c r="L120" i="30" s="1"/>
  <c r="X119" i="30"/>
  <c r="T119" i="30"/>
  <c r="H119" i="30"/>
  <c r="L119" i="30" s="1"/>
  <c r="X118" i="30"/>
  <c r="T118" i="30"/>
  <c r="L118" i="30"/>
  <c r="H118" i="30"/>
  <c r="X117" i="30"/>
  <c r="T117" i="30"/>
  <c r="L117" i="30"/>
  <c r="H117" i="30"/>
  <c r="X116" i="30"/>
  <c r="T116" i="30"/>
  <c r="H116" i="30"/>
  <c r="L116" i="30" s="1"/>
  <c r="X115" i="30"/>
  <c r="T115" i="30"/>
  <c r="H115" i="30"/>
  <c r="L115" i="30" s="1"/>
  <c r="X114" i="30"/>
  <c r="T114" i="30"/>
  <c r="L114" i="30"/>
  <c r="H114" i="30"/>
  <c r="X113" i="30"/>
  <c r="T113" i="30"/>
  <c r="L113" i="30"/>
  <c r="H113" i="30"/>
  <c r="X112" i="30"/>
  <c r="W112" i="30"/>
  <c r="W113" i="30" s="1"/>
  <c r="W114" i="30" s="1"/>
  <c r="W115" i="30" s="1"/>
  <c r="W116" i="30" s="1"/>
  <c r="W117" i="30" s="1"/>
  <c r="W118" i="30" s="1"/>
  <c r="W119" i="30" s="1"/>
  <c r="W120" i="30" s="1"/>
  <c r="T112" i="30"/>
  <c r="H112" i="30"/>
  <c r="L112" i="30" s="1"/>
  <c r="X111" i="30"/>
  <c r="T111" i="30"/>
  <c r="H111" i="30"/>
  <c r="L111" i="30" s="1"/>
  <c r="G111" i="30"/>
  <c r="G112" i="30" s="1"/>
  <c r="G113" i="30" s="1"/>
  <c r="G114" i="30" s="1"/>
  <c r="G115" i="30" s="1"/>
  <c r="G116" i="30" s="1"/>
  <c r="G117" i="30" s="1"/>
  <c r="G118" i="30" s="1"/>
  <c r="G119" i="30" s="1"/>
  <c r="G120" i="30" s="1"/>
  <c r="X110" i="30"/>
  <c r="T110" i="30"/>
  <c r="P110" i="30"/>
  <c r="M110" i="30"/>
  <c r="M111" i="30" s="1"/>
  <c r="M112" i="30" s="1"/>
  <c r="M113" i="30" s="1"/>
  <c r="M114" i="30" s="1"/>
  <c r="M115" i="30" s="1"/>
  <c r="M116" i="30" s="1"/>
  <c r="M117" i="30" s="1"/>
  <c r="L110" i="30"/>
  <c r="H110" i="30"/>
  <c r="X109" i="30"/>
  <c r="Y109" i="30" s="1"/>
  <c r="Y110" i="30" s="1"/>
  <c r="W109" i="30"/>
  <c r="W110" i="30" s="1"/>
  <c r="W111" i="30" s="1"/>
  <c r="T109" i="30"/>
  <c r="S109" i="30"/>
  <c r="U109" i="30" s="1"/>
  <c r="P109" i="30"/>
  <c r="L109" i="30"/>
  <c r="M109" i="30" s="1"/>
  <c r="K109" i="30"/>
  <c r="K110" i="30" s="1"/>
  <c r="K111" i="30" s="1"/>
  <c r="K112" i="30" s="1"/>
  <c r="K113" i="30" s="1"/>
  <c r="K114" i="30" s="1"/>
  <c r="K115" i="30" s="1"/>
  <c r="K116" i="30" s="1"/>
  <c r="K117" i="30" s="1"/>
  <c r="K118" i="30" s="1"/>
  <c r="K119" i="30" s="1"/>
  <c r="K120" i="30" s="1"/>
  <c r="I109" i="30"/>
  <c r="H109" i="30"/>
  <c r="G109" i="30"/>
  <c r="G110" i="30" s="1"/>
  <c r="E109" i="30"/>
  <c r="E110" i="30" s="1"/>
  <c r="I110" i="30" s="1"/>
  <c r="X105" i="30"/>
  <c r="T105" i="30"/>
  <c r="L105" i="30"/>
  <c r="H105" i="30"/>
  <c r="X104" i="30"/>
  <c r="T104" i="30"/>
  <c r="H104" i="30"/>
  <c r="L104" i="30" s="1"/>
  <c r="X103" i="30"/>
  <c r="T103" i="30"/>
  <c r="H103" i="30"/>
  <c r="L103" i="30" s="1"/>
  <c r="X102" i="30"/>
  <c r="T102" i="30"/>
  <c r="L102" i="30"/>
  <c r="H102" i="30"/>
  <c r="X101" i="30"/>
  <c r="T101" i="30"/>
  <c r="L101" i="30"/>
  <c r="H101" i="30"/>
  <c r="X100" i="30"/>
  <c r="T100" i="30"/>
  <c r="H100" i="30"/>
  <c r="L100" i="30" s="1"/>
  <c r="X99" i="30"/>
  <c r="T99" i="30"/>
  <c r="S99" i="30"/>
  <c r="S100" i="30" s="1"/>
  <c r="S101" i="30" s="1"/>
  <c r="S102" i="30" s="1"/>
  <c r="S103" i="30" s="1"/>
  <c r="S104" i="30" s="1"/>
  <c r="S105" i="30" s="1"/>
  <c r="H99" i="30"/>
  <c r="L99" i="30" s="1"/>
  <c r="X98" i="30"/>
  <c r="T98" i="30"/>
  <c r="L98" i="30"/>
  <c r="H98" i="30"/>
  <c r="X97" i="30"/>
  <c r="T97" i="30"/>
  <c r="L97" i="30"/>
  <c r="K97" i="30"/>
  <c r="K98" i="30" s="1"/>
  <c r="K99" i="30" s="1"/>
  <c r="K100" i="30" s="1"/>
  <c r="K101" i="30" s="1"/>
  <c r="K102" i="30" s="1"/>
  <c r="K103" i="30" s="1"/>
  <c r="K104" i="30" s="1"/>
  <c r="K105" i="30" s="1"/>
  <c r="H97" i="30"/>
  <c r="X96" i="30"/>
  <c r="T96" i="30"/>
  <c r="H96" i="30"/>
  <c r="L96" i="30" s="1"/>
  <c r="X95" i="30"/>
  <c r="T95" i="30"/>
  <c r="S95" i="30"/>
  <c r="S96" i="30" s="1"/>
  <c r="S97" i="30" s="1"/>
  <c r="S98" i="30" s="1"/>
  <c r="H95" i="30"/>
  <c r="L95" i="30" s="1"/>
  <c r="G95" i="30"/>
  <c r="G96" i="30" s="1"/>
  <c r="G97" i="30" s="1"/>
  <c r="G98" i="30" s="1"/>
  <c r="G99" i="30" s="1"/>
  <c r="G100" i="30" s="1"/>
  <c r="G101" i="30" s="1"/>
  <c r="G102" i="30" s="1"/>
  <c r="G103" i="30" s="1"/>
  <c r="G104" i="30" s="1"/>
  <c r="G105" i="30" s="1"/>
  <c r="E95" i="30"/>
  <c r="Y94" i="30"/>
  <c r="X94" i="30"/>
  <c r="W94" i="30"/>
  <c r="W95" i="30" s="1"/>
  <c r="W96" i="30" s="1"/>
  <c r="W97" i="30" s="1"/>
  <c r="W98" i="30" s="1"/>
  <c r="W99" i="30" s="1"/>
  <c r="W100" i="30" s="1"/>
  <c r="W101" i="30" s="1"/>
  <c r="W102" i="30" s="1"/>
  <c r="W103" i="30" s="1"/>
  <c r="W104" i="30" s="1"/>
  <c r="W105" i="30" s="1"/>
  <c r="T94" i="30"/>
  <c r="S94" i="30"/>
  <c r="P94" i="30"/>
  <c r="M94" i="30"/>
  <c r="L94" i="30"/>
  <c r="K94" i="30"/>
  <c r="K95" i="30" s="1"/>
  <c r="K96" i="30" s="1"/>
  <c r="H94" i="30"/>
  <c r="G94" i="30"/>
  <c r="E94" i="30"/>
  <c r="I94" i="30" s="1"/>
  <c r="X90" i="30"/>
  <c r="T90" i="30"/>
  <c r="L90" i="30"/>
  <c r="H90" i="30"/>
  <c r="X89" i="30"/>
  <c r="T89" i="30"/>
  <c r="H89" i="30"/>
  <c r="L89" i="30" s="1"/>
  <c r="X88" i="30"/>
  <c r="T88" i="30"/>
  <c r="H88" i="30"/>
  <c r="L88" i="30" s="1"/>
  <c r="X87" i="30"/>
  <c r="T87" i="30"/>
  <c r="L87" i="30"/>
  <c r="H87" i="30"/>
  <c r="X86" i="30"/>
  <c r="T86" i="30"/>
  <c r="L86" i="30"/>
  <c r="H86" i="30"/>
  <c r="X85" i="30"/>
  <c r="T85" i="30"/>
  <c r="H85" i="30"/>
  <c r="L85" i="30" s="1"/>
  <c r="X84" i="30"/>
  <c r="T84" i="30"/>
  <c r="H84" i="30"/>
  <c r="L84" i="30" s="1"/>
  <c r="X83" i="30"/>
  <c r="T83" i="30"/>
  <c r="L83" i="30"/>
  <c r="H83" i="30"/>
  <c r="X82" i="30"/>
  <c r="T82" i="30"/>
  <c r="L82" i="30"/>
  <c r="H82" i="30"/>
  <c r="X81" i="30"/>
  <c r="Y81" i="30" s="1"/>
  <c r="Y82" i="30" s="1"/>
  <c r="Y83" i="30" s="1"/>
  <c r="W81" i="30"/>
  <c r="W82" i="30" s="1"/>
  <c r="W83" i="30" s="1"/>
  <c r="W84" i="30" s="1"/>
  <c r="W85" i="30" s="1"/>
  <c r="W86" i="30" s="1"/>
  <c r="W87" i="30" s="1"/>
  <c r="W88" i="30" s="1"/>
  <c r="W89" i="30" s="1"/>
  <c r="W90" i="30" s="1"/>
  <c r="T81" i="30"/>
  <c r="H81" i="30"/>
  <c r="L81" i="30" s="1"/>
  <c r="X80" i="30"/>
  <c r="Y80" i="30" s="1"/>
  <c r="W80" i="30"/>
  <c r="T80" i="30"/>
  <c r="S80" i="30"/>
  <c r="S81" i="30" s="1"/>
  <c r="S82" i="30" s="1"/>
  <c r="S83" i="30" s="1"/>
  <c r="S84" i="30" s="1"/>
  <c r="S85" i="30" s="1"/>
  <c r="S86" i="30" s="1"/>
  <c r="S87" i="30" s="1"/>
  <c r="S88" i="30" s="1"/>
  <c r="S89" i="30" s="1"/>
  <c r="S90" i="30" s="1"/>
  <c r="H80" i="30"/>
  <c r="L80" i="30" s="1"/>
  <c r="G80" i="30"/>
  <c r="G81" i="30" s="1"/>
  <c r="G82" i="30" s="1"/>
  <c r="G83" i="30" s="1"/>
  <c r="G84" i="30" s="1"/>
  <c r="G85" i="30" s="1"/>
  <c r="G86" i="30" s="1"/>
  <c r="G87" i="30" s="1"/>
  <c r="G88" i="30" s="1"/>
  <c r="G89" i="30" s="1"/>
  <c r="G90" i="30" s="1"/>
  <c r="E80" i="30"/>
  <c r="E81" i="30" s="1"/>
  <c r="E82" i="30" s="1"/>
  <c r="Y79" i="30"/>
  <c r="X79" i="30"/>
  <c r="W79" i="30"/>
  <c r="T79" i="30"/>
  <c r="S79" i="30"/>
  <c r="P79" i="30"/>
  <c r="M79" i="30"/>
  <c r="L79" i="30"/>
  <c r="K79" i="30"/>
  <c r="K80" i="30" s="1"/>
  <c r="K81" i="30" s="1"/>
  <c r="K82" i="30" s="1"/>
  <c r="K83" i="30" s="1"/>
  <c r="K84" i="30" s="1"/>
  <c r="K85" i="30" s="1"/>
  <c r="K86" i="30" s="1"/>
  <c r="K87" i="30" s="1"/>
  <c r="K88" i="30" s="1"/>
  <c r="K89" i="30" s="1"/>
  <c r="K90" i="30" s="1"/>
  <c r="H79" i="30"/>
  <c r="G79" i="30"/>
  <c r="E79" i="30"/>
  <c r="I79" i="30" s="1"/>
  <c r="X73" i="30"/>
  <c r="T73" i="30"/>
  <c r="L73" i="30"/>
  <c r="H73" i="30"/>
  <c r="X72" i="30"/>
  <c r="T72" i="30"/>
  <c r="L72" i="30"/>
  <c r="H72" i="30"/>
  <c r="X71" i="30"/>
  <c r="T71" i="30"/>
  <c r="I71" i="30"/>
  <c r="H71" i="30"/>
  <c r="L71" i="30" s="1"/>
  <c r="X70" i="30"/>
  <c r="Y70" i="30" s="1"/>
  <c r="T70" i="30"/>
  <c r="S70" i="30"/>
  <c r="S71" i="30" s="1"/>
  <c r="S72" i="30" s="1"/>
  <c r="S73" i="30" s="1"/>
  <c r="H70" i="30"/>
  <c r="L70" i="30" s="1"/>
  <c r="G70" i="30"/>
  <c r="G71" i="30" s="1"/>
  <c r="G72" i="30" s="1"/>
  <c r="G73" i="30" s="1"/>
  <c r="E70" i="30"/>
  <c r="E71" i="30" s="1"/>
  <c r="E72" i="30" s="1"/>
  <c r="X69" i="30"/>
  <c r="T69" i="30"/>
  <c r="S69" i="30"/>
  <c r="P69" i="30"/>
  <c r="L69" i="30"/>
  <c r="H69" i="30"/>
  <c r="G69" i="30"/>
  <c r="E69" i="30"/>
  <c r="I69" i="30" s="1"/>
  <c r="Y68" i="30"/>
  <c r="Y69" i="30" s="1"/>
  <c r="X68" i="30"/>
  <c r="W68" i="30"/>
  <c r="W69" i="30" s="1"/>
  <c r="W70" i="30" s="1"/>
  <c r="W71" i="30" s="1"/>
  <c r="W72" i="30" s="1"/>
  <c r="W73" i="30" s="1"/>
  <c r="U68" i="30"/>
  <c r="T68" i="30"/>
  <c r="S68" i="30"/>
  <c r="P68" i="30"/>
  <c r="L68" i="30"/>
  <c r="M68" i="30" s="1"/>
  <c r="M69" i="30" s="1"/>
  <c r="K68" i="30"/>
  <c r="K69" i="30" s="1"/>
  <c r="K70" i="30" s="1"/>
  <c r="K71" i="30" s="1"/>
  <c r="K72" i="30" s="1"/>
  <c r="K73" i="30" s="1"/>
  <c r="I68" i="30"/>
  <c r="H68" i="30"/>
  <c r="G68" i="30"/>
  <c r="E68" i="30"/>
  <c r="X63" i="30"/>
  <c r="T63" i="30"/>
  <c r="L63" i="30"/>
  <c r="H63" i="30"/>
  <c r="X62" i="30"/>
  <c r="T62" i="30"/>
  <c r="L62" i="30"/>
  <c r="H62" i="30"/>
  <c r="X61" i="30"/>
  <c r="T61" i="30"/>
  <c r="H61" i="30"/>
  <c r="L61" i="30" s="1"/>
  <c r="X60" i="30"/>
  <c r="T60" i="30"/>
  <c r="H60" i="30"/>
  <c r="L60" i="30" s="1"/>
  <c r="X59" i="30"/>
  <c r="T59" i="30"/>
  <c r="H59" i="30"/>
  <c r="X58" i="30"/>
  <c r="T58" i="30"/>
  <c r="H58" i="30"/>
  <c r="L58" i="30" s="1"/>
  <c r="X57" i="30"/>
  <c r="T57" i="30"/>
  <c r="L57" i="30"/>
  <c r="H57" i="30"/>
  <c r="X56" i="30"/>
  <c r="T56" i="30"/>
  <c r="L56" i="30"/>
  <c r="H56" i="30"/>
  <c r="X55" i="30"/>
  <c r="T55" i="30"/>
  <c r="L55" i="30"/>
  <c r="H55" i="30"/>
  <c r="X54" i="30"/>
  <c r="T54" i="30"/>
  <c r="L54" i="30"/>
  <c r="H54" i="30"/>
  <c r="X53" i="30"/>
  <c r="T53" i="30"/>
  <c r="H53" i="30"/>
  <c r="L53" i="30" s="1"/>
  <c r="X52" i="30"/>
  <c r="T52" i="30"/>
  <c r="H52" i="30"/>
  <c r="L52" i="30" s="1"/>
  <c r="X50" i="30"/>
  <c r="T50" i="30"/>
  <c r="H50" i="30"/>
  <c r="X49" i="30"/>
  <c r="T49" i="30"/>
  <c r="H49" i="30"/>
  <c r="L49" i="30" s="1"/>
  <c r="X48" i="30"/>
  <c r="T48" i="30"/>
  <c r="L48" i="30"/>
  <c r="H48" i="30"/>
  <c r="X47" i="30"/>
  <c r="T47" i="30"/>
  <c r="L47" i="30"/>
  <c r="H47" i="30"/>
  <c r="X46" i="30"/>
  <c r="T46" i="30"/>
  <c r="L46" i="30"/>
  <c r="H46" i="30"/>
  <c r="X45" i="30"/>
  <c r="T45" i="30"/>
  <c r="L45" i="30"/>
  <c r="H45" i="30"/>
  <c r="X44" i="30"/>
  <c r="T44" i="30"/>
  <c r="H44" i="30"/>
  <c r="L44" i="30" s="1"/>
  <c r="X43" i="30"/>
  <c r="T43" i="30"/>
  <c r="H43" i="30"/>
  <c r="L43" i="30" s="1"/>
  <c r="X42" i="30"/>
  <c r="T42" i="30"/>
  <c r="H42" i="30"/>
  <c r="L42" i="30" s="1"/>
  <c r="X41" i="30"/>
  <c r="T41" i="30"/>
  <c r="H41" i="30"/>
  <c r="L41" i="30" s="1"/>
  <c r="X40" i="30"/>
  <c r="T40" i="30"/>
  <c r="L40" i="30"/>
  <c r="H40" i="30"/>
  <c r="X39" i="30"/>
  <c r="T39" i="30"/>
  <c r="M39" i="30"/>
  <c r="M40" i="30" s="1"/>
  <c r="L39" i="30"/>
  <c r="H39" i="30"/>
  <c r="X36" i="30"/>
  <c r="T36" i="30"/>
  <c r="L36" i="30"/>
  <c r="J36" i="30"/>
  <c r="H36" i="30"/>
  <c r="X35" i="30"/>
  <c r="T35" i="30"/>
  <c r="L35" i="30"/>
  <c r="J35" i="30"/>
  <c r="H35" i="30"/>
  <c r="X34" i="30"/>
  <c r="Y34" i="30" s="1"/>
  <c r="T34" i="30"/>
  <c r="L34" i="30"/>
  <c r="J34" i="30"/>
  <c r="H34" i="30"/>
  <c r="X33" i="30"/>
  <c r="Y33" i="30" s="1"/>
  <c r="T33" i="30"/>
  <c r="L33" i="30"/>
  <c r="J33" i="30"/>
  <c r="H33" i="30"/>
  <c r="Y32" i="30"/>
  <c r="X32" i="30"/>
  <c r="T32" i="30"/>
  <c r="S32" i="30"/>
  <c r="S33" i="30" s="1"/>
  <c r="S34" i="30" s="1"/>
  <c r="S35" i="30" s="1"/>
  <c r="S36" i="30" s="1"/>
  <c r="S39" i="30" s="1"/>
  <c r="S40" i="30" s="1"/>
  <c r="S41" i="30" s="1"/>
  <c r="S42" i="30" s="1"/>
  <c r="S43" i="30" s="1"/>
  <c r="S44" i="30" s="1"/>
  <c r="S45" i="30" s="1"/>
  <c r="S46" i="30" s="1"/>
  <c r="S47" i="30" s="1"/>
  <c r="S48" i="30" s="1"/>
  <c r="S49" i="30" s="1"/>
  <c r="S50" i="30" s="1"/>
  <c r="S52" i="30" s="1"/>
  <c r="S53" i="30" s="1"/>
  <c r="S54" i="30" s="1"/>
  <c r="S55" i="30" s="1"/>
  <c r="S56" i="30" s="1"/>
  <c r="S57" i="30" s="1"/>
  <c r="S58" i="30" s="1"/>
  <c r="S59" i="30" s="1"/>
  <c r="S60" i="30" s="1"/>
  <c r="S61" i="30" s="1"/>
  <c r="S62" i="30" s="1"/>
  <c r="S63" i="30" s="1"/>
  <c r="S64" i="30" s="1"/>
  <c r="L32" i="30"/>
  <c r="J32" i="30"/>
  <c r="H32" i="30"/>
  <c r="T31" i="30"/>
  <c r="H31" i="30"/>
  <c r="T30" i="30"/>
  <c r="L30" i="30"/>
  <c r="J30" i="30"/>
  <c r="H30" i="30"/>
  <c r="W29" i="30"/>
  <c r="W30" i="30" s="1"/>
  <c r="W31" i="30" s="1"/>
  <c r="W32" i="30" s="1"/>
  <c r="W33" i="30" s="1"/>
  <c r="W34" i="30" s="1"/>
  <c r="W35" i="30" s="1"/>
  <c r="W36" i="30" s="1"/>
  <c r="W39" i="30" s="1"/>
  <c r="W40" i="30" s="1"/>
  <c r="W41" i="30" s="1"/>
  <c r="W42" i="30" s="1"/>
  <c r="W43" i="30" s="1"/>
  <c r="W44" i="30" s="1"/>
  <c r="W45" i="30" s="1"/>
  <c r="W46" i="30" s="1"/>
  <c r="W47" i="30" s="1"/>
  <c r="W48" i="30" s="1"/>
  <c r="W49" i="30" s="1"/>
  <c r="W50" i="30" s="1"/>
  <c r="W52" i="30" s="1"/>
  <c r="W53" i="30" s="1"/>
  <c r="W54" i="30" s="1"/>
  <c r="W55" i="30" s="1"/>
  <c r="W56" i="30" s="1"/>
  <c r="W57" i="30" s="1"/>
  <c r="W58" i="30" s="1"/>
  <c r="W59" i="30" s="1"/>
  <c r="W60" i="30" s="1"/>
  <c r="W61" i="30" s="1"/>
  <c r="W62" i="30" s="1"/>
  <c r="W63" i="30" s="1"/>
  <c r="W64" i="30" s="1"/>
  <c r="T29" i="30"/>
  <c r="L29" i="30"/>
  <c r="J29" i="30"/>
  <c r="H29" i="30"/>
  <c r="T28" i="30"/>
  <c r="H28" i="30"/>
  <c r="T27" i="30"/>
  <c r="L27" i="30"/>
  <c r="H27" i="30"/>
  <c r="J27" i="30" s="1"/>
  <c r="W26" i="30"/>
  <c r="W27" i="30" s="1"/>
  <c r="W28" i="30" s="1"/>
  <c r="T26" i="30"/>
  <c r="J26" i="30"/>
  <c r="H26" i="30"/>
  <c r="W25" i="30"/>
  <c r="T25" i="30"/>
  <c r="H25" i="30"/>
  <c r="T21" i="30"/>
  <c r="H21" i="30"/>
  <c r="L21" i="30" s="1"/>
  <c r="T20" i="30"/>
  <c r="L20" i="30"/>
  <c r="H20" i="30"/>
  <c r="T19" i="30"/>
  <c r="H19" i="30"/>
  <c r="L19" i="30" s="1"/>
  <c r="T18" i="30"/>
  <c r="L18" i="30"/>
  <c r="H18" i="30"/>
  <c r="T17" i="30"/>
  <c r="H17" i="30"/>
  <c r="L17" i="30" s="1"/>
  <c r="T16" i="30"/>
  <c r="H16" i="30"/>
  <c r="L16" i="30" s="1"/>
  <c r="T15" i="30"/>
  <c r="H15" i="30"/>
  <c r="L15" i="30" s="1"/>
  <c r="T14" i="30"/>
  <c r="H14" i="30"/>
  <c r="L14" i="30" s="1"/>
  <c r="G14" i="30"/>
  <c r="G15" i="30" s="1"/>
  <c r="G16" i="30" s="1"/>
  <c r="G17" i="30" s="1"/>
  <c r="G18" i="30" s="1"/>
  <c r="G19" i="30" s="1"/>
  <c r="G20" i="30" s="1"/>
  <c r="G21" i="30" s="1"/>
  <c r="G25" i="30" s="1"/>
  <c r="G26" i="30" s="1"/>
  <c r="G27" i="30" s="1"/>
  <c r="G28" i="30" s="1"/>
  <c r="G29" i="30" s="1"/>
  <c r="G30" i="30" s="1"/>
  <c r="G31" i="30" s="1"/>
  <c r="G32" i="30" s="1"/>
  <c r="G33" i="30" s="1"/>
  <c r="G34" i="30" s="1"/>
  <c r="G35" i="30" s="1"/>
  <c r="G36" i="30" s="1"/>
  <c r="G39" i="30" s="1"/>
  <c r="G40" i="30" s="1"/>
  <c r="G41" i="30" s="1"/>
  <c r="G42" i="30" s="1"/>
  <c r="G43" i="30" s="1"/>
  <c r="G44" i="30" s="1"/>
  <c r="G45" i="30" s="1"/>
  <c r="G46" i="30" s="1"/>
  <c r="G47" i="30" s="1"/>
  <c r="G48" i="30" s="1"/>
  <c r="G49" i="30" s="1"/>
  <c r="G50" i="30" s="1"/>
  <c r="G52" i="30" s="1"/>
  <c r="G53" i="30" s="1"/>
  <c r="G54" i="30" s="1"/>
  <c r="G55" i="30" s="1"/>
  <c r="G56" i="30" s="1"/>
  <c r="G57" i="30" s="1"/>
  <c r="G58" i="30" s="1"/>
  <c r="G59" i="30" s="1"/>
  <c r="G60" i="30" s="1"/>
  <c r="G61" i="30" s="1"/>
  <c r="G62" i="30" s="1"/>
  <c r="G63" i="30" s="1"/>
  <c r="G64" i="30" s="1"/>
  <c r="T13" i="30"/>
  <c r="K13" i="30"/>
  <c r="K14" i="30" s="1"/>
  <c r="K15" i="30" s="1"/>
  <c r="K16" i="30" s="1"/>
  <c r="K17" i="30" s="1"/>
  <c r="K18" i="30" s="1"/>
  <c r="K19" i="30" s="1"/>
  <c r="K20" i="30" s="1"/>
  <c r="K21" i="30" s="1"/>
  <c r="H13" i="30"/>
  <c r="L13" i="30" s="1"/>
  <c r="T12" i="30"/>
  <c r="L12" i="30"/>
  <c r="H12" i="30"/>
  <c r="T11" i="30"/>
  <c r="U11" i="30" s="1"/>
  <c r="U12" i="30" s="1"/>
  <c r="U13" i="30" s="1"/>
  <c r="U14" i="30" s="1"/>
  <c r="U15" i="30" s="1"/>
  <c r="U16" i="30" s="1"/>
  <c r="L11" i="30"/>
  <c r="H11" i="30"/>
  <c r="G11" i="30"/>
  <c r="G12" i="30" s="1"/>
  <c r="G13" i="30" s="1"/>
  <c r="T10" i="30"/>
  <c r="U10" i="30" s="1"/>
  <c r="P10" i="30"/>
  <c r="P11" i="30" s="1"/>
  <c r="P12" i="30" s="1"/>
  <c r="P13" i="30" s="1"/>
  <c r="P14" i="30" s="1"/>
  <c r="P15" i="30" s="1"/>
  <c r="P16" i="30" s="1"/>
  <c r="P17" i="30" s="1"/>
  <c r="P18" i="30" s="1"/>
  <c r="P19" i="30" s="1"/>
  <c r="P20" i="30" s="1"/>
  <c r="P21" i="30" s="1"/>
  <c r="P25" i="30" s="1"/>
  <c r="P26" i="30" s="1"/>
  <c r="P27" i="30" s="1"/>
  <c r="P28" i="30" s="1"/>
  <c r="P29" i="30" s="1"/>
  <c r="P30" i="30" s="1"/>
  <c r="P31" i="30" s="1"/>
  <c r="P32" i="30" s="1"/>
  <c r="P33" i="30" s="1"/>
  <c r="P34" i="30" s="1"/>
  <c r="P35" i="30" s="1"/>
  <c r="P36" i="30" s="1"/>
  <c r="P39" i="30" s="1"/>
  <c r="L10" i="30"/>
  <c r="M10" i="30" s="1"/>
  <c r="K10" i="30"/>
  <c r="K11" i="30" s="1"/>
  <c r="K12" i="30" s="1"/>
  <c r="H10" i="30"/>
  <c r="G10" i="30"/>
  <c r="E10" i="30"/>
  <c r="I10" i="30" s="1"/>
  <c r="G92" i="30" l="1"/>
  <c r="G74" i="30"/>
  <c r="G107" i="30" s="1"/>
  <c r="G122" i="30" s="1"/>
  <c r="W74" i="30"/>
  <c r="W107" i="30" s="1"/>
  <c r="W122" i="30" s="1"/>
  <c r="W140" i="30" s="1"/>
  <c r="W155" i="30" s="1"/>
  <c r="W170" i="30" s="1"/>
  <c r="W185" i="30" s="1"/>
  <c r="W200" i="30" s="1"/>
  <c r="W215" i="30" s="1"/>
  <c r="W230" i="30" s="1"/>
  <c r="W245" i="30" s="1"/>
  <c r="W260" i="30" s="1"/>
  <c r="W310" i="30" s="1"/>
  <c r="W313" i="30" s="1"/>
  <c r="W92" i="30"/>
  <c r="U39" i="30"/>
  <c r="P40" i="30"/>
  <c r="Y36" i="30"/>
  <c r="Y39" i="30" s="1"/>
  <c r="Y40" i="30" s="1"/>
  <c r="Y41" i="30" s="1"/>
  <c r="S92" i="30"/>
  <c r="S74" i="30"/>
  <c r="S107" i="30" s="1"/>
  <c r="N10" i="30"/>
  <c r="N11" i="30" s="1"/>
  <c r="N12" i="30" s="1"/>
  <c r="N13" i="30" s="1"/>
  <c r="N14" i="30" s="1"/>
  <c r="N15" i="30" s="1"/>
  <c r="N16" i="30" s="1"/>
  <c r="N17" i="30" s="1"/>
  <c r="N18" i="30" s="1"/>
  <c r="N19" i="30" s="1"/>
  <c r="N20" i="30" s="1"/>
  <c r="N21" i="30" s="1"/>
  <c r="M11" i="30"/>
  <c r="M12" i="30" s="1"/>
  <c r="M13" i="30" s="1"/>
  <c r="M14" i="30" s="1"/>
  <c r="M15" i="30" s="1"/>
  <c r="M16" i="30" s="1"/>
  <c r="M17" i="30" s="1"/>
  <c r="M18" i="30" s="1"/>
  <c r="M19" i="30" s="1"/>
  <c r="M20" i="30" s="1"/>
  <c r="M21" i="30" s="1"/>
  <c r="Y35" i="30"/>
  <c r="L26" i="30"/>
  <c r="P70" i="30"/>
  <c r="U69" i="30"/>
  <c r="M80" i="30"/>
  <c r="M81" i="30" s="1"/>
  <c r="M82" i="30" s="1"/>
  <c r="M83" i="30" s="1"/>
  <c r="M84" i="30" s="1"/>
  <c r="M85" i="30" s="1"/>
  <c r="M86" i="30" s="1"/>
  <c r="M87" i="30" s="1"/>
  <c r="M88" i="30" s="1"/>
  <c r="M89" i="30" s="1"/>
  <c r="M90" i="30" s="1"/>
  <c r="Y84" i="30"/>
  <c r="Y85" i="30" s="1"/>
  <c r="Y86" i="30" s="1"/>
  <c r="Y87" i="30" s="1"/>
  <c r="Y88" i="30" s="1"/>
  <c r="Y89" i="30" s="1"/>
  <c r="Y90" i="30" s="1"/>
  <c r="L50" i="30"/>
  <c r="G128" i="30"/>
  <c r="I127" i="30"/>
  <c r="P80" i="30"/>
  <c r="U79" i="30"/>
  <c r="J31" i="30"/>
  <c r="Y42" i="30"/>
  <c r="Y43" i="30" s="1"/>
  <c r="Y44" i="30" s="1"/>
  <c r="Y45" i="30" s="1"/>
  <c r="Y46" i="30" s="1"/>
  <c r="Y47" i="30" s="1"/>
  <c r="Y48" i="30" s="1"/>
  <c r="Y49" i="30" s="1"/>
  <c r="Y50" i="30" s="1"/>
  <c r="Y52" i="30" s="1"/>
  <c r="Y53" i="30" s="1"/>
  <c r="Y54" i="30" s="1"/>
  <c r="Y55" i="30" s="1"/>
  <c r="Y56" i="30" s="1"/>
  <c r="Y57" i="30" s="1"/>
  <c r="Y58" i="30" s="1"/>
  <c r="Y59" i="30" s="1"/>
  <c r="Y60" i="30" s="1"/>
  <c r="Y61" i="30" s="1"/>
  <c r="Y62" i="30" s="1"/>
  <c r="Y63" i="30" s="1"/>
  <c r="Y64" i="30" s="1"/>
  <c r="M70" i="30"/>
  <c r="M71" i="30" s="1"/>
  <c r="M72" i="30" s="1"/>
  <c r="M73" i="30" s="1"/>
  <c r="I72" i="30"/>
  <c r="E73" i="30"/>
  <c r="I73" i="30" s="1"/>
  <c r="U94" i="30"/>
  <c r="P95" i="30"/>
  <c r="L25" i="30"/>
  <c r="J25" i="30"/>
  <c r="K25" i="30" s="1"/>
  <c r="K26" i="30" s="1"/>
  <c r="K27" i="30" s="1"/>
  <c r="E11" i="30"/>
  <c r="U17" i="30"/>
  <c r="U18" i="30" s="1"/>
  <c r="U19" i="30" s="1"/>
  <c r="U20" i="30" s="1"/>
  <c r="U21" i="30" s="1"/>
  <c r="U25" i="30" s="1"/>
  <c r="U26" i="30" s="1"/>
  <c r="U27" i="30" s="1"/>
  <c r="U28" i="30" s="1"/>
  <c r="U29" i="30" s="1"/>
  <c r="U30" i="30" s="1"/>
  <c r="U31" i="30" s="1"/>
  <c r="U32" i="30" s="1"/>
  <c r="U33" i="30" s="1"/>
  <c r="U34" i="30" s="1"/>
  <c r="U35" i="30" s="1"/>
  <c r="U36" i="30" s="1"/>
  <c r="M41" i="30"/>
  <c r="M42" i="30" s="1"/>
  <c r="M43" i="30" s="1"/>
  <c r="M44" i="30" s="1"/>
  <c r="M45" i="30" s="1"/>
  <c r="M46" i="30" s="1"/>
  <c r="M47" i="30" s="1"/>
  <c r="M48" i="30" s="1"/>
  <c r="M49" i="30" s="1"/>
  <c r="E146" i="30"/>
  <c r="I145" i="30"/>
  <c r="J28" i="30"/>
  <c r="Y71" i="30"/>
  <c r="Y72" i="30" s="1"/>
  <c r="Y73" i="30" s="1"/>
  <c r="M118" i="30"/>
  <c r="M119" i="30" s="1"/>
  <c r="M120" i="30" s="1"/>
  <c r="M137" i="30"/>
  <c r="M138" i="30" s="1"/>
  <c r="M52" i="30"/>
  <c r="M53" i="30" s="1"/>
  <c r="M54" i="30" s="1"/>
  <c r="M55" i="30" s="1"/>
  <c r="M56" i="30" s="1"/>
  <c r="M57" i="30" s="1"/>
  <c r="M58" i="30" s="1"/>
  <c r="L59" i="30"/>
  <c r="I82" i="30"/>
  <c r="E83" i="30"/>
  <c r="I81" i="30"/>
  <c r="P111" i="30"/>
  <c r="P130" i="30"/>
  <c r="M95" i="30"/>
  <c r="M96" i="30" s="1"/>
  <c r="M97" i="30" s="1"/>
  <c r="M98" i="30" s="1"/>
  <c r="M99" i="30" s="1"/>
  <c r="M100" i="30" s="1"/>
  <c r="M101" i="30" s="1"/>
  <c r="M102" i="30" s="1"/>
  <c r="M103" i="30" s="1"/>
  <c r="M104" i="30" s="1"/>
  <c r="M105" i="30" s="1"/>
  <c r="Y146" i="30"/>
  <c r="Y147" i="30" s="1"/>
  <c r="Y148" i="30" s="1"/>
  <c r="Y149" i="30" s="1"/>
  <c r="Y150" i="30" s="1"/>
  <c r="Y151" i="30" s="1"/>
  <c r="Y152" i="30" s="1"/>
  <c r="Y153" i="30" s="1"/>
  <c r="U175" i="30"/>
  <c r="P176" i="30"/>
  <c r="Y112" i="30"/>
  <c r="Y113" i="30" s="1"/>
  <c r="Y114" i="30" s="1"/>
  <c r="Y115" i="30" s="1"/>
  <c r="Y116" i="30" s="1"/>
  <c r="Y117" i="30" s="1"/>
  <c r="Y118" i="30" s="1"/>
  <c r="Y119" i="30" s="1"/>
  <c r="Y120" i="30" s="1"/>
  <c r="U173" i="30"/>
  <c r="I70" i="30"/>
  <c r="I80" i="30"/>
  <c r="Y111" i="30"/>
  <c r="Y130" i="30"/>
  <c r="Y131" i="30" s="1"/>
  <c r="Y132" i="30" s="1"/>
  <c r="Y133" i="30" s="1"/>
  <c r="Y134" i="30" s="1"/>
  <c r="Y135" i="30" s="1"/>
  <c r="Y136" i="30" s="1"/>
  <c r="Y137" i="30" s="1"/>
  <c r="Y138" i="30" s="1"/>
  <c r="P159" i="30"/>
  <c r="U158" i="30"/>
  <c r="E173" i="30"/>
  <c r="I172" i="30"/>
  <c r="Y95" i="30"/>
  <c r="Y96" i="30" s="1"/>
  <c r="Y97" i="30" s="1"/>
  <c r="Y98" i="30" s="1"/>
  <c r="Y99" i="30" s="1"/>
  <c r="Y100" i="30" s="1"/>
  <c r="Y101" i="30" s="1"/>
  <c r="Y102" i="30" s="1"/>
  <c r="Y103" i="30" s="1"/>
  <c r="Y104" i="30" s="1"/>
  <c r="Y105" i="30" s="1"/>
  <c r="E111" i="30"/>
  <c r="E130" i="30"/>
  <c r="M145" i="30"/>
  <c r="M146" i="30" s="1"/>
  <c r="M147" i="30" s="1"/>
  <c r="M148" i="30" s="1"/>
  <c r="M149" i="30" s="1"/>
  <c r="M150" i="30" s="1"/>
  <c r="M151" i="30" s="1"/>
  <c r="M152" i="30" s="1"/>
  <c r="M153" i="30" s="1"/>
  <c r="Y175" i="30"/>
  <c r="Y176" i="30" s="1"/>
  <c r="Y177" i="30" s="1"/>
  <c r="Y178" i="30" s="1"/>
  <c r="Y179" i="30" s="1"/>
  <c r="Y180" i="30" s="1"/>
  <c r="Y181" i="30" s="1"/>
  <c r="Y182" i="30" s="1"/>
  <c r="Y183" i="30" s="1"/>
  <c r="E96" i="30"/>
  <c r="I95" i="30"/>
  <c r="P143" i="30"/>
  <c r="U142" i="30"/>
  <c r="E158" i="30"/>
  <c r="I157" i="30"/>
  <c r="U174" i="30"/>
  <c r="G219" i="30"/>
  <c r="G220" i="30" s="1"/>
  <c r="G221" i="30" s="1"/>
  <c r="G222" i="30" s="1"/>
  <c r="G223" i="30" s="1"/>
  <c r="G224" i="30" s="1"/>
  <c r="G225" i="30" s="1"/>
  <c r="G226" i="30" s="1"/>
  <c r="G227" i="30" s="1"/>
  <c r="G228" i="30" s="1"/>
  <c r="I218" i="30"/>
  <c r="S110" i="30"/>
  <c r="S111" i="30" s="1"/>
  <c r="S112" i="30" s="1"/>
  <c r="S113" i="30" s="1"/>
  <c r="S114" i="30" s="1"/>
  <c r="S115" i="30" s="1"/>
  <c r="S116" i="30" s="1"/>
  <c r="S117" i="30" s="1"/>
  <c r="S118" i="30" s="1"/>
  <c r="S119" i="30" s="1"/>
  <c r="S120" i="30" s="1"/>
  <c r="S129" i="30"/>
  <c r="S130" i="30" s="1"/>
  <c r="S131" i="30" s="1"/>
  <c r="S132" i="30" s="1"/>
  <c r="S133" i="30" s="1"/>
  <c r="S134" i="30" s="1"/>
  <c r="S135" i="30" s="1"/>
  <c r="S136" i="30" s="1"/>
  <c r="S137" i="30" s="1"/>
  <c r="S138" i="30" s="1"/>
  <c r="E220" i="30"/>
  <c r="I219" i="30"/>
  <c r="Y158" i="30"/>
  <c r="Y159" i="30" s="1"/>
  <c r="Y160" i="30" s="1"/>
  <c r="Y161" i="30" s="1"/>
  <c r="Y162" i="30" s="1"/>
  <c r="Y163" i="30" s="1"/>
  <c r="Y164" i="30" s="1"/>
  <c r="Y165" i="30" s="1"/>
  <c r="Y166" i="30" s="1"/>
  <c r="Y167" i="30" s="1"/>
  <c r="Y168" i="30" s="1"/>
  <c r="E188" i="30"/>
  <c r="I187" i="30"/>
  <c r="Y209" i="30"/>
  <c r="Y210" i="30" s="1"/>
  <c r="Y211" i="30" s="1"/>
  <c r="Y212" i="30" s="1"/>
  <c r="Y213" i="30" s="1"/>
  <c r="M219" i="30"/>
  <c r="M220" i="30" s="1"/>
  <c r="M221" i="30" s="1"/>
  <c r="M222" i="30" s="1"/>
  <c r="M223" i="30" s="1"/>
  <c r="M224" i="30" s="1"/>
  <c r="M225" i="30" s="1"/>
  <c r="M226" i="30" s="1"/>
  <c r="M227" i="30" s="1"/>
  <c r="M228" i="30" s="1"/>
  <c r="M204" i="30"/>
  <c r="M205" i="30" s="1"/>
  <c r="M206" i="30" s="1"/>
  <c r="M207" i="30" s="1"/>
  <c r="M208" i="30" s="1"/>
  <c r="M209" i="30" s="1"/>
  <c r="M210" i="30" s="1"/>
  <c r="M211" i="30" s="1"/>
  <c r="M212" i="30" s="1"/>
  <c r="M213" i="30" s="1"/>
  <c r="E204" i="30"/>
  <c r="I203" i="30"/>
  <c r="I143" i="30"/>
  <c r="P190" i="30"/>
  <c r="U189" i="30"/>
  <c r="E293" i="30"/>
  <c r="I292" i="30"/>
  <c r="Y189" i="30"/>
  <c r="Y190" i="30"/>
  <c r="Y191" i="30" s="1"/>
  <c r="Y192" i="30" s="1"/>
  <c r="Y193" i="30" s="1"/>
  <c r="Y194" i="30" s="1"/>
  <c r="Y195" i="30" s="1"/>
  <c r="Y196" i="30" s="1"/>
  <c r="Y197" i="30" s="1"/>
  <c r="Y198" i="30" s="1"/>
  <c r="P218" i="30"/>
  <c r="U217" i="30"/>
  <c r="Y222" i="30"/>
  <c r="Y223" i="30" s="1"/>
  <c r="Y224" i="30" s="1"/>
  <c r="Y225" i="30" s="1"/>
  <c r="Y226" i="30" s="1"/>
  <c r="Y227" i="30" s="1"/>
  <c r="Y228" i="30" s="1"/>
  <c r="Y235" i="30"/>
  <c r="Y236" i="30" s="1"/>
  <c r="Y237" i="30" s="1"/>
  <c r="Y238" i="30" s="1"/>
  <c r="Y239" i="30" s="1"/>
  <c r="Y240" i="30" s="1"/>
  <c r="Y241" i="30" s="1"/>
  <c r="Y242" i="30" s="1"/>
  <c r="Y243" i="30" s="1"/>
  <c r="M301" i="30"/>
  <c r="M302" i="30" s="1"/>
  <c r="M303" i="30" s="1"/>
  <c r="Y221" i="30"/>
  <c r="Y251" i="30"/>
  <c r="Y252" i="30" s="1"/>
  <c r="Y253" i="30" s="1"/>
  <c r="Y254" i="30" s="1"/>
  <c r="P281" i="30"/>
  <c r="U280" i="30"/>
  <c r="P204" i="30"/>
  <c r="Y255" i="30"/>
  <c r="Y256" i="30" s="1"/>
  <c r="Y257" i="30" s="1"/>
  <c r="Y258" i="30" s="1"/>
  <c r="Y206" i="30"/>
  <c r="Y207" i="30" s="1"/>
  <c r="Y208" i="30" s="1"/>
  <c r="I232" i="30"/>
  <c r="E233" i="30"/>
  <c r="Y267" i="30"/>
  <c r="Y268" i="30" s="1"/>
  <c r="Y269" i="30" s="1"/>
  <c r="Y270" i="30" s="1"/>
  <c r="Y271" i="30" s="1"/>
  <c r="Y272" i="30" s="1"/>
  <c r="Y273" i="30" s="1"/>
  <c r="S294" i="30"/>
  <c r="S295" i="30" s="1"/>
  <c r="S296" i="30" s="1"/>
  <c r="S297" i="30" s="1"/>
  <c r="S298" i="30" s="1"/>
  <c r="S299" i="30" s="1"/>
  <c r="S300" i="30" s="1"/>
  <c r="S301" i="30" s="1"/>
  <c r="S302" i="30" s="1"/>
  <c r="S303" i="30" s="1"/>
  <c r="U293" i="30"/>
  <c r="M266" i="30"/>
  <c r="M267" i="30" s="1"/>
  <c r="M268" i="30" s="1"/>
  <c r="M269" i="30" s="1"/>
  <c r="M270" i="30" s="1"/>
  <c r="M271" i="30" s="1"/>
  <c r="M272" i="30" s="1"/>
  <c r="M273" i="30" s="1"/>
  <c r="U267" i="30"/>
  <c r="P268" i="30"/>
  <c r="Y234" i="30"/>
  <c r="E250" i="30"/>
  <c r="I249" i="30"/>
  <c r="G264" i="30"/>
  <c r="G265" i="30" s="1"/>
  <c r="G266" i="30" s="1"/>
  <c r="G267" i="30" s="1"/>
  <c r="G268" i="30" s="1"/>
  <c r="G269" i="30" s="1"/>
  <c r="G270" i="30" s="1"/>
  <c r="G271" i="30" s="1"/>
  <c r="G272" i="30" s="1"/>
  <c r="G273" i="30" s="1"/>
  <c r="I263" i="30"/>
  <c r="S279" i="30"/>
  <c r="S280" i="30" s="1"/>
  <c r="S281" i="30" s="1"/>
  <c r="S282" i="30" s="1"/>
  <c r="S283" i="30" s="1"/>
  <c r="S284" i="30" s="1"/>
  <c r="S285" i="30" s="1"/>
  <c r="S286" i="30" s="1"/>
  <c r="S287" i="30" s="1"/>
  <c r="S288" i="30" s="1"/>
  <c r="U278" i="30"/>
  <c r="Y282" i="30"/>
  <c r="Y283" i="30" s="1"/>
  <c r="Y284" i="30" s="1"/>
  <c r="Y285" i="30" s="1"/>
  <c r="I217" i="30"/>
  <c r="P250" i="30"/>
  <c r="U249" i="30"/>
  <c r="Y250" i="30"/>
  <c r="I264" i="30"/>
  <c r="E266" i="30"/>
  <c r="I265" i="30"/>
  <c r="I279" i="30"/>
  <c r="E280" i="30"/>
  <c r="Y286" i="30"/>
  <c r="Y287" i="30" s="1"/>
  <c r="Y288" i="30" s="1"/>
  <c r="Y298" i="30"/>
  <c r="Y299" i="30" s="1"/>
  <c r="Y300" i="30" s="1"/>
  <c r="Y301" i="30" s="1"/>
  <c r="Y302" i="30" s="1"/>
  <c r="Y303" i="30" s="1"/>
  <c r="P233" i="30"/>
  <c r="U266" i="30"/>
  <c r="P295" i="30"/>
  <c r="I262" i="30"/>
  <c r="U277" i="30"/>
  <c r="U265" i="30"/>
  <c r="I277" i="30"/>
  <c r="U292" i="30"/>
  <c r="A2" i="26"/>
  <c r="A1" i="26"/>
  <c r="Y92" i="30" l="1"/>
  <c r="Y74" i="30"/>
  <c r="Y107" i="30" s="1"/>
  <c r="Y122" i="30" s="1"/>
  <c r="Y140" i="30" s="1"/>
  <c r="Y155" i="30" s="1"/>
  <c r="Y170" i="30" s="1"/>
  <c r="Y185" i="30" s="1"/>
  <c r="Y200" i="30" s="1"/>
  <c r="Y215" i="30" s="1"/>
  <c r="Y230" i="30" s="1"/>
  <c r="Y245" i="30" s="1"/>
  <c r="E294" i="30"/>
  <c r="I293" i="30"/>
  <c r="U40" i="30"/>
  <c r="P41" i="30"/>
  <c r="I280" i="30"/>
  <c r="E281" i="30"/>
  <c r="U159" i="30"/>
  <c r="P160" i="30"/>
  <c r="E174" i="30"/>
  <c r="I173" i="30"/>
  <c r="P71" i="30"/>
  <c r="U70" i="30"/>
  <c r="P251" i="30"/>
  <c r="U250" i="30"/>
  <c r="N25" i="30"/>
  <c r="N26" i="30" s="1"/>
  <c r="N27" i="30" s="1"/>
  <c r="M25" i="30"/>
  <c r="M26" i="30" s="1"/>
  <c r="M27" i="30" s="1"/>
  <c r="I158" i="30"/>
  <c r="E159" i="30"/>
  <c r="E112" i="30"/>
  <c r="I111" i="30"/>
  <c r="M50" i="30"/>
  <c r="P96" i="30"/>
  <c r="U95" i="30"/>
  <c r="E131" i="30"/>
  <c r="K28" i="30"/>
  <c r="K29" i="30" s="1"/>
  <c r="K30" i="30" s="1"/>
  <c r="L28" i="30"/>
  <c r="E234" i="30"/>
  <c r="I233" i="30"/>
  <c r="P177" i="30"/>
  <c r="U176" i="30"/>
  <c r="P81" i="30"/>
  <c r="U80" i="30"/>
  <c r="S122" i="30"/>
  <c r="S140" i="30" s="1"/>
  <c r="S155" i="30" s="1"/>
  <c r="S170" i="30" s="1"/>
  <c r="S185" i="30" s="1"/>
  <c r="S200" i="30" s="1"/>
  <c r="S215" i="30" s="1"/>
  <c r="S230" i="30" s="1"/>
  <c r="S245" i="30" s="1"/>
  <c r="S260" i="30" s="1"/>
  <c r="S310" i="30" s="1"/>
  <c r="P205" i="30"/>
  <c r="U204" i="30"/>
  <c r="P282" i="30"/>
  <c r="U281" i="30"/>
  <c r="P131" i="30"/>
  <c r="U130" i="30"/>
  <c r="U294" i="30"/>
  <c r="E267" i="30"/>
  <c r="I266" i="30"/>
  <c r="U268" i="30"/>
  <c r="P269" i="30"/>
  <c r="P219" i="30"/>
  <c r="U218" i="30"/>
  <c r="P191" i="30"/>
  <c r="U190" i="30"/>
  <c r="U143" i="30"/>
  <c r="P144" i="30"/>
  <c r="U129" i="30"/>
  <c r="I146" i="30"/>
  <c r="E147" i="30"/>
  <c r="E12" i="30"/>
  <c r="I11" i="30"/>
  <c r="K31" i="30"/>
  <c r="K32" i="30" s="1"/>
  <c r="K33" i="30" s="1"/>
  <c r="K34" i="30" s="1"/>
  <c r="K35" i="30" s="1"/>
  <c r="K36" i="30" s="1"/>
  <c r="K39" i="30" s="1"/>
  <c r="K40" i="30" s="1"/>
  <c r="K41" i="30" s="1"/>
  <c r="K42" i="30" s="1"/>
  <c r="K43" i="30" s="1"/>
  <c r="K44" i="30" s="1"/>
  <c r="K45" i="30" s="1"/>
  <c r="K46" i="30" s="1"/>
  <c r="K47" i="30" s="1"/>
  <c r="K48" i="30" s="1"/>
  <c r="K49" i="30" s="1"/>
  <c r="K50" i="30" s="1"/>
  <c r="K52" i="30" s="1"/>
  <c r="K53" i="30" s="1"/>
  <c r="K54" i="30" s="1"/>
  <c r="K55" i="30" s="1"/>
  <c r="K56" i="30" s="1"/>
  <c r="K57" i="30" s="1"/>
  <c r="K58" i="30" s="1"/>
  <c r="K59" i="30" s="1"/>
  <c r="K60" i="30" s="1"/>
  <c r="K61" i="30" s="1"/>
  <c r="K62" i="30" s="1"/>
  <c r="K63" i="30" s="1"/>
  <c r="K64" i="30" s="1"/>
  <c r="I204" i="30"/>
  <c r="E205" i="30"/>
  <c r="P112" i="30"/>
  <c r="U111" i="30"/>
  <c r="L31" i="30"/>
  <c r="E251" i="30"/>
  <c r="I250" i="30"/>
  <c r="I220" i="30"/>
  <c r="E221" i="30"/>
  <c r="I83" i="30"/>
  <c r="E84" i="30"/>
  <c r="E97" i="30"/>
  <c r="I96" i="30"/>
  <c r="I188" i="30"/>
  <c r="E189" i="30"/>
  <c r="U295" i="30"/>
  <c r="P296" i="30"/>
  <c r="P234" i="30"/>
  <c r="U233" i="30"/>
  <c r="U279" i="30"/>
  <c r="U110" i="30"/>
  <c r="M59" i="30"/>
  <c r="M60" i="30" s="1"/>
  <c r="M61" i="30" s="1"/>
  <c r="M62" i="30" s="1"/>
  <c r="M63" i="30" s="1"/>
  <c r="G129" i="30"/>
  <c r="I128" i="30"/>
  <c r="P235" i="30" l="1"/>
  <c r="U234" i="30"/>
  <c r="I147" i="30"/>
  <c r="E148" i="30"/>
  <c r="U219" i="30"/>
  <c r="P220" i="30"/>
  <c r="P178" i="30"/>
  <c r="U177" i="30"/>
  <c r="P97" i="30"/>
  <c r="U96" i="30"/>
  <c r="E282" i="30"/>
  <c r="I281" i="30"/>
  <c r="E206" i="30"/>
  <c r="I205" i="30"/>
  <c r="E235" i="30"/>
  <c r="I234" i="30"/>
  <c r="P42" i="30"/>
  <c r="U41" i="30"/>
  <c r="P297" i="30"/>
  <c r="U296" i="30"/>
  <c r="P283" i="30"/>
  <c r="U282" i="30"/>
  <c r="P72" i="30"/>
  <c r="U71" i="30"/>
  <c r="E222" i="30"/>
  <c r="I221" i="30"/>
  <c r="P206" i="30"/>
  <c r="U205" i="30"/>
  <c r="I159" i="30"/>
  <c r="E160" i="30"/>
  <c r="K92" i="30"/>
  <c r="K74" i="30"/>
  <c r="K107" i="30" s="1"/>
  <c r="K122" i="30" s="1"/>
  <c r="K140" i="30" s="1"/>
  <c r="K155" i="30" s="1"/>
  <c r="K170" i="30" s="1"/>
  <c r="K185" i="30" s="1"/>
  <c r="K200" i="30" s="1"/>
  <c r="K215" i="30" s="1"/>
  <c r="K230" i="30" s="1"/>
  <c r="K245" i="30" s="1"/>
  <c r="K260" i="30" s="1"/>
  <c r="E175" i="30"/>
  <c r="I174" i="30"/>
  <c r="E295" i="30"/>
  <c r="I294" i="30"/>
  <c r="P113" i="30"/>
  <c r="U112" i="30"/>
  <c r="U251" i="30"/>
  <c r="P252" i="30"/>
  <c r="G130" i="30"/>
  <c r="I129" i="30"/>
  <c r="E252" i="30"/>
  <c r="I251" i="30"/>
  <c r="E268" i="30"/>
  <c r="I267" i="30"/>
  <c r="U191" i="30"/>
  <c r="P192" i="30"/>
  <c r="P82" i="30"/>
  <c r="U81" i="30"/>
  <c r="E132" i="30"/>
  <c r="M28" i="30"/>
  <c r="M29" i="30" s="1"/>
  <c r="M30" i="30" s="1"/>
  <c r="M31" i="30" s="1"/>
  <c r="M32" i="30" s="1"/>
  <c r="M33" i="30" s="1"/>
  <c r="M34" i="30" s="1"/>
  <c r="M35" i="30" s="1"/>
  <c r="M36" i="30" s="1"/>
  <c r="P161" i="30"/>
  <c r="U160" i="30"/>
  <c r="Y260" i="30"/>
  <c r="Y310" i="30"/>
  <c r="Y313" i="30" s="1"/>
  <c r="P270" i="30"/>
  <c r="U269" i="30"/>
  <c r="E190" i="30"/>
  <c r="I189" i="30"/>
  <c r="P145" i="30"/>
  <c r="U144" i="30"/>
  <c r="E113" i="30"/>
  <c r="I112" i="30"/>
  <c r="E98" i="30"/>
  <c r="I97" i="30"/>
  <c r="E85" i="30"/>
  <c r="I84" i="30"/>
  <c r="E13" i="30"/>
  <c r="I12" i="30"/>
  <c r="P132" i="30"/>
  <c r="U131" i="30"/>
  <c r="N28" i="30"/>
  <c r="N29" i="30" s="1"/>
  <c r="N30" i="30" s="1"/>
  <c r="N31" i="30" s="1"/>
  <c r="N32" i="30" s="1"/>
  <c r="N33" i="30" s="1"/>
  <c r="N34" i="30" s="1"/>
  <c r="N35" i="30" s="1"/>
  <c r="N36" i="30" s="1"/>
  <c r="N39" i="30" s="1"/>
  <c r="N40" i="30" s="1"/>
  <c r="N41" i="30" s="1"/>
  <c r="N42" i="30" s="1"/>
  <c r="N43" i="30" s="1"/>
  <c r="N44" i="30" s="1"/>
  <c r="N45" i="30" s="1"/>
  <c r="N46" i="30" s="1"/>
  <c r="N47" i="30" s="1"/>
  <c r="N48" i="30" s="1"/>
  <c r="N49" i="30" s="1"/>
  <c r="N50" i="30" s="1"/>
  <c r="N52" i="30" s="1"/>
  <c r="N53" i="30" s="1"/>
  <c r="N54" i="30" s="1"/>
  <c r="N55" i="30" s="1"/>
  <c r="N56" i="30" s="1"/>
  <c r="N57" i="30" s="1"/>
  <c r="N58" i="30" s="1"/>
  <c r="N59" i="30" s="1"/>
  <c r="N60" i="30" s="1"/>
  <c r="N61" i="30" s="1"/>
  <c r="N62" i="30" s="1"/>
  <c r="N63" i="30" s="1"/>
  <c r="N64" i="30" s="1"/>
  <c r="U252" i="30" l="1"/>
  <c r="P253" i="30"/>
  <c r="E14" i="30"/>
  <c r="I13" i="30"/>
  <c r="U161" i="30"/>
  <c r="P162" i="30"/>
  <c r="I160" i="30"/>
  <c r="E161" i="30"/>
  <c r="U220" i="30"/>
  <c r="P221" i="30"/>
  <c r="E114" i="30"/>
  <c r="I113" i="30"/>
  <c r="I268" i="30"/>
  <c r="E269" i="30"/>
  <c r="U113" i="30"/>
  <c r="P114" i="30"/>
  <c r="U283" i="30"/>
  <c r="P284" i="30"/>
  <c r="I206" i="30"/>
  <c r="E207" i="30"/>
  <c r="I235" i="30"/>
  <c r="E236" i="30"/>
  <c r="I148" i="30"/>
  <c r="E149" i="30"/>
  <c r="U192" i="30"/>
  <c r="P193" i="30"/>
  <c r="U145" i="30"/>
  <c r="P146" i="30"/>
  <c r="E86" i="30"/>
  <c r="I85" i="30"/>
  <c r="E133" i="30"/>
  <c r="I252" i="30"/>
  <c r="E253" i="30"/>
  <c r="I295" i="30"/>
  <c r="E296" i="30"/>
  <c r="P207" i="30"/>
  <c r="U206" i="30"/>
  <c r="P298" i="30"/>
  <c r="U297" i="30"/>
  <c r="E283" i="30"/>
  <c r="I282" i="30"/>
  <c r="U132" i="30"/>
  <c r="P133" i="30"/>
  <c r="P179" i="30"/>
  <c r="U178" i="30"/>
  <c r="N107" i="30"/>
  <c r="N122" i="30" s="1"/>
  <c r="N140" i="30" s="1"/>
  <c r="N155" i="30" s="1"/>
  <c r="N170" i="30" s="1"/>
  <c r="N185" i="30" s="1"/>
  <c r="N200" i="30" s="1"/>
  <c r="N215" i="30" s="1"/>
  <c r="N230" i="30" s="1"/>
  <c r="N245" i="30" s="1"/>
  <c r="N260" i="30" s="1"/>
  <c r="N92" i="30"/>
  <c r="N74" i="30"/>
  <c r="I98" i="30"/>
  <c r="E99" i="30"/>
  <c r="P271" i="30"/>
  <c r="U270" i="30"/>
  <c r="U72" i="30"/>
  <c r="P73" i="30"/>
  <c r="U73" i="30" s="1"/>
  <c r="I190" i="30"/>
  <c r="E191" i="30"/>
  <c r="U82" i="30"/>
  <c r="P83" i="30"/>
  <c r="G131" i="30"/>
  <c r="I130" i="30"/>
  <c r="I175" i="30"/>
  <c r="E176" i="30"/>
  <c r="I222" i="30"/>
  <c r="E223" i="30"/>
  <c r="P43" i="30"/>
  <c r="U42" i="30"/>
  <c r="U97" i="30"/>
  <c r="P98" i="30"/>
  <c r="U235" i="30"/>
  <c r="P236" i="30"/>
  <c r="E150" i="30" l="1"/>
  <c r="I149" i="30"/>
  <c r="U114" i="30"/>
  <c r="P115" i="30"/>
  <c r="E162" i="30"/>
  <c r="I161" i="30"/>
  <c r="I236" i="30"/>
  <c r="E237" i="30"/>
  <c r="E270" i="30"/>
  <c r="I269" i="30"/>
  <c r="P163" i="30"/>
  <c r="U162" i="30"/>
  <c r="I86" i="30"/>
  <c r="E87" i="30"/>
  <c r="U298" i="30"/>
  <c r="P299" i="30"/>
  <c r="G132" i="30"/>
  <c r="I131" i="30"/>
  <c r="E297" i="30"/>
  <c r="I296" i="30"/>
  <c r="E208" i="30"/>
  <c r="I207" i="30"/>
  <c r="U236" i="30"/>
  <c r="P237" i="30"/>
  <c r="E134" i="30"/>
  <c r="U179" i="30"/>
  <c r="P180" i="30"/>
  <c r="P84" i="30"/>
  <c r="U83" i="30"/>
  <c r="I114" i="30"/>
  <c r="E115" i="30"/>
  <c r="E15" i="30"/>
  <c r="I14" i="30"/>
  <c r="U98" i="30"/>
  <c r="P99" i="30"/>
  <c r="U207" i="30"/>
  <c r="P208" i="30"/>
  <c r="U271" i="30"/>
  <c r="P272" i="30"/>
  <c r="U133" i="30"/>
  <c r="P134" i="30"/>
  <c r="P147" i="30"/>
  <c r="U146" i="30"/>
  <c r="E100" i="30"/>
  <c r="I99" i="30"/>
  <c r="P44" i="30"/>
  <c r="U43" i="30"/>
  <c r="E254" i="30"/>
  <c r="I253" i="30"/>
  <c r="P194" i="30"/>
  <c r="U193" i="30"/>
  <c r="P285" i="30"/>
  <c r="U284" i="30"/>
  <c r="P222" i="30"/>
  <c r="U221" i="30"/>
  <c r="P254" i="30"/>
  <c r="U253" i="30"/>
  <c r="I176" i="30"/>
  <c r="E177" i="30"/>
  <c r="E224" i="30"/>
  <c r="I223" i="30"/>
  <c r="E192" i="30"/>
  <c r="I191" i="30"/>
  <c r="I283" i="30"/>
  <c r="E284" i="30"/>
  <c r="P255" i="30" l="1"/>
  <c r="U254" i="30"/>
  <c r="U272" i="30"/>
  <c r="P273" i="30"/>
  <c r="U273" i="30" s="1"/>
  <c r="E116" i="30"/>
  <c r="I115" i="30"/>
  <c r="P238" i="30"/>
  <c r="U237" i="30"/>
  <c r="U299" i="30"/>
  <c r="P300" i="30"/>
  <c r="E238" i="30"/>
  <c r="I237" i="30"/>
  <c r="E255" i="30"/>
  <c r="I254" i="30"/>
  <c r="I150" i="30"/>
  <c r="E151" i="30"/>
  <c r="G133" i="30"/>
  <c r="I132" i="30"/>
  <c r="P223" i="30"/>
  <c r="U222" i="30"/>
  <c r="P209" i="30"/>
  <c r="U208" i="30"/>
  <c r="I224" i="30"/>
  <c r="E225" i="30"/>
  <c r="P286" i="30"/>
  <c r="U285" i="30"/>
  <c r="E101" i="30"/>
  <c r="I100" i="30"/>
  <c r="P85" i="30"/>
  <c r="U84" i="30"/>
  <c r="I208" i="30"/>
  <c r="E209" i="30"/>
  <c r="I162" i="30"/>
  <c r="E163" i="30"/>
  <c r="E271" i="30"/>
  <c r="I270" i="30"/>
  <c r="I192" i="30"/>
  <c r="E193" i="30"/>
  <c r="I87" i="30"/>
  <c r="E88" i="30"/>
  <c r="P100" i="30"/>
  <c r="U99" i="30"/>
  <c r="E298" i="30"/>
  <c r="I297" i="30"/>
  <c r="U163" i="30"/>
  <c r="P164" i="30"/>
  <c r="E16" i="30"/>
  <c r="I15" i="30"/>
  <c r="P45" i="30"/>
  <c r="U44" i="30"/>
  <c r="E178" i="30"/>
  <c r="I177" i="30"/>
  <c r="P181" i="30"/>
  <c r="U180" i="30"/>
  <c r="P116" i="30"/>
  <c r="U115" i="30"/>
  <c r="P195" i="30"/>
  <c r="U194" i="30"/>
  <c r="U147" i="30"/>
  <c r="P148" i="30"/>
  <c r="I284" i="30"/>
  <c r="E285" i="30"/>
  <c r="P135" i="30"/>
  <c r="U134" i="30"/>
  <c r="E135" i="30"/>
  <c r="I151" i="30" l="1"/>
  <c r="E152" i="30"/>
  <c r="P117" i="30"/>
  <c r="U116" i="30"/>
  <c r="P239" i="30"/>
  <c r="U238" i="30"/>
  <c r="E117" i="30"/>
  <c r="I116" i="30"/>
  <c r="E226" i="30"/>
  <c r="I225" i="30"/>
  <c r="E194" i="30"/>
  <c r="I193" i="30"/>
  <c r="E89" i="30"/>
  <c r="I88" i="30"/>
  <c r="E17" i="30"/>
  <c r="I16" i="30"/>
  <c r="P210" i="30"/>
  <c r="U209" i="30"/>
  <c r="E272" i="30"/>
  <c r="I271" i="30"/>
  <c r="E102" i="30"/>
  <c r="I101" i="30"/>
  <c r="U223" i="30"/>
  <c r="P224" i="30"/>
  <c r="E239" i="30"/>
  <c r="I238" i="30"/>
  <c r="E210" i="30"/>
  <c r="I209" i="30"/>
  <c r="P136" i="30"/>
  <c r="U135" i="30"/>
  <c r="P165" i="30"/>
  <c r="U164" i="30"/>
  <c r="P182" i="30"/>
  <c r="U181" i="30"/>
  <c r="P86" i="30"/>
  <c r="U85" i="30"/>
  <c r="E179" i="30"/>
  <c r="I178" i="30"/>
  <c r="I163" i="30"/>
  <c r="E164" i="30"/>
  <c r="P301" i="30"/>
  <c r="U300" i="30"/>
  <c r="E286" i="30"/>
  <c r="I285" i="30"/>
  <c r="E256" i="30"/>
  <c r="I255" i="30"/>
  <c r="P149" i="30"/>
  <c r="U148" i="30"/>
  <c r="E299" i="30"/>
  <c r="I298" i="30"/>
  <c r="E136" i="30"/>
  <c r="U195" i="30"/>
  <c r="P196" i="30"/>
  <c r="U45" i="30"/>
  <c r="P46" i="30"/>
  <c r="P101" i="30"/>
  <c r="U100" i="30"/>
  <c r="P287" i="30"/>
  <c r="U286" i="30"/>
  <c r="G134" i="30"/>
  <c r="I133" i="30"/>
  <c r="U255" i="30"/>
  <c r="P256" i="30"/>
  <c r="E118" i="30" l="1"/>
  <c r="I117" i="30"/>
  <c r="U136" i="30"/>
  <c r="P137" i="30"/>
  <c r="U256" i="30"/>
  <c r="P257" i="30"/>
  <c r="E18" i="30"/>
  <c r="I17" i="30"/>
  <c r="U46" i="30"/>
  <c r="P47" i="30"/>
  <c r="P150" i="30"/>
  <c r="U149" i="30"/>
  <c r="P166" i="30"/>
  <c r="U165" i="30"/>
  <c r="E90" i="30"/>
  <c r="I90" i="30" s="1"/>
  <c r="I89" i="30"/>
  <c r="E137" i="30"/>
  <c r="I210" i="30"/>
  <c r="E211" i="30"/>
  <c r="I272" i="30"/>
  <c r="E273" i="30"/>
  <c r="I273" i="30" s="1"/>
  <c r="E195" i="30"/>
  <c r="I194" i="30"/>
  <c r="U117" i="30"/>
  <c r="P118" i="30"/>
  <c r="I164" i="30"/>
  <c r="E165" i="30"/>
  <c r="I256" i="30"/>
  <c r="E257" i="30"/>
  <c r="U239" i="30"/>
  <c r="P240" i="30"/>
  <c r="U287" i="30"/>
  <c r="P288" i="30"/>
  <c r="U288" i="30" s="1"/>
  <c r="E287" i="30"/>
  <c r="I286" i="30"/>
  <c r="I152" i="30"/>
  <c r="E153" i="30"/>
  <c r="I153" i="30" s="1"/>
  <c r="P225" i="30"/>
  <c r="U224" i="30"/>
  <c r="P197" i="30"/>
  <c r="U196" i="30"/>
  <c r="G135" i="30"/>
  <c r="I134" i="30"/>
  <c r="E180" i="30"/>
  <c r="I179" i="30"/>
  <c r="I102" i="30"/>
  <c r="E103" i="30"/>
  <c r="U86" i="30"/>
  <c r="P87" i="30"/>
  <c r="U101" i="30"/>
  <c r="P102" i="30"/>
  <c r="I299" i="30"/>
  <c r="E300" i="30"/>
  <c r="P302" i="30"/>
  <c r="U301" i="30"/>
  <c r="P183" i="30"/>
  <c r="U183" i="30" s="1"/>
  <c r="U182" i="30"/>
  <c r="E240" i="30"/>
  <c r="I239" i="30"/>
  <c r="P211" i="30"/>
  <c r="U210" i="30"/>
  <c r="I226" i="30"/>
  <c r="E227" i="30"/>
  <c r="U302" i="30" l="1"/>
  <c r="P303" i="30"/>
  <c r="U303" i="30" s="1"/>
  <c r="U240" i="30"/>
  <c r="P241" i="30"/>
  <c r="I18" i="30"/>
  <c r="E19" i="30"/>
  <c r="P167" i="30"/>
  <c r="U166" i="30"/>
  <c r="E228" i="30"/>
  <c r="I228" i="30" s="1"/>
  <c r="I227" i="30"/>
  <c r="P226" i="30"/>
  <c r="U225" i="30"/>
  <c r="E301" i="30"/>
  <c r="I300" i="30"/>
  <c r="P258" i="30"/>
  <c r="U258" i="30" s="1"/>
  <c r="U257" i="30"/>
  <c r="U102" i="30"/>
  <c r="P103" i="30"/>
  <c r="E166" i="30"/>
  <c r="I165" i="30"/>
  <c r="U137" i="30"/>
  <c r="P138" i="30"/>
  <c r="U138" i="30" s="1"/>
  <c r="I240" i="30"/>
  <c r="E241" i="30"/>
  <c r="G136" i="30"/>
  <c r="I135" i="30"/>
  <c r="I287" i="30"/>
  <c r="E288" i="30"/>
  <c r="I288" i="30" s="1"/>
  <c r="P151" i="30"/>
  <c r="U150" i="30"/>
  <c r="E104" i="30"/>
  <c r="I103" i="30"/>
  <c r="E196" i="30"/>
  <c r="I195" i="30"/>
  <c r="I180" i="30"/>
  <c r="E181" i="30"/>
  <c r="E212" i="30"/>
  <c r="I211" i="30"/>
  <c r="P88" i="30"/>
  <c r="U87" i="30"/>
  <c r="U118" i="30"/>
  <c r="P119" i="30"/>
  <c r="U47" i="30"/>
  <c r="P48" i="30"/>
  <c r="E258" i="30"/>
  <c r="I258" i="30" s="1"/>
  <c r="I257" i="30"/>
  <c r="U211" i="30"/>
  <c r="P212" i="30"/>
  <c r="P198" i="30"/>
  <c r="U198" i="30" s="1"/>
  <c r="U197" i="30"/>
  <c r="E138" i="30"/>
  <c r="I118" i="30"/>
  <c r="E119" i="30"/>
  <c r="U167" i="30" l="1"/>
  <c r="P168" i="30"/>
  <c r="U168" i="30" s="1"/>
  <c r="P89" i="30"/>
  <c r="U88" i="30"/>
  <c r="E120" i="30"/>
  <c r="I120" i="30" s="1"/>
  <c r="I119" i="30"/>
  <c r="U151" i="30"/>
  <c r="P152" i="30"/>
  <c r="U48" i="30"/>
  <c r="P49" i="30"/>
  <c r="P227" i="30"/>
  <c r="U226" i="30"/>
  <c r="E242" i="30"/>
  <c r="I241" i="30"/>
  <c r="E105" i="30"/>
  <c r="I105" i="30" s="1"/>
  <c r="I104" i="30"/>
  <c r="I19" i="30"/>
  <c r="E20" i="30"/>
  <c r="I212" i="30"/>
  <c r="E213" i="30"/>
  <c r="I213" i="30" s="1"/>
  <c r="E302" i="30"/>
  <c r="I301" i="30"/>
  <c r="P104" i="30"/>
  <c r="U103" i="30"/>
  <c r="P213" i="30"/>
  <c r="U213" i="30" s="1"/>
  <c r="U212" i="30"/>
  <c r="E182" i="30"/>
  <c r="I181" i="30"/>
  <c r="P242" i="30"/>
  <c r="U241" i="30"/>
  <c r="I166" i="30"/>
  <c r="E167" i="30"/>
  <c r="P120" i="30"/>
  <c r="U120" i="30" s="1"/>
  <c r="U119" i="30"/>
  <c r="I196" i="30"/>
  <c r="E197" i="30"/>
  <c r="G137" i="30"/>
  <c r="I136" i="30"/>
  <c r="G138" i="30" l="1"/>
  <c r="I137" i="30"/>
  <c r="P243" i="30"/>
  <c r="U243" i="30" s="1"/>
  <c r="U242" i="30"/>
  <c r="E303" i="30"/>
  <c r="I303" i="30" s="1"/>
  <c r="I302" i="30"/>
  <c r="P105" i="30"/>
  <c r="U105" i="30" s="1"/>
  <c r="U104" i="30"/>
  <c r="E183" i="30"/>
  <c r="I183" i="30" s="1"/>
  <c r="I182" i="30"/>
  <c r="E198" i="30"/>
  <c r="I198" i="30" s="1"/>
  <c r="I197" i="30"/>
  <c r="E243" i="30"/>
  <c r="I243" i="30" s="1"/>
  <c r="I242" i="30"/>
  <c r="U227" i="30"/>
  <c r="P228" i="30"/>
  <c r="U228" i="30" s="1"/>
  <c r="U89" i="30"/>
  <c r="P90" i="30"/>
  <c r="U90" i="30" s="1"/>
  <c r="P153" i="30"/>
  <c r="U153" i="30" s="1"/>
  <c r="U152" i="30"/>
  <c r="P50" i="30"/>
  <c r="U49" i="30"/>
  <c r="E21" i="30"/>
  <c r="I20" i="30"/>
  <c r="I167" i="30"/>
  <c r="E168" i="30"/>
  <c r="I168" i="30" s="1"/>
  <c r="P52" i="30" l="1"/>
  <c r="U50" i="30"/>
  <c r="I21" i="30"/>
  <c r="E25" i="30"/>
  <c r="G140" i="30"/>
  <c r="G155" i="30" s="1"/>
  <c r="G170" i="30" s="1"/>
  <c r="G185" i="30" s="1"/>
  <c r="G200" i="30" s="1"/>
  <c r="G215" i="30" s="1"/>
  <c r="G230" i="30" s="1"/>
  <c r="G245" i="30" s="1"/>
  <c r="G260" i="30" s="1"/>
  <c r="I138" i="30"/>
  <c r="E26" i="30" l="1"/>
  <c r="I25" i="30"/>
  <c r="P53" i="30"/>
  <c r="U52" i="30"/>
  <c r="P54" i="30" l="1"/>
  <c r="U53" i="30"/>
  <c r="E27" i="30"/>
  <c r="I26" i="30"/>
  <c r="E28" i="30" l="1"/>
  <c r="I27" i="30"/>
  <c r="U54" i="30"/>
  <c r="P55" i="30"/>
  <c r="U55" i="30" l="1"/>
  <c r="P56" i="30"/>
  <c r="E29" i="30"/>
  <c r="I28" i="30"/>
  <c r="I29" i="30" l="1"/>
  <c r="E30" i="30"/>
  <c r="U56" i="30"/>
  <c r="P57" i="30"/>
  <c r="U57" i="30" l="1"/>
  <c r="P58" i="30"/>
  <c r="E31" i="30"/>
  <c r="I30" i="30"/>
  <c r="E32" i="30" l="1"/>
  <c r="I31" i="30"/>
  <c r="P59" i="30"/>
  <c r="U58" i="30"/>
  <c r="P60" i="30" l="1"/>
  <c r="U59" i="30"/>
  <c r="I32" i="30"/>
  <c r="E33" i="30"/>
  <c r="I33" i="30" l="1"/>
  <c r="E34" i="30"/>
  <c r="P61" i="30"/>
  <c r="U60" i="30"/>
  <c r="I34" i="30" l="1"/>
  <c r="E35" i="30"/>
  <c r="P62" i="30"/>
  <c r="U61" i="30"/>
  <c r="U62" i="30" l="1"/>
  <c r="P63" i="30"/>
  <c r="I35" i="30"/>
  <c r="E36" i="30"/>
  <c r="I36" i="30" l="1"/>
  <c r="E39" i="30"/>
  <c r="P64" i="30"/>
  <c r="U63" i="30"/>
  <c r="U64" i="30" s="1"/>
  <c r="P92" i="30" l="1"/>
  <c r="P74" i="30"/>
  <c r="P107" i="30" s="1"/>
  <c r="P122" i="30" s="1"/>
  <c r="P140" i="30" s="1"/>
  <c r="P155" i="30" s="1"/>
  <c r="P170" i="30" s="1"/>
  <c r="P185" i="30" s="1"/>
  <c r="P200" i="30" s="1"/>
  <c r="P215" i="30" s="1"/>
  <c r="P230" i="30" s="1"/>
  <c r="P245" i="30" s="1"/>
  <c r="U74" i="30"/>
  <c r="U107" i="30" s="1"/>
  <c r="U122" i="30" s="1"/>
  <c r="U140" i="30" s="1"/>
  <c r="U155" i="30" s="1"/>
  <c r="U170" i="30" s="1"/>
  <c r="U185" i="30" s="1"/>
  <c r="U200" i="30" s="1"/>
  <c r="U215" i="30" s="1"/>
  <c r="U230" i="30" s="1"/>
  <c r="U92" i="30"/>
  <c r="I39" i="30"/>
  <c r="E40" i="30"/>
  <c r="I40" i="30" l="1"/>
  <c r="E41" i="30"/>
  <c r="P260" i="30"/>
  <c r="P310" i="30" s="1"/>
  <c r="P313" i="30" s="1"/>
  <c r="U245" i="30"/>
  <c r="U260" i="30" s="1"/>
  <c r="E42" i="30" l="1"/>
  <c r="I41" i="30"/>
  <c r="E43" i="30" l="1"/>
  <c r="I42" i="30"/>
  <c r="E44" i="30" l="1"/>
  <c r="I43" i="30"/>
  <c r="E45" i="30" l="1"/>
  <c r="I44" i="30"/>
  <c r="I45" i="30" l="1"/>
  <c r="I46" i="30" s="1"/>
  <c r="I47" i="30" s="1"/>
  <c r="I48" i="30" s="1"/>
  <c r="I49" i="30" s="1"/>
  <c r="I50" i="30" s="1"/>
  <c r="E46" i="30"/>
  <c r="E47" i="30" s="1"/>
  <c r="E48" i="30" s="1"/>
  <c r="E49" i="30" s="1"/>
  <c r="E50" i="30" s="1"/>
  <c r="E52" i="30" s="1"/>
  <c r="E53" i="30" l="1"/>
  <c r="I52" i="30"/>
  <c r="E54" i="30" l="1"/>
  <c r="I53" i="30"/>
  <c r="I54" i="30" l="1"/>
  <c r="E55" i="30"/>
  <c r="I55" i="30" l="1"/>
  <c r="E56" i="30"/>
  <c r="I56" i="30" l="1"/>
  <c r="E57" i="30"/>
  <c r="I57" i="30" l="1"/>
  <c r="E58" i="30"/>
  <c r="E59" i="30" l="1"/>
  <c r="E60" i="30" s="1"/>
  <c r="E61" i="30" s="1"/>
  <c r="E62" i="30" s="1"/>
  <c r="E63" i="30" s="1"/>
  <c r="E64" i="30" s="1"/>
  <c r="I58" i="30"/>
  <c r="I59" i="30" s="1"/>
  <c r="I60" i="30" s="1"/>
  <c r="I61" i="30" s="1"/>
  <c r="I62" i="30" s="1"/>
  <c r="I63" i="30" s="1"/>
  <c r="I64" i="30" s="1"/>
  <c r="E92" i="30" l="1"/>
  <c r="E74" i="30"/>
  <c r="E107" i="30" s="1"/>
  <c r="E122" i="30" s="1"/>
  <c r="E140" i="30" s="1"/>
  <c r="E155" i="30" s="1"/>
  <c r="E170" i="30" s="1"/>
  <c r="E185" i="30" s="1"/>
  <c r="E200" i="30" s="1"/>
  <c r="E215" i="30" s="1"/>
  <c r="E230" i="30" s="1"/>
  <c r="E245" i="30" s="1"/>
  <c r="E260" i="30" s="1"/>
  <c r="I92" i="30"/>
  <c r="I74" i="30"/>
  <c r="I107" i="30" s="1"/>
  <c r="I122" i="30" s="1"/>
  <c r="I140" i="30" s="1"/>
  <c r="I155" i="30" s="1"/>
  <c r="I170" i="30" s="1"/>
  <c r="I185" i="30" s="1"/>
  <c r="I200" i="30" s="1"/>
  <c r="I215" i="30" s="1"/>
  <c r="I230" i="30" s="1"/>
  <c r="I245" i="30" s="1"/>
  <c r="I260" i="30" s="1"/>
  <c r="E15" i="28" l="1"/>
  <c r="M5" i="28" l="1"/>
  <c r="L8" i="28"/>
  <c r="C11" i="28"/>
  <c r="E11" i="28" s="1"/>
  <c r="K11" i="28"/>
  <c r="C12" i="28"/>
  <c r="E12" i="28"/>
  <c r="K12" i="28"/>
  <c r="M12" i="28"/>
  <c r="C13" i="28"/>
  <c r="K13" i="28"/>
  <c r="M13" i="28" s="1"/>
  <c r="C14" i="28"/>
  <c r="K14" i="28"/>
  <c r="M14" i="28" s="1"/>
  <c r="K15" i="28"/>
  <c r="M15" i="28" s="1"/>
  <c r="C16" i="28"/>
  <c r="M16" i="28"/>
  <c r="C17" i="28"/>
  <c r="M17" i="28"/>
  <c r="H19" i="28"/>
  <c r="P19" i="28"/>
  <c r="G15" i="28"/>
  <c r="D20" i="9"/>
  <c r="E20" i="9"/>
  <c r="F20" i="9"/>
  <c r="G20" i="9"/>
  <c r="H20" i="9"/>
  <c r="I20" i="9"/>
  <c r="J20" i="9"/>
  <c r="K20" i="9"/>
  <c r="L20" i="9"/>
  <c r="M20" i="9"/>
  <c r="N20" i="9"/>
  <c r="O20" i="9"/>
  <c r="C20" i="9"/>
  <c r="O12" i="9"/>
  <c r="O13" i="9"/>
  <c r="O14" i="9"/>
  <c r="O15" i="9"/>
  <c r="O16" i="9"/>
  <c r="O17" i="9"/>
  <c r="O18" i="9"/>
  <c r="O19" i="9"/>
  <c r="O11" i="9"/>
  <c r="O10" i="9"/>
  <c r="O9" i="9"/>
  <c r="O8" i="9"/>
  <c r="O7" i="9"/>
  <c r="O6" i="9"/>
  <c r="C18" i="28" l="1"/>
  <c r="O22" i="9" s="1"/>
  <c r="E17" i="28"/>
  <c r="G13" i="28"/>
  <c r="G12" i="28"/>
  <c r="E16" i="28"/>
  <c r="E14" i="28"/>
  <c r="E13" i="28"/>
  <c r="E18" i="28" s="1"/>
  <c r="M11" i="28"/>
  <c r="M18" i="28" s="1"/>
  <c r="G11" i="28"/>
  <c r="K18" i="28"/>
  <c r="O21" i="24" s="1"/>
  <c r="G17" i="28"/>
  <c r="G14" i="28"/>
  <c r="G16" i="28"/>
  <c r="L26" i="28"/>
  <c r="L27" i="28" l="1"/>
  <c r="G18" i="28"/>
  <c r="H18" i="28" s="1"/>
  <c r="H20" i="28" s="1"/>
  <c r="D11" i="26"/>
  <c r="L28" i="28" l="1"/>
  <c r="D20" i="26"/>
  <c r="M28" i="28" l="1"/>
  <c r="M26" i="28"/>
  <c r="M27" i="28"/>
  <c r="N12" i="28" l="1"/>
  <c r="O12" i="28" s="1"/>
  <c r="N15" i="28"/>
  <c r="O15" i="28" s="1"/>
  <c r="N13" i="28"/>
  <c r="O13" i="28" s="1"/>
  <c r="N11" i="28"/>
  <c r="O11" i="28" s="1"/>
  <c r="N16" i="28"/>
  <c r="O16" i="28" s="1"/>
  <c r="N14" i="28"/>
  <c r="O14" i="28" s="1"/>
  <c r="N17" i="28"/>
  <c r="O17" i="28" s="1"/>
  <c r="O6" i="24"/>
  <c r="O7" i="24"/>
  <c r="O8" i="24"/>
  <c r="O9" i="24"/>
  <c r="O10" i="24"/>
  <c r="O11" i="24"/>
  <c r="O12" i="24"/>
  <c r="O13" i="24"/>
  <c r="O14" i="24"/>
  <c r="O15" i="24"/>
  <c r="O16" i="24"/>
  <c r="O17" i="24"/>
  <c r="O18" i="24"/>
  <c r="C19" i="24"/>
  <c r="D19" i="24"/>
  <c r="E19" i="24"/>
  <c r="F19" i="24"/>
  <c r="G19" i="24"/>
  <c r="H19" i="24"/>
  <c r="I19" i="24"/>
  <c r="J19" i="24"/>
  <c r="K19" i="24"/>
  <c r="L19" i="24"/>
  <c r="M19" i="24"/>
  <c r="N19" i="24"/>
  <c r="O19" i="24"/>
  <c r="O18" i="28" l="1"/>
  <c r="P18" i="28" s="1"/>
  <c r="P20" i="28" s="1"/>
</calcChain>
</file>

<file path=xl/comments1.xml><?xml version="1.0" encoding="utf-8"?>
<comments xmlns="http://schemas.openxmlformats.org/spreadsheetml/2006/main">
  <authors>
    <author>amoore</author>
    <author>Moore, Annette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 ref="Y310" authorId="1" shapeId="0">
      <text>
        <r>
          <rPr>
            <b/>
            <sz val="9"/>
            <color indexed="81"/>
            <rFont val="Tahoma"/>
            <family val="2"/>
          </rPr>
          <t>Moore, Annette:</t>
        </r>
        <r>
          <rPr>
            <sz val="9"/>
            <color indexed="81"/>
            <rFont val="Tahoma"/>
            <family val="2"/>
          </rPr>
          <t xml:space="preserve">
added a $ rounding adjustment </t>
        </r>
      </text>
    </comment>
    <comment ref="P313"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2.xml><?xml version="1.0" encoding="utf-8"?>
<comments xmlns="http://schemas.openxmlformats.org/spreadsheetml/2006/main">
  <authors>
    <author>Zakharova, Lena</author>
  </authors>
  <commentList>
    <comment ref="D1" authorId="0" shapeId="0">
      <text>
        <r>
          <rPr>
            <b/>
            <sz val="9"/>
            <color indexed="81"/>
            <rFont val="Tahoma"/>
            <family val="2"/>
          </rPr>
          <t>Zakharova, Lena:</t>
        </r>
        <r>
          <rPr>
            <sz val="9"/>
            <color indexed="81"/>
            <rFont val="Tahoma"/>
            <family val="2"/>
          </rPr>
          <t xml:space="preserve">
Resource Option assigned baed on the strip
</t>
        </r>
      </text>
    </comment>
  </commentList>
</comments>
</file>

<file path=xl/comments3.xml><?xml version="1.0" encoding="utf-8"?>
<comments xmlns="http://schemas.openxmlformats.org/spreadsheetml/2006/main">
  <authors>
    <author>Zakharova, Lena</author>
  </authors>
  <commentList>
    <comment ref="D1" authorId="0" shapeId="0">
      <text>
        <r>
          <rPr>
            <b/>
            <sz val="9"/>
            <color indexed="81"/>
            <rFont val="Tahoma"/>
            <family val="2"/>
          </rPr>
          <t>Zakharova, Lena:</t>
        </r>
        <r>
          <rPr>
            <sz val="9"/>
            <color indexed="81"/>
            <rFont val="Tahoma"/>
            <family val="2"/>
          </rPr>
          <t xml:space="preserve">
Resource Option assigned baed on the strip
</t>
        </r>
      </text>
    </comment>
  </commentList>
</comments>
</file>

<file path=xl/sharedStrings.xml><?xml version="1.0" encoding="utf-8"?>
<sst xmlns="http://schemas.openxmlformats.org/spreadsheetml/2006/main" count="23244" uniqueCount="175">
  <si>
    <t>Phase 1 Load</t>
  </si>
  <si>
    <t xml:space="preserve"> to Phase 1</t>
  </si>
  <si>
    <t>Assigned</t>
  </si>
  <si>
    <t>Imbalance</t>
  </si>
  <si>
    <t>Ratio</t>
  </si>
  <si>
    <t>Tariff</t>
  </si>
  <si>
    <t>Portion</t>
  </si>
  <si>
    <t>of Existing</t>
  </si>
  <si>
    <t>Rate to</t>
  </si>
  <si>
    <t>Credit Back</t>
  </si>
  <si>
    <t>Expressed</t>
  </si>
  <si>
    <t>as a Rate</t>
  </si>
  <si>
    <t>Row Labels</t>
  </si>
  <si>
    <t>Puget Sound Energy</t>
  </si>
  <si>
    <t>Billed Green Direct Phase 1 Load</t>
  </si>
  <si>
    <t>Sch 95</t>
  </si>
  <si>
    <t>Total Proposed Credit for Green Direct Phase 1</t>
  </si>
  <si>
    <t xml:space="preserve">Puget Sound Energy </t>
  </si>
  <si>
    <t>SCH_25EL</t>
  </si>
  <si>
    <t>SCH_24EL</t>
  </si>
  <si>
    <t>SCH_25EI</t>
  </si>
  <si>
    <t>SCH_24EI</t>
  </si>
  <si>
    <t>SCH_43E</t>
  </si>
  <si>
    <t>SCH_31EC</t>
  </si>
  <si>
    <t>SCH_26EC</t>
  </si>
  <si>
    <t>SCH_25EC</t>
  </si>
  <si>
    <t>SCH_24EC</t>
  </si>
  <si>
    <t>13903SW10</t>
  </si>
  <si>
    <t>13903SW18</t>
  </si>
  <si>
    <t>13903SW15</t>
  </si>
  <si>
    <t>cross check</t>
  </si>
  <si>
    <t>Energy Credit</t>
  </si>
  <si>
    <t>Solar Wind 18 Year</t>
  </si>
  <si>
    <t>Solar Wind 15 Year</t>
  </si>
  <si>
    <t>Solar Wind 10 Year</t>
  </si>
  <si>
    <t>GRAND TOTAL</t>
  </si>
  <si>
    <t>TOTAL</t>
  </si>
  <si>
    <t>Sum of 12/2021</t>
  </si>
  <si>
    <t>Sum of 11/2021</t>
  </si>
  <si>
    <t>Sum of 10/2021</t>
  </si>
  <si>
    <t>Sum of 09/2021</t>
  </si>
  <si>
    <t>Sum of 08/2021</t>
  </si>
  <si>
    <t>Sum of 07/2021</t>
  </si>
  <si>
    <t>Sum of 06/2021</t>
  </si>
  <si>
    <t>Sum of 05/2021</t>
  </si>
  <si>
    <t>Sum of 04/2021</t>
  </si>
  <si>
    <t>Sum of 03/2021</t>
  </si>
  <si>
    <t>Sum of 02/2021</t>
  </si>
  <si>
    <t>Sum of 01/2021</t>
  </si>
  <si>
    <t xml:space="preserve">Resource Option </t>
  </si>
  <si>
    <t>Rate SCH</t>
  </si>
  <si>
    <t>*NOTE: Data provided by O'Farrell, Tyler &lt;tyler.o'farrell@pse.com&gt;</t>
  </si>
  <si>
    <t>Two</t>
  </si>
  <si>
    <t>12/2021</t>
  </si>
  <si>
    <t>11/2021</t>
  </si>
  <si>
    <t>10/2021</t>
  </si>
  <si>
    <t>09/2021</t>
  </si>
  <si>
    <t>08/2021</t>
  </si>
  <si>
    <t>07/2021</t>
  </si>
  <si>
    <t>06/2021</t>
  </si>
  <si>
    <t>05/2021</t>
  </si>
  <si>
    <t>04/2021</t>
  </si>
  <si>
    <t>03/2021</t>
  </si>
  <si>
    <t>02/2021</t>
  </si>
  <si>
    <t>01/2021</t>
  </si>
  <si>
    <t>Strip</t>
  </si>
  <si>
    <t>Phase</t>
  </si>
  <si>
    <t>Rate Category</t>
  </si>
  <si>
    <t>Contract Account</t>
  </si>
  <si>
    <t>BP Name</t>
  </si>
  <si>
    <t>Business Partner</t>
  </si>
  <si>
    <t>Phase 2 Load</t>
  </si>
  <si>
    <t>Monthly Imbalance for Sharing</t>
  </si>
  <si>
    <t>Green Direct Ratio</t>
  </si>
  <si>
    <t>Phase 2 ratio:</t>
  </si>
  <si>
    <t>Jan 2021 -Dec 2021</t>
  </si>
  <si>
    <t xml:space="preserve">2021 PCA </t>
  </si>
  <si>
    <t>2021 Imbalance</t>
  </si>
  <si>
    <t>Jan - February</t>
  </si>
  <si>
    <t>March - December</t>
  </si>
  <si>
    <t xml:space="preserve"> to Phase 2</t>
  </si>
  <si>
    <t>Schedule 139 Credit Calculation for Green Direct Customers</t>
  </si>
  <si>
    <t>1/1/23 Rate</t>
  </si>
  <si>
    <t>Sch 139 PCORC Credit</t>
  </si>
  <si>
    <t>One</t>
  </si>
  <si>
    <t>SCH_49EC</t>
  </si>
  <si>
    <t>SCH_46EC</t>
  </si>
  <si>
    <t>13902SW10</t>
  </si>
  <si>
    <t>13902SW15</t>
  </si>
  <si>
    <t>13902SW20</t>
  </si>
  <si>
    <t>Billed Green Direct Phase 2 Load</t>
  </si>
  <si>
    <t>Jan 2021 to Dec 2021</t>
  </si>
  <si>
    <t>Solar Wind 20 Year</t>
  </si>
  <si>
    <t>Current - 2021</t>
  </si>
  <si>
    <t>Jan 2021-Dec 2021</t>
  </si>
  <si>
    <t>Total Imbalance</t>
  </si>
  <si>
    <t xml:space="preserve">Power Cost Adjustment Total Monthly Imbalance </t>
  </si>
  <si>
    <t>'Schedule 139 Credit Calculation for Green Direct Customers</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</si>
  <si>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</si>
  <si>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</si>
  <si>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</si>
  <si>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</si>
  <si>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</si>
  <si>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</si>
  <si>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</si>
  <si>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</si>
  <si>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</si>
  <si>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</si>
  <si>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</si>
  <si>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</si>
  <si>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</si>
  <si>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</si>
  <si>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</si>
  <si>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</si>
  <si>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</si>
  <si>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</si>
  <si>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</si>
  <si>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</si>
  <si>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</si>
  <si>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</si>
  <si>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</si>
  <si>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</si>
  <si>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</si>
  <si>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</si>
  <si>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</si>
  <si>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</si>
  <si>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</si>
  <si>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</si>
  <si>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</si>
  <si>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</si>
  <si>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</si>
  <si>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</si>
  <si>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</si>
  <si>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</si>
  <si>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</si>
  <si>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</si>
  <si>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</si>
  <si>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</si>
  <si>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</si>
  <si>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</si>
  <si>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</si>
  <si>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</si>
  <si>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1-15 - Cumulative Amounts</t>
  </si>
  <si>
    <t>(D)</t>
  </si>
  <si>
    <t>1-16 - Cumulative Amounts</t>
  </si>
  <si>
    <t>1-17 - Cumulative Amounts</t>
  </si>
  <si>
    <t>N/A</t>
  </si>
  <si>
    <t>PCA Transfer</t>
  </si>
  <si>
    <t>2A</t>
  </si>
  <si>
    <t>2B</t>
  </si>
  <si>
    <t>2C</t>
  </si>
  <si>
    <t>2D</t>
  </si>
  <si>
    <t>2E</t>
  </si>
  <si>
    <t>5B</t>
  </si>
  <si>
    <t>5A</t>
  </si>
  <si>
    <t>JE283 - total deferral</t>
  </si>
  <si>
    <t>JE283 - company</t>
  </si>
  <si>
    <t>JE283 - customer</t>
  </si>
  <si>
    <t>JE283 - interest</t>
  </si>
  <si>
    <t>Credit is a decrease to the deferral account.  Debit is an increase to the deferral account.</t>
  </si>
  <si>
    <t xml:space="preserve">Notes: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</si>
  <si>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</si>
  <si>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</si>
  <si>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</si>
  <si>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</si>
  <si>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</si>
  <si>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</si>
  <si>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 xml:space="preserve"> </t>
  </si>
  <si>
    <t>Distribute electronically to the PCA distribution list.</t>
  </si>
  <si>
    <t>NOTE:   In March 2010 PSE and its partners at Colstrip 3&amp;4 reached a settlement of a dispute with Western Energy regarding reclamation costs built into the price of coal in 2007.  PSE will receive $1.625 million which was recorded as a credit to a 501 ord</t>
  </si>
  <si>
    <t>Total Proposed Credit for Green Direct Phase 2</t>
  </si>
  <si>
    <t>REDACTED VERSION</t>
  </si>
  <si>
    <t>XXXXX</t>
  </si>
  <si>
    <t>REDATCTED</t>
  </si>
  <si>
    <t>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</si>
</sst>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quot;$&quot;* #,##0.000000_);_(&quot;$&quot;* \(#,##0.000000\);_(&quot;$&quot;* &quot;-&quot;??_);_(@_)"/>
    <numFmt numFmtId="168" formatCode="0.000000"/>
    <numFmt numFmtId="169" formatCode="[$-409]mmm\-yy;@"/>
    <numFmt numFmtId="170" formatCode="_(* #,##0.00000_);_(* \(#,##0.00000\);_(* &quot;-&quot;??_);_(@_)"/>
    <numFmt numFmtId="171" formatCode="_(* #,##0.0_);_(* \(#,##0.0\);_(* &quot;-&quot;?_);_(@_)"/>
  </numFmts>
  <fonts count="25"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b/>
      <sz val="11"/>
      <color theme="0"/>
      <name val="Calibri"/>
      <family val="2"/>
      <scheme val="minor"/>
    </font>
    <font>
      <b/>
      <sz val="9"/>
      <color indexed="81"/>
      <name val="Tahoma"/>
      <family val="2"/>
    </font>
    <font>
      <sz val="9"/>
      <color indexed="81"/>
      <name val="Tahoma"/>
      <family val="2"/>
    </font>
    <font>
      <sz val="8"/>
      <color theme="1"/>
      <name val="Arial"/>
      <family val="2"/>
    </font>
    <font>
      <sz val="8"/>
      <color rgb="FFFF0000"/>
      <name val="Arial"/>
      <family val="2"/>
    </font>
    <font>
      <b/>
      <sz val="8"/>
      <color theme="1"/>
      <name val="Arial"/>
      <family val="2"/>
    </font>
    <font>
      <b/>
      <sz val="8"/>
      <name val="Arial"/>
      <family val="2"/>
    </font>
    <font>
      <b/>
      <sz val="8"/>
      <color rgb="FF0000FF"/>
      <name val="Arial"/>
      <family val="2"/>
    </font>
    <font>
      <sz val="8"/>
      <color rgb="FF0000FF"/>
      <name val="Arial"/>
      <family val="2"/>
    </font>
    <font>
      <b/>
      <u/>
      <sz val="8"/>
      <color theme="1"/>
      <name val="Arial"/>
      <family val="2"/>
    </font>
    <font>
      <sz val="8"/>
      <name val="Arial"/>
      <family val="2"/>
    </font>
    <font>
      <sz val="8"/>
      <color rgb="FF008080"/>
      <name val="Arial"/>
      <family val="2"/>
    </font>
    <font>
      <b/>
      <sz val="8"/>
      <color theme="0"/>
      <name val="Arial"/>
      <family val="2"/>
    </font>
    <font>
      <sz val="10"/>
      <name val="Arial"/>
    </font>
    <font>
      <b/>
      <sz val="8"/>
      <color rgb="FFFF0000"/>
      <name val="Arial"/>
      <family val="2"/>
    </font>
    <font>
      <b/>
      <sz val="8"/>
      <color indexed="10"/>
      <name val="Arial"/>
      <family val="2"/>
    </font>
    <font>
      <b/>
      <sz val="8"/>
      <color indexed="81"/>
      <name val="Tahoma"/>
      <family val="2"/>
    </font>
    <font>
      <sz val="8"/>
      <color indexed="81"/>
      <name val="Tahoma"/>
      <family val="2"/>
    </font>
    <font>
      <sz val="10"/>
      <name val="Helv"/>
    </font>
    <font>
      <sz val="20"/>
      <color theme="1"/>
      <name val="Calibri"/>
      <family val="2"/>
      <scheme val="minor"/>
    </font>
    <font>
      <b/>
      <sz val="10"/>
      <name val="Arial"/>
      <family val="2"/>
    </font>
  </fonts>
  <fills count="8">
    <fill>
      <patternFill patternType="none"/>
    </fill>
    <fill>
      <patternFill patternType="gray125"/>
    </fill>
    <fill>
      <patternFill patternType="solid">
        <fgColor rgb="FFA5A5A5"/>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s>
  <borders count="39">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right style="double">
        <color rgb="FF3F3F3F"/>
      </right>
      <top style="double">
        <color rgb="FF3F3F3F"/>
      </top>
      <bottom style="double">
        <color rgb="FF3F3F3F"/>
      </bottom>
      <diagonal/>
    </border>
    <border>
      <left/>
      <right style="thin">
        <color indexed="64"/>
      </right>
      <top style="thin">
        <color indexed="64"/>
      </top>
      <bottom style="thin">
        <color indexed="64"/>
      </bottom>
      <diagonal/>
    </border>
    <border>
      <left style="thick">
        <color theme="0" tint="-0.34998626667073579"/>
      </left>
      <right style="double">
        <color rgb="FF3F3F3F"/>
      </right>
      <top style="thick">
        <color theme="0" tint="-0.34998626667073579"/>
      </top>
      <bottom style="double">
        <color rgb="FF3F3F3F"/>
      </bottom>
      <diagonal/>
    </border>
    <border>
      <left style="double">
        <color rgb="FF3F3F3F"/>
      </left>
      <right style="double">
        <color rgb="FF3F3F3F"/>
      </right>
      <top style="thick">
        <color theme="0" tint="-0.34998626667073579"/>
      </top>
      <bottom style="double">
        <color rgb="FF3F3F3F"/>
      </bottom>
      <diagonal/>
    </border>
    <border>
      <left style="double">
        <color rgb="FF3F3F3F"/>
      </left>
      <right style="thick">
        <color theme="0" tint="-0.34998626667073579"/>
      </right>
      <top style="thick">
        <color theme="0" tint="-0.34998626667073579"/>
      </top>
      <bottom style="double">
        <color rgb="FF3F3F3F"/>
      </bottom>
      <diagonal/>
    </border>
    <border>
      <left style="thick">
        <color theme="0" tint="-0.34998626667073579"/>
      </left>
      <right style="thin">
        <color indexed="64"/>
      </right>
      <top style="thin">
        <color indexed="64"/>
      </top>
      <bottom style="thin">
        <color indexed="64"/>
      </bottom>
      <diagonal/>
    </border>
    <border>
      <left style="thin">
        <color indexed="64"/>
      </left>
      <right style="thick">
        <color theme="0" tint="-0.34998626667073579"/>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ck">
        <color rgb="FFFFFF00"/>
      </left>
      <right/>
      <top/>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8" fontId="2" fillId="0" borderId="0">
      <alignment horizontal="left" wrapText="1"/>
    </xf>
    <xf numFmtId="0" fontId="2" fillId="0" borderId="0"/>
    <xf numFmtId="0" fontId="2" fillId="0" borderId="0"/>
    <xf numFmtId="0" fontId="2" fillId="0" borderId="0"/>
    <xf numFmtId="0" fontId="1" fillId="0" borderId="0"/>
    <xf numFmtId="0" fontId="4" fillId="2" borderId="10" applyNumberFormat="0" applyAlignment="0" applyProtection="0"/>
    <xf numFmtId="168" fontId="2" fillId="0" borderId="0">
      <alignment horizontal="left" wrapText="1"/>
    </xf>
    <xf numFmtId="0" fontId="2" fillId="0" borderId="0"/>
    <xf numFmtId="0" fontId="17" fillId="0" borderId="0"/>
    <xf numFmtId="43" fontId="2" fillId="0" borderId="0" applyFont="0" applyFill="0" applyBorder="0" applyAlignment="0" applyProtection="0"/>
    <xf numFmtId="0" fontId="22" fillId="0" borderId="0"/>
  </cellStyleXfs>
  <cellXfs count="270">
    <xf numFmtId="0" fontId="0" fillId="0" borderId="0" xfId="0"/>
    <xf numFmtId="0" fontId="7" fillId="0" borderId="0" xfId="0" applyFont="1"/>
    <xf numFmtId="0" fontId="7" fillId="0" borderId="0" xfId="0" applyFont="1" applyFill="1"/>
    <xf numFmtId="0" fontId="9" fillId="0" borderId="9" xfId="0" applyFont="1" applyBorder="1"/>
    <xf numFmtId="0" fontId="9" fillId="0" borderId="0" xfId="0" applyFont="1"/>
    <xf numFmtId="167" fontId="7" fillId="0" borderId="0" xfId="2" applyNumberFormat="1" applyFont="1" applyFill="1"/>
    <xf numFmtId="0" fontId="9" fillId="0" borderId="2" xfId="0" applyFont="1" applyBorder="1"/>
    <xf numFmtId="0" fontId="9" fillId="0" borderId="1" xfId="0" applyFont="1" applyBorder="1"/>
    <xf numFmtId="0" fontId="9" fillId="0" borderId="1" xfId="0" applyFont="1" applyBorder="1" applyAlignment="1">
      <alignment horizontal="center"/>
    </xf>
    <xf numFmtId="0" fontId="9" fillId="0" borderId="3" xfId="0" applyFont="1" applyBorder="1"/>
    <xf numFmtId="0" fontId="9" fillId="0" borderId="4" xfId="0" applyFont="1" applyBorder="1"/>
    <xf numFmtId="0" fontId="9" fillId="0" borderId="0" xfId="0" applyFont="1" applyBorder="1"/>
    <xf numFmtId="0" fontId="9" fillId="0" borderId="0" xfId="0" applyFont="1" applyBorder="1" applyAlignment="1">
      <alignment horizontal="center"/>
    </xf>
    <xf numFmtId="0" fontId="9" fillId="0" borderId="5" xfId="0" applyFont="1" applyBorder="1" applyAlignment="1">
      <alignment horizontal="center"/>
    </xf>
    <xf numFmtId="0" fontId="9" fillId="0" borderId="6" xfId="0" applyFont="1" applyBorder="1"/>
    <xf numFmtId="0" fontId="9" fillId="0" borderId="7" xfId="0" applyFont="1" applyBorder="1" applyAlignment="1">
      <alignment horizontal="center"/>
    </xf>
    <xf numFmtId="167" fontId="9" fillId="0" borderId="7" xfId="2" applyNumberFormat="1" applyFont="1" applyBorder="1" applyAlignment="1">
      <alignment horizontal="center"/>
    </xf>
    <xf numFmtId="0" fontId="9" fillId="0" borderId="8" xfId="0" applyFont="1" applyBorder="1" applyAlignment="1">
      <alignment horizontal="center"/>
    </xf>
    <xf numFmtId="0" fontId="7" fillId="0" borderId="4" xfId="0" applyFont="1" applyBorder="1"/>
    <xf numFmtId="0" fontId="7" fillId="0" borderId="0" xfId="0" applyFont="1" applyBorder="1"/>
    <xf numFmtId="167" fontId="7" fillId="0" borderId="0" xfId="2" applyNumberFormat="1" applyFont="1" applyBorder="1"/>
    <xf numFmtId="0" fontId="7" fillId="0" borderId="5" xfId="0" applyFont="1" applyBorder="1"/>
    <xf numFmtId="44" fontId="7" fillId="0" borderId="0" xfId="2" applyFont="1" applyBorder="1"/>
    <xf numFmtId="9" fontId="7" fillId="0" borderId="0" xfId="0" applyNumberFormat="1" applyFont="1" applyBorder="1"/>
    <xf numFmtId="167" fontId="7" fillId="0" borderId="5" xfId="2" applyNumberFormat="1" applyFont="1" applyBorder="1"/>
    <xf numFmtId="44" fontId="7" fillId="0" borderId="0" xfId="0" applyNumberFormat="1" applyFont="1" applyBorder="1"/>
    <xf numFmtId="0" fontId="7" fillId="0" borderId="0" xfId="0" quotePrefix="1" applyFont="1" applyBorder="1" applyAlignment="1">
      <alignment horizontal="left"/>
    </xf>
    <xf numFmtId="0" fontId="7" fillId="0" borderId="6" xfId="0" applyFont="1" applyBorder="1"/>
    <xf numFmtId="0" fontId="7" fillId="0" borderId="7" xfId="0" applyFont="1" applyBorder="1"/>
    <xf numFmtId="0" fontId="7" fillId="0" borderId="8" xfId="0" applyFont="1" applyBorder="1"/>
    <xf numFmtId="0" fontId="7" fillId="0" borderId="2" xfId="0" applyFont="1" applyBorder="1"/>
    <xf numFmtId="0" fontId="7" fillId="0" borderId="1" xfId="0" applyFont="1" applyBorder="1"/>
    <xf numFmtId="0" fontId="7" fillId="0" borderId="3" xfId="0" applyFont="1" applyBorder="1"/>
    <xf numFmtId="165" fontId="7" fillId="0" borderId="0" xfId="3" applyNumberFormat="1" applyFont="1" applyBorder="1"/>
    <xf numFmtId="166" fontId="7" fillId="0" borderId="0" xfId="2" applyNumberFormat="1" applyFont="1" applyBorder="1"/>
    <xf numFmtId="0" fontId="11" fillId="0" borderId="0" xfId="0" applyFont="1" applyBorder="1" applyAlignment="1">
      <alignment horizontal="center"/>
    </xf>
    <xf numFmtId="0" fontId="12" fillId="0" borderId="0" xfId="0" applyFont="1" applyBorder="1"/>
    <xf numFmtId="0" fontId="13" fillId="0" borderId="0" xfId="0" applyFont="1"/>
    <xf numFmtId="0" fontId="9" fillId="0" borderId="0" xfId="0" quotePrefix="1" applyFont="1" applyBorder="1" applyAlignment="1">
      <alignment horizontal="center" wrapText="1"/>
    </xf>
    <xf numFmtId="0" fontId="9" fillId="0" borderId="0" xfId="0" applyFont="1" applyBorder="1" applyAlignment="1">
      <alignment horizontal="center" wrapText="1"/>
    </xf>
    <xf numFmtId="0" fontId="0" fillId="0" borderId="0" xfId="0" applyAlignment="1">
      <alignment wrapText="1"/>
    </xf>
    <xf numFmtId="166" fontId="7" fillId="0" borderId="9" xfId="0" applyNumberFormat="1" applyFont="1" applyBorder="1"/>
    <xf numFmtId="165" fontId="7" fillId="0" borderId="9" xfId="3" applyNumberFormat="1" applyFont="1" applyBorder="1"/>
    <xf numFmtId="167" fontId="7" fillId="0" borderId="5" xfId="2" applyNumberFormat="1" applyFont="1" applyFill="1" applyBorder="1"/>
    <xf numFmtId="167" fontId="15" fillId="0" borderId="5" xfId="2" applyNumberFormat="1" applyFont="1" applyFill="1" applyBorder="1"/>
    <xf numFmtId="169" fontId="7" fillId="0" borderId="0" xfId="0" applyNumberFormat="1" applyFont="1" applyFill="1" applyAlignment="1"/>
    <xf numFmtId="0" fontId="10" fillId="0" borderId="0" xfId="0" applyNumberFormat="1" applyFont="1" applyFill="1" applyAlignment="1"/>
    <xf numFmtId="43" fontId="15" fillId="0" borderId="0" xfId="0" applyNumberFormat="1" applyFont="1" applyFill="1" applyAlignment="1"/>
    <xf numFmtId="0" fontId="14" fillId="0" borderId="0" xfId="0" applyNumberFormat="1" applyFont="1" applyFill="1" applyAlignment="1"/>
    <xf numFmtId="165" fontId="14" fillId="0" borderId="0" xfId="0" applyNumberFormat="1" applyFont="1" applyFill="1" applyAlignment="1"/>
    <xf numFmtId="17" fontId="9" fillId="3" borderId="0" xfId="0" applyNumberFormat="1" applyFont="1" applyFill="1" applyAlignment="1">
      <alignment horizontal="center"/>
    </xf>
    <xf numFmtId="0" fontId="7" fillId="0" borderId="0" xfId="0" quotePrefix="1" applyFont="1" applyAlignment="1">
      <alignment horizontal="left"/>
    </xf>
    <xf numFmtId="0" fontId="16" fillId="2" borderId="10" xfId="17" applyFont="1"/>
    <xf numFmtId="0" fontId="16" fillId="4" borderId="10" xfId="17" applyFont="1" applyFill="1"/>
    <xf numFmtId="0" fontId="7" fillId="0" borderId="11" xfId="0" applyFont="1" applyBorder="1"/>
    <xf numFmtId="1" fontId="11" fillId="4" borderId="11" xfId="0" applyNumberFormat="1" applyFont="1" applyFill="1" applyBorder="1" applyAlignment="1">
      <alignment horizontal="center"/>
    </xf>
    <xf numFmtId="0" fontId="11" fillId="4" borderId="11" xfId="0" applyFont="1" applyFill="1" applyBorder="1" applyAlignment="1">
      <alignment horizontal="center"/>
    </xf>
    <xf numFmtId="3" fontId="7" fillId="0" borderId="11" xfId="0" applyNumberFormat="1" applyFont="1" applyBorder="1"/>
    <xf numFmtId="1" fontId="7" fillId="0" borderId="0" xfId="0" applyNumberFormat="1" applyFont="1"/>
    <xf numFmtId="0" fontId="9" fillId="0" borderId="0" xfId="0" applyFont="1" applyAlignment="1">
      <alignment horizontal="center"/>
    </xf>
    <xf numFmtId="0" fontId="7" fillId="0" borderId="0" xfId="0" pivotButton="1" applyFont="1"/>
    <xf numFmtId="164" fontId="7" fillId="0" borderId="0" xfId="0" applyNumberFormat="1" applyFont="1"/>
    <xf numFmtId="164" fontId="9" fillId="0" borderId="0" xfId="0" applyNumberFormat="1" applyFont="1" applyAlignment="1">
      <alignment horizontal="center"/>
    </xf>
    <xf numFmtId="164" fontId="9" fillId="0" borderId="9" xfId="0" applyNumberFormat="1" applyFont="1" applyBorder="1"/>
    <xf numFmtId="167" fontId="7" fillId="3" borderId="0" xfId="2" applyNumberFormat="1" applyFont="1" applyFill="1"/>
    <xf numFmtId="0" fontId="9" fillId="0" borderId="0" xfId="0" applyFont="1" applyFill="1" applyBorder="1"/>
    <xf numFmtId="0" fontId="9" fillId="0" borderId="0" xfId="0" applyFont="1" applyFill="1" applyBorder="1" applyAlignment="1">
      <alignment horizontal="center"/>
    </xf>
    <xf numFmtId="0" fontId="9" fillId="0" borderId="5" xfId="0" applyFont="1" applyFill="1" applyBorder="1" applyAlignment="1">
      <alignment horizontal="center"/>
    </xf>
    <xf numFmtId="0" fontId="9" fillId="0" borderId="4" xfId="0" applyFont="1" applyFill="1" applyBorder="1"/>
    <xf numFmtId="0" fontId="11" fillId="0" borderId="0" xfId="0" applyFont="1" applyFill="1" applyBorder="1" applyAlignment="1">
      <alignment horizontal="center"/>
    </xf>
    <xf numFmtId="0" fontId="9" fillId="0" borderId="0" xfId="0" quotePrefix="1" applyFont="1" applyFill="1" applyBorder="1" applyAlignment="1">
      <alignment horizontal="center"/>
    </xf>
    <xf numFmtId="0" fontId="11" fillId="0" borderId="7" xfId="0" quotePrefix="1" applyFont="1" applyFill="1" applyBorder="1" applyAlignment="1">
      <alignment horizontal="center"/>
    </xf>
    <xf numFmtId="0" fontId="11" fillId="0" borderId="7" xfId="0" applyFont="1" applyFill="1" applyBorder="1" applyAlignment="1">
      <alignment horizontal="center"/>
    </xf>
    <xf numFmtId="167" fontId="9" fillId="0" borderId="7" xfId="2" applyNumberFormat="1" applyFont="1" applyFill="1" applyBorder="1" applyAlignment="1">
      <alignment horizontal="center"/>
    </xf>
    <xf numFmtId="0" fontId="9" fillId="0" borderId="7" xfId="0" applyFont="1" applyFill="1" applyBorder="1" applyAlignment="1">
      <alignment horizontal="center"/>
    </xf>
    <xf numFmtId="0" fontId="9" fillId="0" borderId="8" xfId="0" applyFont="1" applyFill="1" applyBorder="1" applyAlignment="1">
      <alignment horizontal="center"/>
    </xf>
    <xf numFmtId="0" fontId="9" fillId="0" borderId="7" xfId="0" applyFont="1" applyFill="1" applyBorder="1"/>
    <xf numFmtId="0" fontId="9" fillId="0" borderId="6" xfId="0" applyFont="1" applyFill="1" applyBorder="1"/>
    <xf numFmtId="0" fontId="10" fillId="0" borderId="7" xfId="0" applyFont="1" applyFill="1" applyBorder="1" applyAlignment="1">
      <alignment horizontal="center"/>
    </xf>
    <xf numFmtId="0" fontId="7" fillId="0" borderId="0" xfId="0" applyFont="1" applyFill="1" applyBorder="1"/>
    <xf numFmtId="167" fontId="7" fillId="0" borderId="0" xfId="2" applyNumberFormat="1" applyFont="1" applyFill="1" applyBorder="1"/>
    <xf numFmtId="0" fontId="7" fillId="0" borderId="5" xfId="0" applyFont="1" applyFill="1" applyBorder="1"/>
    <xf numFmtId="0" fontId="7" fillId="0" borderId="4" xfId="0" applyFont="1" applyFill="1" applyBorder="1"/>
    <xf numFmtId="164" fontId="7" fillId="0" borderId="0" xfId="1" applyNumberFormat="1" applyFont="1" applyFill="1" applyBorder="1"/>
    <xf numFmtId="44" fontId="7" fillId="0" borderId="0" xfId="2" applyFont="1" applyFill="1" applyBorder="1"/>
    <xf numFmtId="9" fontId="7" fillId="0" borderId="0" xfId="0" applyNumberFormat="1" applyFont="1" applyFill="1" applyBorder="1"/>
    <xf numFmtId="0" fontId="7" fillId="0" borderId="0" xfId="0" quotePrefix="1" applyFont="1" applyFill="1" applyBorder="1" applyAlignment="1">
      <alignment horizontal="left"/>
    </xf>
    <xf numFmtId="44" fontId="7" fillId="0" borderId="0" xfId="0" applyNumberFormat="1" applyFont="1" applyFill="1" applyBorder="1"/>
    <xf numFmtId="167" fontId="15" fillId="0" borderId="0" xfId="2" applyNumberFormat="1" applyFont="1" applyFill="1" applyBorder="1"/>
    <xf numFmtId="165" fontId="7" fillId="0" borderId="0" xfId="0" applyNumberFormat="1" applyFont="1" applyFill="1" applyBorder="1" applyAlignment="1">
      <alignment horizontal="center"/>
    </xf>
    <xf numFmtId="44" fontId="7" fillId="0" borderId="9" xfId="0" applyNumberFormat="1" applyFont="1" applyFill="1" applyBorder="1"/>
    <xf numFmtId="0" fontId="8" fillId="0" borderId="0" xfId="0" applyFont="1" applyAlignment="1">
      <alignment horizontal="center"/>
    </xf>
    <xf numFmtId="164" fontId="8" fillId="0" borderId="0" xfId="0" applyNumberFormat="1" applyFont="1"/>
    <xf numFmtId="164" fontId="15" fillId="0" borderId="0" xfId="1" applyNumberFormat="1" applyFont="1" applyFill="1" applyBorder="1"/>
    <xf numFmtId="164" fontId="12" fillId="0" borderId="0" xfId="1" applyNumberFormat="1" applyFont="1" applyFill="1" applyBorder="1"/>
    <xf numFmtId="164" fontId="15" fillId="0" borderId="7" xfId="1" applyNumberFormat="1" applyFont="1" applyFill="1" applyBorder="1"/>
    <xf numFmtId="164" fontId="7" fillId="0" borderId="9" xfId="1" applyNumberFormat="1" applyFont="1" applyFill="1" applyBorder="1"/>
    <xf numFmtId="1" fontId="16" fillId="4" borderId="12" xfId="17" applyNumberFormat="1" applyFont="1" applyFill="1" applyBorder="1"/>
    <xf numFmtId="0" fontId="11" fillId="4" borderId="13" xfId="0" applyFont="1" applyFill="1" applyBorder="1" applyAlignment="1">
      <alignment horizontal="center"/>
    </xf>
    <xf numFmtId="1" fontId="11" fillId="4" borderId="13" xfId="0" applyNumberFormat="1" applyFont="1" applyFill="1" applyBorder="1" applyAlignment="1">
      <alignment horizontal="center"/>
    </xf>
    <xf numFmtId="1" fontId="16" fillId="2" borderId="14" xfId="17" applyNumberFormat="1" applyFont="1" applyBorder="1"/>
    <xf numFmtId="0" fontId="16" fillId="2" borderId="15" xfId="17" applyFont="1" applyBorder="1"/>
    <xf numFmtId="1" fontId="16" fillId="2" borderId="16" xfId="17" applyNumberFormat="1" applyFont="1" applyBorder="1"/>
    <xf numFmtId="0" fontId="16" fillId="2" borderId="14" xfId="17" applyFont="1" applyBorder="1"/>
    <xf numFmtId="9" fontId="12" fillId="0" borderId="0" xfId="0" applyNumberFormat="1" applyFont="1" applyFill="1" applyBorder="1" applyAlignment="1">
      <alignment horizontal="center"/>
    </xf>
    <xf numFmtId="0" fontId="14" fillId="0" borderId="0" xfId="18" applyNumberFormat="1" applyFont="1" applyAlignment="1"/>
    <xf numFmtId="0" fontId="10" fillId="0" borderId="0" xfId="18" applyNumberFormat="1" applyFont="1" applyAlignment="1">
      <alignment horizontal="center"/>
    </xf>
    <xf numFmtId="0" fontId="14" fillId="0" borderId="0" xfId="18" applyNumberFormat="1" applyFont="1" applyFill="1" applyAlignment="1"/>
    <xf numFmtId="0" fontId="19" fillId="0" borderId="0" xfId="18" applyNumberFormat="1" applyFont="1" applyFill="1" applyAlignment="1"/>
    <xf numFmtId="0" fontId="14" fillId="0" borderId="0" xfId="18" applyNumberFormat="1" applyFont="1" applyBorder="1" applyAlignment="1"/>
    <xf numFmtId="0" fontId="10" fillId="0" borderId="21" xfId="18" applyNumberFormat="1" applyFont="1" applyFill="1" applyBorder="1" applyAlignment="1">
      <alignment horizontal="center"/>
    </xf>
    <xf numFmtId="0" fontId="14" fillId="0" borderId="22" xfId="18" applyNumberFormat="1" applyFont="1" applyBorder="1" applyAlignment="1"/>
    <xf numFmtId="0" fontId="14" fillId="0" borderId="0" xfId="18" applyNumberFormat="1" applyFont="1" applyFill="1" applyAlignment="1">
      <alignment wrapText="1"/>
    </xf>
    <xf numFmtId="0" fontId="14" fillId="0" borderId="23" xfId="18" applyNumberFormat="1" applyFont="1" applyFill="1" applyBorder="1" applyAlignment="1">
      <alignment horizontal="center"/>
    </xf>
    <xf numFmtId="0" fontId="14" fillId="0" borderId="24" xfId="18" applyNumberFormat="1" applyFont="1" applyFill="1" applyBorder="1" applyAlignment="1">
      <alignment horizontal="center" wrapText="1"/>
    </xf>
    <xf numFmtId="0" fontId="14" fillId="0" borderId="23" xfId="18" applyNumberFormat="1" applyFont="1" applyFill="1" applyBorder="1" applyAlignment="1">
      <alignment horizontal="center" wrapText="1"/>
    </xf>
    <xf numFmtId="0" fontId="14" fillId="0" borderId="25" xfId="18" applyNumberFormat="1" applyFont="1" applyFill="1" applyBorder="1" applyAlignment="1">
      <alignment horizontal="center" wrapText="1"/>
    </xf>
    <xf numFmtId="0" fontId="14" fillId="0" borderId="26" xfId="18" applyNumberFormat="1" applyFont="1" applyFill="1" applyBorder="1" applyAlignment="1">
      <alignment horizontal="center" wrapText="1"/>
    </xf>
    <xf numFmtId="0" fontId="14" fillId="0" borderId="0" xfId="18" applyNumberFormat="1" applyFont="1" applyFill="1" applyAlignment="1">
      <alignment horizontal="center" wrapText="1"/>
    </xf>
    <xf numFmtId="0" fontId="14" fillId="0" borderId="27" xfId="18" applyNumberFormat="1" applyFont="1" applyFill="1" applyBorder="1" applyAlignment="1"/>
    <xf numFmtId="0" fontId="14" fillId="0" borderId="28" xfId="18" applyNumberFormat="1" applyFont="1" applyFill="1" applyBorder="1" applyAlignment="1">
      <alignment horizontal="center"/>
    </xf>
    <xf numFmtId="0" fontId="14" fillId="0" borderId="25" xfId="18" applyNumberFormat="1" applyFont="1" applyFill="1" applyBorder="1" applyAlignment="1">
      <alignment horizontal="center"/>
    </xf>
    <xf numFmtId="0" fontId="14" fillId="0" borderId="0" xfId="18" applyNumberFormat="1" applyFont="1" applyFill="1" applyAlignment="1">
      <alignment horizontal="center"/>
    </xf>
    <xf numFmtId="0" fontId="14" fillId="0" borderId="7" xfId="18" applyNumberFormat="1" applyFont="1" applyFill="1" applyBorder="1" applyAlignment="1"/>
    <xf numFmtId="0" fontId="14" fillId="0" borderId="21" xfId="18" applyNumberFormat="1" applyFont="1" applyFill="1" applyBorder="1" applyAlignment="1"/>
    <xf numFmtId="0" fontId="14" fillId="0" borderId="29" xfId="18" applyNumberFormat="1" applyFont="1" applyFill="1" applyBorder="1" applyAlignment="1"/>
    <xf numFmtId="0" fontId="14" fillId="0" borderId="30" xfId="18" applyNumberFormat="1" applyFont="1" applyFill="1" applyBorder="1" applyAlignment="1"/>
    <xf numFmtId="169" fontId="14" fillId="0" borderId="0" xfId="18" applyNumberFormat="1" applyFont="1" applyFill="1" applyAlignment="1"/>
    <xf numFmtId="166" fontId="14" fillId="0" borderId="4" xfId="18" applyNumberFormat="1" applyFont="1" applyFill="1" applyBorder="1" applyAlignment="1"/>
    <xf numFmtId="166" fontId="14" fillId="0" borderId="5" xfId="18" applyNumberFormat="1" applyFont="1" applyFill="1" applyBorder="1" applyAlignment="1"/>
    <xf numFmtId="166" fontId="14" fillId="0" borderId="0" xfId="18" applyNumberFormat="1" applyFont="1" applyFill="1" applyBorder="1" applyAlignment="1"/>
    <xf numFmtId="166" fontId="14" fillId="0" borderId="0" xfId="18" applyNumberFormat="1" applyFont="1" applyFill="1" applyAlignment="1"/>
    <xf numFmtId="44" fontId="14" fillId="0" borderId="4" xfId="18" applyNumberFormat="1" applyFont="1" applyFill="1" applyBorder="1" applyAlignment="1"/>
    <xf numFmtId="164" fontId="14" fillId="0" borderId="4" xfId="18" applyNumberFormat="1" applyFont="1" applyFill="1" applyBorder="1" applyAlignment="1"/>
    <xf numFmtId="164" fontId="14" fillId="0" borderId="5" xfId="18" applyNumberFormat="1" applyFont="1" applyFill="1" applyBorder="1" applyAlignment="1"/>
    <xf numFmtId="164" fontId="14" fillId="0" borderId="0" xfId="18" applyNumberFormat="1" applyFont="1" applyFill="1" applyBorder="1" applyAlignment="1"/>
    <xf numFmtId="43" fontId="14" fillId="0" borderId="0" xfId="18" applyNumberFormat="1" applyFont="1" applyFill="1" applyAlignment="1"/>
    <xf numFmtId="43" fontId="14" fillId="0" borderId="4" xfId="18" applyNumberFormat="1" applyFont="1" applyFill="1" applyBorder="1" applyAlignment="1"/>
    <xf numFmtId="43" fontId="14" fillId="0" borderId="5" xfId="18" applyNumberFormat="1" applyFont="1" applyFill="1" applyBorder="1" applyAlignment="1"/>
    <xf numFmtId="164" fontId="14" fillId="0" borderId="6" xfId="18" applyNumberFormat="1" applyFont="1" applyFill="1" applyBorder="1" applyAlignment="1"/>
    <xf numFmtId="164" fontId="14" fillId="0" borderId="8" xfId="18" applyNumberFormat="1" applyFont="1" applyFill="1" applyBorder="1" applyAlignment="1"/>
    <xf numFmtId="164" fontId="14" fillId="0" borderId="7" xfId="18" applyNumberFormat="1" applyFont="1" applyFill="1" applyBorder="1" applyAlignment="1"/>
    <xf numFmtId="43" fontId="14" fillId="0" borderId="7" xfId="18" applyNumberFormat="1" applyFont="1" applyFill="1" applyBorder="1" applyAlignment="1"/>
    <xf numFmtId="43" fontId="14" fillId="0" borderId="6" xfId="18" applyNumberFormat="1" applyFont="1" applyFill="1" applyBorder="1" applyAlignment="1"/>
    <xf numFmtId="43" fontId="14" fillId="0" borderId="8" xfId="18" applyNumberFormat="1" applyFont="1" applyFill="1" applyBorder="1" applyAlignment="1"/>
    <xf numFmtId="0" fontId="10" fillId="0" borderId="7" xfId="18" applyNumberFormat="1" applyFont="1" applyFill="1" applyBorder="1" applyAlignment="1">
      <alignment horizontal="center"/>
    </xf>
    <xf numFmtId="164" fontId="14" fillId="0" borderId="8" xfId="18" applyNumberFormat="1" applyFont="1" applyFill="1" applyBorder="1" applyAlignment="1">
      <alignment horizontal="right"/>
    </xf>
    <xf numFmtId="169" fontId="14" fillId="0" borderId="0" xfId="18" applyNumberFormat="1" applyFont="1" applyFill="1" applyAlignment="1">
      <alignment horizontal="right"/>
    </xf>
    <xf numFmtId="43" fontId="14" fillId="0" borderId="0" xfId="18" applyNumberFormat="1" applyFont="1" applyFill="1" applyBorder="1" applyAlignment="1"/>
    <xf numFmtId="0" fontId="14" fillId="0" borderId="8" xfId="18" applyNumberFormat="1" applyFont="1" applyFill="1" applyBorder="1" applyAlignment="1"/>
    <xf numFmtId="0" fontId="14" fillId="0" borderId="5" xfId="18" applyNumberFormat="1" applyFont="1" applyFill="1" applyBorder="1" applyAlignment="1"/>
    <xf numFmtId="164" fontId="14" fillId="0" borderId="3" xfId="18" applyNumberFormat="1" applyFont="1" applyFill="1" applyBorder="1" applyAlignment="1"/>
    <xf numFmtId="43" fontId="14" fillId="0" borderId="3" xfId="18" applyNumberFormat="1" applyFont="1" applyFill="1" applyBorder="1" applyAlignment="1"/>
    <xf numFmtId="0" fontId="14" fillId="0" borderId="3" xfId="18" applyNumberFormat="1" applyFont="1" applyFill="1" applyBorder="1" applyAlignment="1"/>
    <xf numFmtId="0" fontId="10" fillId="0" borderId="0" xfId="18" applyNumberFormat="1" applyFont="1" applyFill="1" applyAlignment="1">
      <alignment horizontal="center"/>
    </xf>
    <xf numFmtId="0" fontId="10" fillId="0" borderId="8" xfId="18" applyNumberFormat="1" applyFont="1" applyFill="1" applyBorder="1" applyAlignment="1">
      <alignment horizontal="center"/>
    </xf>
    <xf numFmtId="164" fontId="14" fillId="0" borderId="0" xfId="18" applyNumberFormat="1" applyFont="1" applyFill="1" applyAlignment="1"/>
    <xf numFmtId="0" fontId="10" fillId="0" borderId="5" xfId="18" applyNumberFormat="1" applyFont="1" applyFill="1" applyBorder="1" applyAlignment="1"/>
    <xf numFmtId="0" fontId="10" fillId="0" borderId="31" xfId="18" applyNumberFormat="1" applyFont="1" applyFill="1" applyBorder="1" applyAlignment="1"/>
    <xf numFmtId="166" fontId="10" fillId="0" borderId="31" xfId="18" applyNumberFormat="1" applyFont="1" applyFill="1" applyBorder="1" applyAlignment="1"/>
    <xf numFmtId="0" fontId="10" fillId="0" borderId="32" xfId="18" applyNumberFormat="1" applyFont="1" applyBorder="1" applyAlignment="1">
      <alignment horizontal="center"/>
    </xf>
    <xf numFmtId="164" fontId="14" fillId="0" borderId="8" xfId="18" applyNumberFormat="1" applyFont="1" applyBorder="1" applyAlignment="1"/>
    <xf numFmtId="169" fontId="14" fillId="0" borderId="0" xfId="18" applyNumberFormat="1" applyFont="1" applyAlignment="1"/>
    <xf numFmtId="0" fontId="14" fillId="0" borderId="7" xfId="18" applyNumberFormat="1" applyFont="1" applyBorder="1" applyAlignment="1"/>
    <xf numFmtId="164" fontId="14" fillId="0" borderId="7" xfId="18" applyNumberFormat="1" applyFont="1" applyBorder="1" applyAlignment="1"/>
    <xf numFmtId="9" fontId="14" fillId="0" borderId="7" xfId="18" applyNumberFormat="1" applyFont="1" applyBorder="1" applyAlignment="1"/>
    <xf numFmtId="43" fontId="14" fillId="0" borderId="7" xfId="18" quotePrefix="1" applyNumberFormat="1" applyFont="1" applyBorder="1" applyAlignment="1"/>
    <xf numFmtId="9" fontId="14" fillId="0" borderId="7" xfId="18" applyNumberFormat="1" applyFont="1" applyFill="1" applyBorder="1" applyAlignment="1"/>
    <xf numFmtId="9" fontId="14" fillId="0" borderId="7" xfId="18" quotePrefix="1" applyNumberFormat="1" applyFont="1" applyBorder="1" applyAlignment="1"/>
    <xf numFmtId="43" fontId="14" fillId="0" borderId="7" xfId="18" applyNumberFormat="1" applyFont="1" applyBorder="1" applyAlignment="1"/>
    <xf numFmtId="0" fontId="14" fillId="0" borderId="0" xfId="18" applyNumberFormat="1" applyFont="1" applyAlignment="1">
      <alignment horizontal="center"/>
    </xf>
    <xf numFmtId="164" fontId="14" fillId="0" borderId="2" xfId="18" applyNumberFormat="1" applyFont="1" applyBorder="1" applyAlignment="1"/>
    <xf numFmtId="164" fontId="14" fillId="0" borderId="3" xfId="18" applyNumberFormat="1" applyFont="1" applyBorder="1" applyAlignment="1"/>
    <xf numFmtId="164" fontId="14" fillId="0" borderId="1" xfId="18" applyNumberFormat="1" applyFont="1" applyBorder="1" applyAlignment="1"/>
    <xf numFmtId="164" fontId="14" fillId="0" borderId="4" xfId="18" applyNumberFormat="1" applyFont="1" applyBorder="1" applyAlignment="1"/>
    <xf numFmtId="43" fontId="14" fillId="0" borderId="33" xfId="18" applyNumberFormat="1" applyFont="1" applyBorder="1" applyAlignment="1"/>
    <xf numFmtId="164" fontId="14" fillId="0" borderId="1" xfId="18" applyNumberFormat="1" applyFont="1" applyFill="1" applyBorder="1" applyAlignment="1"/>
    <xf numFmtId="164" fontId="14" fillId="0" borderId="0" xfId="18" applyNumberFormat="1" applyFont="1" applyBorder="1" applyAlignment="1"/>
    <xf numFmtId="0" fontId="10" fillId="0" borderId="0" xfId="18" applyNumberFormat="1" applyFont="1" applyBorder="1" applyAlignment="1"/>
    <xf numFmtId="164" fontId="14" fillId="0" borderId="5" xfId="18" applyNumberFormat="1" applyFont="1" applyBorder="1" applyAlignment="1"/>
    <xf numFmtId="43" fontId="14" fillId="0" borderId="0" xfId="18" applyNumberFormat="1" applyFont="1" applyAlignment="1"/>
    <xf numFmtId="43" fontId="14" fillId="0" borderId="0" xfId="18" applyNumberFormat="1" applyFont="1" applyBorder="1" applyAlignment="1"/>
    <xf numFmtId="0" fontId="10" fillId="0" borderId="0" xfId="18" applyNumberFormat="1" applyFont="1" applyBorder="1" applyAlignment="1">
      <alignment horizontal="center"/>
    </xf>
    <xf numFmtId="164" fontId="14" fillId="0" borderId="6" xfId="18" applyNumberFormat="1" applyFont="1" applyBorder="1" applyAlignment="1"/>
    <xf numFmtId="16" fontId="14" fillId="0" borderId="0" xfId="18" quotePrefix="1" applyNumberFormat="1" applyFont="1" applyFill="1" applyAlignment="1"/>
    <xf numFmtId="0" fontId="14" fillId="0" borderId="0" xfId="18" applyNumberFormat="1" applyFont="1" applyFill="1" applyBorder="1" applyAlignment="1"/>
    <xf numFmtId="0" fontId="14" fillId="0" borderId="28" xfId="18" applyNumberFormat="1" applyFont="1" applyFill="1" applyBorder="1" applyAlignment="1">
      <alignment horizontal="center" wrapText="1"/>
    </xf>
    <xf numFmtId="0" fontId="14" fillId="0" borderId="25" xfId="18" applyNumberFormat="1" applyFont="1" applyFill="1" applyBorder="1" applyAlignment="1">
      <alignment wrapText="1"/>
    </xf>
    <xf numFmtId="164" fontId="14" fillId="0" borderId="3" xfId="18" applyNumberFormat="1" applyFont="1" applyFill="1" applyBorder="1" applyAlignment="1">
      <alignment horizontal="center"/>
    </xf>
    <xf numFmtId="164" fontId="14" fillId="0" borderId="30" xfId="18" applyNumberFormat="1" applyFont="1" applyBorder="1" applyAlignment="1"/>
    <xf numFmtId="169" fontId="14" fillId="0" borderId="0" xfId="18" applyNumberFormat="1" applyFont="1" applyAlignment="1">
      <alignment horizontal="left"/>
    </xf>
    <xf numFmtId="164" fontId="14" fillId="0" borderId="5" xfId="18" applyNumberFormat="1" applyFont="1" applyFill="1" applyBorder="1" applyAlignment="1">
      <alignment horizontal="center"/>
    </xf>
    <xf numFmtId="164" fontId="14" fillId="0" borderId="0" xfId="18" applyNumberFormat="1" applyFont="1" applyFill="1" applyBorder="1" applyAlignment="1">
      <alignment horizontal="center"/>
    </xf>
    <xf numFmtId="164" fontId="14" fillId="0" borderId="8" xfId="18" applyNumberFormat="1" applyFont="1" applyFill="1" applyBorder="1" applyAlignment="1">
      <alignment horizontal="center"/>
    </xf>
    <xf numFmtId="0" fontId="14" fillId="0" borderId="0" xfId="18" applyNumberFormat="1" applyFont="1" applyFill="1" applyAlignment="1">
      <alignment horizontal="left"/>
    </xf>
    <xf numFmtId="169" fontId="14" fillId="0" borderId="0" xfId="18" applyNumberFormat="1" applyFont="1" applyAlignment="1">
      <alignment horizontal="right"/>
    </xf>
    <xf numFmtId="164" fontId="14" fillId="0" borderId="2" xfId="18" applyNumberFormat="1" applyFont="1" applyFill="1" applyBorder="1" applyAlignment="1"/>
    <xf numFmtId="170" fontId="14" fillId="0" borderId="0" xfId="18" applyNumberFormat="1" applyFont="1" applyFill="1" applyBorder="1" applyAlignment="1"/>
    <xf numFmtId="16" fontId="14" fillId="0" borderId="0" xfId="18" quotePrefix="1" applyNumberFormat="1" applyFont="1" applyFill="1" applyAlignment="1">
      <alignment horizontal="left"/>
    </xf>
    <xf numFmtId="164" fontId="14" fillId="0" borderId="7" xfId="18" applyNumberFormat="1" applyFont="1" applyFill="1" applyBorder="1" applyAlignment="1">
      <alignment horizontal="center"/>
    </xf>
    <xf numFmtId="43" fontId="14" fillId="0" borderId="1" xfId="18" applyNumberFormat="1" applyFont="1" applyFill="1" applyBorder="1" applyAlignment="1"/>
    <xf numFmtId="164" fontId="14" fillId="0" borderId="1" xfId="18" applyNumberFormat="1" applyFont="1" applyFill="1" applyBorder="1" applyAlignment="1">
      <alignment horizontal="center"/>
    </xf>
    <xf numFmtId="164" fontId="14" fillId="5" borderId="2" xfId="18" applyNumberFormat="1" applyFont="1" applyFill="1" applyBorder="1" applyAlignment="1"/>
    <xf numFmtId="164" fontId="14" fillId="5" borderId="4" xfId="18" applyNumberFormat="1" applyFont="1" applyFill="1" applyBorder="1" applyAlignment="1"/>
    <xf numFmtId="164" fontId="14" fillId="5" borderId="0" xfId="18" applyNumberFormat="1" applyFont="1" applyFill="1" applyBorder="1" applyAlignment="1"/>
    <xf numFmtId="164" fontId="14" fillId="5" borderId="6" xfId="18" applyNumberFormat="1" applyFont="1" applyFill="1" applyBorder="1" applyAlignment="1"/>
    <xf numFmtId="164" fontId="8" fillId="0" borderId="1" xfId="18" applyNumberFormat="1" applyFont="1" applyBorder="1" applyAlignment="1"/>
    <xf numFmtId="164" fontId="8" fillId="0" borderId="1" xfId="18" applyNumberFormat="1" applyFont="1" applyFill="1" applyBorder="1" applyAlignment="1"/>
    <xf numFmtId="43" fontId="8" fillId="0" borderId="1" xfId="18" applyNumberFormat="1" applyFont="1" applyFill="1" applyBorder="1" applyAlignment="1"/>
    <xf numFmtId="164" fontId="8" fillId="0" borderId="1" xfId="18" applyNumberFormat="1" applyFont="1" applyFill="1" applyBorder="1" applyAlignment="1">
      <alignment horizontal="center"/>
    </xf>
    <xf numFmtId="164" fontId="8" fillId="0" borderId="0" xfId="18" applyNumberFormat="1" applyFont="1" applyBorder="1" applyAlignment="1"/>
    <xf numFmtId="164" fontId="8" fillId="0" borderId="0" xfId="18" applyNumberFormat="1" applyFont="1" applyFill="1" applyBorder="1" applyAlignment="1"/>
    <xf numFmtId="43" fontId="8" fillId="0" borderId="0" xfId="18" applyNumberFormat="1" applyFont="1" applyFill="1" applyBorder="1" applyAlignment="1"/>
    <xf numFmtId="164" fontId="8" fillId="0" borderId="0" xfId="18" applyNumberFormat="1" applyFont="1" applyFill="1" applyBorder="1" applyAlignment="1">
      <alignment horizontal="center"/>
    </xf>
    <xf numFmtId="169" fontId="14" fillId="0" borderId="0" xfId="18" applyNumberFormat="1" applyFont="1" applyBorder="1" applyAlignment="1"/>
    <xf numFmtId="164" fontId="14" fillId="5" borderId="0" xfId="18" applyNumberFormat="1" applyFont="1" applyFill="1" applyBorder="1" applyAlignment="1">
      <alignment horizontal="center"/>
    </xf>
    <xf numFmtId="17" fontId="14" fillId="0" borderId="0" xfId="18" applyNumberFormat="1" applyFont="1" applyFill="1" applyAlignment="1">
      <alignment horizontal="center"/>
    </xf>
    <xf numFmtId="164" fontId="10" fillId="0" borderId="1" xfId="18" applyNumberFormat="1" applyFont="1" applyBorder="1" applyAlignment="1"/>
    <xf numFmtId="164" fontId="10" fillId="0" borderId="0" xfId="18" applyNumberFormat="1" applyFont="1" applyBorder="1" applyAlignment="1"/>
    <xf numFmtId="0" fontId="18" fillId="0" borderId="0" xfId="18" applyNumberFormat="1" applyFont="1" applyFill="1" applyAlignment="1"/>
    <xf numFmtId="169" fontId="10" fillId="0" borderId="0" xfId="18" applyNumberFormat="1" applyFont="1" applyAlignment="1"/>
    <xf numFmtId="164" fontId="18" fillId="0" borderId="1" xfId="18" applyNumberFormat="1" applyFont="1" applyBorder="1" applyAlignment="1">
      <alignment horizontal="center"/>
    </xf>
    <xf numFmtId="164" fontId="10" fillId="0" borderId="1" xfId="18" applyNumberFormat="1" applyFont="1" applyBorder="1" applyAlignment="1">
      <alignment horizontal="center"/>
    </xf>
    <xf numFmtId="164" fontId="18" fillId="0" borderId="0" xfId="18" applyNumberFormat="1" applyFont="1" applyBorder="1" applyAlignment="1">
      <alignment horizontal="center"/>
    </xf>
    <xf numFmtId="164" fontId="10" fillId="0" borderId="0" xfId="18" applyNumberFormat="1" applyFont="1" applyBorder="1" applyAlignment="1">
      <alignment horizontal="center"/>
    </xf>
    <xf numFmtId="164" fontId="14" fillId="0" borderId="4" xfId="21" applyNumberFormat="1" applyFont="1" applyFill="1" applyBorder="1" applyAlignment="1"/>
    <xf numFmtId="17" fontId="14" fillId="0" borderId="0" xfId="18" applyNumberFormat="1" applyFont="1" applyFill="1" applyBorder="1" applyAlignment="1">
      <alignment horizontal="center"/>
    </xf>
    <xf numFmtId="164" fontId="10" fillId="0" borderId="0" xfId="18" applyNumberFormat="1" applyFont="1" applyBorder="1" applyAlignment="1">
      <alignment horizontal="center" vertical="top"/>
    </xf>
    <xf numFmtId="17" fontId="14" fillId="0" borderId="0" xfId="18" applyNumberFormat="1" applyFont="1" applyAlignment="1">
      <alignment horizontal="left"/>
    </xf>
    <xf numFmtId="164" fontId="14" fillId="0" borderId="34" xfId="18" applyNumberFormat="1" applyFont="1" applyFill="1" applyBorder="1" applyAlignment="1"/>
    <xf numFmtId="166" fontId="14" fillId="0" borderId="7" xfId="18" applyNumberFormat="1" applyFont="1" applyFill="1" applyBorder="1" applyAlignment="1"/>
    <xf numFmtId="0" fontId="10" fillId="0" borderId="0" xfId="18" applyNumberFormat="1" applyFont="1" applyAlignment="1"/>
    <xf numFmtId="164" fontId="14" fillId="0" borderId="0" xfId="18" applyNumberFormat="1" applyFont="1" applyAlignment="1"/>
    <xf numFmtId="164" fontId="14" fillId="0" borderId="0" xfId="21" applyNumberFormat="1" applyFont="1" applyAlignment="1"/>
    <xf numFmtId="166" fontId="14" fillId="0" borderId="0" xfId="18" applyNumberFormat="1" applyFont="1" applyAlignment="1"/>
    <xf numFmtId="171" fontId="14" fillId="0" borderId="0" xfId="18" applyNumberFormat="1" applyFont="1" applyAlignment="1"/>
    <xf numFmtId="0" fontId="14" fillId="0" borderId="0" xfId="18" applyNumberFormat="1" applyFont="1" applyAlignment="1">
      <alignment horizontal="left"/>
    </xf>
    <xf numFmtId="9" fontId="14" fillId="0" borderId="0" xfId="18" applyNumberFormat="1" applyFont="1" applyAlignment="1"/>
    <xf numFmtId="0" fontId="10" fillId="0" borderId="0" xfId="18" applyNumberFormat="1" applyFont="1" applyFill="1" applyAlignment="1"/>
    <xf numFmtId="9" fontId="14" fillId="0" borderId="0" xfId="18" applyNumberFormat="1" applyFont="1" applyFill="1" applyAlignment="1"/>
    <xf numFmtId="0" fontId="10" fillId="0" borderId="0" xfId="18" applyNumberFormat="1" applyFont="1" applyAlignment="1">
      <alignment horizontal="center" wrapText="1"/>
    </xf>
    <xf numFmtId="0" fontId="7" fillId="0" borderId="0" xfId="0" applyFont="1" applyAlignment="1">
      <alignment horizontal="center" wrapText="1"/>
    </xf>
    <xf numFmtId="0" fontId="7" fillId="0" borderId="0" xfId="0" applyFont="1" applyAlignment="1">
      <alignment wrapText="1"/>
    </xf>
    <xf numFmtId="0" fontId="9" fillId="0" borderId="0" xfId="0" quotePrefix="1" applyFont="1" applyBorder="1" applyAlignment="1">
      <alignment horizontal="center" wrapText="1"/>
    </xf>
    <xf numFmtId="0" fontId="9" fillId="0" borderId="0" xfId="0" applyFont="1" applyBorder="1" applyAlignment="1">
      <alignment horizontal="center" wrapText="1"/>
    </xf>
    <xf numFmtId="168" fontId="10" fillId="0" borderId="0" xfId="18" applyFont="1" applyAlignment="1">
      <alignment wrapText="1"/>
    </xf>
    <xf numFmtId="0" fontId="10" fillId="0" borderId="19" xfId="18" applyNumberFormat="1" applyFont="1" applyFill="1" applyBorder="1" applyAlignment="1">
      <alignment horizontal="center"/>
    </xf>
    <xf numFmtId="0" fontId="10" fillId="0" borderId="20" xfId="18" applyNumberFormat="1" applyFont="1" applyFill="1" applyBorder="1" applyAlignment="1">
      <alignment horizontal="center"/>
    </xf>
    <xf numFmtId="0" fontId="14" fillId="0" borderId="0" xfId="18" applyNumberFormat="1" applyFont="1" applyAlignment="1">
      <alignment wrapText="1"/>
    </xf>
    <xf numFmtId="0" fontId="14" fillId="0" borderId="0" xfId="18" applyNumberFormat="1" applyFont="1" applyFill="1" applyAlignment="1">
      <alignment wrapText="1"/>
    </xf>
    <xf numFmtId="0" fontId="14" fillId="0" borderId="0" xfId="18" applyNumberFormat="1" applyFont="1" applyFill="1" applyAlignment="1">
      <alignment horizontal="left" wrapText="1"/>
    </xf>
    <xf numFmtId="0" fontId="10" fillId="0" borderId="21" xfId="18" applyNumberFormat="1" applyFont="1" applyFill="1" applyBorder="1" applyAlignment="1">
      <alignment horizontal="center"/>
    </xf>
    <xf numFmtId="0" fontId="10" fillId="0" borderId="0" xfId="18" applyNumberFormat="1" applyFont="1" applyAlignment="1">
      <alignment horizontal="center"/>
    </xf>
    <xf numFmtId="0" fontId="18" fillId="0" borderId="0" xfId="18" applyNumberFormat="1" applyFont="1" applyAlignment="1">
      <alignment horizontal="center"/>
    </xf>
    <xf numFmtId="0" fontId="10" fillId="0" borderId="0" xfId="18" applyNumberFormat="1" applyFont="1" applyFill="1" applyBorder="1" applyAlignment="1">
      <alignment horizontal="center"/>
    </xf>
    <xf numFmtId="0" fontId="10" fillId="0" borderId="19" xfId="18" applyNumberFormat="1" applyFont="1" applyBorder="1" applyAlignment="1">
      <alignment horizontal="center"/>
    </xf>
    <xf numFmtId="0" fontId="10" fillId="0" borderId="20" xfId="18" applyNumberFormat="1" applyFont="1" applyBorder="1" applyAlignment="1">
      <alignment horizontal="center"/>
    </xf>
    <xf numFmtId="0" fontId="9" fillId="0" borderId="0" xfId="0" applyFont="1" applyAlignment="1">
      <alignment horizontal="center"/>
    </xf>
    <xf numFmtId="0" fontId="24" fillId="5" borderId="38" xfId="0" quotePrefix="1" applyFont="1" applyFill="1" applyBorder="1" applyAlignment="1">
      <alignment horizontal="center"/>
    </xf>
    <xf numFmtId="0" fontId="24" fillId="5" borderId="0" xfId="0" quotePrefix="1" applyFont="1" applyFill="1" applyBorder="1" applyAlignment="1">
      <alignment horizontal="center"/>
    </xf>
    <xf numFmtId="0" fontId="0" fillId="0" borderId="0" xfId="0" applyAlignment="1"/>
    <xf numFmtId="0" fontId="1" fillId="6" borderId="0" xfId="22" applyFont="1" applyFill="1"/>
    <xf numFmtId="0" fontId="23" fillId="6" borderId="37" xfId="22" applyFont="1" applyFill="1" applyBorder="1" applyAlignment="1">
      <alignment horizontal="center" vertical="center"/>
    </xf>
    <xf numFmtId="0" fontId="23" fillId="6" borderId="36" xfId="22" applyFont="1" applyFill="1" applyBorder="1" applyAlignment="1">
      <alignment horizontal="center" vertical="center"/>
    </xf>
    <xf numFmtId="0" fontId="23" fillId="6" borderId="35" xfId="22" applyFont="1" applyFill="1" applyBorder="1" applyAlignment="1">
      <alignment horizontal="center" vertical="center"/>
    </xf>
    <xf numFmtId="0" fontId="1" fillId="6" borderId="0" xfId="22" applyFont="1" applyFill="1" applyBorder="1"/>
    <xf numFmtId="0" fontId="7" fillId="7" borderId="17" xfId="0" applyFont="1" applyFill="1" applyBorder="1" applyAlignment="1">
      <alignment horizontal="center"/>
    </xf>
    <xf numFmtId="0" fontId="7" fillId="7" borderId="11" xfId="0" applyFont="1" applyFill="1" applyBorder="1" applyAlignment="1">
      <alignment horizontal="center"/>
    </xf>
    <xf numFmtId="1" fontId="7" fillId="7" borderId="18" xfId="0" applyNumberFormat="1" applyFont="1" applyFill="1" applyBorder="1" applyAlignment="1">
      <alignment horizontal="center"/>
    </xf>
    <xf numFmtId="0" fontId="16" fillId="7" borderId="11" xfId="0" applyFont="1" applyFill="1" applyBorder="1" applyAlignment="1">
      <alignment horizontal="center"/>
    </xf>
  </cellXfs>
  <cellStyles count="23">
    <cellStyle name="Check Cell" xfId="17" builtinId="23"/>
    <cellStyle name="Comma" xfId="1" builtinId="3"/>
    <cellStyle name="Comma 10" xfId="21"/>
    <cellStyle name="Comma 10 2 2 2 3" xfId="15"/>
    <cellStyle name="Comma 2" xfId="8"/>
    <cellStyle name="Comma 2 2" xfId="5"/>
    <cellStyle name="Comma 3" xfId="10"/>
    <cellStyle name="Currency" xfId="2" builtinId="4"/>
    <cellStyle name="Currency 10 3 4 2" xfId="14"/>
    <cellStyle name="Normal" xfId="0" builtinId="0"/>
    <cellStyle name="Normal 10 5" xfId="6"/>
    <cellStyle name="Normal 100 4" xfId="18"/>
    <cellStyle name="Normal 157 3" xfId="16"/>
    <cellStyle name="Normal 2" xfId="7"/>
    <cellStyle name="Normal 2 2" xfId="19"/>
    <cellStyle name="Normal 3" xfId="9"/>
    <cellStyle name="Normal 3 2" xfId="4"/>
    <cellStyle name="Normal 3 2 2" xfId="13"/>
    <cellStyle name="Normal 4" xfId="12"/>
    <cellStyle name="Normal 5" xfId="20"/>
    <cellStyle name="Normal 6" xfId="22"/>
    <cellStyle name="Percent" xfId="3" builtinId="5"/>
    <cellStyle name="Percent 2" xfId="11"/>
  </cellStyles>
  <dxfs count="57">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numFmt numFmtId="164" formatCode="_(* #,##0_);_(* \(#,##0\);_(* &quot;-&quot;??_);_(@_)"/>
    </dxf>
    <dxf>
      <numFmt numFmtId="172" formatCode="_(* #,##0.0_);_(* \(#,##0.0\);_(* &quot;-&quot;??_);_(@_)"/>
    </dxf>
    <dxf>
      <numFmt numFmtId="35" formatCode="_(* #,##0.00_);_(* \(#,##0.00\);_(* &quot;-&quot;??_);_(@_)"/>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font>
        <name val="Agency FB"/>
        <scheme val="none"/>
      </font>
    </dxf>
    <dxf>
      <numFmt numFmtId="164" formatCode="_(* #,##0_);_(* \(#,##0\);_(* &quot;-&quot;??_);_(@_)"/>
    </dxf>
    <dxf>
      <numFmt numFmtId="172" formatCode="_(* #,##0.0_);_(* \(#,##0.0\);_(* &quot;-&quot;??_);_(@_)"/>
    </dxf>
    <dxf>
      <numFmt numFmtId="35" formatCode="_(* #,##0.00_);_(* \(#,##0.00\);_(* &quot;-&quot;??_);_(@_)"/>
    </dxf>
  </dxfs>
  <tableStyles count="0" defaultTableStyle="TableStyleMedium2" defaultPivotStyle="PivotStyleLight16"/>
  <colors>
    <mruColors>
      <color rgb="FF0000FF"/>
      <color rgb="FF0033CC"/>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customXml" Target="../customXml/item1.xml"/><Relationship Id="rId5" Type="http://schemas.openxmlformats.org/officeDocument/2006/relationships/worksheet" Target="worksheets/sheet5.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18" Type="http://schemas.openxmlformats.org/officeDocument/2006/relationships/externalLink" Target="externalLinks/externalLink108.xml"/><Relationship Id="rId134" Type="http://schemas.openxmlformats.org/officeDocument/2006/relationships/externalLink" Target="externalLinks/externalLink124.xml"/><Relationship Id="rId139" Type="http://schemas.openxmlformats.org/officeDocument/2006/relationships/externalLink" Target="externalLinks/externalLink12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50" Type="http://schemas.openxmlformats.org/officeDocument/2006/relationships/customXml" Target="../customXml/item2.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customXml" Target="../customXml/item3.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customXml" Target="../customXml/item4.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customXml" Target="../customXml/item5.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pivotCacheDefinition" Target="pivotCache/pivotCacheDefinition1.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pivotCacheDefinition" Target="pivotCache/pivotCacheDefinition2.xml"/><Relationship Id="rId90" Type="http://schemas.openxmlformats.org/officeDocument/2006/relationships/externalLink" Target="externalLinks/externalLink8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10</xdr:row>
      <xdr:rowOff>28575</xdr:rowOff>
    </xdr:from>
    <xdr:ext cx="5720175" cy="5752024"/>
    <xdr:pic>
      <xdr:nvPicPr>
        <xdr:cNvPr id="4" name="Picture 3"/>
        <xdr:cNvPicPr>
          <a:picLocks noChangeAspect="1"/>
        </xdr:cNvPicPr>
      </xdr:nvPicPr>
      <xdr:blipFill>
        <a:blip xmlns:r="http://schemas.openxmlformats.org/officeDocument/2006/relationships" r:embed="rId1"/>
        <a:stretch>
          <a:fillRect/>
        </a:stretch>
      </xdr:blipFill>
      <xdr:spPr>
        <a:xfrm>
          <a:off x="0" y="1457325"/>
          <a:ext cx="5720175" cy="5752024"/>
        </a:xfrm>
        <a:prstGeom prst="rect">
          <a:avLst/>
        </a:prstGeom>
      </xdr:spPr>
    </xdr:pic>
    <xdr:clientData/>
  </xdr:oneCellAnchor>
  <xdr:twoCellAnchor editAs="oneCell">
    <xdr:from>
      <xdr:col>8</xdr:col>
      <xdr:colOff>266700</xdr:colOff>
      <xdr:row>10</xdr:row>
      <xdr:rowOff>9525</xdr:rowOff>
    </xdr:from>
    <xdr:to>
      <xdr:col>19</xdr:col>
      <xdr:colOff>65862</xdr:colOff>
      <xdr:row>61</xdr:row>
      <xdr:rowOff>113376</xdr:rowOff>
    </xdr:to>
    <xdr:pic>
      <xdr:nvPicPr>
        <xdr:cNvPr id="7" name="Picture 6"/>
        <xdr:cNvPicPr>
          <a:picLocks noChangeAspect="1"/>
        </xdr:cNvPicPr>
      </xdr:nvPicPr>
      <xdr:blipFill>
        <a:blip xmlns:r="http://schemas.openxmlformats.org/officeDocument/2006/relationships" r:embed="rId2"/>
        <a:stretch>
          <a:fillRect/>
        </a:stretch>
      </xdr:blipFill>
      <xdr:spPr>
        <a:xfrm>
          <a:off x="5895975" y="1438275"/>
          <a:ext cx="6504762" cy="7390476"/>
        </a:xfrm>
        <a:prstGeom prst="rect">
          <a:avLst/>
        </a:prstGeom>
      </xdr:spPr>
    </xdr:pic>
    <xdr:clientData/>
  </xdr:twoCellAnchor>
  <xdr:twoCellAnchor editAs="oneCell">
    <xdr:from>
      <xdr:col>19</xdr:col>
      <xdr:colOff>161925</xdr:colOff>
      <xdr:row>15</xdr:row>
      <xdr:rowOff>0</xdr:rowOff>
    </xdr:from>
    <xdr:to>
      <xdr:col>29</xdr:col>
      <xdr:colOff>399258</xdr:colOff>
      <xdr:row>65</xdr:row>
      <xdr:rowOff>122917</xdr:rowOff>
    </xdr:to>
    <xdr:pic>
      <xdr:nvPicPr>
        <xdr:cNvPr id="8" name="Picture 7"/>
        <xdr:cNvPicPr>
          <a:picLocks noChangeAspect="1"/>
        </xdr:cNvPicPr>
      </xdr:nvPicPr>
      <xdr:blipFill>
        <a:blip xmlns:r="http://schemas.openxmlformats.org/officeDocument/2006/relationships" r:embed="rId3"/>
        <a:stretch>
          <a:fillRect/>
        </a:stretch>
      </xdr:blipFill>
      <xdr:spPr>
        <a:xfrm>
          <a:off x="12496800" y="2143125"/>
          <a:ext cx="6333333" cy="7266667"/>
        </a:xfrm>
        <a:prstGeom prst="rect">
          <a:avLst/>
        </a:prstGeom>
      </xdr:spPr>
    </xdr:pic>
    <xdr:clientData/>
  </xdr:twoCellAnchor>
  <xdr:twoCellAnchor editAs="oneCell">
    <xdr:from>
      <xdr:col>30</xdr:col>
      <xdr:colOff>0</xdr:colOff>
      <xdr:row>15</xdr:row>
      <xdr:rowOff>0</xdr:rowOff>
    </xdr:from>
    <xdr:to>
      <xdr:col>39</xdr:col>
      <xdr:colOff>399314</xdr:colOff>
      <xdr:row>66</xdr:row>
      <xdr:rowOff>84803</xdr:rowOff>
    </xdr:to>
    <xdr:pic>
      <xdr:nvPicPr>
        <xdr:cNvPr id="9" name="Picture 8"/>
        <xdr:cNvPicPr>
          <a:picLocks noChangeAspect="1"/>
        </xdr:cNvPicPr>
      </xdr:nvPicPr>
      <xdr:blipFill>
        <a:blip xmlns:r="http://schemas.openxmlformats.org/officeDocument/2006/relationships" r:embed="rId4"/>
        <a:stretch>
          <a:fillRect/>
        </a:stretch>
      </xdr:blipFill>
      <xdr:spPr>
        <a:xfrm>
          <a:off x="19040475" y="2143125"/>
          <a:ext cx="5885714" cy="7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GrpRevnu/PUBLIC/%23%20PCA%20Compliance/PCA%20Annual%20Report.2021%20PCA/Support/Copy%20of%20PCA_12.Dec_2021.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stdpt2\RPL\GrpRevnu\PUBLIC\%23%20PCA%20Compliance\PCA%20Annual%20Report.2020%20PCA\4%20-Support\Green%20Direct\Remove%20GD%20PCA%20Dec%202020-replacement%20pric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02Inputs/General%20Accounting/Reports/SalesOfElectricity/2009%20SOE/04-2009/02-2009%20SOE%20preli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stdpt2\RPL\02Inputs\General%20Accounting\Reports\SalesOfElectricity\2009%20SOE\04-2009\02-2009%20SOE%20preli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ates\Public\Gas%20GRC%202011\Cost%20of%20Service\Revenue%20Reqt%20and%20Rate%20Base\May%2016%20235%20pm\Gas%20Rev%20Req%20Model%202011%20GRC%20Ori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WINNT/Temporary%20Internet%20Files/OLK93/WC-RB%20GRC%20TY0903%20RY02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RPL\WINNT\Temporary%20Internet%20Files\OLK93\WC-RB%20GRC%20TY0903%20RY02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stdpt2\RPL\WINNT\Temporary%20Internet%20Files\OLK2F\Due%20Diligence\August%20New%20Model\Fred%20Value%209.1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2Inputs/General%20Accounting/Journal%20Entries/JE143-Electric_Unbilled_Revenue_Current_&amp;_Reverse_Prior_mo/2012%20JE143/02-2012/02-12%20Elec_Unb%20(93.1%25%207%20months)%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RPL\02Inputs\General%20Accounting\Journal%20Entries\JE143-Electric_Unbilled_Revenue_Current_&amp;_Reverse_Prior_mo\2012%20JE143\02-2012\02-12%20Elec_Unb%20(93.1%25%207%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INNT/Temporary%20Internet%20Files/OLK93/FCR%20for%20PSE%20S40%20V0%20%20HM%20edi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stdpt2\RPL\WINNT\Temporary%20Internet%20Files\OLK93\FCR%20for%20PSE%20S40%20V0%20%20HM%20edi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boljh/Local%20Settings/MSN%20Rate%20v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estdpt2\RPL\Documents%20and%20Settings\boljh\Local%20Settings\MSN%20Rate%20v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GrpRevnu/PUBLIC/%23%202011%20GRC/RebuttalFiling2011%20GRC/Electric%20Model%202011%20GRC%20Rebutta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stdpt2\RPL\GrpRevnu\PUBLIC\%23%202011%20GRC\RebuttalFiling2011%20GRC\Electric%20Model%202011%20GRC%20Rebuttal.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stdpt2\RPL\WINNT\Temporary%20Internet%20Files\OLKC0\Aurora%20Prices%20for%20ROR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stdpt2\RPL\Documents%20and%20Settings\scartwri\My%20Documents\Projects\PSE\Projects\BHP\Due%20Diligence\BHP%20IS.BS.CF%20Mode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stdpt2\RPL\GrpRevnu\PUBLIC\WUTC\Puget%20Sound%20Energy\Semi%20Annual%20Report\Jun_30_01\Proforma%20Adj_not%20us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GrpRevnu/PUBLIC/%23%20PCA%20Compliance/PCA%20Annual%20Report.2020%20PCA/4%20-Support/Green%20Direct/Remove%20GD%20PCA%20Dec%202020-replacement%20pr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Y10">
            <v>4018036430.8299999</v>
          </cell>
        </row>
        <row r="11">
          <cell r="R11">
            <v>1709696453.6600001</v>
          </cell>
          <cell r="S11">
            <v>1728467904.8499999</v>
          </cell>
          <cell r="T11">
            <v>1735530041.9100001</v>
          </cell>
          <cell r="U11">
            <v>1741784273.1500001</v>
          </cell>
          <cell r="Y11">
            <v>1772737342.4000001</v>
          </cell>
        </row>
        <row r="12">
          <cell r="R12">
            <v>388383189.76999998</v>
          </cell>
          <cell r="S12">
            <v>389164866.72000003</v>
          </cell>
          <cell r="T12">
            <v>389755919.70999998</v>
          </cell>
          <cell r="U12">
            <v>390656505.76999998</v>
          </cell>
          <cell r="Y12">
            <v>392529799.97000003</v>
          </cell>
        </row>
        <row r="13">
          <cell r="R13">
            <v>0</v>
          </cell>
          <cell r="S13">
            <v>0</v>
          </cell>
          <cell r="T13">
            <v>0</v>
          </cell>
          <cell r="U13">
            <v>0</v>
          </cell>
          <cell r="Y13">
            <v>0</v>
          </cell>
        </row>
        <row r="14">
          <cell r="R14">
            <v>0</v>
          </cell>
          <cell r="S14">
            <v>0</v>
          </cell>
          <cell r="T14">
            <v>0</v>
          </cell>
          <cell r="U14">
            <v>0</v>
          </cell>
          <cell r="Y14">
            <v>0</v>
          </cell>
        </row>
        <row r="15">
          <cell r="R15">
            <v>0</v>
          </cell>
          <cell r="S15">
            <v>0</v>
          </cell>
          <cell r="T15">
            <v>0</v>
          </cell>
          <cell r="U15">
            <v>0</v>
          </cell>
          <cell r="Y15">
            <v>0</v>
          </cell>
        </row>
        <row r="16">
          <cell r="R16">
            <v>0</v>
          </cell>
          <cell r="S16">
            <v>0</v>
          </cell>
          <cell r="T16">
            <v>0</v>
          </cell>
          <cell r="U16">
            <v>0</v>
          </cell>
          <cell r="Y16">
            <v>0</v>
          </cell>
        </row>
        <row r="17">
          <cell r="R17">
            <v>0</v>
          </cell>
          <cell r="S17">
            <v>0</v>
          </cell>
          <cell r="T17">
            <v>0</v>
          </cell>
          <cell r="U17">
            <v>0</v>
          </cell>
          <cell r="Y17">
            <v>0</v>
          </cell>
        </row>
        <row r="18">
          <cell r="R18">
            <v>0</v>
          </cell>
          <cell r="S18">
            <v>0</v>
          </cell>
          <cell r="T18">
            <v>0</v>
          </cell>
          <cell r="U18">
            <v>0</v>
          </cell>
          <cell r="Y18">
            <v>0</v>
          </cell>
        </row>
        <row r="19">
          <cell r="R19">
            <v>159350590.19</v>
          </cell>
          <cell r="S19">
            <v>159350590.19</v>
          </cell>
          <cell r="T19">
            <v>159350590.19</v>
          </cell>
          <cell r="U19">
            <v>159350590.19</v>
          </cell>
          <cell r="Y19">
            <v>159350590.19</v>
          </cell>
        </row>
        <row r="20">
          <cell r="R20">
            <v>0</v>
          </cell>
          <cell r="S20">
            <v>0</v>
          </cell>
          <cell r="T20">
            <v>0</v>
          </cell>
          <cell r="U20">
            <v>79709339.200000003</v>
          </cell>
          <cell r="Y20">
            <v>0</v>
          </cell>
        </row>
        <row r="22">
          <cell r="R22">
            <v>7542946.1600000001</v>
          </cell>
          <cell r="S22">
            <v>7320316.54</v>
          </cell>
          <cell r="T22">
            <v>7193518.0700000003</v>
          </cell>
          <cell r="U22">
            <v>7124919.3200000003</v>
          </cell>
          <cell r="Y22">
            <v>7574440.6799999997</v>
          </cell>
        </row>
        <row r="23">
          <cell r="R23">
            <v>22339.93</v>
          </cell>
          <cell r="S23">
            <v>22339.93</v>
          </cell>
          <cell r="T23">
            <v>22339.93</v>
          </cell>
          <cell r="U23">
            <v>22339.93</v>
          </cell>
          <cell r="Y23">
            <v>22339.93</v>
          </cell>
        </row>
        <row r="24">
          <cell r="R24">
            <v>0</v>
          </cell>
          <cell r="S24">
            <v>0</v>
          </cell>
          <cell r="T24">
            <v>0</v>
          </cell>
          <cell r="U24">
            <v>0</v>
          </cell>
          <cell r="Y24">
            <v>0</v>
          </cell>
        </row>
        <row r="25">
          <cell r="R25">
            <v>73674022.170000002</v>
          </cell>
          <cell r="S25">
            <v>76447513.739999995</v>
          </cell>
          <cell r="T25">
            <v>75686441.239999995</v>
          </cell>
          <cell r="U25">
            <v>76070152.299999997</v>
          </cell>
          <cell r="Y25">
            <v>77629563.730000004</v>
          </cell>
        </row>
        <row r="26">
          <cell r="R26">
            <v>35467182.560000002</v>
          </cell>
          <cell r="S26">
            <v>25440250.66</v>
          </cell>
          <cell r="T26">
            <v>27258734.350000001</v>
          </cell>
          <cell r="U26">
            <v>30727053.719999999</v>
          </cell>
          <cell r="Y26">
            <v>47890980.340000004</v>
          </cell>
        </row>
        <row r="27">
          <cell r="R27">
            <v>3605806.67</v>
          </cell>
          <cell r="S27">
            <v>3552881.41</v>
          </cell>
          <cell r="T27">
            <v>4639547.5599999996</v>
          </cell>
          <cell r="U27">
            <v>4999586.87</v>
          </cell>
          <cell r="Y27">
            <v>9568125.7400000002</v>
          </cell>
        </row>
        <row r="28">
          <cell r="R28">
            <v>1806920.8</v>
          </cell>
          <cell r="S28">
            <v>2773045.09</v>
          </cell>
          <cell r="T28">
            <v>3541955.82</v>
          </cell>
          <cell r="U28">
            <v>4178972.81</v>
          </cell>
          <cell r="Y28">
            <v>3467655.99</v>
          </cell>
        </row>
        <row r="29">
          <cell r="R29">
            <v>265754.3</v>
          </cell>
          <cell r="S29">
            <v>181774.47</v>
          </cell>
          <cell r="T29">
            <v>205987.32</v>
          </cell>
          <cell r="U29">
            <v>205987.32</v>
          </cell>
          <cell r="Y29">
            <v>38344.870000000003</v>
          </cell>
        </row>
        <row r="30">
          <cell r="R30">
            <v>0</v>
          </cell>
          <cell r="S30">
            <v>0</v>
          </cell>
          <cell r="T30">
            <v>0</v>
          </cell>
          <cell r="U30">
            <v>0</v>
          </cell>
          <cell r="Y30">
            <v>0</v>
          </cell>
        </row>
        <row r="31">
          <cell r="R31">
            <v>6439860</v>
          </cell>
          <cell r="S31">
            <v>6186025</v>
          </cell>
          <cell r="T31">
            <v>5106630</v>
          </cell>
          <cell r="U31">
            <v>5218798</v>
          </cell>
          <cell r="Y31">
            <v>5362000</v>
          </cell>
        </row>
        <row r="32">
          <cell r="R32">
            <v>4443166</v>
          </cell>
          <cell r="S32">
            <v>3615144</v>
          </cell>
          <cell r="T32">
            <v>4266817</v>
          </cell>
          <cell r="U32">
            <v>4270768</v>
          </cell>
          <cell r="Y32">
            <v>6597686</v>
          </cell>
        </row>
        <row r="33">
          <cell r="R33">
            <v>-1668531415.8499999</v>
          </cell>
          <cell r="S33">
            <v>-1676828732.72</v>
          </cell>
          <cell r="T33">
            <v>-1685016917.3099999</v>
          </cell>
          <cell r="U33">
            <v>-1691543550.29</v>
          </cell>
          <cell r="Y33">
            <v>-1716275804.8699999</v>
          </cell>
        </row>
        <row r="34">
          <cell r="R34">
            <v>-543579527.41999996</v>
          </cell>
          <cell r="S34">
            <v>-547926469.37</v>
          </cell>
          <cell r="T34">
            <v>-552703439.41999996</v>
          </cell>
          <cell r="U34">
            <v>-557474805.01999998</v>
          </cell>
          <cell r="Y34">
            <v>-571076751.64999998</v>
          </cell>
        </row>
        <row r="35">
          <cell r="R35">
            <v>-31511027.829999998</v>
          </cell>
          <cell r="S35">
            <v>-31976381.399999999</v>
          </cell>
          <cell r="T35">
            <v>-32442987.43</v>
          </cell>
          <cell r="U35">
            <v>-32913745.68</v>
          </cell>
          <cell r="Y35">
            <v>-34802407.600000001</v>
          </cell>
        </row>
        <row r="36">
          <cell r="R36">
            <v>22103805.899999999</v>
          </cell>
          <cell r="S36">
            <v>22746927.420000002</v>
          </cell>
          <cell r="T36">
            <v>23496586.59</v>
          </cell>
          <cell r="U36">
            <v>23888593.710000001</v>
          </cell>
          <cell r="Y36">
            <v>20119925.010000002</v>
          </cell>
        </row>
        <row r="37">
          <cell r="R37">
            <v>18127367.68</v>
          </cell>
          <cell r="S37">
            <v>18423744</v>
          </cell>
          <cell r="T37">
            <v>18699373.039999999</v>
          </cell>
          <cell r="U37">
            <v>18906557.350000001</v>
          </cell>
          <cell r="Y37">
            <v>18049028.190000001</v>
          </cell>
        </row>
        <row r="38">
          <cell r="R38">
            <v>3940531.04</v>
          </cell>
          <cell r="S38">
            <v>3940307.04</v>
          </cell>
          <cell r="T38">
            <v>3940262.04</v>
          </cell>
          <cell r="U38">
            <v>3940252.04</v>
          </cell>
          <cell r="Y38">
            <v>3940087.04</v>
          </cell>
        </row>
        <row r="39">
          <cell r="R39">
            <v>-4120854.96</v>
          </cell>
          <cell r="S39">
            <v>-4021460.2</v>
          </cell>
          <cell r="T39">
            <v>-3879294.27</v>
          </cell>
          <cell r="U39">
            <v>-3789041.56</v>
          </cell>
          <cell r="Y39">
            <v>-3403382.08</v>
          </cell>
        </row>
        <row r="40">
          <cell r="R40">
            <v>1635647.04</v>
          </cell>
          <cell r="S40">
            <v>1697196.48</v>
          </cell>
          <cell r="T40">
            <v>2126052.5499999998</v>
          </cell>
          <cell r="U40">
            <v>2314126.36</v>
          </cell>
          <cell r="Y40">
            <v>2319613.16</v>
          </cell>
        </row>
        <row r="41">
          <cell r="R41">
            <v>0</v>
          </cell>
          <cell r="S41">
            <v>0</v>
          </cell>
          <cell r="T41">
            <v>-54603539</v>
          </cell>
          <cell r="U41">
            <v>-54603539</v>
          </cell>
          <cell r="Y41">
            <v>-55402291</v>
          </cell>
        </row>
        <row r="42">
          <cell r="R42">
            <v>0</v>
          </cell>
          <cell r="S42">
            <v>0</v>
          </cell>
          <cell r="T42">
            <v>-72083578</v>
          </cell>
          <cell r="U42">
            <v>-72083578</v>
          </cell>
          <cell r="Y42">
            <v>-74038303</v>
          </cell>
        </row>
        <row r="43">
          <cell r="R43">
            <v>0</v>
          </cell>
          <cell r="S43">
            <v>0</v>
          </cell>
          <cell r="T43">
            <v>54603539</v>
          </cell>
          <cell r="U43">
            <v>54603539</v>
          </cell>
          <cell r="Y43">
            <v>55402291</v>
          </cell>
        </row>
        <row r="44">
          <cell r="R44">
            <v>0</v>
          </cell>
          <cell r="S44">
            <v>0</v>
          </cell>
          <cell r="T44">
            <v>72083578</v>
          </cell>
          <cell r="U44">
            <v>72083578</v>
          </cell>
          <cell r="Y44">
            <v>74038303</v>
          </cell>
        </row>
        <row r="45">
          <cell r="R45">
            <v>0</v>
          </cell>
          <cell r="S45">
            <v>0</v>
          </cell>
          <cell r="T45">
            <v>0</v>
          </cell>
          <cell r="U45">
            <v>0</v>
          </cell>
          <cell r="Y45">
            <v>0</v>
          </cell>
        </row>
        <row r="46">
          <cell r="R46">
            <v>0</v>
          </cell>
          <cell r="S46">
            <v>0</v>
          </cell>
          <cell r="T46">
            <v>0</v>
          </cell>
          <cell r="U46">
            <v>0</v>
          </cell>
          <cell r="Y46">
            <v>0</v>
          </cell>
        </row>
        <row r="47">
          <cell r="R47">
            <v>0</v>
          </cell>
          <cell r="S47">
            <v>0</v>
          </cell>
          <cell r="T47">
            <v>0</v>
          </cell>
          <cell r="U47">
            <v>0</v>
          </cell>
          <cell r="Y47">
            <v>0</v>
          </cell>
        </row>
        <row r="48">
          <cell r="R48">
            <v>0</v>
          </cell>
          <cell r="S48">
            <v>0</v>
          </cell>
          <cell r="T48">
            <v>0</v>
          </cell>
          <cell r="U48">
            <v>0</v>
          </cell>
          <cell r="Y48">
            <v>0</v>
          </cell>
        </row>
        <row r="49">
          <cell r="R49">
            <v>0</v>
          </cell>
          <cell r="S49">
            <v>0</v>
          </cell>
          <cell r="T49">
            <v>0</v>
          </cell>
          <cell r="U49">
            <v>0</v>
          </cell>
          <cell r="Y49">
            <v>0</v>
          </cell>
        </row>
        <row r="50">
          <cell r="R50">
            <v>223992.83</v>
          </cell>
          <cell r="S50">
            <v>223992.83</v>
          </cell>
          <cell r="T50">
            <v>223992.83</v>
          </cell>
          <cell r="U50">
            <v>223992.83</v>
          </cell>
          <cell r="Y50">
            <v>223992.83</v>
          </cell>
        </row>
        <row r="51">
          <cell r="R51">
            <v>-92494.49</v>
          </cell>
          <cell r="S51">
            <v>-92494.49</v>
          </cell>
          <cell r="T51">
            <v>-92494.49</v>
          </cell>
          <cell r="U51">
            <v>-92494.49</v>
          </cell>
          <cell r="Y51">
            <v>-92494.49</v>
          </cell>
        </row>
        <row r="52">
          <cell r="R52">
            <v>273185.39</v>
          </cell>
          <cell r="S52">
            <v>273185.39</v>
          </cell>
          <cell r="T52">
            <v>273185.39</v>
          </cell>
          <cell r="U52">
            <v>273185.39</v>
          </cell>
          <cell r="Y52">
            <v>273185.39</v>
          </cell>
        </row>
        <row r="53">
          <cell r="R53">
            <v>0</v>
          </cell>
          <cell r="S53">
            <v>0</v>
          </cell>
          <cell r="T53">
            <v>0</v>
          </cell>
          <cell r="U53">
            <v>0</v>
          </cell>
          <cell r="Y53">
            <v>0</v>
          </cell>
        </row>
        <row r="54">
          <cell r="R54">
            <v>0</v>
          </cell>
          <cell r="S54">
            <v>0</v>
          </cell>
          <cell r="T54">
            <v>0</v>
          </cell>
          <cell r="U54">
            <v>0</v>
          </cell>
          <cell r="Y54">
            <v>0</v>
          </cell>
        </row>
        <row r="55">
          <cell r="R55">
            <v>0</v>
          </cell>
          <cell r="S55">
            <v>0</v>
          </cell>
          <cell r="T55">
            <v>0</v>
          </cell>
          <cell r="U55">
            <v>0</v>
          </cell>
          <cell r="Y55">
            <v>0</v>
          </cell>
        </row>
        <row r="56">
          <cell r="R56">
            <v>0</v>
          </cell>
          <cell r="S56">
            <v>0</v>
          </cell>
          <cell r="T56">
            <v>0</v>
          </cell>
          <cell r="U56">
            <v>0</v>
          </cell>
          <cell r="Y56">
            <v>0</v>
          </cell>
        </row>
        <row r="57">
          <cell r="R57">
            <v>-83747692.439999998</v>
          </cell>
          <cell r="S57">
            <v>-84098114</v>
          </cell>
          <cell r="T57">
            <v>-84448535.579999998</v>
          </cell>
          <cell r="U57">
            <v>-84798957.140000001</v>
          </cell>
          <cell r="Y57">
            <v>-86200643.400000006</v>
          </cell>
        </row>
        <row r="58">
          <cell r="R58">
            <v>0</v>
          </cell>
          <cell r="S58">
            <v>0</v>
          </cell>
          <cell r="T58">
            <v>0</v>
          </cell>
          <cell r="U58">
            <v>0</v>
          </cell>
          <cell r="Y58">
            <v>0</v>
          </cell>
        </row>
        <row r="59">
          <cell r="R59">
            <v>-8296781.8300000001</v>
          </cell>
          <cell r="S59">
            <v>-8469767.4900000002</v>
          </cell>
          <cell r="T59">
            <v>-8618147.9299999997</v>
          </cell>
          <cell r="U59">
            <v>-8791718.9600000009</v>
          </cell>
          <cell r="Y59">
            <v>-9548914.0999999996</v>
          </cell>
        </row>
        <row r="60">
          <cell r="R60">
            <v>-14175580.050000001</v>
          </cell>
          <cell r="S60">
            <v>-14318785.890000001</v>
          </cell>
          <cell r="T60">
            <v>-14461991.77</v>
          </cell>
          <cell r="U60">
            <v>-14605197.609999999</v>
          </cell>
          <cell r="Y60">
            <v>-15178021.039999999</v>
          </cell>
        </row>
        <row r="61">
          <cell r="R61">
            <v>-104279255.69</v>
          </cell>
          <cell r="S61">
            <v>-106416762.45999999</v>
          </cell>
          <cell r="T61">
            <v>-108555898.04000001</v>
          </cell>
          <cell r="U61">
            <v>-110695038.8</v>
          </cell>
          <cell r="Y61">
            <v>-119297399.3</v>
          </cell>
        </row>
        <row r="62">
          <cell r="R62">
            <v>197297.83</v>
          </cell>
          <cell r="S62">
            <v>197297.83</v>
          </cell>
          <cell r="T62">
            <v>197297.83</v>
          </cell>
          <cell r="U62">
            <v>197297.83</v>
          </cell>
          <cell r="Y62">
            <v>197297.83</v>
          </cell>
        </row>
        <row r="63">
          <cell r="R63">
            <v>-214508.51</v>
          </cell>
          <cell r="S63">
            <v>-214508.51</v>
          </cell>
          <cell r="T63">
            <v>-207048.1</v>
          </cell>
          <cell r="U63">
            <v>-207048.1</v>
          </cell>
          <cell r="Y63">
            <v>-207048.1</v>
          </cell>
        </row>
        <row r="64">
          <cell r="R64">
            <v>0</v>
          </cell>
          <cell r="S64">
            <v>0</v>
          </cell>
          <cell r="T64">
            <v>0</v>
          </cell>
          <cell r="U64">
            <v>0</v>
          </cell>
          <cell r="Y64">
            <v>0</v>
          </cell>
        </row>
        <row r="65">
          <cell r="R65">
            <v>0</v>
          </cell>
          <cell r="S65">
            <v>0</v>
          </cell>
          <cell r="T65">
            <v>0</v>
          </cell>
          <cell r="U65">
            <v>0</v>
          </cell>
          <cell r="Y65">
            <v>0</v>
          </cell>
        </row>
        <row r="66">
          <cell r="R66">
            <v>0</v>
          </cell>
          <cell r="S66">
            <v>0</v>
          </cell>
          <cell r="T66">
            <v>0</v>
          </cell>
          <cell r="U66">
            <v>0</v>
          </cell>
          <cell r="Y66">
            <v>0</v>
          </cell>
        </row>
        <row r="67">
          <cell r="R67">
            <v>946172.25</v>
          </cell>
          <cell r="S67">
            <v>946172.25</v>
          </cell>
          <cell r="T67">
            <v>946172.25</v>
          </cell>
          <cell r="U67">
            <v>946172.25</v>
          </cell>
          <cell r="Y67">
            <v>946172.25</v>
          </cell>
        </row>
        <row r="68">
          <cell r="R68">
            <v>317009.90999999997</v>
          </cell>
          <cell r="S68">
            <v>317009.90999999997</v>
          </cell>
          <cell r="T68">
            <v>317009.90999999997</v>
          </cell>
          <cell r="U68">
            <v>317009.90999999997</v>
          </cell>
          <cell r="Y68">
            <v>317009.90999999997</v>
          </cell>
        </row>
        <row r="69">
          <cell r="R69">
            <v>302358.01</v>
          </cell>
          <cell r="S69">
            <v>302358.01</v>
          </cell>
          <cell r="T69">
            <v>302358.01</v>
          </cell>
          <cell r="U69">
            <v>302358.01</v>
          </cell>
          <cell r="Y69">
            <v>302358.01</v>
          </cell>
        </row>
        <row r="70">
          <cell r="R70">
            <v>0</v>
          </cell>
          <cell r="S70">
            <v>0</v>
          </cell>
          <cell r="T70">
            <v>0</v>
          </cell>
          <cell r="U70">
            <v>0</v>
          </cell>
          <cell r="Y70">
            <v>0</v>
          </cell>
        </row>
        <row r="71">
          <cell r="R71">
            <v>76622596.840000004</v>
          </cell>
          <cell r="S71">
            <v>76622596.840000004</v>
          </cell>
          <cell r="T71">
            <v>76622596.840000004</v>
          </cell>
          <cell r="U71">
            <v>76622596.840000004</v>
          </cell>
          <cell r="Y71">
            <v>76622596.840000004</v>
          </cell>
        </row>
        <row r="72">
          <cell r="R72">
            <v>-566339</v>
          </cell>
          <cell r="S72">
            <v>-568489</v>
          </cell>
          <cell r="T72">
            <v>-570639</v>
          </cell>
          <cell r="U72">
            <v>-572789</v>
          </cell>
          <cell r="Y72">
            <v>-581389</v>
          </cell>
        </row>
        <row r="73">
          <cell r="R73">
            <v>-317009.90999999997</v>
          </cell>
          <cell r="S73">
            <v>-317009.90999999997</v>
          </cell>
          <cell r="T73">
            <v>-317009.90999999997</v>
          </cell>
          <cell r="U73">
            <v>-317009.90999999997</v>
          </cell>
          <cell r="Y73">
            <v>-317009.90999999997</v>
          </cell>
        </row>
        <row r="74">
          <cell r="R74">
            <v>-216532.57</v>
          </cell>
          <cell r="S74">
            <v>-217465.9</v>
          </cell>
          <cell r="T74">
            <v>-218399.23</v>
          </cell>
          <cell r="U74">
            <v>-219332.56</v>
          </cell>
          <cell r="Y74">
            <v>-223065.88</v>
          </cell>
        </row>
        <row r="75">
          <cell r="R75">
            <v>0</v>
          </cell>
          <cell r="S75">
            <v>0</v>
          </cell>
          <cell r="T75">
            <v>0</v>
          </cell>
          <cell r="U75">
            <v>0</v>
          </cell>
          <cell r="Y75">
            <v>0</v>
          </cell>
        </row>
        <row r="76">
          <cell r="R76">
            <v>-26880713.66</v>
          </cell>
          <cell r="S76">
            <v>-27101788.66</v>
          </cell>
          <cell r="T76">
            <v>-27322863.66</v>
          </cell>
          <cell r="U76">
            <v>-27543938.66</v>
          </cell>
          <cell r="Y76">
            <v>-28428238.66</v>
          </cell>
        </row>
        <row r="77">
          <cell r="R77">
            <v>3674126.28</v>
          </cell>
          <cell r="S77">
            <v>3734525.48</v>
          </cell>
          <cell r="T77">
            <v>3833842.28</v>
          </cell>
          <cell r="U77">
            <v>3833711.56</v>
          </cell>
          <cell r="Y77">
            <v>3991965.74</v>
          </cell>
        </row>
        <row r="78">
          <cell r="R78">
            <v>0</v>
          </cell>
          <cell r="S78">
            <v>0</v>
          </cell>
          <cell r="T78">
            <v>0</v>
          </cell>
          <cell r="U78">
            <v>0</v>
          </cell>
          <cell r="Y78">
            <v>0</v>
          </cell>
        </row>
        <row r="79">
          <cell r="R79">
            <v>-251293.44</v>
          </cell>
          <cell r="S79">
            <v>-221079.67</v>
          </cell>
          <cell r="T79">
            <v>-186178.92</v>
          </cell>
          <cell r="U79">
            <v>-408458.48</v>
          </cell>
          <cell r="Y79">
            <v>-408114.73</v>
          </cell>
        </row>
        <row r="80">
          <cell r="R80">
            <v>2773357.84</v>
          </cell>
          <cell r="S80">
            <v>2865268.76</v>
          </cell>
          <cell r="T80">
            <v>2865268.76</v>
          </cell>
          <cell r="U80">
            <v>2865268.76</v>
          </cell>
          <cell r="Y80">
            <v>2816620.51</v>
          </cell>
        </row>
        <row r="81">
          <cell r="R81">
            <v>-423343.57</v>
          </cell>
          <cell r="S81">
            <v>-445522.25</v>
          </cell>
          <cell r="T81">
            <v>-445522.25</v>
          </cell>
          <cell r="U81">
            <v>-445522.25</v>
          </cell>
          <cell r="Y81">
            <v>-445522.25</v>
          </cell>
        </row>
        <row r="82">
          <cell r="R82">
            <v>0</v>
          </cell>
          <cell r="S82">
            <v>0</v>
          </cell>
          <cell r="T82">
            <v>0</v>
          </cell>
          <cell r="U82">
            <v>0</v>
          </cell>
          <cell r="Y82">
            <v>0</v>
          </cell>
        </row>
        <row r="83">
          <cell r="R83">
            <v>69686584.879999995</v>
          </cell>
          <cell r="S83">
            <v>69689493.799999997</v>
          </cell>
          <cell r="T83">
            <v>69741972.159999996</v>
          </cell>
          <cell r="U83">
            <v>69753450.039999992</v>
          </cell>
          <cell r="Y83">
            <v>68877451.189999998</v>
          </cell>
        </row>
        <row r="84">
          <cell r="R84">
            <v>29129920.850000001</v>
          </cell>
          <cell r="S84">
            <v>26591061.41</v>
          </cell>
          <cell r="T84">
            <v>21461250.93</v>
          </cell>
          <cell r="U84">
            <v>16340060.43</v>
          </cell>
          <cell r="Y84">
            <v>9996663.3000000007</v>
          </cell>
        </row>
        <row r="85">
          <cell r="R85">
            <v>0</v>
          </cell>
          <cell r="S85">
            <v>0</v>
          </cell>
          <cell r="T85">
            <v>0</v>
          </cell>
          <cell r="U85">
            <v>0</v>
          </cell>
          <cell r="Y85">
            <v>0</v>
          </cell>
        </row>
        <row r="86">
          <cell r="R86">
            <v>100000</v>
          </cell>
          <cell r="S86">
            <v>100000</v>
          </cell>
          <cell r="T86">
            <v>100000</v>
          </cell>
          <cell r="U86">
            <v>100000</v>
          </cell>
          <cell r="Y86">
            <v>100000</v>
          </cell>
        </row>
        <row r="87">
          <cell r="R87">
            <v>40873166.460000001</v>
          </cell>
          <cell r="S87">
            <v>40873166.460000001</v>
          </cell>
          <cell r="T87">
            <v>40873166.460000001</v>
          </cell>
          <cell r="U87">
            <v>42412422.640000001</v>
          </cell>
          <cell r="Y87">
            <v>43825634.700000003</v>
          </cell>
        </row>
        <row r="88">
          <cell r="R88">
            <v>-100000</v>
          </cell>
          <cell r="S88">
            <v>-100000</v>
          </cell>
          <cell r="T88">
            <v>-100000</v>
          </cell>
          <cell r="U88">
            <v>-100000</v>
          </cell>
          <cell r="Y88">
            <v>-100000</v>
          </cell>
        </row>
        <row r="89">
          <cell r="R89">
            <v>0</v>
          </cell>
          <cell r="S89">
            <v>0</v>
          </cell>
          <cell r="T89">
            <v>0</v>
          </cell>
          <cell r="U89">
            <v>0</v>
          </cell>
          <cell r="Y89">
            <v>0</v>
          </cell>
        </row>
        <row r="90">
          <cell r="R90">
            <v>0</v>
          </cell>
          <cell r="S90">
            <v>0</v>
          </cell>
          <cell r="T90">
            <v>0</v>
          </cell>
          <cell r="U90">
            <v>0</v>
          </cell>
          <cell r="Y90">
            <v>0</v>
          </cell>
        </row>
        <row r="91">
          <cell r="R91">
            <v>0</v>
          </cell>
          <cell r="S91">
            <v>0</v>
          </cell>
          <cell r="T91">
            <v>0</v>
          </cell>
          <cell r="U91">
            <v>0</v>
          </cell>
          <cell r="Y91">
            <v>0</v>
          </cell>
        </row>
        <row r="92">
          <cell r="R92">
            <v>0</v>
          </cell>
          <cell r="S92">
            <v>0</v>
          </cell>
          <cell r="T92">
            <v>0</v>
          </cell>
          <cell r="U92">
            <v>0</v>
          </cell>
          <cell r="Y92">
            <v>0</v>
          </cell>
        </row>
        <row r="93">
          <cell r="R93">
            <v>0</v>
          </cell>
          <cell r="S93">
            <v>0</v>
          </cell>
          <cell r="T93">
            <v>0</v>
          </cell>
          <cell r="U93">
            <v>0</v>
          </cell>
          <cell r="Y93">
            <v>0</v>
          </cell>
        </row>
        <row r="94">
          <cell r="R94">
            <v>0</v>
          </cell>
          <cell r="S94">
            <v>0</v>
          </cell>
          <cell r="T94">
            <v>0</v>
          </cell>
          <cell r="U94">
            <v>0</v>
          </cell>
          <cell r="Y94">
            <v>0</v>
          </cell>
        </row>
        <row r="95">
          <cell r="R95">
            <v>0</v>
          </cell>
          <cell r="S95">
            <v>0</v>
          </cell>
          <cell r="T95">
            <v>0</v>
          </cell>
          <cell r="U95">
            <v>0</v>
          </cell>
          <cell r="Y95">
            <v>0</v>
          </cell>
        </row>
        <row r="96">
          <cell r="R96">
            <v>0</v>
          </cell>
          <cell r="S96">
            <v>0</v>
          </cell>
          <cell r="T96">
            <v>0</v>
          </cell>
          <cell r="U96">
            <v>0</v>
          </cell>
          <cell r="Y96">
            <v>0</v>
          </cell>
        </row>
        <row r="97">
          <cell r="R97">
            <v>0</v>
          </cell>
          <cell r="S97">
            <v>0</v>
          </cell>
          <cell r="T97">
            <v>0</v>
          </cell>
          <cell r="U97">
            <v>0</v>
          </cell>
          <cell r="Y97">
            <v>0</v>
          </cell>
        </row>
        <row r="98">
          <cell r="R98">
            <v>0</v>
          </cell>
          <cell r="S98">
            <v>0</v>
          </cell>
          <cell r="T98">
            <v>0</v>
          </cell>
          <cell r="U98">
            <v>0</v>
          </cell>
          <cell r="Y98">
            <v>0</v>
          </cell>
        </row>
        <row r="99">
          <cell r="R99">
            <v>-9716.9</v>
          </cell>
          <cell r="S99">
            <v>-9761.33</v>
          </cell>
          <cell r="T99">
            <v>-9806.09</v>
          </cell>
          <cell r="U99">
            <v>-7852.97</v>
          </cell>
          <cell r="Y99">
            <v>-7559.66</v>
          </cell>
        </row>
        <row r="100">
          <cell r="R100">
            <v>0</v>
          </cell>
          <cell r="S100">
            <v>0</v>
          </cell>
          <cell r="T100">
            <v>0</v>
          </cell>
          <cell r="U100">
            <v>0</v>
          </cell>
          <cell r="Y100">
            <v>0</v>
          </cell>
        </row>
        <row r="101">
          <cell r="R101">
            <v>0</v>
          </cell>
          <cell r="S101">
            <v>0</v>
          </cell>
          <cell r="T101">
            <v>0</v>
          </cell>
          <cell r="U101">
            <v>0</v>
          </cell>
          <cell r="Y101">
            <v>0</v>
          </cell>
        </row>
        <row r="102">
          <cell r="R102">
            <v>0</v>
          </cell>
          <cell r="S102">
            <v>0</v>
          </cell>
          <cell r="T102">
            <v>0</v>
          </cell>
          <cell r="U102">
            <v>0</v>
          </cell>
          <cell r="Y102">
            <v>0</v>
          </cell>
        </row>
        <row r="103">
          <cell r="R103">
            <v>0</v>
          </cell>
          <cell r="S103">
            <v>0</v>
          </cell>
          <cell r="T103">
            <v>0</v>
          </cell>
          <cell r="U103">
            <v>0</v>
          </cell>
          <cell r="Y103">
            <v>0</v>
          </cell>
        </row>
        <row r="104">
          <cell r="R104">
            <v>0</v>
          </cell>
          <cell r="S104">
            <v>0</v>
          </cell>
          <cell r="T104">
            <v>0</v>
          </cell>
          <cell r="U104">
            <v>0</v>
          </cell>
          <cell r="Y104">
            <v>0</v>
          </cell>
        </row>
        <row r="105">
          <cell r="R105">
            <v>0</v>
          </cell>
          <cell r="S105">
            <v>0</v>
          </cell>
          <cell r="T105">
            <v>0</v>
          </cell>
          <cell r="U105">
            <v>0</v>
          </cell>
          <cell r="Y105">
            <v>0</v>
          </cell>
        </row>
        <row r="106">
          <cell r="R106">
            <v>35934.19</v>
          </cell>
          <cell r="S106">
            <v>35934.19</v>
          </cell>
          <cell r="T106">
            <v>34958</v>
          </cell>
          <cell r="U106">
            <v>34958</v>
          </cell>
          <cell r="Y106">
            <v>33907.86</v>
          </cell>
        </row>
        <row r="107">
          <cell r="R107">
            <v>0</v>
          </cell>
          <cell r="S107">
            <v>0</v>
          </cell>
          <cell r="T107">
            <v>0</v>
          </cell>
          <cell r="U107">
            <v>0</v>
          </cell>
          <cell r="Y107">
            <v>0</v>
          </cell>
        </row>
        <row r="108">
          <cell r="R108">
            <v>2288807.81</v>
          </cell>
          <cell r="S108">
            <v>2352480.14</v>
          </cell>
          <cell r="T108">
            <v>2320321.1800000002</v>
          </cell>
          <cell r="U108">
            <v>2324611.46</v>
          </cell>
          <cell r="Y108">
            <v>2338012.19</v>
          </cell>
        </row>
        <row r="109">
          <cell r="R109">
            <v>0</v>
          </cell>
          <cell r="S109">
            <v>0</v>
          </cell>
          <cell r="T109">
            <v>0</v>
          </cell>
          <cell r="U109">
            <v>0</v>
          </cell>
          <cell r="Y109">
            <v>0</v>
          </cell>
        </row>
        <row r="110">
          <cell r="R110">
            <v>0</v>
          </cell>
          <cell r="S110">
            <v>0</v>
          </cell>
          <cell r="T110">
            <v>0</v>
          </cell>
          <cell r="U110">
            <v>0</v>
          </cell>
          <cell r="Y110">
            <v>0</v>
          </cell>
        </row>
        <row r="111">
          <cell r="R111">
            <v>0</v>
          </cell>
          <cell r="S111">
            <v>0</v>
          </cell>
          <cell r="T111">
            <v>0</v>
          </cell>
          <cell r="U111">
            <v>0</v>
          </cell>
          <cell r="Y111">
            <v>0</v>
          </cell>
        </row>
        <row r="112">
          <cell r="R112">
            <v>96182.85</v>
          </cell>
          <cell r="S112">
            <v>95946.22</v>
          </cell>
          <cell r="T112">
            <v>95707.82</v>
          </cell>
          <cell r="U112">
            <v>95469.42</v>
          </cell>
          <cell r="Y112">
            <v>94488.71</v>
          </cell>
        </row>
        <row r="113">
          <cell r="R113">
            <v>1357927.84</v>
          </cell>
          <cell r="S113">
            <v>1316244.99</v>
          </cell>
          <cell r="T113">
            <v>1304941.22</v>
          </cell>
          <cell r="U113">
            <v>1263258.3700000001</v>
          </cell>
          <cell r="Y113">
            <v>1084048.8500000001</v>
          </cell>
        </row>
        <row r="114">
          <cell r="R114">
            <v>0</v>
          </cell>
          <cell r="S114">
            <v>0</v>
          </cell>
          <cell r="T114">
            <v>0</v>
          </cell>
          <cell r="U114">
            <v>0</v>
          </cell>
          <cell r="Y114">
            <v>0</v>
          </cell>
        </row>
        <row r="115">
          <cell r="R115">
            <v>0</v>
          </cell>
          <cell r="S115">
            <v>0</v>
          </cell>
          <cell r="T115">
            <v>0</v>
          </cell>
          <cell r="U115">
            <v>0</v>
          </cell>
          <cell r="Y115">
            <v>0</v>
          </cell>
        </row>
        <row r="116">
          <cell r="R116">
            <v>0</v>
          </cell>
          <cell r="S116">
            <v>0</v>
          </cell>
          <cell r="T116">
            <v>0</v>
          </cell>
          <cell r="U116">
            <v>0</v>
          </cell>
          <cell r="Y116">
            <v>0</v>
          </cell>
        </row>
        <row r="117">
          <cell r="R117">
            <v>0</v>
          </cell>
          <cell r="S117">
            <v>0</v>
          </cell>
          <cell r="T117">
            <v>0</v>
          </cell>
          <cell r="U117">
            <v>0</v>
          </cell>
          <cell r="Y117">
            <v>0</v>
          </cell>
        </row>
        <row r="118">
          <cell r="R118">
            <v>1718068</v>
          </cell>
          <cell r="S118">
            <v>1718068</v>
          </cell>
          <cell r="T118">
            <v>1718068</v>
          </cell>
          <cell r="U118">
            <v>1718068</v>
          </cell>
          <cell r="Y118">
            <v>1718068</v>
          </cell>
        </row>
        <row r="119">
          <cell r="R119">
            <v>0</v>
          </cell>
          <cell r="S119">
            <v>0</v>
          </cell>
          <cell r="T119">
            <v>0</v>
          </cell>
          <cell r="U119">
            <v>0</v>
          </cell>
          <cell r="Y119">
            <v>0</v>
          </cell>
        </row>
        <row r="120">
          <cell r="R120">
            <v>93273.57</v>
          </cell>
          <cell r="S120">
            <v>93074.68</v>
          </cell>
          <cell r="T120">
            <v>92874.29</v>
          </cell>
          <cell r="U120">
            <v>92672.4</v>
          </cell>
          <cell r="Y120">
            <v>687.36</v>
          </cell>
        </row>
        <row r="121">
          <cell r="R121">
            <v>0</v>
          </cell>
          <cell r="S121">
            <v>0</v>
          </cell>
          <cell r="T121">
            <v>0</v>
          </cell>
          <cell r="U121">
            <v>0</v>
          </cell>
          <cell r="Y121">
            <v>0</v>
          </cell>
        </row>
        <row r="122">
          <cell r="R122">
            <v>0</v>
          </cell>
          <cell r="S122">
            <v>0</v>
          </cell>
          <cell r="T122">
            <v>0</v>
          </cell>
          <cell r="U122">
            <v>0</v>
          </cell>
          <cell r="Y122">
            <v>0</v>
          </cell>
        </row>
        <row r="123">
          <cell r="R123">
            <v>0</v>
          </cell>
          <cell r="S123">
            <v>0</v>
          </cell>
          <cell r="T123">
            <v>0</v>
          </cell>
          <cell r="U123">
            <v>0</v>
          </cell>
          <cell r="Y123">
            <v>0</v>
          </cell>
        </row>
        <row r="124">
          <cell r="R124">
            <v>29578.32</v>
          </cell>
          <cell r="S124">
            <v>29578.32</v>
          </cell>
          <cell r="T124">
            <v>29578.32</v>
          </cell>
          <cell r="U124">
            <v>29578.32</v>
          </cell>
          <cell r="Y124">
            <v>29578.32</v>
          </cell>
        </row>
        <row r="125">
          <cell r="R125">
            <v>-1718068</v>
          </cell>
          <cell r="S125">
            <v>-1718068</v>
          </cell>
          <cell r="T125">
            <v>-1718068</v>
          </cell>
          <cell r="U125">
            <v>-1718068</v>
          </cell>
          <cell r="Y125">
            <v>-1718068</v>
          </cell>
        </row>
        <row r="126">
          <cell r="R126">
            <v>0</v>
          </cell>
          <cell r="S126">
            <v>0</v>
          </cell>
          <cell r="T126">
            <v>0</v>
          </cell>
          <cell r="U126">
            <v>0</v>
          </cell>
          <cell r="Y126">
            <v>0</v>
          </cell>
        </row>
        <row r="127">
          <cell r="R127">
            <v>41534.339999999997</v>
          </cell>
          <cell r="S127">
            <v>41450.99</v>
          </cell>
          <cell r="T127">
            <v>41367.160000000003</v>
          </cell>
          <cell r="U127">
            <v>41282.839999999997</v>
          </cell>
          <cell r="Y127">
            <v>-65</v>
          </cell>
        </row>
        <row r="128">
          <cell r="R128">
            <v>0</v>
          </cell>
          <cell r="S128">
            <v>0</v>
          </cell>
          <cell r="T128">
            <v>0</v>
          </cell>
          <cell r="U128">
            <v>0</v>
          </cell>
          <cell r="Y128">
            <v>0</v>
          </cell>
        </row>
        <row r="129">
          <cell r="R129">
            <v>0</v>
          </cell>
          <cell r="S129">
            <v>0</v>
          </cell>
          <cell r="T129">
            <v>0</v>
          </cell>
          <cell r="U129">
            <v>0</v>
          </cell>
          <cell r="Y129">
            <v>0</v>
          </cell>
        </row>
        <row r="130">
          <cell r="R130">
            <v>-94233.94</v>
          </cell>
          <cell r="S130">
            <v>-94233.94</v>
          </cell>
          <cell r="T130">
            <v>-94233.94</v>
          </cell>
          <cell r="U130">
            <v>-94233.94</v>
          </cell>
          <cell r="Y130">
            <v>-94233.94</v>
          </cell>
        </row>
        <row r="131">
          <cell r="R131">
            <v>-38267.620000000003</v>
          </cell>
          <cell r="S131">
            <v>-38267.620000000003</v>
          </cell>
          <cell r="T131">
            <v>-38267.620000000003</v>
          </cell>
          <cell r="U131">
            <v>-38267.620000000003</v>
          </cell>
          <cell r="Y131">
            <v>-38267.620000000003</v>
          </cell>
        </row>
        <row r="132">
          <cell r="R132">
            <v>0</v>
          </cell>
          <cell r="S132">
            <v>0</v>
          </cell>
          <cell r="T132">
            <v>0</v>
          </cell>
          <cell r="U132">
            <v>0</v>
          </cell>
          <cell r="Y132">
            <v>0</v>
          </cell>
        </row>
        <row r="133">
          <cell r="R133">
            <v>0</v>
          </cell>
          <cell r="S133">
            <v>0</v>
          </cell>
          <cell r="T133">
            <v>0</v>
          </cell>
          <cell r="U133">
            <v>0</v>
          </cell>
          <cell r="Y133">
            <v>0</v>
          </cell>
        </row>
        <row r="134">
          <cell r="R134">
            <v>0</v>
          </cell>
          <cell r="S134">
            <v>0</v>
          </cell>
          <cell r="T134">
            <v>0</v>
          </cell>
          <cell r="U134">
            <v>0</v>
          </cell>
          <cell r="Y134">
            <v>0</v>
          </cell>
        </row>
        <row r="135">
          <cell r="R135">
            <v>0</v>
          </cell>
          <cell r="S135">
            <v>0</v>
          </cell>
          <cell r="T135">
            <v>0</v>
          </cell>
          <cell r="U135">
            <v>0</v>
          </cell>
          <cell r="Y135">
            <v>0</v>
          </cell>
        </row>
        <row r="136">
          <cell r="R136">
            <v>0</v>
          </cell>
          <cell r="S136">
            <v>0</v>
          </cell>
          <cell r="T136">
            <v>0</v>
          </cell>
          <cell r="U136">
            <v>0</v>
          </cell>
          <cell r="Y136">
            <v>0</v>
          </cell>
        </row>
        <row r="137">
          <cell r="R137">
            <v>0</v>
          </cell>
          <cell r="S137">
            <v>0</v>
          </cell>
          <cell r="T137">
            <v>0</v>
          </cell>
          <cell r="U137">
            <v>0</v>
          </cell>
          <cell r="Y137">
            <v>0</v>
          </cell>
        </row>
        <row r="138">
          <cell r="R138">
            <v>0</v>
          </cell>
          <cell r="S138">
            <v>0</v>
          </cell>
          <cell r="T138">
            <v>0</v>
          </cell>
          <cell r="U138">
            <v>0</v>
          </cell>
          <cell r="Y138">
            <v>0</v>
          </cell>
        </row>
        <row r="139">
          <cell r="R139">
            <v>428.61</v>
          </cell>
          <cell r="S139">
            <v>428.61</v>
          </cell>
          <cell r="T139">
            <v>428.61</v>
          </cell>
          <cell r="U139">
            <v>428.61</v>
          </cell>
          <cell r="Y139">
            <v>428.61</v>
          </cell>
        </row>
        <row r="140">
          <cell r="R140">
            <v>-25163.57</v>
          </cell>
          <cell r="S140">
            <v>-25163.57</v>
          </cell>
          <cell r="T140">
            <v>-25163.57</v>
          </cell>
          <cell r="U140">
            <v>-25163.57</v>
          </cell>
          <cell r="Y140">
            <v>-25163.57</v>
          </cell>
        </row>
        <row r="141">
          <cell r="R141">
            <v>0</v>
          </cell>
          <cell r="S141">
            <v>0</v>
          </cell>
          <cell r="T141">
            <v>0</v>
          </cell>
          <cell r="U141">
            <v>0</v>
          </cell>
          <cell r="Y141">
            <v>0</v>
          </cell>
        </row>
        <row r="142">
          <cell r="R142">
            <v>0</v>
          </cell>
          <cell r="S142">
            <v>0</v>
          </cell>
          <cell r="T142">
            <v>0</v>
          </cell>
          <cell r="U142">
            <v>0</v>
          </cell>
          <cell r="Y142">
            <v>0</v>
          </cell>
        </row>
        <row r="143">
          <cell r="R143">
            <v>0</v>
          </cell>
          <cell r="S143">
            <v>0</v>
          </cell>
          <cell r="T143">
            <v>0</v>
          </cell>
          <cell r="U143">
            <v>0</v>
          </cell>
          <cell r="Y143">
            <v>0</v>
          </cell>
        </row>
        <row r="144">
          <cell r="R144">
            <v>0</v>
          </cell>
          <cell r="S144">
            <v>0</v>
          </cell>
          <cell r="T144">
            <v>0</v>
          </cell>
          <cell r="U144">
            <v>0</v>
          </cell>
          <cell r="Y144">
            <v>0</v>
          </cell>
        </row>
        <row r="145">
          <cell r="R145">
            <v>-3496.36</v>
          </cell>
          <cell r="S145">
            <v>-3496.36</v>
          </cell>
          <cell r="T145">
            <v>-3496.36</v>
          </cell>
          <cell r="U145">
            <v>-3496.36</v>
          </cell>
          <cell r="Y145">
            <v>-3496.36</v>
          </cell>
        </row>
        <row r="146">
          <cell r="R146">
            <v>0</v>
          </cell>
          <cell r="S146">
            <v>0</v>
          </cell>
          <cell r="T146">
            <v>0</v>
          </cell>
          <cell r="U146">
            <v>0</v>
          </cell>
          <cell r="Y146">
            <v>0</v>
          </cell>
        </row>
        <row r="147">
          <cell r="R147">
            <v>0</v>
          </cell>
          <cell r="S147">
            <v>0</v>
          </cell>
          <cell r="T147">
            <v>0</v>
          </cell>
          <cell r="U147">
            <v>0</v>
          </cell>
          <cell r="Y147">
            <v>0</v>
          </cell>
        </row>
        <row r="148">
          <cell r="R148">
            <v>0</v>
          </cell>
          <cell r="S148">
            <v>0</v>
          </cell>
          <cell r="T148">
            <v>0</v>
          </cell>
          <cell r="U148">
            <v>0</v>
          </cell>
          <cell r="Y148">
            <v>0</v>
          </cell>
        </row>
        <row r="149">
          <cell r="R149">
            <v>0</v>
          </cell>
          <cell r="S149">
            <v>0</v>
          </cell>
          <cell r="T149">
            <v>0</v>
          </cell>
          <cell r="U149">
            <v>0</v>
          </cell>
          <cell r="Y149">
            <v>0</v>
          </cell>
        </row>
        <row r="150">
          <cell r="R150">
            <v>0</v>
          </cell>
          <cell r="S150">
            <v>0</v>
          </cell>
          <cell r="T150">
            <v>0</v>
          </cell>
          <cell r="U150">
            <v>0</v>
          </cell>
          <cell r="Y150">
            <v>0</v>
          </cell>
        </row>
        <row r="151">
          <cell r="R151">
            <v>0</v>
          </cell>
          <cell r="S151">
            <v>0</v>
          </cell>
          <cell r="T151">
            <v>0</v>
          </cell>
          <cell r="U151">
            <v>0</v>
          </cell>
          <cell r="Y151">
            <v>0</v>
          </cell>
        </row>
        <row r="152">
          <cell r="R152">
            <v>17494.78</v>
          </cell>
          <cell r="S152">
            <v>17494.78</v>
          </cell>
          <cell r="T152">
            <v>20722.78</v>
          </cell>
          <cell r="U152">
            <v>20838.54</v>
          </cell>
          <cell r="Y152">
            <v>133407.94</v>
          </cell>
        </row>
        <row r="153">
          <cell r="R153">
            <v>0</v>
          </cell>
          <cell r="S153">
            <v>0</v>
          </cell>
          <cell r="T153">
            <v>0</v>
          </cell>
          <cell r="U153">
            <v>0</v>
          </cell>
          <cell r="Y153">
            <v>0</v>
          </cell>
        </row>
        <row r="154">
          <cell r="R154">
            <v>2018209.71</v>
          </cell>
          <cell r="S154">
            <v>2119767.42</v>
          </cell>
          <cell r="T154">
            <v>646197.65</v>
          </cell>
          <cell r="U154">
            <v>758800</v>
          </cell>
          <cell r="Y154">
            <v>1084592.1299999999</v>
          </cell>
        </row>
        <row r="155">
          <cell r="R155">
            <v>-432028.91</v>
          </cell>
          <cell r="S155">
            <v>-443936.4</v>
          </cell>
          <cell r="T155">
            <v>-459060.92</v>
          </cell>
          <cell r="U155">
            <v>-465904.11</v>
          </cell>
          <cell r="Y155">
            <v>-510242.88</v>
          </cell>
        </row>
        <row r="156">
          <cell r="R156">
            <v>-53699.8</v>
          </cell>
          <cell r="S156">
            <v>-53465.34</v>
          </cell>
          <cell r="T156">
            <v>-53438.49</v>
          </cell>
          <cell r="U156">
            <v>-53438.49</v>
          </cell>
          <cell r="Y156">
            <v>-53374.42</v>
          </cell>
        </row>
        <row r="157">
          <cell r="R157">
            <v>0</v>
          </cell>
          <cell r="S157">
            <v>0</v>
          </cell>
          <cell r="T157">
            <v>0</v>
          </cell>
          <cell r="U157">
            <v>0</v>
          </cell>
          <cell r="Y157">
            <v>0</v>
          </cell>
        </row>
        <row r="158">
          <cell r="R158">
            <v>0</v>
          </cell>
          <cell r="S158">
            <v>0</v>
          </cell>
          <cell r="T158">
            <v>0</v>
          </cell>
          <cell r="U158">
            <v>0</v>
          </cell>
          <cell r="Y158">
            <v>0</v>
          </cell>
        </row>
        <row r="159">
          <cell r="R159">
            <v>0</v>
          </cell>
          <cell r="S159">
            <v>0</v>
          </cell>
          <cell r="T159">
            <v>0</v>
          </cell>
          <cell r="U159">
            <v>0</v>
          </cell>
          <cell r="Y159">
            <v>0</v>
          </cell>
        </row>
        <row r="160">
          <cell r="R160">
            <v>0</v>
          </cell>
          <cell r="S160">
            <v>0</v>
          </cell>
          <cell r="T160">
            <v>0</v>
          </cell>
          <cell r="U160">
            <v>0</v>
          </cell>
          <cell r="Y160">
            <v>0</v>
          </cell>
        </row>
        <row r="161">
          <cell r="R161">
            <v>0</v>
          </cell>
          <cell r="S161">
            <v>0</v>
          </cell>
          <cell r="T161">
            <v>0</v>
          </cell>
          <cell r="U161">
            <v>0</v>
          </cell>
          <cell r="Y161">
            <v>0</v>
          </cell>
        </row>
        <row r="162">
          <cell r="R162">
            <v>0</v>
          </cell>
          <cell r="S162">
            <v>0</v>
          </cell>
          <cell r="T162">
            <v>0</v>
          </cell>
          <cell r="U162">
            <v>0</v>
          </cell>
          <cell r="Y162">
            <v>0</v>
          </cell>
        </row>
        <row r="163">
          <cell r="R163">
            <v>0</v>
          </cell>
          <cell r="S163">
            <v>0</v>
          </cell>
          <cell r="T163">
            <v>0</v>
          </cell>
          <cell r="U163">
            <v>0</v>
          </cell>
          <cell r="Y163">
            <v>0</v>
          </cell>
        </row>
        <row r="164">
          <cell r="R164">
            <v>0</v>
          </cell>
          <cell r="S164">
            <v>0</v>
          </cell>
          <cell r="T164">
            <v>0</v>
          </cell>
          <cell r="U164">
            <v>0</v>
          </cell>
          <cell r="Y164">
            <v>0</v>
          </cell>
        </row>
        <row r="165">
          <cell r="R165">
            <v>0</v>
          </cell>
          <cell r="S165">
            <v>53784.54</v>
          </cell>
          <cell r="T165">
            <v>70411.240000000005</v>
          </cell>
          <cell r="U165">
            <v>0</v>
          </cell>
          <cell r="Y165">
            <v>522711.89</v>
          </cell>
        </row>
        <row r="166">
          <cell r="R166">
            <v>373.37</v>
          </cell>
          <cell r="S166">
            <v>373.66</v>
          </cell>
          <cell r="T166">
            <v>373.97</v>
          </cell>
          <cell r="U166">
            <v>374.27</v>
          </cell>
          <cell r="Y166">
            <v>375.56</v>
          </cell>
        </row>
        <row r="167">
          <cell r="R167">
            <v>-5.0999999999999996</v>
          </cell>
          <cell r="S167">
            <v>-5.0999999999999996</v>
          </cell>
          <cell r="T167">
            <v>0</v>
          </cell>
          <cell r="U167">
            <v>0</v>
          </cell>
          <cell r="Y167">
            <v>0</v>
          </cell>
        </row>
        <row r="168">
          <cell r="R168">
            <v>3637875.04</v>
          </cell>
          <cell r="S168">
            <v>4444286.58</v>
          </cell>
          <cell r="T168">
            <v>2866157.71</v>
          </cell>
          <cell r="U168">
            <v>1666305.98</v>
          </cell>
          <cell r="Y168">
            <v>1310962.77</v>
          </cell>
        </row>
        <row r="169">
          <cell r="R169">
            <v>0</v>
          </cell>
          <cell r="S169">
            <v>0</v>
          </cell>
          <cell r="T169">
            <v>0</v>
          </cell>
          <cell r="U169">
            <v>0</v>
          </cell>
          <cell r="Y169">
            <v>0</v>
          </cell>
        </row>
        <row r="170">
          <cell r="R170">
            <v>21793968.670000002</v>
          </cell>
          <cell r="S170">
            <v>11413662.1</v>
          </cell>
          <cell r="T170">
            <v>5800258.1100000003</v>
          </cell>
          <cell r="U170">
            <v>6390527.5599999996</v>
          </cell>
          <cell r="Y170">
            <v>1742889.68</v>
          </cell>
        </row>
        <row r="171">
          <cell r="R171">
            <v>-10282793.789999999</v>
          </cell>
          <cell r="S171">
            <v>711791.64</v>
          </cell>
          <cell r="T171">
            <v>333661.01</v>
          </cell>
          <cell r="U171">
            <v>438679.49</v>
          </cell>
          <cell r="Y171">
            <v>225554.05</v>
          </cell>
        </row>
        <row r="172">
          <cell r="R172">
            <v>1349.54</v>
          </cell>
          <cell r="S172">
            <v>812.31</v>
          </cell>
          <cell r="T172">
            <v>1185.8599999999999</v>
          </cell>
          <cell r="U172">
            <v>981.22</v>
          </cell>
          <cell r="Y172">
            <v>587438.65</v>
          </cell>
        </row>
        <row r="173">
          <cell r="R173">
            <v>258.70999999999998</v>
          </cell>
          <cell r="S173">
            <v>-2126.2600000000002</v>
          </cell>
          <cell r="T173">
            <v>125.18</v>
          </cell>
          <cell r="U173">
            <v>-290.3</v>
          </cell>
          <cell r="Y173">
            <v>-144.57</v>
          </cell>
        </row>
        <row r="174">
          <cell r="R174">
            <v>0</v>
          </cell>
          <cell r="S174">
            <v>-10</v>
          </cell>
          <cell r="T174">
            <v>0</v>
          </cell>
          <cell r="U174">
            <v>0</v>
          </cell>
          <cell r="Y174">
            <v>0</v>
          </cell>
        </row>
        <row r="175">
          <cell r="R175">
            <v>50023.31</v>
          </cell>
          <cell r="S175">
            <v>81001.33</v>
          </cell>
          <cell r="T175">
            <v>83952.38</v>
          </cell>
          <cell r="U175">
            <v>80493.279999999999</v>
          </cell>
          <cell r="Y175">
            <v>42193.89</v>
          </cell>
        </row>
        <row r="176">
          <cell r="R176">
            <v>-288610.01</v>
          </cell>
          <cell r="S176">
            <v>-257663.26</v>
          </cell>
          <cell r="T176">
            <v>-68501.27</v>
          </cell>
          <cell r="U176">
            <v>-465443.75</v>
          </cell>
          <cell r="Y176">
            <v>-582765.06999999995</v>
          </cell>
        </row>
        <row r="177">
          <cell r="R177">
            <v>-114091.72</v>
          </cell>
          <cell r="S177">
            <v>-110578.02</v>
          </cell>
          <cell r="T177">
            <v>-107487.17</v>
          </cell>
          <cell r="U177">
            <v>-77277.460000000006</v>
          </cell>
          <cell r="Y177">
            <v>-44861.65</v>
          </cell>
        </row>
        <row r="178">
          <cell r="R178">
            <v>-13595474.890000001</v>
          </cell>
          <cell r="S178">
            <v>-9417196.6999999993</v>
          </cell>
          <cell r="T178">
            <v>-7157683.7300000004</v>
          </cell>
          <cell r="U178">
            <v>-32447469.649999999</v>
          </cell>
          <cell r="Y178">
            <v>-5669030.2199999997</v>
          </cell>
        </row>
        <row r="179">
          <cell r="R179">
            <v>-355100.66</v>
          </cell>
          <cell r="S179">
            <v>-377347.41</v>
          </cell>
          <cell r="T179">
            <v>-461543.78</v>
          </cell>
          <cell r="U179">
            <v>-656102.67000000004</v>
          </cell>
          <cell r="Y179">
            <v>-661371.65</v>
          </cell>
        </row>
        <row r="180">
          <cell r="Y180">
            <v>0</v>
          </cell>
        </row>
        <row r="181">
          <cell r="R181">
            <v>-90906.61</v>
          </cell>
          <cell r="S181">
            <v>-102138.3</v>
          </cell>
          <cell r="T181">
            <v>-90994.8</v>
          </cell>
          <cell r="U181">
            <v>-90994.8</v>
          </cell>
          <cell r="Y181">
            <v>-90994.8</v>
          </cell>
        </row>
        <row r="182">
          <cell r="R182">
            <v>0</v>
          </cell>
          <cell r="S182">
            <v>0</v>
          </cell>
          <cell r="T182">
            <v>0</v>
          </cell>
          <cell r="U182">
            <v>0</v>
          </cell>
          <cell r="Y182">
            <v>0</v>
          </cell>
        </row>
        <row r="183">
          <cell r="R183">
            <v>0</v>
          </cell>
          <cell r="S183">
            <v>0</v>
          </cell>
          <cell r="T183">
            <v>0</v>
          </cell>
          <cell r="U183">
            <v>0</v>
          </cell>
          <cell r="Y183">
            <v>0</v>
          </cell>
        </row>
        <row r="184">
          <cell r="R184">
            <v>-67</v>
          </cell>
          <cell r="S184">
            <v>-67</v>
          </cell>
          <cell r="T184">
            <v>-67</v>
          </cell>
          <cell r="U184">
            <v>-67</v>
          </cell>
          <cell r="Y184">
            <v>-67</v>
          </cell>
        </row>
        <row r="185">
          <cell r="R185">
            <v>262565.28000000003</v>
          </cell>
          <cell r="S185">
            <v>332192.55</v>
          </cell>
          <cell r="T185">
            <v>305035.27</v>
          </cell>
          <cell r="U185">
            <v>364610.48</v>
          </cell>
          <cell r="Y185">
            <v>172888.4</v>
          </cell>
        </row>
        <row r="186">
          <cell r="R186">
            <v>0</v>
          </cell>
          <cell r="S186">
            <v>0</v>
          </cell>
          <cell r="T186">
            <v>0</v>
          </cell>
          <cell r="U186">
            <v>0</v>
          </cell>
          <cell r="Y186">
            <v>0</v>
          </cell>
        </row>
        <row r="187">
          <cell r="R187">
            <v>41580</v>
          </cell>
          <cell r="S187">
            <v>51580</v>
          </cell>
          <cell r="T187">
            <v>51580</v>
          </cell>
          <cell r="U187">
            <v>51580</v>
          </cell>
          <cell r="Y187">
            <v>51580</v>
          </cell>
        </row>
        <row r="188">
          <cell r="R188">
            <v>0</v>
          </cell>
          <cell r="S188">
            <v>10000</v>
          </cell>
          <cell r="T188">
            <v>10000</v>
          </cell>
          <cell r="U188">
            <v>10000</v>
          </cell>
          <cell r="Y188">
            <v>10000</v>
          </cell>
        </row>
        <row r="189">
          <cell r="R189">
            <v>24017.54</v>
          </cell>
          <cell r="S189">
            <v>4017.54</v>
          </cell>
          <cell r="T189">
            <v>4017.54</v>
          </cell>
          <cell r="U189">
            <v>4017.54</v>
          </cell>
          <cell r="Y189">
            <v>4017.54</v>
          </cell>
        </row>
        <row r="190">
          <cell r="R190">
            <v>2684968.82</v>
          </cell>
          <cell r="S190">
            <v>2684968.82</v>
          </cell>
          <cell r="T190">
            <v>2684968.82</v>
          </cell>
          <cell r="U190">
            <v>2684968.82</v>
          </cell>
          <cell r="Y190">
            <v>2694695.45</v>
          </cell>
        </row>
        <row r="191">
          <cell r="R191">
            <v>0</v>
          </cell>
          <cell r="S191">
            <v>0</v>
          </cell>
          <cell r="T191">
            <v>0</v>
          </cell>
          <cell r="U191">
            <v>0</v>
          </cell>
          <cell r="Y191">
            <v>0</v>
          </cell>
        </row>
        <row r="192">
          <cell r="R192">
            <v>114235</v>
          </cell>
          <cell r="S192">
            <v>114190.54</v>
          </cell>
          <cell r="T192">
            <v>113190.54</v>
          </cell>
          <cell r="U192">
            <v>112690.54</v>
          </cell>
          <cell r="Y192">
            <v>108690.51</v>
          </cell>
        </row>
        <row r="193">
          <cell r="R193">
            <v>0</v>
          </cell>
          <cell r="S193">
            <v>0</v>
          </cell>
          <cell r="T193">
            <v>0</v>
          </cell>
          <cell r="U193">
            <v>0</v>
          </cell>
          <cell r="Y193">
            <v>0</v>
          </cell>
        </row>
        <row r="194">
          <cell r="R194">
            <v>0</v>
          </cell>
          <cell r="S194">
            <v>0</v>
          </cell>
          <cell r="T194">
            <v>0</v>
          </cell>
          <cell r="U194">
            <v>0</v>
          </cell>
          <cell r="Y194">
            <v>311327.21999999997</v>
          </cell>
        </row>
        <row r="195">
          <cell r="R195">
            <v>0</v>
          </cell>
          <cell r="S195">
            <v>0</v>
          </cell>
          <cell r="T195">
            <v>0</v>
          </cell>
          <cell r="U195">
            <v>0</v>
          </cell>
          <cell r="Y195">
            <v>0</v>
          </cell>
        </row>
        <row r="196">
          <cell r="R196">
            <v>73353</v>
          </cell>
          <cell r="S196">
            <v>73353</v>
          </cell>
          <cell r="T196">
            <v>73353</v>
          </cell>
          <cell r="U196">
            <v>73353</v>
          </cell>
          <cell r="Y196">
            <v>73353</v>
          </cell>
        </row>
        <row r="197">
          <cell r="R197">
            <v>812655</v>
          </cell>
          <cell r="S197">
            <v>812655</v>
          </cell>
          <cell r="T197">
            <v>812655</v>
          </cell>
          <cell r="U197">
            <v>812655</v>
          </cell>
          <cell r="Y197">
            <v>812655</v>
          </cell>
        </row>
        <row r="198">
          <cell r="R198">
            <v>0</v>
          </cell>
          <cell r="S198">
            <v>0</v>
          </cell>
          <cell r="T198">
            <v>0</v>
          </cell>
          <cell r="U198">
            <v>0</v>
          </cell>
          <cell r="Y198">
            <v>0</v>
          </cell>
        </row>
        <row r="199">
          <cell r="R199">
            <v>717254</v>
          </cell>
          <cell r="S199">
            <v>717254</v>
          </cell>
          <cell r="T199">
            <v>717254</v>
          </cell>
          <cell r="U199">
            <v>717254</v>
          </cell>
          <cell r="Y199">
            <v>717254</v>
          </cell>
        </row>
        <row r="200">
          <cell r="R200">
            <v>3969.64</v>
          </cell>
          <cell r="S200">
            <v>3969.64</v>
          </cell>
          <cell r="T200">
            <v>3904.46</v>
          </cell>
          <cell r="U200">
            <v>3904.46</v>
          </cell>
          <cell r="Y200">
            <v>3885.62</v>
          </cell>
        </row>
        <row r="201">
          <cell r="R201">
            <v>-3261.84</v>
          </cell>
          <cell r="S201">
            <v>-3261.84</v>
          </cell>
          <cell r="T201">
            <v>-3261.84</v>
          </cell>
          <cell r="U201">
            <v>-3261.84</v>
          </cell>
          <cell r="Y201">
            <v>-3261.84</v>
          </cell>
        </row>
        <row r="202">
          <cell r="R202">
            <v>0</v>
          </cell>
          <cell r="S202">
            <v>0</v>
          </cell>
          <cell r="T202">
            <v>0</v>
          </cell>
          <cell r="U202">
            <v>0</v>
          </cell>
          <cell r="Y202">
            <v>0</v>
          </cell>
        </row>
        <row r="203">
          <cell r="R203">
            <v>0</v>
          </cell>
          <cell r="S203">
            <v>0</v>
          </cell>
          <cell r="T203">
            <v>0</v>
          </cell>
          <cell r="U203">
            <v>0</v>
          </cell>
          <cell r="Y203">
            <v>0</v>
          </cell>
        </row>
        <row r="204">
          <cell r="R204">
            <v>16286.22</v>
          </cell>
          <cell r="S204">
            <v>16286.22</v>
          </cell>
          <cell r="T204">
            <v>16286.22</v>
          </cell>
          <cell r="U204">
            <v>16286.22</v>
          </cell>
          <cell r="Y204">
            <v>16286.22</v>
          </cell>
        </row>
        <row r="205">
          <cell r="R205">
            <v>282716.15000000002</v>
          </cell>
          <cell r="S205">
            <v>162952.66</v>
          </cell>
          <cell r="T205">
            <v>358711.81</v>
          </cell>
          <cell r="U205">
            <v>250975.75</v>
          </cell>
          <cell r="Y205">
            <v>238232.17</v>
          </cell>
        </row>
        <row r="206">
          <cell r="R206">
            <v>803.66</v>
          </cell>
          <cell r="S206">
            <v>803.66</v>
          </cell>
          <cell r="T206">
            <v>803.66</v>
          </cell>
          <cell r="U206">
            <v>0</v>
          </cell>
          <cell r="Y206">
            <v>0</v>
          </cell>
        </row>
        <row r="207">
          <cell r="R207">
            <v>248.86</v>
          </cell>
          <cell r="S207">
            <v>0</v>
          </cell>
          <cell r="T207">
            <v>0</v>
          </cell>
          <cell r="U207">
            <v>0</v>
          </cell>
          <cell r="Y207">
            <v>0</v>
          </cell>
        </row>
        <row r="208">
          <cell r="R208">
            <v>89120.69</v>
          </cell>
          <cell r="S208">
            <v>63910.080000000002</v>
          </cell>
          <cell r="T208">
            <v>8490.5300000000007</v>
          </cell>
          <cell r="U208">
            <v>36145.06</v>
          </cell>
          <cell r="Y208">
            <v>68198.23</v>
          </cell>
        </row>
        <row r="209">
          <cell r="R209">
            <v>0</v>
          </cell>
          <cell r="S209">
            <v>0</v>
          </cell>
          <cell r="T209">
            <v>3500000</v>
          </cell>
          <cell r="U209">
            <v>17600000</v>
          </cell>
          <cell r="Y209">
            <v>0</v>
          </cell>
        </row>
        <row r="210">
          <cell r="R210">
            <v>9750000</v>
          </cell>
          <cell r="S210">
            <v>9500000</v>
          </cell>
          <cell r="T210">
            <v>0</v>
          </cell>
          <cell r="U210">
            <v>0</v>
          </cell>
          <cell r="Y210">
            <v>0</v>
          </cell>
        </row>
        <row r="211">
          <cell r="R211">
            <v>0</v>
          </cell>
          <cell r="S211">
            <v>0</v>
          </cell>
          <cell r="T211">
            <v>0</v>
          </cell>
          <cell r="U211">
            <v>0</v>
          </cell>
          <cell r="Y211">
            <v>0</v>
          </cell>
        </row>
        <row r="212">
          <cell r="R212">
            <v>0</v>
          </cell>
          <cell r="S212">
            <v>0</v>
          </cell>
          <cell r="T212">
            <v>0</v>
          </cell>
          <cell r="U212">
            <v>0</v>
          </cell>
          <cell r="Y212">
            <v>0</v>
          </cell>
        </row>
        <row r="213">
          <cell r="R213">
            <v>0</v>
          </cell>
          <cell r="S213">
            <v>0</v>
          </cell>
          <cell r="T213">
            <v>0</v>
          </cell>
          <cell r="U213">
            <v>0</v>
          </cell>
          <cell r="Y213">
            <v>0</v>
          </cell>
        </row>
        <row r="214">
          <cell r="R214">
            <v>0</v>
          </cell>
          <cell r="S214">
            <v>0</v>
          </cell>
          <cell r="T214">
            <v>0</v>
          </cell>
          <cell r="U214">
            <v>0</v>
          </cell>
          <cell r="Y214">
            <v>0</v>
          </cell>
        </row>
        <row r="215">
          <cell r="R215">
            <v>0</v>
          </cell>
          <cell r="S215">
            <v>0</v>
          </cell>
          <cell r="T215">
            <v>0</v>
          </cell>
          <cell r="U215">
            <v>0</v>
          </cell>
          <cell r="Y215">
            <v>0</v>
          </cell>
        </row>
        <row r="216">
          <cell r="R216">
            <v>9716.9</v>
          </cell>
          <cell r="S216">
            <v>9761.33</v>
          </cell>
          <cell r="T216">
            <v>9806.09</v>
          </cell>
          <cell r="U216">
            <v>7852.97</v>
          </cell>
          <cell r="Y216">
            <v>7559.66</v>
          </cell>
        </row>
        <row r="217">
          <cell r="R217">
            <v>612566.93999999994</v>
          </cell>
          <cell r="S217">
            <v>612566.93999999994</v>
          </cell>
          <cell r="T217">
            <v>612566.93999999994</v>
          </cell>
          <cell r="U217">
            <v>612566.93999999994</v>
          </cell>
          <cell r="Y217">
            <v>445352.1</v>
          </cell>
        </row>
        <row r="218">
          <cell r="R218">
            <v>0</v>
          </cell>
          <cell r="S218">
            <v>0</v>
          </cell>
          <cell r="T218">
            <v>0</v>
          </cell>
          <cell r="U218">
            <v>0</v>
          </cell>
          <cell r="Y218">
            <v>0</v>
          </cell>
        </row>
        <row r="219">
          <cell r="R219">
            <v>0</v>
          </cell>
          <cell r="S219">
            <v>0</v>
          </cell>
          <cell r="T219">
            <v>0</v>
          </cell>
          <cell r="U219">
            <v>0</v>
          </cell>
          <cell r="Y219">
            <v>0</v>
          </cell>
        </row>
        <row r="220">
          <cell r="R220">
            <v>-229314.89</v>
          </cell>
          <cell r="S220">
            <v>-176050.36</v>
          </cell>
          <cell r="T220">
            <v>-175633.57</v>
          </cell>
          <cell r="U220">
            <v>-181171.93</v>
          </cell>
          <cell r="Y220">
            <v>-221620.52</v>
          </cell>
        </row>
        <row r="221">
          <cell r="R221">
            <v>126903251.67</v>
          </cell>
          <cell r="S221">
            <v>126606489.06999999</v>
          </cell>
          <cell r="T221">
            <v>110825919.31999999</v>
          </cell>
          <cell r="U221">
            <v>96428332.530000001</v>
          </cell>
          <cell r="Y221">
            <v>85696975.450000003</v>
          </cell>
        </row>
        <row r="222">
          <cell r="R222">
            <v>0</v>
          </cell>
          <cell r="S222">
            <v>0</v>
          </cell>
          <cell r="T222">
            <v>0</v>
          </cell>
          <cell r="U222">
            <v>0</v>
          </cell>
          <cell r="Y222">
            <v>912600</v>
          </cell>
        </row>
        <row r="223">
          <cell r="R223">
            <v>0</v>
          </cell>
          <cell r="S223">
            <v>0</v>
          </cell>
          <cell r="T223">
            <v>0</v>
          </cell>
          <cell r="U223">
            <v>0</v>
          </cell>
          <cell r="Y223">
            <v>0</v>
          </cell>
        </row>
        <row r="224">
          <cell r="R224">
            <v>0</v>
          </cell>
          <cell r="S224">
            <v>0</v>
          </cell>
          <cell r="T224">
            <v>0</v>
          </cell>
          <cell r="U224">
            <v>0</v>
          </cell>
          <cell r="Y224">
            <v>0</v>
          </cell>
        </row>
        <row r="225">
          <cell r="R225">
            <v>99328633.170000002</v>
          </cell>
          <cell r="S225">
            <v>95964074.530000001</v>
          </cell>
          <cell r="T225">
            <v>77921232.349999994</v>
          </cell>
          <cell r="U225">
            <v>61410171.390000001</v>
          </cell>
          <cell r="Y225">
            <v>26785366.48</v>
          </cell>
        </row>
        <row r="226">
          <cell r="R226">
            <v>-126903252</v>
          </cell>
          <cell r="S226">
            <v>-126606489</v>
          </cell>
          <cell r="T226">
            <v>-110825919</v>
          </cell>
          <cell r="U226">
            <v>-96428333</v>
          </cell>
          <cell r="Y226">
            <v>-85696975</v>
          </cell>
        </row>
        <row r="227">
          <cell r="R227">
            <v>-99328633</v>
          </cell>
          <cell r="S227">
            <v>-95964075</v>
          </cell>
          <cell r="T227">
            <v>-77921232</v>
          </cell>
          <cell r="U227">
            <v>-61410171</v>
          </cell>
          <cell r="Y227">
            <v>-26785366</v>
          </cell>
        </row>
        <row r="228">
          <cell r="R228">
            <v>312357584</v>
          </cell>
          <cell r="S228">
            <v>295094749</v>
          </cell>
          <cell r="T228">
            <v>254677853</v>
          </cell>
          <cell r="U228">
            <v>212920042</v>
          </cell>
          <cell r="Y228">
            <v>165281605</v>
          </cell>
        </row>
        <row r="229">
          <cell r="R229">
            <v>-59000000</v>
          </cell>
          <cell r="S229">
            <v>0</v>
          </cell>
          <cell r="T229">
            <v>-37000000</v>
          </cell>
          <cell r="U229">
            <v>-123000000</v>
          </cell>
          <cell r="Y229">
            <v>0</v>
          </cell>
        </row>
        <row r="230">
          <cell r="R230">
            <v>76633</v>
          </cell>
          <cell r="S230">
            <v>73174</v>
          </cell>
          <cell r="T230">
            <v>65797</v>
          </cell>
          <cell r="U230">
            <v>58461</v>
          </cell>
          <cell r="Y230">
            <v>54977</v>
          </cell>
        </row>
        <row r="231">
          <cell r="R231">
            <v>57342</v>
          </cell>
          <cell r="S231">
            <v>53398</v>
          </cell>
          <cell r="T231">
            <v>43439</v>
          </cell>
          <cell r="U231">
            <v>32864</v>
          </cell>
          <cell r="Y231">
            <v>15915</v>
          </cell>
        </row>
        <row r="232">
          <cell r="R232">
            <v>-10151277.18</v>
          </cell>
          <cell r="S232">
            <v>-9973150.1300000008</v>
          </cell>
          <cell r="T232">
            <v>-9281484.4399999995</v>
          </cell>
          <cell r="U232">
            <v>-9720420.9199999999</v>
          </cell>
          <cell r="Y232">
            <v>-18306163.800000001</v>
          </cell>
        </row>
        <row r="234">
          <cell r="R234">
            <v>0</v>
          </cell>
          <cell r="S234">
            <v>0</v>
          </cell>
          <cell r="T234">
            <v>0</v>
          </cell>
          <cell r="U234">
            <v>0</v>
          </cell>
          <cell r="Y234">
            <v>0</v>
          </cell>
        </row>
        <row r="235">
          <cell r="R235">
            <v>0</v>
          </cell>
          <cell r="S235">
            <v>0</v>
          </cell>
          <cell r="T235">
            <v>0</v>
          </cell>
          <cell r="U235">
            <v>0</v>
          </cell>
          <cell r="Y235">
            <v>0</v>
          </cell>
        </row>
        <row r="236">
          <cell r="R236">
            <v>0</v>
          </cell>
          <cell r="S236">
            <v>0</v>
          </cell>
          <cell r="T236">
            <v>0</v>
          </cell>
          <cell r="U236">
            <v>0</v>
          </cell>
          <cell r="Y236">
            <v>0</v>
          </cell>
        </row>
        <row r="237">
          <cell r="R237">
            <v>0</v>
          </cell>
          <cell r="S237">
            <v>0</v>
          </cell>
          <cell r="T237">
            <v>0</v>
          </cell>
          <cell r="U237">
            <v>0</v>
          </cell>
          <cell r="Y237">
            <v>0</v>
          </cell>
        </row>
        <row r="238">
          <cell r="R238">
            <v>0</v>
          </cell>
          <cell r="S238">
            <v>0</v>
          </cell>
          <cell r="T238">
            <v>0</v>
          </cell>
          <cell r="U238">
            <v>0</v>
          </cell>
          <cell r="Y238">
            <v>0</v>
          </cell>
        </row>
        <row r="240">
          <cell r="R240">
            <v>10046017.82</v>
          </cell>
          <cell r="S240">
            <v>11080959.789999999</v>
          </cell>
          <cell r="T240">
            <v>9373095.8599999994</v>
          </cell>
          <cell r="U240">
            <v>15360866.449999999</v>
          </cell>
          <cell r="Y240">
            <v>17401027.280000001</v>
          </cell>
        </row>
        <row r="241">
          <cell r="R241">
            <v>110394.24000000001</v>
          </cell>
          <cell r="S241">
            <v>163522.71</v>
          </cell>
          <cell r="T241">
            <v>114011.63</v>
          </cell>
          <cell r="U241">
            <v>100574</v>
          </cell>
          <cell r="Y241">
            <v>102698.87</v>
          </cell>
        </row>
        <row r="242">
          <cell r="R242">
            <v>110394.16</v>
          </cell>
          <cell r="S242">
            <v>85890.36</v>
          </cell>
          <cell r="T242">
            <v>114011.61</v>
          </cell>
          <cell r="U242">
            <v>107696.46</v>
          </cell>
          <cell r="Y242">
            <v>102698.87</v>
          </cell>
        </row>
        <row r="243">
          <cell r="R243">
            <v>0</v>
          </cell>
          <cell r="S243">
            <v>0</v>
          </cell>
          <cell r="T243">
            <v>0</v>
          </cell>
          <cell r="U243">
            <v>0</v>
          </cell>
          <cell r="Y243">
            <v>0</v>
          </cell>
        </row>
        <row r="244">
          <cell r="R244">
            <v>0</v>
          </cell>
          <cell r="S244">
            <v>0</v>
          </cell>
          <cell r="T244">
            <v>0</v>
          </cell>
          <cell r="U244">
            <v>0</v>
          </cell>
          <cell r="Y244">
            <v>0</v>
          </cell>
        </row>
        <row r="245">
          <cell r="R245">
            <v>14083456.74</v>
          </cell>
          <cell r="S245">
            <v>8766460.1300000008</v>
          </cell>
          <cell r="T245">
            <v>7882702.8700000001</v>
          </cell>
          <cell r="U245">
            <v>6950187.9699999997</v>
          </cell>
          <cell r="Y245">
            <v>11352968.199999999</v>
          </cell>
        </row>
        <row r="246">
          <cell r="R246">
            <v>728144.78</v>
          </cell>
          <cell r="S246">
            <v>600027.47</v>
          </cell>
          <cell r="T246">
            <v>599766.28</v>
          </cell>
          <cell r="U246">
            <v>914057.99</v>
          </cell>
          <cell r="Y246">
            <v>465422.65</v>
          </cell>
        </row>
        <row r="247">
          <cell r="R247">
            <v>14669046</v>
          </cell>
          <cell r="S247">
            <v>14669046</v>
          </cell>
          <cell r="T247">
            <v>14669046</v>
          </cell>
          <cell r="U247">
            <v>14669046</v>
          </cell>
          <cell r="Y247">
            <v>14669046</v>
          </cell>
        </row>
        <row r="248">
          <cell r="R248">
            <v>0</v>
          </cell>
          <cell r="S248">
            <v>0</v>
          </cell>
          <cell r="T248">
            <v>0</v>
          </cell>
          <cell r="U248">
            <v>0</v>
          </cell>
          <cell r="Y248">
            <v>0</v>
          </cell>
        </row>
        <row r="249">
          <cell r="R249">
            <v>1010.28</v>
          </cell>
          <cell r="S249">
            <v>10698.53</v>
          </cell>
          <cell r="T249">
            <v>0</v>
          </cell>
          <cell r="U249">
            <v>11096.26</v>
          </cell>
          <cell r="Y249">
            <v>0</v>
          </cell>
        </row>
        <row r="250">
          <cell r="R250">
            <v>0</v>
          </cell>
          <cell r="S250">
            <v>0</v>
          </cell>
          <cell r="T250">
            <v>0</v>
          </cell>
          <cell r="U250">
            <v>0</v>
          </cell>
          <cell r="Y250">
            <v>0</v>
          </cell>
        </row>
        <row r="251">
          <cell r="R251">
            <v>0</v>
          </cell>
          <cell r="S251">
            <v>0</v>
          </cell>
          <cell r="T251">
            <v>0</v>
          </cell>
          <cell r="U251">
            <v>0</v>
          </cell>
          <cell r="Y251">
            <v>0</v>
          </cell>
        </row>
        <row r="252">
          <cell r="R252">
            <v>0</v>
          </cell>
          <cell r="S252">
            <v>0</v>
          </cell>
          <cell r="T252">
            <v>0</v>
          </cell>
          <cell r="U252">
            <v>0</v>
          </cell>
          <cell r="Y252">
            <v>0</v>
          </cell>
        </row>
        <row r="253">
          <cell r="R253">
            <v>0</v>
          </cell>
          <cell r="S253">
            <v>0</v>
          </cell>
          <cell r="T253">
            <v>0</v>
          </cell>
          <cell r="U253">
            <v>0</v>
          </cell>
          <cell r="Y253">
            <v>0</v>
          </cell>
        </row>
        <row r="254">
          <cell r="R254">
            <v>0</v>
          </cell>
          <cell r="S254">
            <v>-24</v>
          </cell>
          <cell r="T254">
            <v>-72</v>
          </cell>
          <cell r="U254">
            <v>-12</v>
          </cell>
          <cell r="Y254">
            <v>0</v>
          </cell>
        </row>
        <row r="255">
          <cell r="R255">
            <v>277725.59000000003</v>
          </cell>
          <cell r="S255">
            <v>277725.59000000003</v>
          </cell>
          <cell r="T255">
            <v>276649.83</v>
          </cell>
          <cell r="U255">
            <v>276649.83</v>
          </cell>
          <cell r="Y255">
            <v>271916.31</v>
          </cell>
        </row>
        <row r="256">
          <cell r="R256">
            <v>4417994.12</v>
          </cell>
          <cell r="S256">
            <v>4244405.3499999996</v>
          </cell>
          <cell r="T256">
            <v>4410152.4400000004</v>
          </cell>
          <cell r="U256">
            <v>4607093.16</v>
          </cell>
          <cell r="Y256">
            <v>4795002.2699999996</v>
          </cell>
        </row>
        <row r="257">
          <cell r="R257">
            <v>17264.25</v>
          </cell>
          <cell r="S257">
            <v>17264.25</v>
          </cell>
          <cell r="T257">
            <v>17071.240000000002</v>
          </cell>
          <cell r="U257">
            <v>0</v>
          </cell>
          <cell r="Y257">
            <v>5994.18</v>
          </cell>
        </row>
        <row r="258">
          <cell r="R258">
            <v>0</v>
          </cell>
          <cell r="S258">
            <v>0</v>
          </cell>
          <cell r="T258">
            <v>0</v>
          </cell>
          <cell r="U258">
            <v>0</v>
          </cell>
          <cell r="Y258">
            <v>0</v>
          </cell>
        </row>
        <row r="259">
          <cell r="R259">
            <v>0</v>
          </cell>
          <cell r="S259">
            <v>123900.91</v>
          </cell>
          <cell r="T259">
            <v>126519.14</v>
          </cell>
          <cell r="U259">
            <v>0</v>
          </cell>
          <cell r="Y259">
            <v>45564.77</v>
          </cell>
        </row>
        <row r="260">
          <cell r="R260">
            <v>9546880.2200000007</v>
          </cell>
          <cell r="S260">
            <v>9560927.2300000004</v>
          </cell>
          <cell r="T260">
            <v>10981546.210000001</v>
          </cell>
          <cell r="U260">
            <v>10275321.93</v>
          </cell>
          <cell r="Y260">
            <v>9382520.0399999991</v>
          </cell>
        </row>
        <row r="261">
          <cell r="R261">
            <v>65093539.770000003</v>
          </cell>
          <cell r="S261">
            <v>64822348.490000002</v>
          </cell>
          <cell r="T261">
            <v>62836406.340000004</v>
          </cell>
          <cell r="U261">
            <v>62836406.340000004</v>
          </cell>
          <cell r="Y261">
            <v>62836406.340000004</v>
          </cell>
        </row>
        <row r="262">
          <cell r="R262">
            <v>1448.24</v>
          </cell>
          <cell r="S262">
            <v>1448.24</v>
          </cell>
          <cell r="T262">
            <v>0</v>
          </cell>
          <cell r="U262">
            <v>0</v>
          </cell>
          <cell r="Y262">
            <v>0</v>
          </cell>
        </row>
        <row r="263">
          <cell r="R263">
            <v>0</v>
          </cell>
          <cell r="S263">
            <v>0</v>
          </cell>
          <cell r="T263">
            <v>0</v>
          </cell>
          <cell r="U263">
            <v>0</v>
          </cell>
          <cell r="Y263">
            <v>0</v>
          </cell>
        </row>
        <row r="264">
          <cell r="R264">
            <v>0</v>
          </cell>
          <cell r="S264">
            <v>0</v>
          </cell>
          <cell r="T264">
            <v>0</v>
          </cell>
          <cell r="U264">
            <v>0</v>
          </cell>
          <cell r="Y264">
            <v>0</v>
          </cell>
        </row>
        <row r="265">
          <cell r="R265">
            <v>0</v>
          </cell>
          <cell r="S265">
            <v>0</v>
          </cell>
          <cell r="T265">
            <v>0</v>
          </cell>
          <cell r="U265">
            <v>0</v>
          </cell>
          <cell r="Y265">
            <v>0</v>
          </cell>
        </row>
        <row r="266">
          <cell r="R266">
            <v>0</v>
          </cell>
          <cell r="S266">
            <v>0</v>
          </cell>
          <cell r="T266">
            <v>0</v>
          </cell>
          <cell r="U266">
            <v>0</v>
          </cell>
          <cell r="Y266">
            <v>0</v>
          </cell>
        </row>
        <row r="267">
          <cell r="R267">
            <v>0</v>
          </cell>
          <cell r="S267">
            <v>0</v>
          </cell>
          <cell r="T267">
            <v>0</v>
          </cell>
          <cell r="U267">
            <v>0</v>
          </cell>
          <cell r="Y267">
            <v>0</v>
          </cell>
        </row>
        <row r="268">
          <cell r="R268">
            <v>0</v>
          </cell>
          <cell r="S268">
            <v>0</v>
          </cell>
          <cell r="T268">
            <v>0</v>
          </cell>
          <cell r="U268">
            <v>0</v>
          </cell>
          <cell r="Y268">
            <v>0</v>
          </cell>
        </row>
        <row r="269">
          <cell r="R269">
            <v>46944.1</v>
          </cell>
          <cell r="S269">
            <v>77961.98</v>
          </cell>
          <cell r="T269">
            <v>0</v>
          </cell>
          <cell r="U269">
            <v>58881.48</v>
          </cell>
          <cell r="Y269">
            <v>0</v>
          </cell>
        </row>
        <row r="270">
          <cell r="R270">
            <v>333512.17</v>
          </cell>
          <cell r="S270">
            <v>266471.24</v>
          </cell>
          <cell r="T270">
            <v>246117.78</v>
          </cell>
          <cell r="U270">
            <v>292849.09000000003</v>
          </cell>
          <cell r="Y270">
            <v>391391.75</v>
          </cell>
        </row>
        <row r="271">
          <cell r="R271">
            <v>1961.31</v>
          </cell>
          <cell r="S271">
            <v>1878.87</v>
          </cell>
          <cell r="T271">
            <v>2799.94</v>
          </cell>
          <cell r="U271">
            <v>2615.6999999999998</v>
          </cell>
          <cell r="Y271">
            <v>1890.7</v>
          </cell>
        </row>
        <row r="272">
          <cell r="R272">
            <v>94807.26</v>
          </cell>
          <cell r="S272">
            <v>89808.06</v>
          </cell>
          <cell r="T272">
            <v>39435.360000000001</v>
          </cell>
          <cell r="U272">
            <v>13979.92</v>
          </cell>
          <cell r="Y272">
            <v>880.55</v>
          </cell>
        </row>
        <row r="273">
          <cell r="R273">
            <v>478405.92</v>
          </cell>
          <cell r="S273">
            <v>438847.89</v>
          </cell>
          <cell r="T273">
            <v>413378.66</v>
          </cell>
          <cell r="U273">
            <v>357134.88</v>
          </cell>
          <cell r="Y273">
            <v>256972.83</v>
          </cell>
        </row>
        <row r="274">
          <cell r="R274">
            <v>75346.460000000006</v>
          </cell>
          <cell r="S274">
            <v>331091</v>
          </cell>
          <cell r="T274">
            <v>535324.87</v>
          </cell>
          <cell r="U274">
            <v>503768.29</v>
          </cell>
          <cell r="Y274">
            <v>264576.90000000002</v>
          </cell>
        </row>
        <row r="275">
          <cell r="R275">
            <v>0</v>
          </cell>
          <cell r="S275">
            <v>0</v>
          </cell>
          <cell r="T275">
            <v>0</v>
          </cell>
          <cell r="U275">
            <v>0</v>
          </cell>
          <cell r="Y275">
            <v>0</v>
          </cell>
        </row>
        <row r="276">
          <cell r="R276">
            <v>0</v>
          </cell>
          <cell r="S276">
            <v>0</v>
          </cell>
          <cell r="T276">
            <v>0</v>
          </cell>
          <cell r="U276">
            <v>0</v>
          </cell>
          <cell r="Y276">
            <v>0</v>
          </cell>
        </row>
        <row r="277">
          <cell r="R277">
            <v>678889.25</v>
          </cell>
          <cell r="S277">
            <v>678889.25</v>
          </cell>
          <cell r="T277">
            <v>678889.25</v>
          </cell>
          <cell r="U277">
            <v>678889.25</v>
          </cell>
          <cell r="Y277">
            <v>516927.66</v>
          </cell>
        </row>
        <row r="278">
          <cell r="R278">
            <v>99497.51</v>
          </cell>
          <cell r="S278">
            <v>88642.77</v>
          </cell>
          <cell r="T278">
            <v>175941.5</v>
          </cell>
          <cell r="U278">
            <v>82199.899999999994</v>
          </cell>
          <cell r="Y278">
            <v>80864.39</v>
          </cell>
        </row>
        <row r="279">
          <cell r="R279">
            <v>0</v>
          </cell>
          <cell r="S279">
            <v>0</v>
          </cell>
          <cell r="T279">
            <v>0</v>
          </cell>
          <cell r="U279">
            <v>0</v>
          </cell>
          <cell r="Y279">
            <v>0</v>
          </cell>
        </row>
        <row r="280">
          <cell r="R280">
            <v>0</v>
          </cell>
          <cell r="S280">
            <v>0</v>
          </cell>
          <cell r="T280">
            <v>0</v>
          </cell>
          <cell r="U280">
            <v>0</v>
          </cell>
          <cell r="Y280">
            <v>0</v>
          </cell>
        </row>
        <row r="281">
          <cell r="R281">
            <v>0</v>
          </cell>
          <cell r="S281">
            <v>0</v>
          </cell>
          <cell r="T281">
            <v>0</v>
          </cell>
          <cell r="U281">
            <v>0</v>
          </cell>
          <cell r="Y281">
            <v>0</v>
          </cell>
        </row>
        <row r="282">
          <cell r="R282">
            <v>-948447.56</v>
          </cell>
          <cell r="S282">
            <v>-902401.82</v>
          </cell>
          <cell r="T282">
            <v>-818691.45</v>
          </cell>
          <cell r="U282">
            <v>-718519.3</v>
          </cell>
          <cell r="Y282">
            <v>-556638.68000000005</v>
          </cell>
        </row>
        <row r="283">
          <cell r="R283">
            <v>0</v>
          </cell>
          <cell r="S283">
            <v>0</v>
          </cell>
          <cell r="T283">
            <v>0</v>
          </cell>
          <cell r="U283">
            <v>0</v>
          </cell>
          <cell r="Y283">
            <v>0</v>
          </cell>
        </row>
        <row r="284">
          <cell r="R284">
            <v>-551163.32999999996</v>
          </cell>
          <cell r="S284">
            <v>-512678.95</v>
          </cell>
          <cell r="T284">
            <v>-415797.28</v>
          </cell>
          <cell r="U284">
            <v>-311217.99</v>
          </cell>
          <cell r="Y284">
            <v>-39851.68</v>
          </cell>
        </row>
        <row r="285">
          <cell r="R285">
            <v>-41487700</v>
          </cell>
          <cell r="S285">
            <v>-41487700</v>
          </cell>
          <cell r="T285">
            <v>-41487700</v>
          </cell>
          <cell r="U285">
            <v>-41487700</v>
          </cell>
          <cell r="Y285">
            <v>-41487700</v>
          </cell>
        </row>
        <row r="286">
          <cell r="R286">
            <v>0</v>
          </cell>
          <cell r="S286">
            <v>0</v>
          </cell>
          <cell r="T286">
            <v>0</v>
          </cell>
          <cell r="U286">
            <v>0</v>
          </cell>
          <cell r="Y286">
            <v>0</v>
          </cell>
        </row>
        <row r="287">
          <cell r="R287">
            <v>1198763</v>
          </cell>
          <cell r="S287">
            <v>1144645</v>
          </cell>
          <cell r="T287">
            <v>1029248</v>
          </cell>
          <cell r="U287">
            <v>914498</v>
          </cell>
          <cell r="Y287">
            <v>859993</v>
          </cell>
        </row>
        <row r="288">
          <cell r="R288">
            <v>897000</v>
          </cell>
          <cell r="S288">
            <v>835293</v>
          </cell>
          <cell r="T288">
            <v>679513</v>
          </cell>
          <cell r="U288">
            <v>514088</v>
          </cell>
          <cell r="Y288">
            <v>248964</v>
          </cell>
        </row>
        <row r="289">
          <cell r="R289">
            <v>0</v>
          </cell>
          <cell r="S289">
            <v>0</v>
          </cell>
          <cell r="T289">
            <v>0</v>
          </cell>
          <cell r="U289">
            <v>0</v>
          </cell>
          <cell r="Y289">
            <v>0</v>
          </cell>
        </row>
        <row r="290">
          <cell r="R290">
            <v>-701183.27</v>
          </cell>
          <cell r="S290">
            <v>-684896.4</v>
          </cell>
          <cell r="T290">
            <v>-715177.17</v>
          </cell>
          <cell r="U290">
            <v>-713643.75</v>
          </cell>
          <cell r="Y290">
            <v>-713368.59</v>
          </cell>
        </row>
        <row r="291">
          <cell r="R291">
            <v>0</v>
          </cell>
          <cell r="S291">
            <v>0</v>
          </cell>
          <cell r="T291">
            <v>0</v>
          </cell>
          <cell r="U291">
            <v>0</v>
          </cell>
          <cell r="Y291">
            <v>0</v>
          </cell>
        </row>
        <row r="292">
          <cell r="R292">
            <v>40604.21</v>
          </cell>
          <cell r="S292">
            <v>105045.51</v>
          </cell>
          <cell r="T292">
            <v>65107.58</v>
          </cell>
          <cell r="U292">
            <v>44985.57</v>
          </cell>
          <cell r="Y292">
            <v>0</v>
          </cell>
        </row>
        <row r="293">
          <cell r="R293">
            <v>-1850.15</v>
          </cell>
          <cell r="S293">
            <v>-1900.15</v>
          </cell>
          <cell r="T293">
            <v>-3045.5</v>
          </cell>
          <cell r="U293">
            <v>-3045.5</v>
          </cell>
          <cell r="Y293">
            <v>0</v>
          </cell>
        </row>
        <row r="294">
          <cell r="R294">
            <v>14632.24</v>
          </cell>
          <cell r="S294">
            <v>-8597.11</v>
          </cell>
          <cell r="T294">
            <v>-9071.18</v>
          </cell>
          <cell r="U294">
            <v>-19781.009999999998</v>
          </cell>
          <cell r="Y294">
            <v>-966.13</v>
          </cell>
        </row>
        <row r="295">
          <cell r="R295">
            <v>0</v>
          </cell>
          <cell r="S295">
            <v>0</v>
          </cell>
          <cell r="T295">
            <v>0</v>
          </cell>
          <cell r="U295">
            <v>0</v>
          </cell>
          <cell r="Y295">
            <v>0</v>
          </cell>
        </row>
        <row r="296">
          <cell r="R296">
            <v>-333512.17</v>
          </cell>
          <cell r="S296">
            <v>-266471.24</v>
          </cell>
          <cell r="T296">
            <v>-246117.78</v>
          </cell>
          <cell r="U296">
            <v>-292849.09000000003</v>
          </cell>
          <cell r="Y296">
            <v>-391391.75</v>
          </cell>
        </row>
        <row r="297">
          <cell r="R297">
            <v>11771082.970000001</v>
          </cell>
          <cell r="S297">
            <v>11912914.84</v>
          </cell>
          <cell r="T297">
            <v>13739925.58</v>
          </cell>
          <cell r="U297">
            <v>14598570.119999999</v>
          </cell>
          <cell r="Y297">
            <v>16207491.119999999</v>
          </cell>
        </row>
        <row r="298">
          <cell r="R298">
            <v>0</v>
          </cell>
          <cell r="S298">
            <v>0</v>
          </cell>
          <cell r="T298">
            <v>0</v>
          </cell>
          <cell r="U298">
            <v>0</v>
          </cell>
          <cell r="Y298">
            <v>0</v>
          </cell>
        </row>
        <row r="299">
          <cell r="R299">
            <v>636382.17000000004</v>
          </cell>
          <cell r="S299">
            <v>639360.43000000005</v>
          </cell>
          <cell r="T299">
            <v>619039.80000000005</v>
          </cell>
          <cell r="U299">
            <v>706882.76</v>
          </cell>
          <cell r="Y299">
            <v>657229.86</v>
          </cell>
        </row>
        <row r="300">
          <cell r="R300">
            <v>717940.84</v>
          </cell>
          <cell r="S300">
            <v>717845.17</v>
          </cell>
          <cell r="T300">
            <v>825920.05</v>
          </cell>
          <cell r="U300">
            <v>858343.1</v>
          </cell>
          <cell r="Y300">
            <v>968409.17</v>
          </cell>
        </row>
        <row r="301">
          <cell r="R301">
            <v>122373.99</v>
          </cell>
          <cell r="S301">
            <v>131034.99</v>
          </cell>
          <cell r="T301">
            <v>118055.99</v>
          </cell>
          <cell r="U301">
            <v>112478.99</v>
          </cell>
          <cell r="Y301">
            <v>147258.99</v>
          </cell>
        </row>
        <row r="302">
          <cell r="R302">
            <v>21561.8</v>
          </cell>
          <cell r="S302">
            <v>21561.8</v>
          </cell>
          <cell r="T302">
            <v>21561.8</v>
          </cell>
          <cell r="U302">
            <v>19825.96</v>
          </cell>
          <cell r="Y302">
            <v>19090.009999999998</v>
          </cell>
        </row>
        <row r="303">
          <cell r="R303">
            <v>0</v>
          </cell>
          <cell r="S303">
            <v>0</v>
          </cell>
          <cell r="T303">
            <v>0</v>
          </cell>
          <cell r="U303">
            <v>0</v>
          </cell>
          <cell r="Y303">
            <v>0</v>
          </cell>
        </row>
        <row r="304">
          <cell r="R304">
            <v>3629805.81</v>
          </cell>
          <cell r="S304">
            <v>3626506.15</v>
          </cell>
          <cell r="T304">
            <v>3626506.15</v>
          </cell>
          <cell r="U304">
            <v>3626506.15</v>
          </cell>
          <cell r="Y304">
            <v>3614622.28</v>
          </cell>
        </row>
        <row r="305">
          <cell r="R305">
            <v>873605.52</v>
          </cell>
          <cell r="S305">
            <v>873605.52</v>
          </cell>
          <cell r="T305">
            <v>862194.12</v>
          </cell>
          <cell r="U305">
            <v>862194.12</v>
          </cell>
          <cell r="Y305">
            <v>858652.59</v>
          </cell>
        </row>
        <row r="306">
          <cell r="R306">
            <v>0</v>
          </cell>
          <cell r="S306">
            <v>0</v>
          </cell>
          <cell r="T306">
            <v>0</v>
          </cell>
          <cell r="U306">
            <v>0</v>
          </cell>
          <cell r="Y306">
            <v>0</v>
          </cell>
        </row>
        <row r="307">
          <cell r="R307">
            <v>2194343.84</v>
          </cell>
          <cell r="S307">
            <v>2180402.2799999998</v>
          </cell>
          <cell r="T307">
            <v>2150725.31</v>
          </cell>
          <cell r="U307">
            <v>2147321.31</v>
          </cell>
          <cell r="Y307">
            <v>1903951.96</v>
          </cell>
        </row>
        <row r="308">
          <cell r="R308">
            <v>0</v>
          </cell>
          <cell r="S308">
            <v>0</v>
          </cell>
          <cell r="T308">
            <v>0</v>
          </cell>
          <cell r="U308">
            <v>0</v>
          </cell>
          <cell r="Y308">
            <v>0</v>
          </cell>
        </row>
        <row r="309">
          <cell r="R309">
            <v>0</v>
          </cell>
          <cell r="S309">
            <v>0</v>
          </cell>
          <cell r="T309">
            <v>0</v>
          </cell>
          <cell r="U309">
            <v>0</v>
          </cell>
          <cell r="Y309">
            <v>115715.79</v>
          </cell>
        </row>
        <row r="310">
          <cell r="R310">
            <v>354008.19</v>
          </cell>
          <cell r="S310">
            <v>354008.19</v>
          </cell>
          <cell r="T310">
            <v>354008.19</v>
          </cell>
          <cell r="U310">
            <v>354008.19</v>
          </cell>
          <cell r="Y310">
            <v>354008.19</v>
          </cell>
        </row>
        <row r="311">
          <cell r="R311">
            <v>0</v>
          </cell>
          <cell r="S311">
            <v>0</v>
          </cell>
          <cell r="T311">
            <v>0</v>
          </cell>
          <cell r="U311">
            <v>0</v>
          </cell>
          <cell r="Y311">
            <v>0</v>
          </cell>
        </row>
        <row r="312">
          <cell r="R312">
            <v>0</v>
          </cell>
          <cell r="S312">
            <v>0</v>
          </cell>
          <cell r="T312">
            <v>0</v>
          </cell>
          <cell r="U312">
            <v>0</v>
          </cell>
          <cell r="Y312">
            <v>0</v>
          </cell>
        </row>
        <row r="313">
          <cell r="R313">
            <v>73.08</v>
          </cell>
          <cell r="S313">
            <v>279.45</v>
          </cell>
          <cell r="T313">
            <v>377.08</v>
          </cell>
          <cell r="U313">
            <v>377.08</v>
          </cell>
          <cell r="Y313">
            <v>-3651.01</v>
          </cell>
        </row>
        <row r="314">
          <cell r="R314">
            <v>0</v>
          </cell>
          <cell r="S314">
            <v>0</v>
          </cell>
          <cell r="T314">
            <v>0</v>
          </cell>
          <cell r="U314">
            <v>0</v>
          </cell>
          <cell r="Y314">
            <v>0</v>
          </cell>
        </row>
        <row r="315">
          <cell r="R315">
            <v>1984.66</v>
          </cell>
          <cell r="S315">
            <v>3124.74</v>
          </cell>
          <cell r="T315">
            <v>2993.4</v>
          </cell>
          <cell r="U315">
            <v>3874.11</v>
          </cell>
          <cell r="Y315">
            <v>0</v>
          </cell>
        </row>
        <row r="316">
          <cell r="R316">
            <v>127752.11</v>
          </cell>
          <cell r="S316">
            <v>132834.10999999999</v>
          </cell>
          <cell r="T316">
            <v>140727.10999999999</v>
          </cell>
          <cell r="U316">
            <v>131404.10999999999</v>
          </cell>
          <cell r="Y316">
            <v>124673.11</v>
          </cell>
        </row>
        <row r="317">
          <cell r="R317">
            <v>0</v>
          </cell>
          <cell r="S317">
            <v>0</v>
          </cell>
          <cell r="T317">
            <v>0</v>
          </cell>
          <cell r="U317">
            <v>0</v>
          </cell>
          <cell r="Y317">
            <v>0</v>
          </cell>
        </row>
        <row r="318">
          <cell r="R318">
            <v>1327239.27</v>
          </cell>
          <cell r="S318">
            <v>1327239.27</v>
          </cell>
          <cell r="T318">
            <v>1332221.57</v>
          </cell>
          <cell r="U318">
            <v>1332221.57</v>
          </cell>
          <cell r="Y318">
            <v>1340491.23</v>
          </cell>
        </row>
        <row r="319">
          <cell r="R319">
            <v>484951.19</v>
          </cell>
          <cell r="S319">
            <v>484951.19</v>
          </cell>
          <cell r="T319">
            <v>484951.19</v>
          </cell>
          <cell r="U319">
            <v>484951.19</v>
          </cell>
          <cell r="Y319">
            <v>481124.06</v>
          </cell>
        </row>
        <row r="320">
          <cell r="R320">
            <v>689534.55</v>
          </cell>
          <cell r="S320">
            <v>176444.13</v>
          </cell>
          <cell r="T320">
            <v>71950.98</v>
          </cell>
          <cell r="U320">
            <v>232362.6</v>
          </cell>
          <cell r="Y320">
            <v>342808.47</v>
          </cell>
        </row>
        <row r="321">
          <cell r="R321">
            <v>0</v>
          </cell>
          <cell r="S321">
            <v>0</v>
          </cell>
          <cell r="T321">
            <v>0</v>
          </cell>
          <cell r="U321">
            <v>0</v>
          </cell>
          <cell r="Y321">
            <v>0</v>
          </cell>
        </row>
        <row r="322">
          <cell r="R322">
            <v>0</v>
          </cell>
          <cell r="S322">
            <v>0</v>
          </cell>
          <cell r="T322">
            <v>0</v>
          </cell>
          <cell r="U322">
            <v>0</v>
          </cell>
          <cell r="Y322">
            <v>0</v>
          </cell>
        </row>
        <row r="323">
          <cell r="R323">
            <v>0</v>
          </cell>
          <cell r="S323">
            <v>0</v>
          </cell>
          <cell r="T323">
            <v>0</v>
          </cell>
          <cell r="U323">
            <v>0</v>
          </cell>
          <cell r="Y323">
            <v>0</v>
          </cell>
        </row>
        <row r="324">
          <cell r="R324">
            <v>0</v>
          </cell>
          <cell r="S324">
            <v>0</v>
          </cell>
          <cell r="T324">
            <v>0</v>
          </cell>
          <cell r="U324">
            <v>0</v>
          </cell>
          <cell r="Y324">
            <v>0</v>
          </cell>
        </row>
        <row r="325">
          <cell r="R325">
            <v>0</v>
          </cell>
          <cell r="S325">
            <v>0</v>
          </cell>
          <cell r="T325">
            <v>0</v>
          </cell>
          <cell r="U325">
            <v>0</v>
          </cell>
          <cell r="Y325">
            <v>0</v>
          </cell>
        </row>
        <row r="326">
          <cell r="R326">
            <v>0</v>
          </cell>
          <cell r="S326">
            <v>0</v>
          </cell>
          <cell r="T326">
            <v>0</v>
          </cell>
          <cell r="U326">
            <v>0</v>
          </cell>
          <cell r="Y326">
            <v>0</v>
          </cell>
        </row>
        <row r="327">
          <cell r="R327">
            <v>0</v>
          </cell>
          <cell r="S327">
            <v>0</v>
          </cell>
          <cell r="T327">
            <v>0</v>
          </cell>
          <cell r="U327">
            <v>0</v>
          </cell>
          <cell r="Y327">
            <v>0</v>
          </cell>
        </row>
        <row r="328">
          <cell r="R328">
            <v>5026498.0599999996</v>
          </cell>
          <cell r="S328">
            <v>5184087.96</v>
          </cell>
          <cell r="T328">
            <v>5030758.57</v>
          </cell>
          <cell r="U328">
            <v>5177545.59</v>
          </cell>
          <cell r="Y328">
            <v>5639524.29</v>
          </cell>
        </row>
        <row r="329">
          <cell r="R329">
            <v>2876825.87</v>
          </cell>
          <cell r="S329">
            <v>2886782.87</v>
          </cell>
          <cell r="T329">
            <v>2908066.87</v>
          </cell>
          <cell r="U329">
            <v>2966562.87</v>
          </cell>
          <cell r="Y329">
            <v>2939978.87</v>
          </cell>
        </row>
        <row r="330">
          <cell r="R330">
            <v>-5026498.0599999996</v>
          </cell>
          <cell r="S330">
            <v>-5184087.96</v>
          </cell>
          <cell r="T330">
            <v>-5030758.57</v>
          </cell>
          <cell r="U330">
            <v>-5177545.59</v>
          </cell>
          <cell r="Y330">
            <v>-5640416.25</v>
          </cell>
        </row>
        <row r="331">
          <cell r="R331">
            <v>2222592.79</v>
          </cell>
          <cell r="S331">
            <v>2230062.79</v>
          </cell>
          <cell r="T331">
            <v>2246024.79</v>
          </cell>
          <cell r="U331">
            <v>2289897.79</v>
          </cell>
          <cell r="Y331">
            <v>2269967.79</v>
          </cell>
        </row>
        <row r="332">
          <cell r="R332">
            <v>0</v>
          </cell>
          <cell r="S332">
            <v>0</v>
          </cell>
          <cell r="T332">
            <v>0</v>
          </cell>
          <cell r="U332">
            <v>0</v>
          </cell>
          <cell r="Y332">
            <v>0</v>
          </cell>
        </row>
        <row r="333">
          <cell r="R333">
            <v>12023641.85</v>
          </cell>
          <cell r="S333">
            <v>12079722.880000001</v>
          </cell>
          <cell r="T333">
            <v>12103290.720000001</v>
          </cell>
          <cell r="U333">
            <v>11767250.17</v>
          </cell>
          <cell r="Y333">
            <v>13932732.800000001</v>
          </cell>
        </row>
        <row r="334">
          <cell r="R334">
            <v>4274442.41</v>
          </cell>
          <cell r="S334">
            <v>4194278.98</v>
          </cell>
          <cell r="T334">
            <v>4083677.73</v>
          </cell>
          <cell r="U334">
            <v>4346810.82</v>
          </cell>
          <cell r="Y334">
            <v>4425247.22</v>
          </cell>
        </row>
        <row r="335">
          <cell r="R335">
            <v>2157014.9500000002</v>
          </cell>
          <cell r="S335">
            <v>2133074.0499999998</v>
          </cell>
          <cell r="T335">
            <v>2080017.53</v>
          </cell>
          <cell r="U335">
            <v>1978999.62</v>
          </cell>
          <cell r="Y335">
            <v>2222194.11</v>
          </cell>
        </row>
        <row r="336">
          <cell r="R336">
            <v>2956608.28</v>
          </cell>
          <cell r="S336">
            <v>2962219.68</v>
          </cell>
          <cell r="T336">
            <v>2962219.68</v>
          </cell>
          <cell r="U336">
            <v>2962219.68</v>
          </cell>
          <cell r="Y336">
            <v>3008988.47</v>
          </cell>
        </row>
        <row r="337">
          <cell r="R337">
            <v>0</v>
          </cell>
          <cell r="S337">
            <v>0</v>
          </cell>
          <cell r="T337">
            <v>0</v>
          </cell>
          <cell r="U337">
            <v>0</v>
          </cell>
          <cell r="Y337">
            <v>0</v>
          </cell>
        </row>
        <row r="338">
          <cell r="R338">
            <v>1389612.78</v>
          </cell>
          <cell r="S338">
            <v>1316841.58</v>
          </cell>
          <cell r="T338">
            <v>1242237.1399999999</v>
          </cell>
          <cell r="U338">
            <v>1130941.08</v>
          </cell>
          <cell r="Y338">
            <v>831929.04</v>
          </cell>
        </row>
        <row r="339">
          <cell r="R339">
            <v>0</v>
          </cell>
          <cell r="S339">
            <v>0</v>
          </cell>
          <cell r="T339">
            <v>0</v>
          </cell>
          <cell r="U339">
            <v>0</v>
          </cell>
          <cell r="Y339">
            <v>0</v>
          </cell>
        </row>
        <row r="340">
          <cell r="R340">
            <v>218545.64</v>
          </cell>
          <cell r="S340">
            <v>227048.04</v>
          </cell>
          <cell r="T340">
            <v>222488.78</v>
          </cell>
          <cell r="U340">
            <v>206669.37</v>
          </cell>
          <cell r="Y340">
            <v>311314.08</v>
          </cell>
        </row>
        <row r="341">
          <cell r="R341">
            <v>42792.49</v>
          </cell>
          <cell r="S341">
            <v>45715.32</v>
          </cell>
          <cell r="T341">
            <v>49860.88</v>
          </cell>
          <cell r="U341">
            <v>48382.18</v>
          </cell>
          <cell r="Y341">
            <v>0</v>
          </cell>
        </row>
        <row r="342">
          <cell r="R342">
            <v>-21117.83</v>
          </cell>
          <cell r="S342">
            <v>-11726.21</v>
          </cell>
          <cell r="T342">
            <v>-10537.88</v>
          </cell>
          <cell r="U342">
            <v>-8463.7000000000007</v>
          </cell>
          <cell r="Y342">
            <v>0</v>
          </cell>
        </row>
        <row r="343">
          <cell r="R343">
            <v>13367794.52</v>
          </cell>
          <cell r="S343">
            <v>8298625.1200000001</v>
          </cell>
          <cell r="T343">
            <v>10703825.66</v>
          </cell>
          <cell r="U343">
            <v>15069363.23</v>
          </cell>
          <cell r="Y343">
            <v>22704969.449999999</v>
          </cell>
        </row>
        <row r="344">
          <cell r="R344">
            <v>3265365.42</v>
          </cell>
          <cell r="S344">
            <v>3153390.53</v>
          </cell>
          <cell r="T344">
            <v>1928890.83</v>
          </cell>
          <cell r="U344">
            <v>1955319.85</v>
          </cell>
          <cell r="Y344">
            <v>6143551.4900000002</v>
          </cell>
        </row>
        <row r="345">
          <cell r="R345">
            <v>9805614.1899999995</v>
          </cell>
          <cell r="S345">
            <v>8605986.9800000004</v>
          </cell>
          <cell r="T345">
            <v>13883558.85</v>
          </cell>
          <cell r="U345">
            <v>15309021.699999999</v>
          </cell>
          <cell r="Y345">
            <v>25001490.219999999</v>
          </cell>
        </row>
        <row r="346">
          <cell r="R346">
            <v>576201.30000000005</v>
          </cell>
          <cell r="S346">
            <v>576201.30000000005</v>
          </cell>
          <cell r="T346">
            <v>576201.30000000005</v>
          </cell>
          <cell r="U346">
            <v>576201.30000000005</v>
          </cell>
          <cell r="Y346">
            <v>576201.30000000005</v>
          </cell>
        </row>
        <row r="347">
          <cell r="R347">
            <v>0</v>
          </cell>
          <cell r="S347">
            <v>0</v>
          </cell>
          <cell r="T347">
            <v>36683.360000000001</v>
          </cell>
          <cell r="U347">
            <v>36683.360000000001</v>
          </cell>
          <cell r="Y347">
            <v>5585.41</v>
          </cell>
        </row>
        <row r="348">
          <cell r="R348">
            <v>2131.67</v>
          </cell>
          <cell r="S348">
            <v>1065.82</v>
          </cell>
          <cell r="T348">
            <v>0</v>
          </cell>
          <cell r="U348">
            <v>9079.44</v>
          </cell>
          <cell r="Y348">
            <v>5777.84</v>
          </cell>
        </row>
        <row r="349">
          <cell r="R349">
            <v>0</v>
          </cell>
          <cell r="S349">
            <v>0</v>
          </cell>
          <cell r="T349">
            <v>0</v>
          </cell>
          <cell r="U349">
            <v>0</v>
          </cell>
          <cell r="Y349">
            <v>0</v>
          </cell>
        </row>
        <row r="350">
          <cell r="R350">
            <v>1344380.09</v>
          </cell>
          <cell r="S350">
            <v>1203780.8</v>
          </cell>
          <cell r="T350">
            <v>1063181.51</v>
          </cell>
          <cell r="U350">
            <v>1042622.24</v>
          </cell>
          <cell r="Y350">
            <v>470929.16</v>
          </cell>
        </row>
        <row r="351">
          <cell r="R351">
            <v>2425.4499999999998</v>
          </cell>
          <cell r="S351">
            <v>1820.43</v>
          </cell>
          <cell r="T351">
            <v>1215.4100000000001</v>
          </cell>
          <cell r="U351">
            <v>610.39</v>
          </cell>
          <cell r="Y351">
            <v>14080.5</v>
          </cell>
        </row>
        <row r="352">
          <cell r="R352">
            <v>0</v>
          </cell>
          <cell r="S352">
            <v>16375.33</v>
          </cell>
          <cell r="T352">
            <v>14886.66</v>
          </cell>
          <cell r="U352">
            <v>13397.99</v>
          </cell>
          <cell r="Y352">
            <v>7443.31</v>
          </cell>
        </row>
        <row r="353">
          <cell r="R353">
            <v>316796.40999999997</v>
          </cell>
          <cell r="S353">
            <v>190077.84</v>
          </cell>
          <cell r="T353">
            <v>63359.27</v>
          </cell>
          <cell r="U353">
            <v>1814554.03</v>
          </cell>
          <cell r="Y353">
            <v>1183404.79</v>
          </cell>
        </row>
        <row r="354">
          <cell r="R354">
            <v>18208.36</v>
          </cell>
          <cell r="S354">
            <v>14250.03</v>
          </cell>
          <cell r="T354">
            <v>10291.700000000001</v>
          </cell>
          <cell r="U354">
            <v>6333.37</v>
          </cell>
          <cell r="Y354">
            <v>34901.51</v>
          </cell>
        </row>
        <row r="355">
          <cell r="R355">
            <v>0</v>
          </cell>
          <cell r="S355">
            <v>0</v>
          </cell>
          <cell r="T355">
            <v>0</v>
          </cell>
          <cell r="U355">
            <v>0</v>
          </cell>
          <cell r="Y355">
            <v>0</v>
          </cell>
        </row>
        <row r="356">
          <cell r="R356">
            <v>80518.84</v>
          </cell>
          <cell r="S356">
            <v>72466.960000000006</v>
          </cell>
          <cell r="T356">
            <v>64415.08</v>
          </cell>
          <cell r="U356">
            <v>56363.199999999997</v>
          </cell>
          <cell r="Y356">
            <v>24155.68</v>
          </cell>
        </row>
        <row r="357">
          <cell r="R357">
            <v>18437.5</v>
          </cell>
          <cell r="S357">
            <v>14750</v>
          </cell>
          <cell r="T357">
            <v>11062.5</v>
          </cell>
          <cell r="U357">
            <v>7195.58</v>
          </cell>
          <cell r="Y357">
            <v>38443.160000000003</v>
          </cell>
        </row>
        <row r="358">
          <cell r="R358">
            <v>254108</v>
          </cell>
          <cell r="S358">
            <v>127054</v>
          </cell>
          <cell r="T358">
            <v>0</v>
          </cell>
          <cell r="U358">
            <v>1204066.42</v>
          </cell>
          <cell r="Y358">
            <v>766224.1</v>
          </cell>
        </row>
        <row r="359">
          <cell r="R359">
            <v>22045</v>
          </cell>
          <cell r="S359">
            <v>19840.5</v>
          </cell>
          <cell r="T359">
            <v>17636</v>
          </cell>
          <cell r="U359">
            <v>15431.5</v>
          </cell>
          <cell r="Y359">
            <v>6613.5</v>
          </cell>
        </row>
        <row r="360">
          <cell r="R360">
            <v>0</v>
          </cell>
          <cell r="S360">
            <v>0</v>
          </cell>
          <cell r="T360">
            <v>0</v>
          </cell>
          <cell r="U360">
            <v>0</v>
          </cell>
          <cell r="Y360">
            <v>0</v>
          </cell>
        </row>
        <row r="361">
          <cell r="R361">
            <v>-16666.669999999998</v>
          </cell>
          <cell r="S361">
            <v>16666.669999999998</v>
          </cell>
          <cell r="T361">
            <v>50000</v>
          </cell>
          <cell r="U361">
            <v>33333.339999999997</v>
          </cell>
          <cell r="Y361">
            <v>16666.7</v>
          </cell>
        </row>
        <row r="362">
          <cell r="R362">
            <v>0</v>
          </cell>
          <cell r="S362">
            <v>0</v>
          </cell>
          <cell r="T362">
            <v>0</v>
          </cell>
          <cell r="U362">
            <v>0</v>
          </cell>
          <cell r="Y362">
            <v>0</v>
          </cell>
        </row>
        <row r="363">
          <cell r="R363">
            <v>0</v>
          </cell>
          <cell r="S363">
            <v>0</v>
          </cell>
          <cell r="T363">
            <v>0</v>
          </cell>
          <cell r="U363">
            <v>0</v>
          </cell>
          <cell r="Y363">
            <v>0</v>
          </cell>
        </row>
        <row r="365">
          <cell r="R365">
            <v>0</v>
          </cell>
          <cell r="S365">
            <v>0</v>
          </cell>
          <cell r="T365">
            <v>0</v>
          </cell>
          <cell r="U365">
            <v>0</v>
          </cell>
          <cell r="Y365">
            <v>0</v>
          </cell>
        </row>
        <row r="366">
          <cell r="R366">
            <v>0</v>
          </cell>
          <cell r="S366">
            <v>0</v>
          </cell>
          <cell r="T366">
            <v>0</v>
          </cell>
          <cell r="U366">
            <v>0</v>
          </cell>
          <cell r="Y366">
            <v>0</v>
          </cell>
        </row>
        <row r="367">
          <cell r="R367">
            <v>0</v>
          </cell>
          <cell r="S367">
            <v>0</v>
          </cell>
          <cell r="T367">
            <v>0</v>
          </cell>
          <cell r="U367">
            <v>0</v>
          </cell>
          <cell r="Y367">
            <v>0</v>
          </cell>
        </row>
        <row r="368">
          <cell r="R368">
            <v>0</v>
          </cell>
          <cell r="S368">
            <v>0</v>
          </cell>
          <cell r="T368">
            <v>0</v>
          </cell>
          <cell r="U368">
            <v>0</v>
          </cell>
          <cell r="Y368">
            <v>0</v>
          </cell>
        </row>
        <row r="369">
          <cell r="R369">
            <v>0</v>
          </cell>
          <cell r="S369">
            <v>0</v>
          </cell>
          <cell r="T369">
            <v>0</v>
          </cell>
          <cell r="U369">
            <v>0</v>
          </cell>
          <cell r="Y369">
            <v>0</v>
          </cell>
        </row>
        <row r="370">
          <cell r="R370">
            <v>0</v>
          </cell>
          <cell r="S370">
            <v>0</v>
          </cell>
          <cell r="T370">
            <v>0</v>
          </cell>
          <cell r="U370">
            <v>0</v>
          </cell>
          <cell r="Y370">
            <v>0</v>
          </cell>
        </row>
        <row r="371">
          <cell r="R371">
            <v>0</v>
          </cell>
          <cell r="S371">
            <v>0</v>
          </cell>
          <cell r="T371">
            <v>0</v>
          </cell>
          <cell r="U371">
            <v>0</v>
          </cell>
          <cell r="Y371">
            <v>0</v>
          </cell>
        </row>
        <row r="372">
          <cell r="R372">
            <v>0</v>
          </cell>
          <cell r="S372">
            <v>0</v>
          </cell>
          <cell r="T372">
            <v>0</v>
          </cell>
          <cell r="U372">
            <v>0</v>
          </cell>
          <cell r="Y372">
            <v>0</v>
          </cell>
        </row>
        <row r="373">
          <cell r="R373">
            <v>0</v>
          </cell>
          <cell r="S373">
            <v>0</v>
          </cell>
          <cell r="T373">
            <v>0</v>
          </cell>
          <cell r="U373">
            <v>0</v>
          </cell>
          <cell r="Y373">
            <v>0</v>
          </cell>
        </row>
        <row r="374">
          <cell r="R374">
            <v>5195</v>
          </cell>
          <cell r="S374">
            <v>4321.76</v>
          </cell>
          <cell r="T374">
            <v>4486.09</v>
          </cell>
          <cell r="U374">
            <v>3648.42</v>
          </cell>
          <cell r="Y374">
            <v>5138.71</v>
          </cell>
        </row>
        <row r="375">
          <cell r="R375">
            <v>0</v>
          </cell>
          <cell r="S375">
            <v>0</v>
          </cell>
          <cell r="T375">
            <v>1328905.98</v>
          </cell>
          <cell r="U375">
            <v>0</v>
          </cell>
          <cell r="Y375">
            <v>0</v>
          </cell>
        </row>
        <row r="376">
          <cell r="R376">
            <v>47132.51</v>
          </cell>
          <cell r="S376">
            <v>41895.51</v>
          </cell>
          <cell r="T376">
            <v>36658.51</v>
          </cell>
          <cell r="U376">
            <v>31421.51</v>
          </cell>
          <cell r="Y376">
            <v>10473.51</v>
          </cell>
        </row>
        <row r="377">
          <cell r="R377">
            <v>608774.24</v>
          </cell>
          <cell r="S377">
            <v>553431.13</v>
          </cell>
          <cell r="T377">
            <v>498088.02</v>
          </cell>
          <cell r="U377">
            <v>442744.91</v>
          </cell>
          <cell r="Y377">
            <v>221372.47</v>
          </cell>
        </row>
        <row r="378">
          <cell r="R378">
            <v>0</v>
          </cell>
          <cell r="S378">
            <v>0</v>
          </cell>
          <cell r="T378">
            <v>0</v>
          </cell>
          <cell r="U378">
            <v>0</v>
          </cell>
          <cell r="Y378">
            <v>0</v>
          </cell>
        </row>
        <row r="379">
          <cell r="R379">
            <v>0</v>
          </cell>
          <cell r="S379">
            <v>0</v>
          </cell>
          <cell r="T379">
            <v>0</v>
          </cell>
          <cell r="U379">
            <v>0</v>
          </cell>
          <cell r="Y379">
            <v>0</v>
          </cell>
        </row>
        <row r="380">
          <cell r="R380">
            <v>1589.96</v>
          </cell>
          <cell r="S380">
            <v>1324.96</v>
          </cell>
          <cell r="T380">
            <v>1059.96</v>
          </cell>
          <cell r="U380">
            <v>794.96</v>
          </cell>
          <cell r="Y380">
            <v>2915</v>
          </cell>
        </row>
        <row r="381">
          <cell r="R381">
            <v>12394.15</v>
          </cell>
          <cell r="S381">
            <v>12394.15</v>
          </cell>
          <cell r="T381">
            <v>0</v>
          </cell>
          <cell r="U381">
            <v>0</v>
          </cell>
          <cell r="Y381">
            <v>0</v>
          </cell>
        </row>
        <row r="382">
          <cell r="R382">
            <v>86975.79</v>
          </cell>
          <cell r="S382">
            <v>84490.77</v>
          </cell>
          <cell r="T382">
            <v>82005.75</v>
          </cell>
          <cell r="U382">
            <v>79520.73</v>
          </cell>
          <cell r="Y382">
            <v>69580.649999999994</v>
          </cell>
        </row>
        <row r="383">
          <cell r="R383">
            <v>38000</v>
          </cell>
          <cell r="S383">
            <v>36000</v>
          </cell>
          <cell r="T383">
            <v>35000</v>
          </cell>
          <cell r="U383">
            <v>34000</v>
          </cell>
          <cell r="Y383">
            <v>30000</v>
          </cell>
        </row>
        <row r="384">
          <cell r="R384">
            <v>28294.38</v>
          </cell>
          <cell r="S384">
            <v>11543.7</v>
          </cell>
          <cell r="T384">
            <v>0</v>
          </cell>
          <cell r="U384">
            <v>0</v>
          </cell>
          <cell r="Y384">
            <v>3788.33</v>
          </cell>
        </row>
        <row r="385">
          <cell r="R385">
            <v>9066.64</v>
          </cell>
          <cell r="S385">
            <v>6799.97</v>
          </cell>
          <cell r="T385">
            <v>4533.3</v>
          </cell>
          <cell r="U385">
            <v>2266.63</v>
          </cell>
          <cell r="Y385">
            <v>0</v>
          </cell>
        </row>
        <row r="386">
          <cell r="R386">
            <v>93775.98</v>
          </cell>
          <cell r="S386">
            <v>85250.89</v>
          </cell>
          <cell r="T386">
            <v>76725.8</v>
          </cell>
          <cell r="U386">
            <v>68200.710000000006</v>
          </cell>
          <cell r="Y386">
            <v>34100.35</v>
          </cell>
        </row>
        <row r="387">
          <cell r="R387">
            <v>93775.97</v>
          </cell>
          <cell r="S387">
            <v>85250.880000000005</v>
          </cell>
          <cell r="T387">
            <v>76725.789999999994</v>
          </cell>
          <cell r="U387">
            <v>68200.7</v>
          </cell>
          <cell r="Y387">
            <v>34100.339999999997</v>
          </cell>
        </row>
        <row r="388">
          <cell r="R388">
            <v>551225.35</v>
          </cell>
          <cell r="S388">
            <v>539497.14</v>
          </cell>
          <cell r="T388">
            <v>527768.93000000005</v>
          </cell>
          <cell r="U388">
            <v>516040.72</v>
          </cell>
          <cell r="Y388">
            <v>469127.88</v>
          </cell>
        </row>
        <row r="389">
          <cell r="R389">
            <v>1269777</v>
          </cell>
          <cell r="S389">
            <v>856400</v>
          </cell>
          <cell r="T389">
            <v>864000</v>
          </cell>
          <cell r="U389">
            <v>864000</v>
          </cell>
          <cell r="Y389">
            <v>864000</v>
          </cell>
        </row>
        <row r="390">
          <cell r="R390">
            <v>0</v>
          </cell>
          <cell r="S390">
            <v>0</v>
          </cell>
          <cell r="T390">
            <v>0</v>
          </cell>
          <cell r="U390">
            <v>0</v>
          </cell>
          <cell r="Y390">
            <v>0</v>
          </cell>
        </row>
        <row r="391">
          <cell r="R391">
            <v>0</v>
          </cell>
          <cell r="S391">
            <v>0</v>
          </cell>
          <cell r="T391">
            <v>0</v>
          </cell>
          <cell r="U391">
            <v>0</v>
          </cell>
          <cell r="Y391">
            <v>0</v>
          </cell>
        </row>
        <row r="392">
          <cell r="R392">
            <v>0</v>
          </cell>
          <cell r="S392">
            <v>0</v>
          </cell>
          <cell r="T392">
            <v>0</v>
          </cell>
          <cell r="U392">
            <v>0</v>
          </cell>
          <cell r="Y392">
            <v>0</v>
          </cell>
        </row>
        <row r="393">
          <cell r="R393">
            <v>24243.35</v>
          </cell>
          <cell r="S393">
            <v>17744.66</v>
          </cell>
          <cell r="T393">
            <v>12155.97</v>
          </cell>
          <cell r="U393">
            <v>6567.28</v>
          </cell>
          <cell r="Y393">
            <v>71672.44</v>
          </cell>
        </row>
        <row r="394">
          <cell r="R394">
            <v>132984.85999999999</v>
          </cell>
          <cell r="S394">
            <v>120895.32</v>
          </cell>
          <cell r="T394">
            <v>108805.78</v>
          </cell>
          <cell r="U394">
            <v>96716.24</v>
          </cell>
          <cell r="Y394">
            <v>48358.080000000002</v>
          </cell>
        </row>
        <row r="395">
          <cell r="R395">
            <v>0</v>
          </cell>
          <cell r="S395">
            <v>0</v>
          </cell>
          <cell r="T395">
            <v>0</v>
          </cell>
          <cell r="U395">
            <v>0</v>
          </cell>
          <cell r="Y395">
            <v>0</v>
          </cell>
        </row>
        <row r="396">
          <cell r="R396">
            <v>19179.93</v>
          </cell>
          <cell r="S396">
            <v>15858.26</v>
          </cell>
          <cell r="T396">
            <v>12536.59</v>
          </cell>
          <cell r="U396">
            <v>9214.92</v>
          </cell>
          <cell r="Y396">
            <v>36538.33</v>
          </cell>
        </row>
        <row r="397">
          <cell r="R397">
            <v>21306.69</v>
          </cell>
          <cell r="S397">
            <v>17045.36</v>
          </cell>
          <cell r="T397">
            <v>12784.03</v>
          </cell>
          <cell r="U397">
            <v>8522.7000000000007</v>
          </cell>
          <cell r="Y397">
            <v>45123.89</v>
          </cell>
        </row>
        <row r="398">
          <cell r="R398">
            <v>20400</v>
          </cell>
          <cell r="S398">
            <v>16320</v>
          </cell>
          <cell r="T398">
            <v>12240</v>
          </cell>
          <cell r="U398">
            <v>8160</v>
          </cell>
          <cell r="Y398">
            <v>41901.599999999999</v>
          </cell>
        </row>
        <row r="399">
          <cell r="R399">
            <v>0</v>
          </cell>
          <cell r="S399">
            <v>0</v>
          </cell>
          <cell r="T399">
            <v>0</v>
          </cell>
          <cell r="U399">
            <v>0</v>
          </cell>
          <cell r="Y399">
            <v>0</v>
          </cell>
        </row>
        <row r="400">
          <cell r="R400">
            <v>488211.17</v>
          </cell>
          <cell r="S400">
            <v>443828.34</v>
          </cell>
          <cell r="T400">
            <v>399445.51</v>
          </cell>
          <cell r="U400">
            <v>355062.68</v>
          </cell>
          <cell r="Y400">
            <v>177531.36</v>
          </cell>
        </row>
        <row r="401">
          <cell r="R401">
            <v>134934.25</v>
          </cell>
          <cell r="S401">
            <v>122667.5</v>
          </cell>
          <cell r="T401">
            <v>110400.75</v>
          </cell>
          <cell r="U401">
            <v>98134</v>
          </cell>
          <cell r="Y401">
            <v>49067</v>
          </cell>
        </row>
        <row r="402">
          <cell r="R402">
            <v>0</v>
          </cell>
          <cell r="S402">
            <v>0</v>
          </cell>
          <cell r="T402">
            <v>0</v>
          </cell>
          <cell r="U402">
            <v>0</v>
          </cell>
          <cell r="Y402">
            <v>0</v>
          </cell>
        </row>
        <row r="403">
          <cell r="R403">
            <v>257306.67</v>
          </cell>
          <cell r="S403">
            <v>231733.34</v>
          </cell>
          <cell r="T403">
            <v>212160</v>
          </cell>
          <cell r="U403">
            <v>188586.67</v>
          </cell>
          <cell r="Y403">
            <v>94293.35</v>
          </cell>
        </row>
        <row r="404">
          <cell r="R404">
            <v>0</v>
          </cell>
          <cell r="S404">
            <v>0</v>
          </cell>
          <cell r="T404">
            <v>0</v>
          </cell>
          <cell r="U404">
            <v>0</v>
          </cell>
          <cell r="Y404">
            <v>0</v>
          </cell>
        </row>
        <row r="405">
          <cell r="R405">
            <v>915</v>
          </cell>
          <cell r="S405">
            <v>3915</v>
          </cell>
          <cell r="T405">
            <v>3500</v>
          </cell>
          <cell r="U405">
            <v>6100</v>
          </cell>
          <cell r="Y405">
            <v>800</v>
          </cell>
        </row>
        <row r="406">
          <cell r="R406">
            <v>0</v>
          </cell>
          <cell r="S406">
            <v>0</v>
          </cell>
          <cell r="T406">
            <v>0</v>
          </cell>
          <cell r="U406">
            <v>0</v>
          </cell>
          <cell r="Y406">
            <v>0</v>
          </cell>
        </row>
        <row r="407">
          <cell r="R407">
            <v>0</v>
          </cell>
          <cell r="S407">
            <v>0</v>
          </cell>
          <cell r="T407">
            <v>0</v>
          </cell>
          <cell r="U407">
            <v>0</v>
          </cell>
          <cell r="Y407">
            <v>0</v>
          </cell>
        </row>
        <row r="408">
          <cell r="R408">
            <v>0</v>
          </cell>
          <cell r="S408">
            <v>0</v>
          </cell>
          <cell r="T408">
            <v>0</v>
          </cell>
          <cell r="U408">
            <v>0</v>
          </cell>
          <cell r="Y408">
            <v>0</v>
          </cell>
        </row>
        <row r="409">
          <cell r="R409">
            <v>0</v>
          </cell>
          <cell r="S409">
            <v>0</v>
          </cell>
          <cell r="T409">
            <v>0</v>
          </cell>
          <cell r="U409">
            <v>0</v>
          </cell>
          <cell r="Y409">
            <v>0</v>
          </cell>
        </row>
        <row r="410">
          <cell r="R410">
            <v>0</v>
          </cell>
          <cell r="S410">
            <v>0</v>
          </cell>
          <cell r="T410">
            <v>0</v>
          </cell>
          <cell r="U410">
            <v>0</v>
          </cell>
          <cell r="Y410">
            <v>0</v>
          </cell>
        </row>
        <row r="411">
          <cell r="R411">
            <v>0</v>
          </cell>
          <cell r="S411">
            <v>0</v>
          </cell>
          <cell r="T411">
            <v>0</v>
          </cell>
          <cell r="U411">
            <v>0</v>
          </cell>
          <cell r="Y411">
            <v>0</v>
          </cell>
        </row>
        <row r="412">
          <cell r="R412">
            <v>0</v>
          </cell>
          <cell r="S412">
            <v>0</v>
          </cell>
          <cell r="T412">
            <v>0</v>
          </cell>
          <cell r="U412">
            <v>0</v>
          </cell>
          <cell r="Y412">
            <v>0</v>
          </cell>
        </row>
        <row r="413">
          <cell r="R413">
            <v>0</v>
          </cell>
          <cell r="S413">
            <v>0</v>
          </cell>
          <cell r="T413">
            <v>0</v>
          </cell>
          <cell r="U413">
            <v>0</v>
          </cell>
          <cell r="Y413">
            <v>0</v>
          </cell>
        </row>
        <row r="414">
          <cell r="R414">
            <v>0</v>
          </cell>
          <cell r="S414">
            <v>0</v>
          </cell>
          <cell r="T414">
            <v>0</v>
          </cell>
          <cell r="U414">
            <v>0</v>
          </cell>
          <cell r="Y414">
            <v>0</v>
          </cell>
        </row>
        <row r="415">
          <cell r="R415">
            <v>0</v>
          </cell>
          <cell r="S415">
            <v>0</v>
          </cell>
          <cell r="T415">
            <v>0</v>
          </cell>
          <cell r="U415">
            <v>0</v>
          </cell>
          <cell r="Y415">
            <v>0</v>
          </cell>
        </row>
        <row r="416">
          <cell r="R416">
            <v>0</v>
          </cell>
          <cell r="S416">
            <v>0</v>
          </cell>
          <cell r="T416">
            <v>0</v>
          </cell>
          <cell r="U416">
            <v>0</v>
          </cell>
          <cell r="Y416">
            <v>0</v>
          </cell>
        </row>
        <row r="417">
          <cell r="R417">
            <v>0</v>
          </cell>
          <cell r="S417">
            <v>0</v>
          </cell>
          <cell r="T417">
            <v>0</v>
          </cell>
          <cell r="U417">
            <v>0</v>
          </cell>
          <cell r="Y417">
            <v>0</v>
          </cell>
        </row>
        <row r="418">
          <cell r="R418">
            <v>0</v>
          </cell>
          <cell r="S418">
            <v>0</v>
          </cell>
          <cell r="T418">
            <v>0</v>
          </cell>
          <cell r="U418">
            <v>0</v>
          </cell>
          <cell r="Y418">
            <v>0</v>
          </cell>
        </row>
        <row r="419">
          <cell r="R419">
            <v>721.37</v>
          </cell>
          <cell r="S419">
            <v>719.6</v>
          </cell>
          <cell r="T419">
            <v>717.81</v>
          </cell>
          <cell r="U419">
            <v>714.22</v>
          </cell>
          <cell r="Y419">
            <v>708.67</v>
          </cell>
        </row>
        <row r="420">
          <cell r="R420">
            <v>0</v>
          </cell>
          <cell r="S420">
            <v>0</v>
          </cell>
          <cell r="T420">
            <v>0</v>
          </cell>
          <cell r="U420">
            <v>0</v>
          </cell>
          <cell r="Y420">
            <v>0</v>
          </cell>
        </row>
        <row r="421">
          <cell r="R421">
            <v>0</v>
          </cell>
          <cell r="S421">
            <v>0</v>
          </cell>
          <cell r="T421">
            <v>0</v>
          </cell>
          <cell r="U421">
            <v>0</v>
          </cell>
          <cell r="Y421">
            <v>0</v>
          </cell>
        </row>
        <row r="422">
          <cell r="R422">
            <v>0</v>
          </cell>
          <cell r="S422">
            <v>0</v>
          </cell>
          <cell r="T422">
            <v>0</v>
          </cell>
          <cell r="U422">
            <v>0</v>
          </cell>
          <cell r="Y422">
            <v>0</v>
          </cell>
        </row>
        <row r="423">
          <cell r="R423">
            <v>0</v>
          </cell>
          <cell r="S423">
            <v>0</v>
          </cell>
          <cell r="T423">
            <v>0</v>
          </cell>
          <cell r="U423">
            <v>0</v>
          </cell>
          <cell r="Y423">
            <v>0</v>
          </cell>
        </row>
        <row r="424">
          <cell r="R424">
            <v>0</v>
          </cell>
          <cell r="S424">
            <v>0</v>
          </cell>
          <cell r="T424">
            <v>0</v>
          </cell>
          <cell r="U424">
            <v>0</v>
          </cell>
          <cell r="Y424">
            <v>0</v>
          </cell>
        </row>
        <row r="425">
          <cell r="R425">
            <v>0</v>
          </cell>
          <cell r="S425">
            <v>0</v>
          </cell>
          <cell r="T425">
            <v>0</v>
          </cell>
          <cell r="U425">
            <v>0</v>
          </cell>
          <cell r="Y425">
            <v>0</v>
          </cell>
        </row>
        <row r="426">
          <cell r="R426">
            <v>0</v>
          </cell>
          <cell r="S426">
            <v>0</v>
          </cell>
          <cell r="T426">
            <v>0</v>
          </cell>
          <cell r="U426">
            <v>0</v>
          </cell>
          <cell r="Y426">
            <v>0</v>
          </cell>
        </row>
        <row r="427">
          <cell r="R427">
            <v>591.57000000000005</v>
          </cell>
          <cell r="S427">
            <v>788.76</v>
          </cell>
          <cell r="T427">
            <v>985.95</v>
          </cell>
          <cell r="U427">
            <v>1183.1400000000001</v>
          </cell>
          <cell r="Y427">
            <v>1971.9</v>
          </cell>
        </row>
        <row r="428">
          <cell r="Y428">
            <v>0</v>
          </cell>
        </row>
        <row r="429">
          <cell r="R429">
            <v>72351897</v>
          </cell>
          <cell r="S429">
            <v>63230240</v>
          </cell>
          <cell r="T429">
            <v>60085725</v>
          </cell>
          <cell r="U429">
            <v>53990144</v>
          </cell>
          <cell r="Y429">
            <v>56759995</v>
          </cell>
        </row>
        <row r="430">
          <cell r="R430">
            <v>50171321.490000002</v>
          </cell>
          <cell r="S430">
            <v>43251381.299999997</v>
          </cell>
          <cell r="T430">
            <v>35330862.229999997</v>
          </cell>
          <cell r="U430">
            <v>24271230.140000001</v>
          </cell>
          <cell r="Y430">
            <v>14705756.02</v>
          </cell>
        </row>
        <row r="431">
          <cell r="R431">
            <v>538617.48</v>
          </cell>
          <cell r="S431">
            <v>937380.07</v>
          </cell>
          <cell r="T431">
            <v>629651.44999999995</v>
          </cell>
          <cell r="U431">
            <v>773489.78</v>
          </cell>
          <cell r="Y431">
            <v>875179.51</v>
          </cell>
        </row>
        <row r="432">
          <cell r="R432">
            <v>-72890514</v>
          </cell>
          <cell r="S432">
            <v>-64167620</v>
          </cell>
          <cell r="T432">
            <v>-60715376</v>
          </cell>
          <cell r="U432">
            <v>-55988001</v>
          </cell>
          <cell r="Y432">
            <v>-57635175</v>
          </cell>
        </row>
        <row r="433">
          <cell r="R433">
            <v>-50171322</v>
          </cell>
          <cell r="S433">
            <v>-43251382</v>
          </cell>
          <cell r="T433">
            <v>-35330863</v>
          </cell>
          <cell r="U433">
            <v>-24271231</v>
          </cell>
          <cell r="Y433">
            <v>-14708562</v>
          </cell>
        </row>
        <row r="434">
          <cell r="R434">
            <v>0</v>
          </cell>
          <cell r="S434">
            <v>0</v>
          </cell>
          <cell r="T434">
            <v>0</v>
          </cell>
          <cell r="U434">
            <v>0</v>
          </cell>
          <cell r="Y434">
            <v>0</v>
          </cell>
        </row>
        <row r="435">
          <cell r="R435">
            <v>0</v>
          </cell>
          <cell r="S435">
            <v>0</v>
          </cell>
          <cell r="T435">
            <v>0</v>
          </cell>
          <cell r="U435">
            <v>0</v>
          </cell>
          <cell r="Y435">
            <v>715681</v>
          </cell>
        </row>
        <row r="436">
          <cell r="R436">
            <v>7592985</v>
          </cell>
          <cell r="S436">
            <v>7592985</v>
          </cell>
          <cell r="T436">
            <v>10650659</v>
          </cell>
          <cell r="U436">
            <v>10650659</v>
          </cell>
          <cell r="Y436">
            <v>9923574</v>
          </cell>
        </row>
        <row r="437">
          <cell r="R437">
            <v>0</v>
          </cell>
          <cell r="S437">
            <v>0</v>
          </cell>
          <cell r="T437">
            <v>7111753</v>
          </cell>
          <cell r="U437">
            <v>7111753</v>
          </cell>
          <cell r="Y437">
            <v>4178587</v>
          </cell>
        </row>
        <row r="438">
          <cell r="R438">
            <v>8624115</v>
          </cell>
          <cell r="S438">
            <v>8624115</v>
          </cell>
          <cell r="T438">
            <v>10301199</v>
          </cell>
          <cell r="U438">
            <v>10301199</v>
          </cell>
          <cell r="Y438">
            <v>13771967</v>
          </cell>
        </row>
        <row r="439">
          <cell r="R439">
            <v>0</v>
          </cell>
          <cell r="S439">
            <v>0</v>
          </cell>
          <cell r="T439">
            <v>2559735</v>
          </cell>
          <cell r="U439">
            <v>2559735</v>
          </cell>
          <cell r="Y439">
            <v>20206876</v>
          </cell>
        </row>
        <row r="440">
          <cell r="R440">
            <v>0</v>
          </cell>
          <cell r="S440">
            <v>0</v>
          </cell>
          <cell r="T440">
            <v>7501640</v>
          </cell>
          <cell r="U440">
            <v>6990113</v>
          </cell>
          <cell r="Y440">
            <v>10538277</v>
          </cell>
        </row>
        <row r="441">
          <cell r="R441">
            <v>0</v>
          </cell>
          <cell r="S441">
            <v>0</v>
          </cell>
          <cell r="T441">
            <v>0</v>
          </cell>
          <cell r="U441">
            <v>0</v>
          </cell>
          <cell r="Y441">
            <v>-18295621</v>
          </cell>
        </row>
        <row r="442">
          <cell r="R442">
            <v>0</v>
          </cell>
          <cell r="S442">
            <v>0</v>
          </cell>
          <cell r="T442">
            <v>0</v>
          </cell>
          <cell r="U442">
            <v>0</v>
          </cell>
          <cell r="Y442">
            <v>-3979100</v>
          </cell>
        </row>
        <row r="443">
          <cell r="R443">
            <v>1450855.2</v>
          </cell>
          <cell r="S443">
            <v>1442444.45</v>
          </cell>
          <cell r="T443">
            <v>1434033.7</v>
          </cell>
          <cell r="U443">
            <v>1425622.95</v>
          </cell>
          <cell r="Y443">
            <v>1391979.94</v>
          </cell>
        </row>
        <row r="444">
          <cell r="R444">
            <v>0</v>
          </cell>
          <cell r="S444">
            <v>0</v>
          </cell>
          <cell r="T444">
            <v>0</v>
          </cell>
          <cell r="U444">
            <v>0</v>
          </cell>
          <cell r="Y444">
            <v>0</v>
          </cell>
        </row>
        <row r="445">
          <cell r="R445">
            <v>83182</v>
          </cell>
          <cell r="S445">
            <v>82764</v>
          </cell>
          <cell r="T445">
            <v>82346</v>
          </cell>
          <cell r="U445">
            <v>81928</v>
          </cell>
          <cell r="Y445">
            <v>80256</v>
          </cell>
        </row>
        <row r="446">
          <cell r="R446">
            <v>0</v>
          </cell>
          <cell r="S446">
            <v>0</v>
          </cell>
          <cell r="T446">
            <v>0</v>
          </cell>
          <cell r="U446">
            <v>0</v>
          </cell>
          <cell r="Y446">
            <v>0</v>
          </cell>
        </row>
        <row r="447">
          <cell r="R447">
            <v>88601.65</v>
          </cell>
          <cell r="S447">
            <v>87689.12</v>
          </cell>
          <cell r="T447">
            <v>86776.59</v>
          </cell>
          <cell r="U447">
            <v>85864.06</v>
          </cell>
          <cell r="Y447">
            <v>82213.94</v>
          </cell>
        </row>
        <row r="448">
          <cell r="R448">
            <v>378565.23</v>
          </cell>
          <cell r="S448">
            <v>371902.98</v>
          </cell>
          <cell r="T448">
            <v>365240.73</v>
          </cell>
          <cell r="U448">
            <v>358578.48</v>
          </cell>
          <cell r="Y448">
            <v>331929.48</v>
          </cell>
        </row>
        <row r="449">
          <cell r="R449">
            <v>39095.74</v>
          </cell>
          <cell r="S449">
            <v>37945.870000000003</v>
          </cell>
          <cell r="T449">
            <v>36796</v>
          </cell>
          <cell r="U449">
            <v>35646.129999999997</v>
          </cell>
          <cell r="Y449">
            <v>31046.65</v>
          </cell>
        </row>
        <row r="450">
          <cell r="R450">
            <v>167769.26</v>
          </cell>
          <cell r="S450">
            <v>163109</v>
          </cell>
          <cell r="T450">
            <v>158448.74</v>
          </cell>
          <cell r="U450">
            <v>153788.48000000001</v>
          </cell>
          <cell r="Y450">
            <v>135147.44</v>
          </cell>
        </row>
        <row r="451">
          <cell r="R451">
            <v>0</v>
          </cell>
          <cell r="S451">
            <v>0</v>
          </cell>
          <cell r="T451">
            <v>0</v>
          </cell>
          <cell r="U451">
            <v>0</v>
          </cell>
          <cell r="Y451">
            <v>0</v>
          </cell>
        </row>
        <row r="452">
          <cell r="R452">
            <v>0</v>
          </cell>
          <cell r="S452">
            <v>0</v>
          </cell>
          <cell r="T452">
            <v>0</v>
          </cell>
          <cell r="U452">
            <v>0</v>
          </cell>
          <cell r="Y452">
            <v>0</v>
          </cell>
        </row>
        <row r="453">
          <cell r="R453">
            <v>0</v>
          </cell>
          <cell r="S453">
            <v>0</v>
          </cell>
          <cell r="T453">
            <v>0</v>
          </cell>
          <cell r="U453">
            <v>0</v>
          </cell>
          <cell r="Y453">
            <v>0</v>
          </cell>
        </row>
        <row r="454">
          <cell r="Y454">
            <v>370210.86</v>
          </cell>
        </row>
        <row r="455">
          <cell r="R455">
            <v>0</v>
          </cell>
          <cell r="S455">
            <v>0</v>
          </cell>
          <cell r="T455">
            <v>0</v>
          </cell>
          <cell r="U455">
            <v>0</v>
          </cell>
          <cell r="Y455">
            <v>0</v>
          </cell>
        </row>
        <row r="456">
          <cell r="R456">
            <v>0</v>
          </cell>
          <cell r="S456">
            <v>0</v>
          </cell>
          <cell r="T456">
            <v>0</v>
          </cell>
          <cell r="U456">
            <v>0</v>
          </cell>
          <cell r="Y456">
            <v>0</v>
          </cell>
        </row>
        <row r="457">
          <cell r="R457">
            <v>0</v>
          </cell>
          <cell r="S457">
            <v>0</v>
          </cell>
          <cell r="T457">
            <v>0</v>
          </cell>
          <cell r="U457">
            <v>0</v>
          </cell>
          <cell r="Y457">
            <v>0</v>
          </cell>
        </row>
        <row r="458">
          <cell r="R458">
            <v>59570.14</v>
          </cell>
          <cell r="S458">
            <v>52167.94</v>
          </cell>
          <cell r="T458">
            <v>44765.75</v>
          </cell>
          <cell r="U458">
            <v>37253.019999999997</v>
          </cell>
          <cell r="Y458">
            <v>7423.16</v>
          </cell>
        </row>
        <row r="459">
          <cell r="R459">
            <v>0</v>
          </cell>
          <cell r="S459">
            <v>0</v>
          </cell>
          <cell r="T459">
            <v>0</v>
          </cell>
          <cell r="U459">
            <v>0</v>
          </cell>
          <cell r="Y459">
            <v>0</v>
          </cell>
        </row>
        <row r="460">
          <cell r="R460">
            <v>59422.2</v>
          </cell>
          <cell r="S460">
            <v>57299.98</v>
          </cell>
          <cell r="T460">
            <v>55177.760000000002</v>
          </cell>
          <cell r="U460">
            <v>53055.54</v>
          </cell>
          <cell r="Y460">
            <v>44566.66</v>
          </cell>
        </row>
        <row r="461">
          <cell r="R461">
            <v>0</v>
          </cell>
          <cell r="S461">
            <v>0</v>
          </cell>
          <cell r="T461">
            <v>0</v>
          </cell>
          <cell r="U461">
            <v>0</v>
          </cell>
          <cell r="Y461">
            <v>0</v>
          </cell>
        </row>
        <row r="462">
          <cell r="R462">
            <v>0</v>
          </cell>
          <cell r="S462">
            <v>0</v>
          </cell>
          <cell r="T462">
            <v>0</v>
          </cell>
          <cell r="U462">
            <v>0</v>
          </cell>
          <cell r="Y462">
            <v>0</v>
          </cell>
        </row>
        <row r="463">
          <cell r="R463">
            <v>0</v>
          </cell>
          <cell r="S463">
            <v>0</v>
          </cell>
          <cell r="T463">
            <v>0</v>
          </cell>
          <cell r="U463">
            <v>0</v>
          </cell>
          <cell r="Y463">
            <v>0</v>
          </cell>
        </row>
        <row r="464">
          <cell r="R464">
            <v>0</v>
          </cell>
          <cell r="S464">
            <v>0</v>
          </cell>
          <cell r="T464">
            <v>0</v>
          </cell>
          <cell r="U464">
            <v>0</v>
          </cell>
          <cell r="Y464">
            <v>0</v>
          </cell>
        </row>
        <row r="465">
          <cell r="R465">
            <v>0</v>
          </cell>
          <cell r="S465">
            <v>0</v>
          </cell>
          <cell r="T465">
            <v>0</v>
          </cell>
          <cell r="U465">
            <v>0</v>
          </cell>
          <cell r="Y465">
            <v>0</v>
          </cell>
        </row>
        <row r="466">
          <cell r="R466">
            <v>0</v>
          </cell>
          <cell r="S466">
            <v>0</v>
          </cell>
          <cell r="T466">
            <v>0</v>
          </cell>
          <cell r="U466">
            <v>0</v>
          </cell>
          <cell r="Y466">
            <v>0</v>
          </cell>
        </row>
        <row r="467">
          <cell r="R467">
            <v>0</v>
          </cell>
          <cell r="S467">
            <v>0</v>
          </cell>
          <cell r="T467">
            <v>0</v>
          </cell>
          <cell r="U467">
            <v>0</v>
          </cell>
          <cell r="Y467">
            <v>0</v>
          </cell>
        </row>
        <row r="468">
          <cell r="R468">
            <v>30713.03</v>
          </cell>
          <cell r="S468">
            <v>27641.72</v>
          </cell>
          <cell r="T468">
            <v>24570.41</v>
          </cell>
          <cell r="U468">
            <v>21499.1</v>
          </cell>
          <cell r="Y468">
            <v>9213.86</v>
          </cell>
        </row>
        <row r="469">
          <cell r="R469">
            <v>0</v>
          </cell>
          <cell r="S469">
            <v>0</v>
          </cell>
          <cell r="T469">
            <v>0</v>
          </cell>
          <cell r="U469">
            <v>0</v>
          </cell>
          <cell r="Y469">
            <v>0</v>
          </cell>
        </row>
        <row r="470">
          <cell r="R470">
            <v>0</v>
          </cell>
          <cell r="S470">
            <v>0</v>
          </cell>
          <cell r="T470">
            <v>0</v>
          </cell>
          <cell r="U470">
            <v>0</v>
          </cell>
          <cell r="Y470">
            <v>0</v>
          </cell>
        </row>
        <row r="471">
          <cell r="R471">
            <v>0</v>
          </cell>
          <cell r="S471">
            <v>0</v>
          </cell>
          <cell r="T471">
            <v>0</v>
          </cell>
          <cell r="U471">
            <v>0</v>
          </cell>
          <cell r="Y471">
            <v>0</v>
          </cell>
        </row>
        <row r="472">
          <cell r="R472">
            <v>0</v>
          </cell>
          <cell r="S472">
            <v>0</v>
          </cell>
          <cell r="T472">
            <v>0</v>
          </cell>
          <cell r="U472">
            <v>0</v>
          </cell>
          <cell r="Y472">
            <v>0</v>
          </cell>
        </row>
        <row r="473">
          <cell r="R473">
            <v>0</v>
          </cell>
          <cell r="S473">
            <v>0</v>
          </cell>
          <cell r="T473">
            <v>0</v>
          </cell>
          <cell r="U473">
            <v>0</v>
          </cell>
          <cell r="Y473">
            <v>0</v>
          </cell>
        </row>
        <row r="474">
          <cell r="R474">
            <v>352515.83</v>
          </cell>
          <cell r="S474">
            <v>351047.01</v>
          </cell>
          <cell r="T474">
            <v>349578.19</v>
          </cell>
          <cell r="U474">
            <v>348109.37</v>
          </cell>
          <cell r="Y474">
            <v>0</v>
          </cell>
        </row>
        <row r="475">
          <cell r="R475">
            <v>8558.41</v>
          </cell>
          <cell r="S475">
            <v>6418.82</v>
          </cell>
          <cell r="T475">
            <v>4279.2299999999996</v>
          </cell>
          <cell r="U475">
            <v>2139.64</v>
          </cell>
          <cell r="Y475">
            <v>0</v>
          </cell>
        </row>
        <row r="476">
          <cell r="R476">
            <v>882327.39</v>
          </cell>
          <cell r="S476">
            <v>879176.22</v>
          </cell>
          <cell r="T476">
            <v>876025.05</v>
          </cell>
          <cell r="U476">
            <v>872873.88</v>
          </cell>
          <cell r="Y476">
            <v>860269.2</v>
          </cell>
        </row>
        <row r="477">
          <cell r="R477">
            <v>2411356.4300000002</v>
          </cell>
          <cell r="S477">
            <v>2402925.11</v>
          </cell>
          <cell r="T477">
            <v>2394493.79</v>
          </cell>
          <cell r="U477">
            <v>2386062.4700000002</v>
          </cell>
          <cell r="Y477">
            <v>2352337.2000000002</v>
          </cell>
        </row>
        <row r="478">
          <cell r="R478">
            <v>560144.73</v>
          </cell>
          <cell r="S478">
            <v>551006.97</v>
          </cell>
          <cell r="T478">
            <v>541869.21</v>
          </cell>
          <cell r="U478">
            <v>532731.44999999995</v>
          </cell>
          <cell r="Y478">
            <v>496180.41</v>
          </cell>
        </row>
        <row r="479">
          <cell r="R479">
            <v>799310.15</v>
          </cell>
          <cell r="S479">
            <v>796657.28</v>
          </cell>
          <cell r="T479">
            <v>794004.41</v>
          </cell>
          <cell r="U479">
            <v>791351.54</v>
          </cell>
          <cell r="Y479">
            <v>780740.06</v>
          </cell>
        </row>
        <row r="480">
          <cell r="R480">
            <v>1037159.04</v>
          </cell>
          <cell r="S480">
            <v>1022902.56</v>
          </cell>
          <cell r="T480">
            <v>1008646.08</v>
          </cell>
          <cell r="U480">
            <v>994389.6</v>
          </cell>
          <cell r="Y480">
            <v>937363.68</v>
          </cell>
        </row>
        <row r="481">
          <cell r="R481">
            <v>112206.77</v>
          </cell>
          <cell r="S481">
            <v>110177.71</v>
          </cell>
          <cell r="T481">
            <v>108148.65</v>
          </cell>
          <cell r="U481">
            <v>106119.59</v>
          </cell>
          <cell r="Y481">
            <v>98003.36</v>
          </cell>
        </row>
        <row r="482">
          <cell r="R482">
            <v>1279400.23</v>
          </cell>
          <cell r="S482">
            <v>1264169.27</v>
          </cell>
          <cell r="T482">
            <v>1248938.31</v>
          </cell>
          <cell r="U482">
            <v>1233707.3500000001</v>
          </cell>
          <cell r="Y482">
            <v>1172783.54</v>
          </cell>
        </row>
        <row r="483">
          <cell r="R483">
            <v>0</v>
          </cell>
          <cell r="S483">
            <v>0</v>
          </cell>
          <cell r="T483">
            <v>0</v>
          </cell>
          <cell r="U483">
            <v>0</v>
          </cell>
          <cell r="Y483">
            <v>0</v>
          </cell>
        </row>
        <row r="484">
          <cell r="R484">
            <v>6307180.8399999999</v>
          </cell>
          <cell r="S484">
            <v>6293133.6699999999</v>
          </cell>
          <cell r="T484">
            <v>6279086.5</v>
          </cell>
          <cell r="U484">
            <v>6265039.3300000001</v>
          </cell>
          <cell r="Y484">
            <v>6208850.6399999997</v>
          </cell>
        </row>
        <row r="485">
          <cell r="R485">
            <v>0</v>
          </cell>
          <cell r="S485">
            <v>0</v>
          </cell>
          <cell r="T485">
            <v>0</v>
          </cell>
          <cell r="U485">
            <v>0</v>
          </cell>
          <cell r="Y485">
            <v>0</v>
          </cell>
        </row>
        <row r="486">
          <cell r="R486">
            <v>5981129.5099999998</v>
          </cell>
          <cell r="S486">
            <v>5962726.0300000003</v>
          </cell>
          <cell r="T486">
            <v>5944322.5499999998</v>
          </cell>
          <cell r="U486">
            <v>5925919.0700000003</v>
          </cell>
          <cell r="Y486">
            <v>5852305.1500000004</v>
          </cell>
        </row>
        <row r="487">
          <cell r="R487">
            <v>1010821.9</v>
          </cell>
          <cell r="S487">
            <v>1007711.68</v>
          </cell>
          <cell r="T487">
            <v>1004601.46</v>
          </cell>
          <cell r="U487">
            <v>1001491.24</v>
          </cell>
          <cell r="Y487">
            <v>989050.36</v>
          </cell>
        </row>
        <row r="488">
          <cell r="R488">
            <v>0</v>
          </cell>
          <cell r="S488">
            <v>0</v>
          </cell>
          <cell r="T488">
            <v>0</v>
          </cell>
          <cell r="U488">
            <v>0</v>
          </cell>
          <cell r="Y488">
            <v>1322430.67</v>
          </cell>
        </row>
        <row r="489">
          <cell r="R489">
            <v>0</v>
          </cell>
          <cell r="S489">
            <v>0</v>
          </cell>
          <cell r="T489">
            <v>0</v>
          </cell>
          <cell r="U489">
            <v>0</v>
          </cell>
          <cell r="Y489">
            <v>0</v>
          </cell>
        </row>
        <row r="491">
          <cell r="R491">
            <v>546015.36</v>
          </cell>
          <cell r="S491">
            <v>437196.97</v>
          </cell>
          <cell r="T491">
            <v>327897.73</v>
          </cell>
          <cell r="U491">
            <v>218598.49</v>
          </cell>
          <cell r="Y491">
            <v>0</v>
          </cell>
        </row>
        <row r="492">
          <cell r="R492">
            <v>524895.76</v>
          </cell>
          <cell r="S492">
            <v>502215.77</v>
          </cell>
          <cell r="T492">
            <v>478837.96</v>
          </cell>
          <cell r="U492">
            <v>456036.15</v>
          </cell>
          <cell r="Y492">
            <v>364828.91</v>
          </cell>
        </row>
        <row r="493">
          <cell r="R493">
            <v>1059420.68</v>
          </cell>
          <cell r="S493">
            <v>1039047.21</v>
          </cell>
          <cell r="T493">
            <v>979418.68</v>
          </cell>
          <cell r="U493">
            <v>959830.31</v>
          </cell>
          <cell r="Y493">
            <v>882397.05</v>
          </cell>
        </row>
        <row r="494">
          <cell r="R494">
            <v>0</v>
          </cell>
          <cell r="S494">
            <v>0</v>
          </cell>
          <cell r="T494">
            <v>0</v>
          </cell>
          <cell r="U494">
            <v>0</v>
          </cell>
          <cell r="Y494">
            <v>0</v>
          </cell>
        </row>
        <row r="495">
          <cell r="R495">
            <v>0</v>
          </cell>
          <cell r="S495">
            <v>0</v>
          </cell>
          <cell r="T495">
            <v>0</v>
          </cell>
          <cell r="U495">
            <v>0</v>
          </cell>
          <cell r="Y495">
            <v>0</v>
          </cell>
        </row>
        <row r="496">
          <cell r="R496">
            <v>0</v>
          </cell>
          <cell r="S496">
            <v>0</v>
          </cell>
          <cell r="T496">
            <v>0</v>
          </cell>
          <cell r="U496">
            <v>0</v>
          </cell>
          <cell r="Y496">
            <v>0</v>
          </cell>
        </row>
        <row r="497">
          <cell r="R497">
            <v>7869228.7199999997</v>
          </cell>
          <cell r="S497">
            <v>7369228.7199999997</v>
          </cell>
          <cell r="T497">
            <v>6869228.7199999997</v>
          </cell>
          <cell r="U497">
            <v>6369228.7199999997</v>
          </cell>
          <cell r="Y497">
            <v>4369228.72</v>
          </cell>
        </row>
        <row r="498">
          <cell r="R498">
            <v>4776552.71</v>
          </cell>
          <cell r="S498">
            <v>4776552.71</v>
          </cell>
          <cell r="T498">
            <v>4776552.71</v>
          </cell>
          <cell r="U498">
            <v>4776552.71</v>
          </cell>
          <cell r="Y498">
            <v>4776552.71</v>
          </cell>
        </row>
        <row r="499">
          <cell r="R499">
            <v>2705896.42</v>
          </cell>
          <cell r="S499">
            <v>2705896.42</v>
          </cell>
          <cell r="T499">
            <v>2705896.42</v>
          </cell>
          <cell r="U499">
            <v>2705896.42</v>
          </cell>
          <cell r="Y499">
            <v>2705896.42</v>
          </cell>
        </row>
        <row r="500">
          <cell r="R500">
            <v>10937831.24</v>
          </cell>
          <cell r="S500">
            <v>11060666.529999999</v>
          </cell>
          <cell r="T500">
            <v>11247075.68</v>
          </cell>
          <cell r="U500">
            <v>11228837.51</v>
          </cell>
          <cell r="Y500">
            <v>11242685.810000001</v>
          </cell>
        </row>
        <row r="501">
          <cell r="R501">
            <v>212634.15</v>
          </cell>
          <cell r="S501">
            <v>205546.33</v>
          </cell>
          <cell r="T501">
            <v>202002.42</v>
          </cell>
          <cell r="U501">
            <v>198458.51</v>
          </cell>
          <cell r="Y501">
            <v>184282.87</v>
          </cell>
        </row>
        <row r="502">
          <cell r="R502">
            <v>65824332.039999999</v>
          </cell>
          <cell r="S502">
            <v>65824332.039999999</v>
          </cell>
          <cell r="T502">
            <v>65824332.039999999</v>
          </cell>
          <cell r="U502">
            <v>65824332.039999999</v>
          </cell>
          <cell r="Y502">
            <v>65824332.039999999</v>
          </cell>
        </row>
        <row r="503">
          <cell r="R503">
            <v>836601.14</v>
          </cell>
          <cell r="S503">
            <v>836601.14</v>
          </cell>
          <cell r="T503">
            <v>836601.14</v>
          </cell>
          <cell r="U503">
            <v>836601.14</v>
          </cell>
          <cell r="Y503">
            <v>836601.14</v>
          </cell>
        </row>
        <row r="504">
          <cell r="R504">
            <v>-18840989.280000001</v>
          </cell>
          <cell r="S504">
            <v>-18840989.280000001</v>
          </cell>
          <cell r="T504">
            <v>-18840989.280000001</v>
          </cell>
          <cell r="U504">
            <v>-18840989.280000001</v>
          </cell>
          <cell r="Y504">
            <v>-18840989.280000001</v>
          </cell>
        </row>
        <row r="505">
          <cell r="R505">
            <v>-62279.24</v>
          </cell>
          <cell r="S505">
            <v>-186837.74</v>
          </cell>
          <cell r="T505">
            <v>-311396.24</v>
          </cell>
          <cell r="U505">
            <v>-435954.74</v>
          </cell>
          <cell r="Y505">
            <v>-934188.74</v>
          </cell>
        </row>
        <row r="506">
          <cell r="R506">
            <v>215491091</v>
          </cell>
          <cell r="S506">
            <v>214262424</v>
          </cell>
          <cell r="T506">
            <v>213033757</v>
          </cell>
          <cell r="U506">
            <v>211805090</v>
          </cell>
          <cell r="Y506">
            <v>206890422</v>
          </cell>
        </row>
        <row r="507">
          <cell r="R507">
            <v>10161321.18</v>
          </cell>
          <cell r="S507">
            <v>10161321.18</v>
          </cell>
          <cell r="T507">
            <v>10161321.18</v>
          </cell>
          <cell r="U507">
            <v>10161321.18</v>
          </cell>
          <cell r="Y507">
            <v>10236321.18</v>
          </cell>
        </row>
        <row r="508">
          <cell r="R508">
            <v>0</v>
          </cell>
          <cell r="S508">
            <v>0</v>
          </cell>
          <cell r="T508">
            <v>0</v>
          </cell>
          <cell r="U508">
            <v>0</v>
          </cell>
          <cell r="Y508">
            <v>0</v>
          </cell>
        </row>
        <row r="509">
          <cell r="R509">
            <v>21433036.600000001</v>
          </cell>
          <cell r="S509">
            <v>22434553.059999999</v>
          </cell>
          <cell r="T509">
            <v>24172334.469999999</v>
          </cell>
          <cell r="U509">
            <v>4612980.67</v>
          </cell>
          <cell r="Y509">
            <v>9232807.4000000004</v>
          </cell>
        </row>
        <row r="510">
          <cell r="R510">
            <v>0</v>
          </cell>
          <cell r="S510">
            <v>0</v>
          </cell>
          <cell r="T510">
            <v>0</v>
          </cell>
          <cell r="U510">
            <v>0</v>
          </cell>
          <cell r="Y510">
            <v>0</v>
          </cell>
        </row>
        <row r="511">
          <cell r="R511">
            <v>30499089.399999999</v>
          </cell>
          <cell r="S511">
            <v>30466773.079999998</v>
          </cell>
          <cell r="T511">
            <v>30360841.690000001</v>
          </cell>
          <cell r="U511">
            <v>30260330.16</v>
          </cell>
          <cell r="Y511">
            <v>30545234.140000001</v>
          </cell>
        </row>
        <row r="512">
          <cell r="R512">
            <v>4112219.99</v>
          </cell>
          <cell r="S512">
            <v>4349202.5199999996</v>
          </cell>
          <cell r="T512">
            <v>4604999.66</v>
          </cell>
          <cell r="U512">
            <v>1022259.88</v>
          </cell>
          <cell r="Y512">
            <v>2116066.58</v>
          </cell>
        </row>
        <row r="513">
          <cell r="R513">
            <v>21589277</v>
          </cell>
          <cell r="S513">
            <v>21589277</v>
          </cell>
          <cell r="T513">
            <v>21589277</v>
          </cell>
          <cell r="U513">
            <v>21589277</v>
          </cell>
          <cell r="Y513">
            <v>21589277</v>
          </cell>
        </row>
        <row r="514">
          <cell r="R514">
            <v>-1057557.1200000001</v>
          </cell>
          <cell r="S514">
            <v>-1235153.1200000001</v>
          </cell>
          <cell r="T514">
            <v>-1383650.4</v>
          </cell>
          <cell r="U514">
            <v>2333550.75</v>
          </cell>
          <cell r="Y514">
            <v>1949766.14</v>
          </cell>
        </row>
        <row r="515">
          <cell r="R515">
            <v>-9848326.7599999998</v>
          </cell>
          <cell r="S515">
            <v>-9896366.6500000004</v>
          </cell>
          <cell r="T515">
            <v>-9944406.5399999991</v>
          </cell>
          <cell r="U515">
            <v>-9992446.4299999997</v>
          </cell>
          <cell r="Y515">
            <v>-10184605.99</v>
          </cell>
        </row>
        <row r="516">
          <cell r="R516">
            <v>2831726</v>
          </cell>
          <cell r="S516">
            <v>2820159</v>
          </cell>
          <cell r="T516">
            <v>2808592</v>
          </cell>
          <cell r="U516">
            <v>2797025</v>
          </cell>
          <cell r="Y516">
            <v>2750757</v>
          </cell>
        </row>
        <row r="517">
          <cell r="R517">
            <v>0</v>
          </cell>
          <cell r="S517">
            <v>0</v>
          </cell>
          <cell r="T517">
            <v>0</v>
          </cell>
          <cell r="U517">
            <v>0</v>
          </cell>
          <cell r="Y517">
            <v>0</v>
          </cell>
        </row>
        <row r="518">
          <cell r="R518">
            <v>113632921</v>
          </cell>
          <cell r="S518">
            <v>113632921</v>
          </cell>
          <cell r="T518">
            <v>113632921</v>
          </cell>
          <cell r="U518">
            <v>113632921</v>
          </cell>
          <cell r="Y518">
            <v>113632921</v>
          </cell>
        </row>
        <row r="519">
          <cell r="R519">
            <v>-66317527.990000002</v>
          </cell>
          <cell r="S519">
            <v>-66611412.990000002</v>
          </cell>
          <cell r="T519">
            <v>-66905297.990000002</v>
          </cell>
          <cell r="U519">
            <v>-67199182.989999995</v>
          </cell>
          <cell r="Y519">
            <v>-68374722.989999995</v>
          </cell>
        </row>
        <row r="520">
          <cell r="R520">
            <v>0</v>
          </cell>
          <cell r="S520">
            <v>0</v>
          </cell>
          <cell r="T520">
            <v>0</v>
          </cell>
          <cell r="U520">
            <v>0</v>
          </cell>
          <cell r="Y520">
            <v>0</v>
          </cell>
        </row>
        <row r="521">
          <cell r="R521">
            <v>0</v>
          </cell>
          <cell r="S521">
            <v>0</v>
          </cell>
          <cell r="T521">
            <v>0</v>
          </cell>
          <cell r="U521">
            <v>0</v>
          </cell>
          <cell r="Y521">
            <v>0</v>
          </cell>
        </row>
        <row r="522">
          <cell r="R522">
            <v>0</v>
          </cell>
          <cell r="S522">
            <v>0</v>
          </cell>
          <cell r="T522">
            <v>0</v>
          </cell>
          <cell r="U522">
            <v>0</v>
          </cell>
          <cell r="Y522">
            <v>0</v>
          </cell>
        </row>
        <row r="523">
          <cell r="R523">
            <v>0</v>
          </cell>
          <cell r="S523">
            <v>0</v>
          </cell>
          <cell r="T523">
            <v>0</v>
          </cell>
          <cell r="U523">
            <v>0</v>
          </cell>
          <cell r="Y523">
            <v>0</v>
          </cell>
        </row>
        <row r="524">
          <cell r="R524">
            <v>0</v>
          </cell>
          <cell r="S524">
            <v>0</v>
          </cell>
          <cell r="T524">
            <v>0</v>
          </cell>
          <cell r="U524">
            <v>0</v>
          </cell>
          <cell r="Y524">
            <v>0</v>
          </cell>
        </row>
        <row r="525">
          <cell r="R525">
            <v>0</v>
          </cell>
          <cell r="S525">
            <v>0</v>
          </cell>
          <cell r="T525">
            <v>0</v>
          </cell>
          <cell r="U525">
            <v>0</v>
          </cell>
          <cell r="Y525">
            <v>0</v>
          </cell>
        </row>
        <row r="526">
          <cell r="R526">
            <v>0</v>
          </cell>
          <cell r="S526">
            <v>0</v>
          </cell>
          <cell r="T526">
            <v>0</v>
          </cell>
          <cell r="U526">
            <v>0</v>
          </cell>
          <cell r="Y526">
            <v>0</v>
          </cell>
        </row>
        <row r="527">
          <cell r="R527">
            <v>1979556</v>
          </cell>
          <cell r="S527">
            <v>1961056</v>
          </cell>
          <cell r="T527">
            <v>1942556</v>
          </cell>
          <cell r="U527">
            <v>1924056</v>
          </cell>
          <cell r="Y527">
            <v>1850056</v>
          </cell>
        </row>
        <row r="528">
          <cell r="R528">
            <v>0</v>
          </cell>
          <cell r="S528">
            <v>0</v>
          </cell>
          <cell r="T528">
            <v>0</v>
          </cell>
          <cell r="U528">
            <v>0</v>
          </cell>
          <cell r="Y528">
            <v>0</v>
          </cell>
        </row>
        <row r="529">
          <cell r="R529">
            <v>10885699.57</v>
          </cell>
          <cell r="S529">
            <v>10738366.24</v>
          </cell>
          <cell r="T529">
            <v>10591032.91</v>
          </cell>
          <cell r="U529">
            <v>10443699.58</v>
          </cell>
          <cell r="Y529">
            <v>9854366.2599999998</v>
          </cell>
        </row>
        <row r="530">
          <cell r="R530">
            <v>0</v>
          </cell>
          <cell r="S530">
            <v>0</v>
          </cell>
          <cell r="T530">
            <v>0</v>
          </cell>
          <cell r="U530">
            <v>0</v>
          </cell>
          <cell r="Y530">
            <v>0</v>
          </cell>
        </row>
        <row r="531">
          <cell r="R531">
            <v>2447820.0299999998</v>
          </cell>
          <cell r="S531">
            <v>2441475.83</v>
          </cell>
          <cell r="T531">
            <v>2431556.48</v>
          </cell>
          <cell r="U531">
            <v>2220118.89</v>
          </cell>
          <cell r="Y531">
            <v>153783.26999999999</v>
          </cell>
        </row>
        <row r="532">
          <cell r="R532">
            <v>0</v>
          </cell>
          <cell r="S532">
            <v>0</v>
          </cell>
          <cell r="T532">
            <v>0</v>
          </cell>
          <cell r="U532">
            <v>0</v>
          </cell>
          <cell r="Y532">
            <v>0</v>
          </cell>
        </row>
        <row r="533">
          <cell r="R533">
            <v>0</v>
          </cell>
          <cell r="S533">
            <v>0</v>
          </cell>
          <cell r="T533">
            <v>0</v>
          </cell>
          <cell r="U533">
            <v>0</v>
          </cell>
          <cell r="Y533">
            <v>0</v>
          </cell>
        </row>
        <row r="534">
          <cell r="R534">
            <v>81585</v>
          </cell>
          <cell r="S534">
            <v>77205</v>
          </cell>
          <cell r="T534">
            <v>72825</v>
          </cell>
          <cell r="U534">
            <v>68445</v>
          </cell>
          <cell r="Y534">
            <v>50925</v>
          </cell>
        </row>
        <row r="535">
          <cell r="R535">
            <v>0</v>
          </cell>
          <cell r="S535">
            <v>0</v>
          </cell>
          <cell r="T535">
            <v>0</v>
          </cell>
          <cell r="U535">
            <v>0</v>
          </cell>
          <cell r="Y535">
            <v>0</v>
          </cell>
        </row>
        <row r="536">
          <cell r="R536">
            <v>0</v>
          </cell>
          <cell r="S536">
            <v>0</v>
          </cell>
          <cell r="T536">
            <v>0</v>
          </cell>
          <cell r="U536">
            <v>0</v>
          </cell>
          <cell r="Y536">
            <v>0</v>
          </cell>
        </row>
        <row r="537">
          <cell r="R537">
            <v>0</v>
          </cell>
          <cell r="S537">
            <v>0</v>
          </cell>
          <cell r="T537">
            <v>0</v>
          </cell>
          <cell r="U537">
            <v>0</v>
          </cell>
          <cell r="Y537">
            <v>0</v>
          </cell>
        </row>
        <row r="538">
          <cell r="R538">
            <v>25257988</v>
          </cell>
          <cell r="S538">
            <v>25257988</v>
          </cell>
          <cell r="T538">
            <v>25257988</v>
          </cell>
          <cell r="U538">
            <v>25257988</v>
          </cell>
          <cell r="Y538">
            <v>2269066</v>
          </cell>
        </row>
        <row r="539">
          <cell r="R539">
            <v>-25257988</v>
          </cell>
          <cell r="S539">
            <v>-25257988</v>
          </cell>
          <cell r="T539">
            <v>-25257988</v>
          </cell>
          <cell r="U539">
            <v>-25257988</v>
          </cell>
          <cell r="Y539">
            <v>-2269066</v>
          </cell>
        </row>
        <row r="540">
          <cell r="R540">
            <v>0</v>
          </cell>
          <cell r="S540">
            <v>0</v>
          </cell>
          <cell r="T540">
            <v>0</v>
          </cell>
          <cell r="U540">
            <v>0</v>
          </cell>
          <cell r="Y540">
            <v>0</v>
          </cell>
        </row>
        <row r="541">
          <cell r="R541">
            <v>0</v>
          </cell>
          <cell r="S541">
            <v>0</v>
          </cell>
          <cell r="T541">
            <v>0</v>
          </cell>
          <cell r="U541">
            <v>0</v>
          </cell>
          <cell r="Y541">
            <v>0</v>
          </cell>
        </row>
        <row r="542">
          <cell r="R542">
            <v>0</v>
          </cell>
          <cell r="S542">
            <v>0</v>
          </cell>
          <cell r="T542">
            <v>0</v>
          </cell>
          <cell r="U542">
            <v>0</v>
          </cell>
          <cell r="Y542">
            <v>0</v>
          </cell>
        </row>
        <row r="543">
          <cell r="R543">
            <v>0</v>
          </cell>
          <cell r="S543">
            <v>0</v>
          </cell>
          <cell r="T543">
            <v>0</v>
          </cell>
          <cell r="U543">
            <v>0</v>
          </cell>
          <cell r="Y543">
            <v>0</v>
          </cell>
        </row>
        <row r="544">
          <cell r="R544">
            <v>0</v>
          </cell>
          <cell r="S544">
            <v>0</v>
          </cell>
          <cell r="T544">
            <v>0</v>
          </cell>
          <cell r="U544">
            <v>0</v>
          </cell>
          <cell r="Y544">
            <v>0</v>
          </cell>
        </row>
        <row r="545">
          <cell r="R545">
            <v>0</v>
          </cell>
          <cell r="S545">
            <v>0</v>
          </cell>
          <cell r="T545">
            <v>0</v>
          </cell>
          <cell r="U545">
            <v>0</v>
          </cell>
          <cell r="Y545">
            <v>0</v>
          </cell>
        </row>
        <row r="546">
          <cell r="R546">
            <v>0</v>
          </cell>
          <cell r="S546">
            <v>0</v>
          </cell>
          <cell r="T546">
            <v>0</v>
          </cell>
          <cell r="U546">
            <v>0</v>
          </cell>
          <cell r="Y546">
            <v>0</v>
          </cell>
        </row>
        <row r="547">
          <cell r="R547">
            <v>2251.12</v>
          </cell>
          <cell r="S547">
            <v>2421.48</v>
          </cell>
          <cell r="T547">
            <v>2592.94</v>
          </cell>
          <cell r="U547">
            <v>547.96</v>
          </cell>
          <cell r="Y547">
            <v>854.57</v>
          </cell>
        </row>
        <row r="548">
          <cell r="R548">
            <v>0</v>
          </cell>
          <cell r="S548">
            <v>0</v>
          </cell>
          <cell r="T548">
            <v>0</v>
          </cell>
          <cell r="U548">
            <v>0</v>
          </cell>
          <cell r="Y548">
            <v>0</v>
          </cell>
        </row>
        <row r="549">
          <cell r="R549">
            <v>0</v>
          </cell>
          <cell r="S549">
            <v>0</v>
          </cell>
          <cell r="T549">
            <v>0</v>
          </cell>
          <cell r="U549">
            <v>0</v>
          </cell>
          <cell r="Y549">
            <v>0</v>
          </cell>
        </row>
        <row r="550">
          <cell r="R550">
            <v>1110465.52</v>
          </cell>
          <cell r="S550">
            <v>1052019.94</v>
          </cell>
          <cell r="T550">
            <v>993574.36</v>
          </cell>
          <cell r="U550">
            <v>935128.78</v>
          </cell>
          <cell r="Y550">
            <v>701346.46</v>
          </cell>
        </row>
        <row r="551">
          <cell r="R551">
            <v>2516694.11</v>
          </cell>
          <cell r="S551">
            <v>2514406.21</v>
          </cell>
          <cell r="T551">
            <v>2540904</v>
          </cell>
          <cell r="U551">
            <v>2561866.94</v>
          </cell>
          <cell r="Y551">
            <v>2657351.29</v>
          </cell>
        </row>
        <row r="552">
          <cell r="R552">
            <v>-546253.89</v>
          </cell>
          <cell r="S552">
            <v>-570038.09</v>
          </cell>
          <cell r="T552">
            <v>-594336.16</v>
          </cell>
          <cell r="U552">
            <v>-619044.41</v>
          </cell>
          <cell r="Y552">
            <v>-723237.05</v>
          </cell>
        </row>
        <row r="553">
          <cell r="R553">
            <v>-29668756.66</v>
          </cell>
          <cell r="S553">
            <v>-31990634.66</v>
          </cell>
          <cell r="T553">
            <v>-34293247.659999996</v>
          </cell>
          <cell r="U553">
            <v>-14876593.939999999</v>
          </cell>
          <cell r="Y553">
            <v>-18924726.940000001</v>
          </cell>
        </row>
        <row r="554">
          <cell r="R554">
            <v>132630689</v>
          </cell>
          <cell r="S554">
            <v>132630689</v>
          </cell>
          <cell r="T554">
            <v>130528689</v>
          </cell>
          <cell r="U554">
            <v>130528689</v>
          </cell>
          <cell r="Y554">
            <v>128228689</v>
          </cell>
        </row>
        <row r="555">
          <cell r="R555">
            <v>20644968.550000001</v>
          </cell>
          <cell r="S555">
            <v>20675599.039999999</v>
          </cell>
          <cell r="T555">
            <v>20675818.07</v>
          </cell>
          <cell r="U555">
            <v>20482287.300000001</v>
          </cell>
          <cell r="Y555">
            <v>18079731.960000001</v>
          </cell>
        </row>
        <row r="557">
          <cell r="R557">
            <v>20230047</v>
          </cell>
          <cell r="S557">
            <v>27284693</v>
          </cell>
          <cell r="T557">
            <v>32366142</v>
          </cell>
          <cell r="U557">
            <v>35973453</v>
          </cell>
          <cell r="Y557">
            <v>24258354</v>
          </cell>
        </row>
        <row r="558">
          <cell r="R558">
            <v>-20230047</v>
          </cell>
          <cell r="S558">
            <v>-27284693</v>
          </cell>
          <cell r="T558">
            <v>-32366142</v>
          </cell>
          <cell r="U558">
            <v>-35973453</v>
          </cell>
          <cell r="Y558">
            <v>-24258354</v>
          </cell>
        </row>
        <row r="559">
          <cell r="Y559">
            <v>2085564</v>
          </cell>
        </row>
        <row r="560">
          <cell r="Y560">
            <v>-2085564</v>
          </cell>
        </row>
        <row r="561">
          <cell r="R561">
            <v>40142464</v>
          </cell>
          <cell r="S561">
            <v>40099138</v>
          </cell>
          <cell r="T561">
            <v>40149952</v>
          </cell>
          <cell r="U561">
            <v>40186031</v>
          </cell>
          <cell r="Y561">
            <v>26483807</v>
          </cell>
        </row>
        <row r="562">
          <cell r="R562">
            <v>-40142464</v>
          </cell>
          <cell r="S562">
            <v>-40099138</v>
          </cell>
          <cell r="T562">
            <v>-40149952</v>
          </cell>
          <cell r="U562">
            <v>-40186031</v>
          </cell>
          <cell r="Y562">
            <v>-26483807</v>
          </cell>
        </row>
        <row r="563">
          <cell r="R563">
            <v>5052034</v>
          </cell>
          <cell r="S563">
            <v>12443543</v>
          </cell>
          <cell r="T563">
            <v>17474177</v>
          </cell>
          <cell r="U563">
            <v>21045962</v>
          </cell>
          <cell r="Y563">
            <v>2129178</v>
          </cell>
        </row>
        <row r="564">
          <cell r="R564">
            <v>0</v>
          </cell>
          <cell r="S564">
            <v>0</v>
          </cell>
          <cell r="T564">
            <v>0</v>
          </cell>
          <cell r="U564">
            <v>0</v>
          </cell>
          <cell r="Y564">
            <v>-2160402</v>
          </cell>
        </row>
        <row r="565">
          <cell r="R565">
            <v>0</v>
          </cell>
          <cell r="S565">
            <v>12306.32</v>
          </cell>
          <cell r="T565">
            <v>0</v>
          </cell>
          <cell r="U565">
            <v>0</v>
          </cell>
          <cell r="Y565">
            <v>0</v>
          </cell>
        </row>
        <row r="566">
          <cell r="R566">
            <v>29151744.850000001</v>
          </cell>
          <cell r="S566">
            <v>29144778.260000002</v>
          </cell>
          <cell r="T566">
            <v>29276658.600000001</v>
          </cell>
          <cell r="U566">
            <v>29330892.440000001</v>
          </cell>
          <cell r="Y566">
            <v>28719797.670000002</v>
          </cell>
        </row>
        <row r="567">
          <cell r="R567">
            <v>1587484.24</v>
          </cell>
          <cell r="S567">
            <v>1523545.24</v>
          </cell>
          <cell r="T567">
            <v>1459606.24</v>
          </cell>
          <cell r="U567">
            <v>1395667.24</v>
          </cell>
          <cell r="Y567">
            <v>1139911.24</v>
          </cell>
        </row>
        <row r="568">
          <cell r="R568">
            <v>1686169.24</v>
          </cell>
          <cell r="S568">
            <v>1636091.24</v>
          </cell>
          <cell r="T568">
            <v>1586013.24</v>
          </cell>
          <cell r="U568">
            <v>1535935.24</v>
          </cell>
          <cell r="Y568">
            <v>1335623.24</v>
          </cell>
        </row>
        <row r="569">
          <cell r="R569">
            <v>0</v>
          </cell>
          <cell r="S569">
            <v>0</v>
          </cell>
          <cell r="T569">
            <v>0</v>
          </cell>
          <cell r="U569">
            <v>0</v>
          </cell>
          <cell r="Y569">
            <v>0</v>
          </cell>
        </row>
        <row r="570">
          <cell r="R570">
            <v>0</v>
          </cell>
          <cell r="S570">
            <v>0</v>
          </cell>
          <cell r="T570">
            <v>0</v>
          </cell>
          <cell r="U570">
            <v>0</v>
          </cell>
          <cell r="Y570">
            <v>0</v>
          </cell>
        </row>
        <row r="571">
          <cell r="R571">
            <v>0</v>
          </cell>
          <cell r="S571">
            <v>0</v>
          </cell>
          <cell r="T571">
            <v>0</v>
          </cell>
          <cell r="U571">
            <v>0</v>
          </cell>
          <cell r="Y571">
            <v>0</v>
          </cell>
        </row>
        <row r="572">
          <cell r="R572">
            <v>0</v>
          </cell>
          <cell r="S572">
            <v>0</v>
          </cell>
          <cell r="T572">
            <v>0</v>
          </cell>
          <cell r="U572">
            <v>0</v>
          </cell>
          <cell r="Y572">
            <v>0</v>
          </cell>
        </row>
        <row r="573">
          <cell r="R573">
            <v>0</v>
          </cell>
          <cell r="S573">
            <v>0</v>
          </cell>
          <cell r="T573">
            <v>0</v>
          </cell>
          <cell r="U573">
            <v>0</v>
          </cell>
          <cell r="Y573">
            <v>0</v>
          </cell>
        </row>
        <row r="574">
          <cell r="R574">
            <v>0</v>
          </cell>
          <cell r="S574">
            <v>0</v>
          </cell>
          <cell r="T574">
            <v>0</v>
          </cell>
          <cell r="U574">
            <v>0</v>
          </cell>
          <cell r="Y574">
            <v>0</v>
          </cell>
        </row>
        <row r="575">
          <cell r="R575">
            <v>0</v>
          </cell>
          <cell r="S575">
            <v>0</v>
          </cell>
          <cell r="T575">
            <v>0</v>
          </cell>
          <cell r="U575">
            <v>0</v>
          </cell>
          <cell r="Y575">
            <v>0</v>
          </cell>
        </row>
        <row r="576">
          <cell r="R576">
            <v>0</v>
          </cell>
          <cell r="S576">
            <v>0</v>
          </cell>
          <cell r="T576">
            <v>0</v>
          </cell>
          <cell r="U576">
            <v>0</v>
          </cell>
          <cell r="Y576">
            <v>0</v>
          </cell>
        </row>
        <row r="577">
          <cell r="R577">
            <v>1499216.5</v>
          </cell>
          <cell r="S577">
            <v>1499216.5</v>
          </cell>
          <cell r="T577">
            <v>1495678.39</v>
          </cell>
          <cell r="U577">
            <v>1495678.39</v>
          </cell>
          <cell r="Y577">
            <v>1485186.09</v>
          </cell>
        </row>
        <row r="578">
          <cell r="R578">
            <v>0</v>
          </cell>
          <cell r="S578">
            <v>0</v>
          </cell>
          <cell r="T578">
            <v>0</v>
          </cell>
          <cell r="U578">
            <v>0</v>
          </cell>
          <cell r="Y578">
            <v>0</v>
          </cell>
        </row>
        <row r="579">
          <cell r="R579">
            <v>1146935.03</v>
          </cell>
          <cell r="S579">
            <v>1124931.8</v>
          </cell>
          <cell r="T579">
            <v>1105536.42</v>
          </cell>
          <cell r="U579">
            <v>1086141.04</v>
          </cell>
          <cell r="Y579">
            <v>1008559.52</v>
          </cell>
        </row>
        <row r="580">
          <cell r="R580">
            <v>2910.21</v>
          </cell>
          <cell r="S580">
            <v>3856.36</v>
          </cell>
          <cell r="T580">
            <v>4321.6099999999997</v>
          </cell>
          <cell r="U580">
            <v>6532.41</v>
          </cell>
          <cell r="Y580">
            <v>41960.05</v>
          </cell>
        </row>
        <row r="581">
          <cell r="R581">
            <v>58267.68</v>
          </cell>
          <cell r="S581">
            <v>58267.68</v>
          </cell>
          <cell r="T581">
            <v>58267.68</v>
          </cell>
          <cell r="U581">
            <v>58425.68</v>
          </cell>
          <cell r="Y581">
            <v>56800.68</v>
          </cell>
        </row>
        <row r="582">
          <cell r="R582">
            <v>103613.35</v>
          </cell>
          <cell r="S582">
            <v>103613.35</v>
          </cell>
          <cell r="T582">
            <v>103613.35</v>
          </cell>
          <cell r="U582">
            <v>108994.22</v>
          </cell>
          <cell r="Y582">
            <v>232916.35</v>
          </cell>
        </row>
        <row r="583">
          <cell r="R583">
            <v>50000</v>
          </cell>
          <cell r="S583">
            <v>50000</v>
          </cell>
          <cell r="T583">
            <v>50000</v>
          </cell>
          <cell r="U583">
            <v>50000</v>
          </cell>
          <cell r="Y583">
            <v>50000</v>
          </cell>
        </row>
        <row r="584">
          <cell r="R584">
            <v>0</v>
          </cell>
          <cell r="S584">
            <v>0</v>
          </cell>
          <cell r="T584">
            <v>0</v>
          </cell>
          <cell r="U584">
            <v>0</v>
          </cell>
          <cell r="Y584">
            <v>0</v>
          </cell>
        </row>
        <row r="585">
          <cell r="R585">
            <v>0</v>
          </cell>
          <cell r="S585">
            <v>0</v>
          </cell>
          <cell r="T585">
            <v>0</v>
          </cell>
          <cell r="U585">
            <v>0</v>
          </cell>
          <cell r="Y585">
            <v>0</v>
          </cell>
        </row>
        <row r="586">
          <cell r="R586">
            <v>13442.34</v>
          </cell>
          <cell r="S586">
            <v>13442.34</v>
          </cell>
          <cell r="T586">
            <v>13442.34</v>
          </cell>
          <cell r="U586">
            <v>13442.34</v>
          </cell>
          <cell r="Y586">
            <v>13442.34</v>
          </cell>
        </row>
        <row r="587">
          <cell r="R587">
            <v>20000</v>
          </cell>
          <cell r="S587">
            <v>20000</v>
          </cell>
          <cell r="T587">
            <v>10000</v>
          </cell>
          <cell r="U587">
            <v>10000</v>
          </cell>
          <cell r="Y587">
            <v>10000</v>
          </cell>
        </row>
        <row r="588">
          <cell r="R588">
            <v>39588.47</v>
          </cell>
          <cell r="S588">
            <v>38122.230000000003</v>
          </cell>
          <cell r="T588">
            <v>36655.99</v>
          </cell>
          <cell r="U588">
            <v>35189.75</v>
          </cell>
          <cell r="Y588">
            <v>29324.79</v>
          </cell>
        </row>
        <row r="589">
          <cell r="R589">
            <v>0</v>
          </cell>
          <cell r="S589">
            <v>0</v>
          </cell>
          <cell r="T589">
            <v>0</v>
          </cell>
          <cell r="U589">
            <v>0</v>
          </cell>
          <cell r="Y589">
            <v>216063.14</v>
          </cell>
        </row>
        <row r="590">
          <cell r="R590">
            <v>0</v>
          </cell>
          <cell r="S590">
            <v>0</v>
          </cell>
          <cell r="T590">
            <v>0</v>
          </cell>
          <cell r="U590">
            <v>0</v>
          </cell>
          <cell r="Y590">
            <v>0</v>
          </cell>
        </row>
        <row r="591">
          <cell r="R591">
            <v>0</v>
          </cell>
          <cell r="S591">
            <v>0</v>
          </cell>
          <cell r="T591">
            <v>0</v>
          </cell>
          <cell r="U591">
            <v>0</v>
          </cell>
          <cell r="Y591">
            <v>0</v>
          </cell>
        </row>
        <row r="592">
          <cell r="R592">
            <v>0</v>
          </cell>
          <cell r="S592">
            <v>0</v>
          </cell>
          <cell r="T592">
            <v>0</v>
          </cell>
          <cell r="U592">
            <v>0</v>
          </cell>
          <cell r="Y592">
            <v>0</v>
          </cell>
        </row>
        <row r="593">
          <cell r="R593">
            <v>0</v>
          </cell>
          <cell r="S593">
            <v>0</v>
          </cell>
          <cell r="T593">
            <v>0</v>
          </cell>
          <cell r="U593">
            <v>0</v>
          </cell>
          <cell r="Y593">
            <v>0</v>
          </cell>
        </row>
        <row r="594">
          <cell r="R594">
            <v>0</v>
          </cell>
          <cell r="S594">
            <v>0</v>
          </cell>
          <cell r="T594">
            <v>0</v>
          </cell>
          <cell r="U594">
            <v>0</v>
          </cell>
          <cell r="Y594">
            <v>0</v>
          </cell>
        </row>
        <row r="595">
          <cell r="R595">
            <v>0</v>
          </cell>
          <cell r="S595">
            <v>0</v>
          </cell>
          <cell r="T595">
            <v>0</v>
          </cell>
          <cell r="U595">
            <v>0</v>
          </cell>
          <cell r="Y595">
            <v>0</v>
          </cell>
        </row>
        <row r="596">
          <cell r="R596">
            <v>0</v>
          </cell>
          <cell r="S596">
            <v>0</v>
          </cell>
          <cell r="T596">
            <v>0</v>
          </cell>
          <cell r="U596">
            <v>0</v>
          </cell>
          <cell r="Y596">
            <v>0</v>
          </cell>
        </row>
        <row r="597">
          <cell r="R597">
            <v>0</v>
          </cell>
          <cell r="S597">
            <v>0</v>
          </cell>
          <cell r="T597">
            <v>0</v>
          </cell>
          <cell r="U597">
            <v>0</v>
          </cell>
          <cell r="Y597">
            <v>0</v>
          </cell>
        </row>
        <row r="598">
          <cell r="R598">
            <v>0</v>
          </cell>
          <cell r="S598">
            <v>0</v>
          </cell>
          <cell r="T598">
            <v>0</v>
          </cell>
          <cell r="U598">
            <v>0</v>
          </cell>
          <cell r="Y598">
            <v>0</v>
          </cell>
        </row>
        <row r="599">
          <cell r="R599">
            <v>0</v>
          </cell>
          <cell r="S599">
            <v>0</v>
          </cell>
          <cell r="T599">
            <v>0</v>
          </cell>
          <cell r="U599">
            <v>0</v>
          </cell>
          <cell r="Y599">
            <v>0</v>
          </cell>
        </row>
        <row r="600">
          <cell r="R600">
            <v>0</v>
          </cell>
          <cell r="S600">
            <v>0</v>
          </cell>
          <cell r="T600">
            <v>0</v>
          </cell>
          <cell r="U600">
            <v>0</v>
          </cell>
          <cell r="Y600">
            <v>0</v>
          </cell>
        </row>
        <row r="601">
          <cell r="R601">
            <v>0</v>
          </cell>
          <cell r="S601">
            <v>0</v>
          </cell>
          <cell r="T601">
            <v>0</v>
          </cell>
          <cell r="U601">
            <v>0</v>
          </cell>
          <cell r="Y601">
            <v>0</v>
          </cell>
        </row>
        <row r="602">
          <cell r="R602">
            <v>0</v>
          </cell>
          <cell r="S602">
            <v>0</v>
          </cell>
          <cell r="T602">
            <v>0</v>
          </cell>
          <cell r="U602">
            <v>0</v>
          </cell>
          <cell r="Y602">
            <v>0</v>
          </cell>
        </row>
        <row r="603">
          <cell r="R603">
            <v>0</v>
          </cell>
          <cell r="S603">
            <v>0</v>
          </cell>
          <cell r="T603">
            <v>0</v>
          </cell>
          <cell r="U603">
            <v>0</v>
          </cell>
          <cell r="Y603">
            <v>0</v>
          </cell>
        </row>
        <row r="604">
          <cell r="R604">
            <v>0</v>
          </cell>
          <cell r="S604">
            <v>0</v>
          </cell>
          <cell r="T604">
            <v>0</v>
          </cell>
          <cell r="U604">
            <v>0</v>
          </cell>
          <cell r="Y604">
            <v>0</v>
          </cell>
        </row>
        <row r="605">
          <cell r="R605">
            <v>0</v>
          </cell>
          <cell r="S605">
            <v>0</v>
          </cell>
          <cell r="T605">
            <v>0</v>
          </cell>
          <cell r="U605">
            <v>0</v>
          </cell>
          <cell r="Y605">
            <v>0</v>
          </cell>
        </row>
        <row r="606">
          <cell r="R606">
            <v>0</v>
          </cell>
          <cell r="S606">
            <v>0</v>
          </cell>
          <cell r="T606">
            <v>0</v>
          </cell>
          <cell r="U606">
            <v>0</v>
          </cell>
          <cell r="Y606">
            <v>0</v>
          </cell>
        </row>
        <row r="607">
          <cell r="R607">
            <v>0</v>
          </cell>
          <cell r="S607">
            <v>0</v>
          </cell>
          <cell r="T607">
            <v>0</v>
          </cell>
          <cell r="U607">
            <v>0</v>
          </cell>
          <cell r="Y607">
            <v>0</v>
          </cell>
        </row>
        <row r="608">
          <cell r="R608">
            <v>0</v>
          </cell>
          <cell r="S608">
            <v>0</v>
          </cell>
          <cell r="T608">
            <v>0</v>
          </cell>
          <cell r="U608">
            <v>0</v>
          </cell>
          <cell r="Y608">
            <v>0</v>
          </cell>
        </row>
        <row r="609">
          <cell r="R609">
            <v>0</v>
          </cell>
          <cell r="S609">
            <v>0</v>
          </cell>
          <cell r="T609">
            <v>0</v>
          </cell>
          <cell r="U609">
            <v>0</v>
          </cell>
          <cell r="Y609">
            <v>0</v>
          </cell>
        </row>
        <row r="610">
          <cell r="R610">
            <v>0</v>
          </cell>
          <cell r="S610">
            <v>0</v>
          </cell>
          <cell r="T610">
            <v>0</v>
          </cell>
          <cell r="U610">
            <v>0</v>
          </cell>
          <cell r="Y610">
            <v>0</v>
          </cell>
        </row>
        <row r="611">
          <cell r="R611">
            <v>0</v>
          </cell>
          <cell r="S611">
            <v>0</v>
          </cell>
          <cell r="T611">
            <v>0</v>
          </cell>
          <cell r="U611">
            <v>0</v>
          </cell>
          <cell r="Y611">
            <v>0</v>
          </cell>
        </row>
        <row r="612">
          <cell r="R612">
            <v>0</v>
          </cell>
          <cell r="S612">
            <v>0</v>
          </cell>
          <cell r="T612">
            <v>0</v>
          </cell>
          <cell r="U612">
            <v>0</v>
          </cell>
          <cell r="Y612">
            <v>0</v>
          </cell>
        </row>
        <row r="613">
          <cell r="R613">
            <v>0</v>
          </cell>
          <cell r="S613">
            <v>0</v>
          </cell>
          <cell r="T613">
            <v>0</v>
          </cell>
          <cell r="U613">
            <v>0</v>
          </cell>
          <cell r="Y613">
            <v>0</v>
          </cell>
        </row>
        <row r="614">
          <cell r="R614">
            <v>0</v>
          </cell>
          <cell r="S614">
            <v>0</v>
          </cell>
          <cell r="T614">
            <v>0</v>
          </cell>
          <cell r="U614">
            <v>0</v>
          </cell>
          <cell r="Y614">
            <v>0</v>
          </cell>
        </row>
        <row r="615">
          <cell r="R615">
            <v>433950.08</v>
          </cell>
          <cell r="S615">
            <v>433950.08</v>
          </cell>
          <cell r="T615">
            <v>682849.47</v>
          </cell>
          <cell r="U615">
            <v>682849.47</v>
          </cell>
          <cell r="Y615">
            <v>231174.22</v>
          </cell>
        </row>
        <row r="616">
          <cell r="R616">
            <v>0</v>
          </cell>
          <cell r="S616">
            <v>0</v>
          </cell>
          <cell r="T616">
            <v>0</v>
          </cell>
          <cell r="U616">
            <v>0</v>
          </cell>
          <cell r="Y616">
            <v>0</v>
          </cell>
        </row>
        <row r="617">
          <cell r="R617">
            <v>0</v>
          </cell>
          <cell r="S617">
            <v>0</v>
          </cell>
          <cell r="T617">
            <v>0</v>
          </cell>
          <cell r="U617">
            <v>0</v>
          </cell>
          <cell r="Y617">
            <v>0</v>
          </cell>
        </row>
        <row r="618">
          <cell r="R618">
            <v>0</v>
          </cell>
          <cell r="S618">
            <v>0</v>
          </cell>
          <cell r="T618">
            <v>0</v>
          </cell>
          <cell r="U618">
            <v>0</v>
          </cell>
          <cell r="Y618">
            <v>0</v>
          </cell>
        </row>
        <row r="619">
          <cell r="R619">
            <v>0</v>
          </cell>
          <cell r="S619">
            <v>0</v>
          </cell>
          <cell r="T619">
            <v>0</v>
          </cell>
          <cell r="U619">
            <v>0</v>
          </cell>
          <cell r="Y619">
            <v>0</v>
          </cell>
        </row>
        <row r="620">
          <cell r="R620">
            <v>66049.919999999998</v>
          </cell>
          <cell r="S620">
            <v>66349.17</v>
          </cell>
          <cell r="T620">
            <v>67150.53</v>
          </cell>
          <cell r="U620">
            <v>67150.53</v>
          </cell>
          <cell r="Y620">
            <v>104015.73</v>
          </cell>
        </row>
        <row r="621">
          <cell r="R621">
            <v>0</v>
          </cell>
          <cell r="S621">
            <v>0</v>
          </cell>
          <cell r="T621">
            <v>0</v>
          </cell>
          <cell r="U621">
            <v>0</v>
          </cell>
          <cell r="Y621">
            <v>0</v>
          </cell>
        </row>
        <row r="622">
          <cell r="R622">
            <v>12051.91</v>
          </cell>
          <cell r="S622">
            <v>10956.28</v>
          </cell>
          <cell r="T622">
            <v>9860.65</v>
          </cell>
          <cell r="U622">
            <v>8765.02</v>
          </cell>
          <cell r="Y622">
            <v>4382.5</v>
          </cell>
        </row>
        <row r="623">
          <cell r="R623">
            <v>0</v>
          </cell>
          <cell r="S623">
            <v>0</v>
          </cell>
          <cell r="T623">
            <v>0</v>
          </cell>
          <cell r="U623">
            <v>0</v>
          </cell>
          <cell r="Y623">
            <v>0</v>
          </cell>
        </row>
        <row r="624">
          <cell r="R624">
            <v>70662.600000000006</v>
          </cell>
          <cell r="S624">
            <v>69671.100000000006</v>
          </cell>
          <cell r="T624">
            <v>77909.81</v>
          </cell>
          <cell r="U624">
            <v>80135.31</v>
          </cell>
          <cell r="Y624">
            <v>89031.44</v>
          </cell>
        </row>
        <row r="625">
          <cell r="R625">
            <v>43097.78</v>
          </cell>
          <cell r="S625">
            <v>43097.78</v>
          </cell>
          <cell r="T625">
            <v>109187.35</v>
          </cell>
          <cell r="U625">
            <v>224099.77</v>
          </cell>
          <cell r="Y625">
            <v>432281.04</v>
          </cell>
        </row>
        <row r="626">
          <cell r="R626">
            <v>6340.53</v>
          </cell>
          <cell r="S626">
            <v>60265.440000000002</v>
          </cell>
          <cell r="T626">
            <v>90623.360000000001</v>
          </cell>
          <cell r="U626">
            <v>144178.57999999999</v>
          </cell>
          <cell r="Y626">
            <v>158621.10999999999</v>
          </cell>
        </row>
        <row r="627">
          <cell r="R627">
            <v>9267.0499999999993</v>
          </cell>
          <cell r="S627">
            <v>14402.07</v>
          </cell>
          <cell r="T627">
            <v>19075.89</v>
          </cell>
          <cell r="U627">
            <v>301835.01</v>
          </cell>
          <cell r="Y627">
            <v>949695.77</v>
          </cell>
        </row>
        <row r="628">
          <cell r="R628">
            <v>0</v>
          </cell>
          <cell r="S628">
            <v>0</v>
          </cell>
          <cell r="T628">
            <v>1405270.72</v>
          </cell>
          <cell r="U628">
            <v>1405270.72</v>
          </cell>
          <cell r="Y628">
            <v>1723048.53</v>
          </cell>
        </row>
        <row r="629">
          <cell r="R629">
            <v>0</v>
          </cell>
          <cell r="S629">
            <v>0</v>
          </cell>
          <cell r="T629">
            <v>-1405270.72</v>
          </cell>
          <cell r="U629">
            <v>-1405270.72</v>
          </cell>
          <cell r="Y629">
            <v>-1723048.53</v>
          </cell>
        </row>
        <row r="630">
          <cell r="R630">
            <v>0</v>
          </cell>
          <cell r="S630">
            <v>0</v>
          </cell>
          <cell r="T630">
            <v>0</v>
          </cell>
          <cell r="U630">
            <v>0</v>
          </cell>
          <cell r="Y630">
            <v>0</v>
          </cell>
        </row>
        <row r="631">
          <cell r="R631">
            <v>0</v>
          </cell>
          <cell r="S631">
            <v>0</v>
          </cell>
          <cell r="T631">
            <v>0</v>
          </cell>
          <cell r="U631">
            <v>0</v>
          </cell>
          <cell r="Y631">
            <v>0</v>
          </cell>
        </row>
        <row r="632">
          <cell r="R632">
            <v>5616582.2599999998</v>
          </cell>
          <cell r="S632">
            <v>5827221.7800000003</v>
          </cell>
          <cell r="T632">
            <v>6566911.3899999997</v>
          </cell>
          <cell r="U632">
            <v>6987117.3099999996</v>
          </cell>
          <cell r="Y632">
            <v>8421072.0600000005</v>
          </cell>
        </row>
        <row r="633">
          <cell r="R633">
            <v>915717.73</v>
          </cell>
          <cell r="S633">
            <v>952367.21</v>
          </cell>
          <cell r="T633">
            <v>1150781.6000000001</v>
          </cell>
          <cell r="U633">
            <v>1340988.68</v>
          </cell>
          <cell r="Y633">
            <v>2030187.12</v>
          </cell>
        </row>
        <row r="634">
          <cell r="R634">
            <v>232596.08</v>
          </cell>
          <cell r="S634">
            <v>239508.19</v>
          </cell>
          <cell r="T634">
            <v>249911.84</v>
          </cell>
          <cell r="U634">
            <v>258241.02</v>
          </cell>
          <cell r="Y634">
            <v>303633.37</v>
          </cell>
        </row>
        <row r="635">
          <cell r="R635">
            <v>110552.54</v>
          </cell>
          <cell r="S635">
            <v>113799.55</v>
          </cell>
          <cell r="T635">
            <v>118686.74</v>
          </cell>
          <cell r="U635">
            <v>122599.43</v>
          </cell>
          <cell r="Y635">
            <v>143922.79999999999</v>
          </cell>
        </row>
        <row r="636">
          <cell r="R636">
            <v>0</v>
          </cell>
          <cell r="S636">
            <v>0</v>
          </cell>
          <cell r="T636">
            <v>0</v>
          </cell>
          <cell r="U636">
            <v>0</v>
          </cell>
          <cell r="Y636">
            <v>0</v>
          </cell>
        </row>
        <row r="637">
          <cell r="R637">
            <v>1184110.0900000001</v>
          </cell>
          <cell r="S637">
            <v>1274780.02</v>
          </cell>
          <cell r="T637">
            <v>1401824.86</v>
          </cell>
          <cell r="U637">
            <v>1563930.4</v>
          </cell>
          <cell r="Y637">
            <v>1823435.88</v>
          </cell>
        </row>
        <row r="638">
          <cell r="R638">
            <v>542684.44999999995</v>
          </cell>
          <cell r="S638">
            <v>585277.26</v>
          </cell>
          <cell r="T638">
            <v>644957.42000000004</v>
          </cell>
          <cell r="U638">
            <v>721107.59</v>
          </cell>
          <cell r="Y638">
            <v>843012.05</v>
          </cell>
        </row>
        <row r="639">
          <cell r="R639">
            <v>-6928634.3099999996</v>
          </cell>
          <cell r="S639">
            <v>-7723150.3799999999</v>
          </cell>
          <cell r="T639">
            <v>-8218648.0899999999</v>
          </cell>
          <cell r="U639">
            <v>-8419648.4100000001</v>
          </cell>
          <cell r="Y639">
            <v>-9228127.3300000001</v>
          </cell>
        </row>
        <row r="640">
          <cell r="R640">
            <v>-1521958.18</v>
          </cell>
          <cell r="S640">
            <v>-3241266.21</v>
          </cell>
          <cell r="T640">
            <v>-1914425.76</v>
          </cell>
          <cell r="U640">
            <v>-2184695.7000000002</v>
          </cell>
          <cell r="Y640">
            <v>-3017121.97</v>
          </cell>
        </row>
        <row r="641">
          <cell r="R641">
            <v>3625803.92</v>
          </cell>
          <cell r="S641">
            <v>3750255.64</v>
          </cell>
          <cell r="T641">
            <v>3929777.98</v>
          </cell>
          <cell r="U641">
            <v>4195721.3099999996</v>
          </cell>
          <cell r="Y641">
            <v>5918793.7699999996</v>
          </cell>
        </row>
        <row r="642">
          <cell r="R642">
            <v>-3199913.3</v>
          </cell>
          <cell r="S642">
            <v>-3199913.3</v>
          </cell>
          <cell r="T642">
            <v>-3750255.64</v>
          </cell>
          <cell r="U642">
            <v>-3750255.64</v>
          </cell>
          <cell r="Y642">
            <v>-4810020.5999999996</v>
          </cell>
        </row>
        <row r="643">
          <cell r="R643">
            <v>67765</v>
          </cell>
          <cell r="S643">
            <v>84314.41</v>
          </cell>
          <cell r="T643">
            <v>127139.51</v>
          </cell>
          <cell r="U643">
            <v>184980.13</v>
          </cell>
          <cell r="Y643">
            <v>31224</v>
          </cell>
        </row>
        <row r="644">
          <cell r="R644">
            <v>0</v>
          </cell>
          <cell r="S644">
            <v>0</v>
          </cell>
          <cell r="T644">
            <v>0</v>
          </cell>
          <cell r="U644">
            <v>0</v>
          </cell>
          <cell r="Y644">
            <v>0</v>
          </cell>
        </row>
        <row r="645">
          <cell r="R645">
            <v>0</v>
          </cell>
          <cell r="S645">
            <v>0</v>
          </cell>
          <cell r="T645">
            <v>0</v>
          </cell>
          <cell r="U645">
            <v>0</v>
          </cell>
          <cell r="Y645">
            <v>0</v>
          </cell>
        </row>
        <row r="646">
          <cell r="R646">
            <v>329023.5</v>
          </cell>
          <cell r="S646">
            <v>392185.61</v>
          </cell>
          <cell r="T646">
            <v>443611.95</v>
          </cell>
          <cell r="U646">
            <v>470589.49</v>
          </cell>
          <cell r="Y646">
            <v>498948.74</v>
          </cell>
        </row>
        <row r="647">
          <cell r="R647">
            <v>0</v>
          </cell>
          <cell r="S647">
            <v>0</v>
          </cell>
          <cell r="T647">
            <v>0</v>
          </cell>
          <cell r="U647">
            <v>0</v>
          </cell>
          <cell r="Y647">
            <v>0</v>
          </cell>
        </row>
        <row r="648">
          <cell r="R648">
            <v>-93055.039999999994</v>
          </cell>
          <cell r="S648">
            <v>13862.42</v>
          </cell>
          <cell r="T648">
            <v>16693.18</v>
          </cell>
          <cell r="U648">
            <v>13657.23</v>
          </cell>
          <cell r="Y648">
            <v>1235.43</v>
          </cell>
        </row>
        <row r="649">
          <cell r="R649">
            <v>0</v>
          </cell>
          <cell r="S649">
            <v>0</v>
          </cell>
          <cell r="T649">
            <v>0</v>
          </cell>
          <cell r="U649">
            <v>0</v>
          </cell>
          <cell r="Y649">
            <v>0</v>
          </cell>
        </row>
        <row r="650">
          <cell r="R650">
            <v>177365.79</v>
          </cell>
          <cell r="S650">
            <v>477219.15</v>
          </cell>
          <cell r="T650">
            <v>590676.76</v>
          </cell>
          <cell r="U650">
            <v>596086.55000000005</v>
          </cell>
          <cell r="Y650">
            <v>478128.62</v>
          </cell>
        </row>
        <row r="651">
          <cell r="R651">
            <v>-103700.89</v>
          </cell>
          <cell r="S651">
            <v>48979.58</v>
          </cell>
          <cell r="T651">
            <v>159013.16</v>
          </cell>
          <cell r="U651">
            <v>110603.27</v>
          </cell>
          <cell r="Y651">
            <v>51938.92</v>
          </cell>
        </row>
        <row r="652">
          <cell r="R652">
            <v>-1168.17</v>
          </cell>
          <cell r="S652">
            <v>3602.12</v>
          </cell>
          <cell r="T652">
            <v>3602.12</v>
          </cell>
          <cell r="U652">
            <v>3602.12</v>
          </cell>
          <cell r="Y652">
            <v>0</v>
          </cell>
        </row>
        <row r="653">
          <cell r="R653">
            <v>4770.29</v>
          </cell>
          <cell r="S653">
            <v>0</v>
          </cell>
          <cell r="T653">
            <v>0</v>
          </cell>
          <cell r="U653">
            <v>0</v>
          </cell>
          <cell r="Y653">
            <v>0</v>
          </cell>
        </row>
        <row r="654">
          <cell r="R654">
            <v>0</v>
          </cell>
          <cell r="S654">
            <v>0</v>
          </cell>
          <cell r="T654">
            <v>0</v>
          </cell>
          <cell r="U654">
            <v>0</v>
          </cell>
          <cell r="Y654">
            <v>0</v>
          </cell>
        </row>
        <row r="655">
          <cell r="R655">
            <v>0</v>
          </cell>
          <cell r="S655">
            <v>0</v>
          </cell>
          <cell r="T655">
            <v>0</v>
          </cell>
          <cell r="U655">
            <v>0</v>
          </cell>
          <cell r="Y655">
            <v>0</v>
          </cell>
        </row>
        <row r="656">
          <cell r="R656">
            <v>0</v>
          </cell>
          <cell r="S656">
            <v>0</v>
          </cell>
          <cell r="T656">
            <v>0</v>
          </cell>
          <cell r="U656">
            <v>0</v>
          </cell>
          <cell r="Y656">
            <v>0</v>
          </cell>
        </row>
        <row r="657">
          <cell r="R657">
            <v>0</v>
          </cell>
          <cell r="S657">
            <v>0</v>
          </cell>
          <cell r="T657">
            <v>0</v>
          </cell>
          <cell r="U657">
            <v>0</v>
          </cell>
          <cell r="Y657">
            <v>0</v>
          </cell>
        </row>
        <row r="658">
          <cell r="R658">
            <v>0</v>
          </cell>
          <cell r="S658">
            <v>-3274.02</v>
          </cell>
          <cell r="T658">
            <v>45666.52</v>
          </cell>
          <cell r="U658">
            <v>45666.52</v>
          </cell>
          <cell r="Y658">
            <v>46034.67</v>
          </cell>
        </row>
        <row r="659">
          <cell r="R659">
            <v>0</v>
          </cell>
          <cell r="S659">
            <v>0</v>
          </cell>
          <cell r="T659">
            <v>0</v>
          </cell>
          <cell r="U659">
            <v>0</v>
          </cell>
          <cell r="Y659">
            <v>0</v>
          </cell>
        </row>
        <row r="660">
          <cell r="R660">
            <v>0</v>
          </cell>
          <cell r="S660">
            <v>0</v>
          </cell>
          <cell r="T660">
            <v>0</v>
          </cell>
          <cell r="U660">
            <v>0</v>
          </cell>
          <cell r="Y660">
            <v>0</v>
          </cell>
        </row>
        <row r="661">
          <cell r="R661">
            <v>0</v>
          </cell>
          <cell r="S661">
            <v>0</v>
          </cell>
          <cell r="T661">
            <v>0</v>
          </cell>
          <cell r="U661">
            <v>0</v>
          </cell>
          <cell r="Y661">
            <v>0</v>
          </cell>
        </row>
        <row r="662">
          <cell r="R662">
            <v>0</v>
          </cell>
          <cell r="S662">
            <v>0</v>
          </cell>
          <cell r="T662">
            <v>0</v>
          </cell>
          <cell r="U662">
            <v>0</v>
          </cell>
          <cell r="Y662">
            <v>0</v>
          </cell>
        </row>
        <row r="663">
          <cell r="R663">
            <v>0</v>
          </cell>
          <cell r="S663">
            <v>0</v>
          </cell>
          <cell r="T663">
            <v>0</v>
          </cell>
          <cell r="U663">
            <v>0</v>
          </cell>
          <cell r="Y663">
            <v>0</v>
          </cell>
        </row>
        <row r="664">
          <cell r="R664">
            <v>0</v>
          </cell>
          <cell r="S664">
            <v>0</v>
          </cell>
          <cell r="T664">
            <v>0</v>
          </cell>
          <cell r="U664">
            <v>0</v>
          </cell>
          <cell r="Y664">
            <v>0</v>
          </cell>
        </row>
        <row r="665">
          <cell r="R665">
            <v>0</v>
          </cell>
          <cell r="S665">
            <v>0</v>
          </cell>
          <cell r="T665">
            <v>0</v>
          </cell>
          <cell r="U665">
            <v>0</v>
          </cell>
          <cell r="Y665">
            <v>0</v>
          </cell>
        </row>
        <row r="666">
          <cell r="R666">
            <v>0</v>
          </cell>
          <cell r="S666">
            <v>0</v>
          </cell>
          <cell r="T666">
            <v>0</v>
          </cell>
          <cell r="U666">
            <v>0</v>
          </cell>
          <cell r="Y666">
            <v>0</v>
          </cell>
        </row>
        <row r="667">
          <cell r="R667">
            <v>0</v>
          </cell>
          <cell r="S667">
            <v>0</v>
          </cell>
          <cell r="T667">
            <v>0</v>
          </cell>
          <cell r="U667">
            <v>0</v>
          </cell>
          <cell r="Y667">
            <v>0</v>
          </cell>
        </row>
        <row r="668">
          <cell r="R668">
            <v>0</v>
          </cell>
          <cell r="S668">
            <v>0</v>
          </cell>
          <cell r="T668">
            <v>0</v>
          </cell>
          <cell r="U668">
            <v>0</v>
          </cell>
          <cell r="Y668">
            <v>0</v>
          </cell>
        </row>
        <row r="669">
          <cell r="R669">
            <v>0</v>
          </cell>
          <cell r="S669">
            <v>0</v>
          </cell>
          <cell r="T669">
            <v>0</v>
          </cell>
          <cell r="U669">
            <v>0</v>
          </cell>
          <cell r="Y669">
            <v>0</v>
          </cell>
        </row>
        <row r="670">
          <cell r="R670">
            <v>0</v>
          </cell>
          <cell r="S670">
            <v>0</v>
          </cell>
          <cell r="T670">
            <v>0</v>
          </cell>
          <cell r="U670">
            <v>0</v>
          </cell>
          <cell r="Y670">
            <v>0</v>
          </cell>
        </row>
        <row r="671">
          <cell r="R671">
            <v>0</v>
          </cell>
          <cell r="S671">
            <v>0</v>
          </cell>
          <cell r="T671">
            <v>0</v>
          </cell>
          <cell r="U671">
            <v>0</v>
          </cell>
          <cell r="Y671">
            <v>0</v>
          </cell>
        </row>
        <row r="672">
          <cell r="R672">
            <v>791.19</v>
          </cell>
          <cell r="S672">
            <v>0</v>
          </cell>
          <cell r="T672">
            <v>0</v>
          </cell>
          <cell r="U672">
            <v>0</v>
          </cell>
          <cell r="Y672">
            <v>0</v>
          </cell>
        </row>
        <row r="673">
          <cell r="R673">
            <v>0</v>
          </cell>
          <cell r="S673">
            <v>0</v>
          </cell>
          <cell r="T673">
            <v>0</v>
          </cell>
          <cell r="U673">
            <v>0</v>
          </cell>
          <cell r="Y673">
            <v>0</v>
          </cell>
        </row>
        <row r="674">
          <cell r="R674">
            <v>0</v>
          </cell>
          <cell r="S674">
            <v>0</v>
          </cell>
          <cell r="T674">
            <v>0</v>
          </cell>
          <cell r="U674">
            <v>0</v>
          </cell>
          <cell r="Y674">
            <v>0</v>
          </cell>
        </row>
        <row r="675">
          <cell r="R675">
            <v>0</v>
          </cell>
          <cell r="S675">
            <v>0</v>
          </cell>
          <cell r="T675">
            <v>0</v>
          </cell>
          <cell r="U675">
            <v>0</v>
          </cell>
          <cell r="Y675">
            <v>0</v>
          </cell>
        </row>
        <row r="676">
          <cell r="R676">
            <v>0</v>
          </cell>
          <cell r="S676">
            <v>0</v>
          </cell>
          <cell r="T676">
            <v>0</v>
          </cell>
          <cell r="U676">
            <v>0</v>
          </cell>
          <cell r="Y676">
            <v>0</v>
          </cell>
        </row>
        <row r="677">
          <cell r="R677">
            <v>0</v>
          </cell>
          <cell r="S677">
            <v>0</v>
          </cell>
          <cell r="T677">
            <v>0</v>
          </cell>
          <cell r="U677">
            <v>0</v>
          </cell>
          <cell r="Y677">
            <v>0</v>
          </cell>
        </row>
        <row r="678">
          <cell r="R678">
            <v>0</v>
          </cell>
          <cell r="S678">
            <v>0</v>
          </cell>
          <cell r="T678">
            <v>0</v>
          </cell>
          <cell r="U678">
            <v>0</v>
          </cell>
          <cell r="Y678">
            <v>0</v>
          </cell>
        </row>
        <row r="679">
          <cell r="R679">
            <v>0</v>
          </cell>
          <cell r="S679">
            <v>0</v>
          </cell>
          <cell r="T679">
            <v>0</v>
          </cell>
          <cell r="U679">
            <v>0</v>
          </cell>
          <cell r="Y679">
            <v>0</v>
          </cell>
        </row>
        <row r="680">
          <cell r="R680">
            <v>-107.23</v>
          </cell>
          <cell r="S680">
            <v>-197.6</v>
          </cell>
          <cell r="T680">
            <v>0</v>
          </cell>
          <cell r="U680">
            <v>0</v>
          </cell>
          <cell r="Y680">
            <v>3391.12</v>
          </cell>
        </row>
        <row r="681">
          <cell r="R681">
            <v>0</v>
          </cell>
          <cell r="S681">
            <v>16.05</v>
          </cell>
          <cell r="T681">
            <v>0</v>
          </cell>
          <cell r="U681">
            <v>0</v>
          </cell>
          <cell r="Y681">
            <v>0</v>
          </cell>
        </row>
        <row r="683">
          <cell r="R683">
            <v>-218928.53</v>
          </cell>
          <cell r="S683">
            <v>-201353.89</v>
          </cell>
          <cell r="T683">
            <v>-193515.45</v>
          </cell>
          <cell r="U683">
            <v>-195799.42</v>
          </cell>
          <cell r="Y683">
            <v>-281532.48</v>
          </cell>
        </row>
        <row r="684">
          <cell r="Y684">
            <v>86583.81</v>
          </cell>
        </row>
        <row r="685">
          <cell r="R685">
            <v>-3295.88</v>
          </cell>
          <cell r="S685">
            <v>-7723.53</v>
          </cell>
          <cell r="T685">
            <v>-12181.81</v>
          </cell>
          <cell r="U685">
            <v>-12181.81</v>
          </cell>
          <cell r="Y685">
            <v>-22545.93</v>
          </cell>
        </row>
        <row r="687">
          <cell r="R687">
            <v>584327.82999999996</v>
          </cell>
          <cell r="S687">
            <v>710024.84</v>
          </cell>
          <cell r="T687">
            <v>969605.3</v>
          </cell>
          <cell r="U687">
            <v>813138.74</v>
          </cell>
          <cell r="Y687">
            <v>559968.39</v>
          </cell>
        </row>
        <row r="688">
          <cell r="R688">
            <v>0</v>
          </cell>
          <cell r="S688">
            <v>0</v>
          </cell>
          <cell r="T688">
            <v>0</v>
          </cell>
          <cell r="U688">
            <v>0</v>
          </cell>
          <cell r="Y688">
            <v>0</v>
          </cell>
        </row>
        <row r="689">
          <cell r="R689">
            <v>946793.88</v>
          </cell>
          <cell r="S689">
            <v>1022809.38</v>
          </cell>
          <cell r="T689">
            <v>1136278.6599999999</v>
          </cell>
          <cell r="U689">
            <v>982803.25</v>
          </cell>
          <cell r="Y689">
            <v>836897.37</v>
          </cell>
        </row>
        <row r="690">
          <cell r="R690">
            <v>0</v>
          </cell>
          <cell r="S690">
            <v>0</v>
          </cell>
          <cell r="T690">
            <v>0</v>
          </cell>
          <cell r="U690">
            <v>0</v>
          </cell>
          <cell r="Y690">
            <v>726.88</v>
          </cell>
        </row>
        <row r="691">
          <cell r="R691">
            <v>0</v>
          </cell>
          <cell r="S691">
            <v>0</v>
          </cell>
          <cell r="T691">
            <v>0</v>
          </cell>
          <cell r="U691">
            <v>0</v>
          </cell>
          <cell r="Y691">
            <v>0</v>
          </cell>
        </row>
        <row r="692">
          <cell r="R692">
            <v>9043000</v>
          </cell>
          <cell r="S692">
            <v>9043000</v>
          </cell>
          <cell r="T692">
            <v>9043582</v>
          </cell>
          <cell r="U692">
            <v>9043582</v>
          </cell>
          <cell r="Y692">
            <v>9043582</v>
          </cell>
        </row>
        <row r="693">
          <cell r="R693">
            <v>113504.05</v>
          </cell>
          <cell r="S693">
            <v>113504.05</v>
          </cell>
          <cell r="T693">
            <v>113504.05</v>
          </cell>
          <cell r="U693">
            <v>113504.05</v>
          </cell>
          <cell r="Y693">
            <v>4940.63</v>
          </cell>
        </row>
        <row r="694">
          <cell r="R694">
            <v>113453659.67</v>
          </cell>
          <cell r="S694">
            <v>114170326.34</v>
          </cell>
          <cell r="T694">
            <v>114886993.01000001</v>
          </cell>
          <cell r="U694">
            <v>115603659.68000001</v>
          </cell>
          <cell r="Y694">
            <v>118077973</v>
          </cell>
        </row>
        <row r="695">
          <cell r="R695">
            <v>12071.8</v>
          </cell>
          <cell r="S695">
            <v>8115.17</v>
          </cell>
          <cell r="T695">
            <v>8883.58</v>
          </cell>
          <cell r="U695">
            <v>8605.68</v>
          </cell>
          <cell r="Y695">
            <v>17653.41</v>
          </cell>
        </row>
        <row r="696">
          <cell r="R696">
            <v>41589.129999999997</v>
          </cell>
          <cell r="S696">
            <v>36437.89</v>
          </cell>
          <cell r="T696">
            <v>31286.65</v>
          </cell>
          <cell r="U696">
            <v>26135.41</v>
          </cell>
          <cell r="Y696">
            <v>5530.45</v>
          </cell>
        </row>
        <row r="697">
          <cell r="R697">
            <v>0</v>
          </cell>
          <cell r="S697">
            <v>0</v>
          </cell>
          <cell r="T697">
            <v>0</v>
          </cell>
          <cell r="U697">
            <v>0</v>
          </cell>
          <cell r="Y697">
            <v>0</v>
          </cell>
        </row>
        <row r="698">
          <cell r="R698">
            <v>0</v>
          </cell>
          <cell r="S698">
            <v>2035.82</v>
          </cell>
          <cell r="T698">
            <v>5776.98</v>
          </cell>
          <cell r="U698">
            <v>10770.62</v>
          </cell>
          <cell r="Y698">
            <v>14072.26</v>
          </cell>
        </row>
        <row r="699">
          <cell r="R699">
            <v>0</v>
          </cell>
          <cell r="S699">
            <v>0</v>
          </cell>
          <cell r="T699">
            <v>0</v>
          </cell>
          <cell r="U699">
            <v>0</v>
          </cell>
          <cell r="Y699">
            <v>0</v>
          </cell>
        </row>
        <row r="700">
          <cell r="R700">
            <v>245.35</v>
          </cell>
          <cell r="S700">
            <v>269.54000000000002</v>
          </cell>
          <cell r="T700">
            <v>434.03</v>
          </cell>
          <cell r="U700">
            <v>532.70000000000005</v>
          </cell>
          <cell r="Y700">
            <v>1134.68</v>
          </cell>
        </row>
        <row r="701">
          <cell r="R701">
            <v>0</v>
          </cell>
          <cell r="S701">
            <v>0</v>
          </cell>
          <cell r="T701">
            <v>0</v>
          </cell>
          <cell r="U701">
            <v>124.75</v>
          </cell>
          <cell r="Y701">
            <v>1781.93</v>
          </cell>
        </row>
        <row r="702">
          <cell r="R702">
            <v>739157.7</v>
          </cell>
          <cell r="S702">
            <v>830920.62</v>
          </cell>
          <cell r="T702">
            <v>1307507.1399999999</v>
          </cell>
          <cell r="U702">
            <v>1392264.7</v>
          </cell>
          <cell r="Y702">
            <v>1602815.67</v>
          </cell>
        </row>
        <row r="703">
          <cell r="R703">
            <v>352903.21</v>
          </cell>
          <cell r="S703">
            <v>348651.37</v>
          </cell>
          <cell r="T703">
            <v>344399.53</v>
          </cell>
          <cell r="U703">
            <v>340147.69</v>
          </cell>
          <cell r="Y703">
            <v>323140.33</v>
          </cell>
        </row>
        <row r="704">
          <cell r="R704">
            <v>0</v>
          </cell>
          <cell r="S704">
            <v>0</v>
          </cell>
          <cell r="T704">
            <v>0</v>
          </cell>
          <cell r="U704">
            <v>0</v>
          </cell>
          <cell r="Y704">
            <v>0</v>
          </cell>
        </row>
        <row r="705">
          <cell r="R705">
            <v>0</v>
          </cell>
          <cell r="S705">
            <v>0</v>
          </cell>
          <cell r="T705">
            <v>0</v>
          </cell>
          <cell r="U705">
            <v>0</v>
          </cell>
          <cell r="Y705">
            <v>0</v>
          </cell>
        </row>
        <row r="706">
          <cell r="R706">
            <v>0</v>
          </cell>
          <cell r="S706">
            <v>0</v>
          </cell>
          <cell r="T706">
            <v>0</v>
          </cell>
          <cell r="U706">
            <v>216.13</v>
          </cell>
          <cell r="Y706">
            <v>39733.89</v>
          </cell>
        </row>
        <row r="707">
          <cell r="R707">
            <v>0</v>
          </cell>
          <cell r="S707">
            <v>0</v>
          </cell>
          <cell r="T707">
            <v>0</v>
          </cell>
          <cell r="U707">
            <v>0</v>
          </cell>
          <cell r="Y707">
            <v>0</v>
          </cell>
        </row>
        <row r="708">
          <cell r="R708">
            <v>0</v>
          </cell>
          <cell r="S708">
            <v>0</v>
          </cell>
          <cell r="T708">
            <v>0</v>
          </cell>
          <cell r="U708">
            <v>0</v>
          </cell>
          <cell r="Y708">
            <v>0</v>
          </cell>
        </row>
        <row r="709">
          <cell r="R709">
            <v>0</v>
          </cell>
          <cell r="S709">
            <v>0</v>
          </cell>
          <cell r="T709">
            <v>0</v>
          </cell>
          <cell r="U709">
            <v>0</v>
          </cell>
          <cell r="Y709">
            <v>0</v>
          </cell>
        </row>
        <row r="710">
          <cell r="R710">
            <v>0</v>
          </cell>
          <cell r="S710">
            <v>0</v>
          </cell>
          <cell r="T710">
            <v>0</v>
          </cell>
          <cell r="U710">
            <v>0</v>
          </cell>
          <cell r="Y710">
            <v>0</v>
          </cell>
        </row>
        <row r="711">
          <cell r="R711">
            <v>0</v>
          </cell>
          <cell r="S711">
            <v>0</v>
          </cell>
          <cell r="T711">
            <v>0</v>
          </cell>
          <cell r="U711">
            <v>0</v>
          </cell>
          <cell r="Y711">
            <v>0</v>
          </cell>
        </row>
        <row r="712">
          <cell r="R712">
            <v>0</v>
          </cell>
          <cell r="S712">
            <v>0</v>
          </cell>
          <cell r="T712">
            <v>0</v>
          </cell>
          <cell r="U712">
            <v>0</v>
          </cell>
          <cell r="Y712">
            <v>0</v>
          </cell>
        </row>
        <row r="713">
          <cell r="R713">
            <v>0</v>
          </cell>
          <cell r="S713">
            <v>0</v>
          </cell>
          <cell r="T713">
            <v>0</v>
          </cell>
          <cell r="U713">
            <v>0</v>
          </cell>
          <cell r="Y713">
            <v>0</v>
          </cell>
        </row>
        <row r="714">
          <cell r="R714">
            <v>0</v>
          </cell>
          <cell r="S714">
            <v>0</v>
          </cell>
          <cell r="T714">
            <v>0</v>
          </cell>
          <cell r="U714">
            <v>0</v>
          </cell>
          <cell r="Y714">
            <v>0</v>
          </cell>
        </row>
        <row r="715">
          <cell r="R715">
            <v>0</v>
          </cell>
          <cell r="S715">
            <v>0</v>
          </cell>
          <cell r="T715">
            <v>0</v>
          </cell>
          <cell r="U715">
            <v>0</v>
          </cell>
          <cell r="Y715">
            <v>0</v>
          </cell>
        </row>
        <row r="716">
          <cell r="R716">
            <v>0</v>
          </cell>
          <cell r="S716">
            <v>0</v>
          </cell>
          <cell r="T716">
            <v>0</v>
          </cell>
          <cell r="U716">
            <v>0</v>
          </cell>
          <cell r="Y716">
            <v>0</v>
          </cell>
        </row>
        <row r="717">
          <cell r="R717">
            <v>5285023.66</v>
          </cell>
          <cell r="S717">
            <v>5285023.66</v>
          </cell>
          <cell r="T717">
            <v>9011727.9600000009</v>
          </cell>
          <cell r="U717">
            <v>137391.96</v>
          </cell>
          <cell r="Y717">
            <v>0</v>
          </cell>
        </row>
        <row r="718">
          <cell r="R718">
            <v>-576</v>
          </cell>
          <cell r="S718">
            <v>-576</v>
          </cell>
          <cell r="T718">
            <v>0</v>
          </cell>
          <cell r="U718">
            <v>0</v>
          </cell>
          <cell r="Y718">
            <v>0</v>
          </cell>
        </row>
        <row r="719">
          <cell r="R719">
            <v>0</v>
          </cell>
          <cell r="S719">
            <v>0</v>
          </cell>
          <cell r="T719">
            <v>0</v>
          </cell>
          <cell r="U719">
            <v>0</v>
          </cell>
          <cell r="Y719">
            <v>0</v>
          </cell>
        </row>
        <row r="720">
          <cell r="R720">
            <v>0</v>
          </cell>
          <cell r="S720">
            <v>0</v>
          </cell>
          <cell r="T720">
            <v>0</v>
          </cell>
          <cell r="U720">
            <v>0</v>
          </cell>
          <cell r="Y720">
            <v>0</v>
          </cell>
        </row>
        <row r="721">
          <cell r="R721">
            <v>9233.49</v>
          </cell>
          <cell r="S721">
            <v>9350.02</v>
          </cell>
          <cell r="T721">
            <v>19105.45</v>
          </cell>
          <cell r="U721">
            <v>19273.88</v>
          </cell>
          <cell r="Y721">
            <v>19211.62</v>
          </cell>
        </row>
        <row r="722">
          <cell r="R722">
            <v>0</v>
          </cell>
          <cell r="S722">
            <v>0</v>
          </cell>
          <cell r="T722">
            <v>0</v>
          </cell>
          <cell r="U722">
            <v>0</v>
          </cell>
          <cell r="Y722">
            <v>0</v>
          </cell>
        </row>
        <row r="723">
          <cell r="R723">
            <v>0</v>
          </cell>
          <cell r="S723">
            <v>0</v>
          </cell>
          <cell r="T723">
            <v>0</v>
          </cell>
          <cell r="U723">
            <v>0</v>
          </cell>
          <cell r="Y723">
            <v>0</v>
          </cell>
        </row>
        <row r="724">
          <cell r="R724">
            <v>190511</v>
          </cell>
          <cell r="S724">
            <v>190511</v>
          </cell>
          <cell r="T724">
            <v>188923.41</v>
          </cell>
          <cell r="U724">
            <v>187335.82</v>
          </cell>
          <cell r="Y724">
            <v>180985.46</v>
          </cell>
        </row>
        <row r="725">
          <cell r="R725">
            <v>0</v>
          </cell>
          <cell r="S725">
            <v>0</v>
          </cell>
          <cell r="T725">
            <v>0</v>
          </cell>
          <cell r="U725">
            <v>0</v>
          </cell>
          <cell r="Y725">
            <v>0</v>
          </cell>
        </row>
        <row r="726">
          <cell r="R726">
            <v>0</v>
          </cell>
          <cell r="S726">
            <v>0</v>
          </cell>
          <cell r="T726">
            <v>0</v>
          </cell>
          <cell r="U726">
            <v>0</v>
          </cell>
          <cell r="Y726">
            <v>0</v>
          </cell>
        </row>
        <row r="727">
          <cell r="R727">
            <v>0</v>
          </cell>
          <cell r="S727">
            <v>0</v>
          </cell>
          <cell r="T727">
            <v>0</v>
          </cell>
          <cell r="U727">
            <v>0</v>
          </cell>
          <cell r="Y727">
            <v>0</v>
          </cell>
        </row>
        <row r="728">
          <cell r="R728">
            <v>0</v>
          </cell>
          <cell r="S728">
            <v>0</v>
          </cell>
          <cell r="T728">
            <v>0</v>
          </cell>
          <cell r="U728">
            <v>0</v>
          </cell>
          <cell r="Y728">
            <v>0</v>
          </cell>
        </row>
        <row r="729">
          <cell r="R729">
            <v>0</v>
          </cell>
          <cell r="S729">
            <v>0</v>
          </cell>
          <cell r="T729">
            <v>0</v>
          </cell>
          <cell r="U729">
            <v>0</v>
          </cell>
          <cell r="Y729">
            <v>0</v>
          </cell>
        </row>
        <row r="730">
          <cell r="R730">
            <v>0</v>
          </cell>
          <cell r="S730">
            <v>0</v>
          </cell>
          <cell r="T730">
            <v>0</v>
          </cell>
          <cell r="U730">
            <v>0</v>
          </cell>
          <cell r="Y730">
            <v>0</v>
          </cell>
        </row>
        <row r="731">
          <cell r="R731">
            <v>-24459420</v>
          </cell>
          <cell r="S731">
            <v>-24611484</v>
          </cell>
          <cell r="T731">
            <v>-21852537</v>
          </cell>
          <cell r="U731">
            <v>-21346125</v>
          </cell>
          <cell r="Y731">
            <v>-36540039</v>
          </cell>
        </row>
        <row r="732">
          <cell r="R732">
            <v>3250409</v>
          </cell>
          <cell r="S732">
            <v>3250409</v>
          </cell>
          <cell r="T732">
            <v>-7111753</v>
          </cell>
          <cell r="U732">
            <v>-7111753</v>
          </cell>
          <cell r="Y732">
            <v>-4178587</v>
          </cell>
        </row>
        <row r="733">
          <cell r="R733">
            <v>0</v>
          </cell>
          <cell r="S733">
            <v>0</v>
          </cell>
          <cell r="T733">
            <v>0</v>
          </cell>
          <cell r="U733">
            <v>0</v>
          </cell>
          <cell r="Y733">
            <v>0</v>
          </cell>
        </row>
        <row r="735">
          <cell r="R735">
            <v>258.83999999999997</v>
          </cell>
          <cell r="S735">
            <v>258.83999999999997</v>
          </cell>
          <cell r="T735">
            <v>0</v>
          </cell>
          <cell r="U735">
            <v>0</v>
          </cell>
          <cell r="Y735">
            <v>0</v>
          </cell>
        </row>
        <row r="736">
          <cell r="R736">
            <v>36760.44</v>
          </cell>
          <cell r="S736">
            <v>84677.87</v>
          </cell>
          <cell r="T736">
            <v>195229.06</v>
          </cell>
          <cell r="U736">
            <v>293739.88</v>
          </cell>
          <cell r="Y736">
            <v>532931.11</v>
          </cell>
        </row>
        <row r="737">
          <cell r="R737">
            <v>226287.12</v>
          </cell>
          <cell r="S737">
            <v>222385.62</v>
          </cell>
          <cell r="T737">
            <v>218484.12</v>
          </cell>
          <cell r="U737">
            <v>214582.62</v>
          </cell>
          <cell r="Y737">
            <v>198976.62</v>
          </cell>
        </row>
        <row r="738">
          <cell r="R738">
            <v>0</v>
          </cell>
          <cell r="S738">
            <v>0</v>
          </cell>
          <cell r="T738">
            <v>0</v>
          </cell>
          <cell r="U738">
            <v>0</v>
          </cell>
          <cell r="Y738">
            <v>0</v>
          </cell>
        </row>
        <row r="739">
          <cell r="R739">
            <v>-630.4</v>
          </cell>
          <cell r="S739">
            <v>0</v>
          </cell>
          <cell r="T739">
            <v>0</v>
          </cell>
          <cell r="U739">
            <v>0</v>
          </cell>
          <cell r="Y739">
            <v>0</v>
          </cell>
        </row>
        <row r="740">
          <cell r="R740">
            <v>148</v>
          </cell>
          <cell r="S740">
            <v>0</v>
          </cell>
          <cell r="T740">
            <v>0</v>
          </cell>
          <cell r="U740">
            <v>0</v>
          </cell>
          <cell r="Y740">
            <v>2872</v>
          </cell>
        </row>
        <row r="741">
          <cell r="R741">
            <v>0</v>
          </cell>
          <cell r="S741">
            <v>0</v>
          </cell>
          <cell r="T741">
            <v>0</v>
          </cell>
          <cell r="U741">
            <v>0</v>
          </cell>
          <cell r="Y741">
            <v>0</v>
          </cell>
        </row>
        <row r="742">
          <cell r="Y742">
            <v>226.8</v>
          </cell>
        </row>
        <row r="743">
          <cell r="R743">
            <v>28484.9</v>
          </cell>
          <cell r="S743">
            <v>82321.899999999994</v>
          </cell>
          <cell r="T743">
            <v>83467.960000000006</v>
          </cell>
          <cell r="U743">
            <v>86052.160000000003</v>
          </cell>
          <cell r="Y743">
            <v>107840.44</v>
          </cell>
        </row>
        <row r="744">
          <cell r="R744">
            <v>0</v>
          </cell>
          <cell r="S744">
            <v>0</v>
          </cell>
          <cell r="T744">
            <v>0</v>
          </cell>
          <cell r="U744">
            <v>0</v>
          </cell>
          <cell r="Y744">
            <v>0</v>
          </cell>
        </row>
        <row r="745">
          <cell r="R745">
            <v>31881857.5</v>
          </cell>
          <cell r="S745">
            <v>31881857.5</v>
          </cell>
          <cell r="T745">
            <v>31938944.460000001</v>
          </cell>
          <cell r="U745">
            <v>31938944.460000001</v>
          </cell>
          <cell r="Y745">
            <v>31384086.16</v>
          </cell>
        </row>
        <row r="746">
          <cell r="R746">
            <v>-58177768.280000001</v>
          </cell>
          <cell r="S746">
            <v>-58177768.280000001</v>
          </cell>
          <cell r="T746">
            <v>-58177768.280000001</v>
          </cell>
          <cell r="U746">
            <v>-58177768.280000001</v>
          </cell>
          <cell r="Y746">
            <v>-58177768.280000001</v>
          </cell>
        </row>
        <row r="747">
          <cell r="R747">
            <v>36590301.560000002</v>
          </cell>
          <cell r="S747">
            <v>36599854.880000003</v>
          </cell>
          <cell r="T747">
            <v>36638765.049999997</v>
          </cell>
          <cell r="U747">
            <v>36670829.939999998</v>
          </cell>
          <cell r="Y747">
            <v>36730045.479999997</v>
          </cell>
        </row>
        <row r="748">
          <cell r="R748">
            <v>9350129.5299999993</v>
          </cell>
          <cell r="S748">
            <v>9350129.5299999993</v>
          </cell>
          <cell r="T748">
            <v>9350129.5299999993</v>
          </cell>
          <cell r="U748">
            <v>9350129.5299999993</v>
          </cell>
          <cell r="Y748">
            <v>9351936.5800000001</v>
          </cell>
        </row>
        <row r="749">
          <cell r="R749">
            <v>209796.52</v>
          </cell>
          <cell r="S749">
            <v>209796.52</v>
          </cell>
          <cell r="T749">
            <v>209796.52</v>
          </cell>
          <cell r="U749">
            <v>209796.52</v>
          </cell>
          <cell r="Y749">
            <v>209796.52</v>
          </cell>
        </row>
        <row r="750">
          <cell r="R750">
            <v>1240172.07</v>
          </cell>
          <cell r="S750">
            <v>1240172.07</v>
          </cell>
          <cell r="T750">
            <v>1240172.07</v>
          </cell>
          <cell r="U750">
            <v>1243662.04</v>
          </cell>
          <cell r="Y750">
            <v>1239833.58</v>
          </cell>
        </row>
        <row r="751">
          <cell r="R751">
            <v>7601.05</v>
          </cell>
          <cell r="S751">
            <v>7601.05</v>
          </cell>
          <cell r="T751">
            <v>7601.05</v>
          </cell>
          <cell r="U751">
            <v>7601.05</v>
          </cell>
          <cell r="Y751">
            <v>8717.5</v>
          </cell>
        </row>
        <row r="752">
          <cell r="R752">
            <v>1926661.23</v>
          </cell>
          <cell r="S752">
            <v>1926661.23</v>
          </cell>
          <cell r="T752">
            <v>1930211.78</v>
          </cell>
          <cell r="U752">
            <v>1931248.71</v>
          </cell>
          <cell r="Y752">
            <v>2018019.66</v>
          </cell>
        </row>
        <row r="753">
          <cell r="R753">
            <v>2576812.0299999998</v>
          </cell>
          <cell r="S753">
            <v>2576812.0299999998</v>
          </cell>
          <cell r="T753">
            <v>2576812.0299999998</v>
          </cell>
          <cell r="U753">
            <v>2576812.0299999998</v>
          </cell>
          <cell r="Y753">
            <v>2573828.37</v>
          </cell>
        </row>
        <row r="754">
          <cell r="R754">
            <v>709003.06</v>
          </cell>
          <cell r="S754">
            <v>726516.67</v>
          </cell>
          <cell r="T754">
            <v>739650.74</v>
          </cell>
          <cell r="U754">
            <v>750073.74</v>
          </cell>
          <cell r="Y754">
            <v>815025.13</v>
          </cell>
        </row>
        <row r="755">
          <cell r="R755">
            <v>366.95</v>
          </cell>
          <cell r="S755">
            <v>366.95</v>
          </cell>
          <cell r="T755">
            <v>366.95</v>
          </cell>
          <cell r="U755">
            <v>366.95</v>
          </cell>
          <cell r="Y755">
            <v>366.95</v>
          </cell>
        </row>
        <row r="756">
          <cell r="R756">
            <v>-25835.27</v>
          </cell>
          <cell r="S756">
            <v>-25835.27</v>
          </cell>
          <cell r="T756">
            <v>-25835.27</v>
          </cell>
          <cell r="U756">
            <v>-25835.27</v>
          </cell>
          <cell r="Y756">
            <v>0</v>
          </cell>
        </row>
        <row r="757">
          <cell r="R757">
            <v>405426.67</v>
          </cell>
          <cell r="S757">
            <v>405426.67</v>
          </cell>
          <cell r="T757">
            <v>405426.67</v>
          </cell>
          <cell r="U757">
            <v>405426.67</v>
          </cell>
          <cell r="Y757">
            <v>379591.4</v>
          </cell>
        </row>
        <row r="758">
          <cell r="R758">
            <v>692242.38</v>
          </cell>
          <cell r="S758">
            <v>693923.51</v>
          </cell>
          <cell r="T758">
            <v>694489.81</v>
          </cell>
          <cell r="U758">
            <v>696148.98</v>
          </cell>
          <cell r="Y758">
            <v>696161.63</v>
          </cell>
        </row>
        <row r="759">
          <cell r="R759">
            <v>9152.75</v>
          </cell>
          <cell r="S759">
            <v>9152.75</v>
          </cell>
          <cell r="T759">
            <v>9152.75</v>
          </cell>
          <cell r="U759">
            <v>9152.75</v>
          </cell>
          <cell r="Y759">
            <v>15888.2</v>
          </cell>
        </row>
        <row r="760">
          <cell r="R760">
            <v>2239171.16</v>
          </cell>
          <cell r="S760">
            <v>2242580.27</v>
          </cell>
          <cell r="T760">
            <v>2261934.04</v>
          </cell>
          <cell r="U760">
            <v>2754346.29</v>
          </cell>
          <cell r="Y760">
            <v>2664761.71</v>
          </cell>
        </row>
        <row r="761">
          <cell r="R761">
            <v>2354799.7999999998</v>
          </cell>
          <cell r="S761">
            <v>2377022.5</v>
          </cell>
          <cell r="T761">
            <v>2404815.71</v>
          </cell>
          <cell r="U761">
            <v>2436916.58</v>
          </cell>
          <cell r="Y761">
            <v>2644929.98</v>
          </cell>
        </row>
        <row r="762">
          <cell r="R762">
            <v>995</v>
          </cell>
          <cell r="S762">
            <v>995</v>
          </cell>
          <cell r="T762">
            <v>995</v>
          </cell>
          <cell r="U762">
            <v>995</v>
          </cell>
          <cell r="Y762">
            <v>995</v>
          </cell>
        </row>
        <row r="763">
          <cell r="R763">
            <v>1519</v>
          </cell>
          <cell r="S763">
            <v>1519</v>
          </cell>
          <cell r="T763">
            <v>1519</v>
          </cell>
          <cell r="U763">
            <v>1519</v>
          </cell>
          <cell r="Y763">
            <v>1519</v>
          </cell>
        </row>
        <row r="764">
          <cell r="R764">
            <v>87604.47</v>
          </cell>
          <cell r="S764">
            <v>89700.37</v>
          </cell>
          <cell r="T764">
            <v>90775.12</v>
          </cell>
          <cell r="U764">
            <v>96993.82</v>
          </cell>
          <cell r="Y764">
            <v>108975.61</v>
          </cell>
        </row>
        <row r="765">
          <cell r="R765">
            <v>1940396.8</v>
          </cell>
          <cell r="S765">
            <v>1965699.03</v>
          </cell>
          <cell r="T765">
            <v>1981760.65</v>
          </cell>
          <cell r="U765">
            <v>2041118.81</v>
          </cell>
          <cell r="Y765">
            <v>2424905.6</v>
          </cell>
        </row>
        <row r="766">
          <cell r="R766">
            <v>3579284.26</v>
          </cell>
          <cell r="S766">
            <v>3579918.26</v>
          </cell>
          <cell r="T766">
            <v>3582146.17</v>
          </cell>
          <cell r="U766">
            <v>3582263.67</v>
          </cell>
          <cell r="Y766">
            <v>2382148.69</v>
          </cell>
        </row>
        <row r="767">
          <cell r="R767">
            <v>-1415286.74</v>
          </cell>
          <cell r="S767">
            <v>-1415286.74</v>
          </cell>
          <cell r="T767">
            <v>-1416721.82</v>
          </cell>
          <cell r="U767">
            <v>-1735431.32</v>
          </cell>
          <cell r="Y767">
            <v>-1413413.82</v>
          </cell>
        </row>
        <row r="768">
          <cell r="R768">
            <v>0</v>
          </cell>
          <cell r="S768">
            <v>0</v>
          </cell>
          <cell r="T768">
            <v>0</v>
          </cell>
          <cell r="U768">
            <v>0</v>
          </cell>
          <cell r="Y768">
            <v>1196863.98</v>
          </cell>
        </row>
        <row r="769">
          <cell r="R769">
            <v>0</v>
          </cell>
          <cell r="S769">
            <v>0</v>
          </cell>
          <cell r="T769">
            <v>0</v>
          </cell>
          <cell r="U769">
            <v>0</v>
          </cell>
          <cell r="Y769">
            <v>-1075000</v>
          </cell>
        </row>
        <row r="770">
          <cell r="R770">
            <v>66942.149999999994</v>
          </cell>
          <cell r="S770">
            <v>66942.149999999994</v>
          </cell>
          <cell r="T770">
            <v>66942.149999999994</v>
          </cell>
          <cell r="U770">
            <v>66942.149999999994</v>
          </cell>
          <cell r="Y770">
            <v>66942.149999999994</v>
          </cell>
        </row>
        <row r="771">
          <cell r="R771">
            <v>1757836.13</v>
          </cell>
          <cell r="S771">
            <v>1801384.73</v>
          </cell>
          <cell r="T771">
            <v>1845616.45</v>
          </cell>
          <cell r="U771">
            <v>1902801.06</v>
          </cell>
          <cell r="Y771">
            <v>2206055.2200000002</v>
          </cell>
        </row>
        <row r="772">
          <cell r="R772">
            <v>2331401.12</v>
          </cell>
          <cell r="S772">
            <v>2241841.52</v>
          </cell>
          <cell r="T772">
            <v>2149768.85</v>
          </cell>
          <cell r="U772">
            <v>2057696.18</v>
          </cell>
          <cell r="Y772">
            <v>1690497.9</v>
          </cell>
        </row>
        <row r="773">
          <cell r="R773">
            <v>0</v>
          </cell>
          <cell r="S773">
            <v>0</v>
          </cell>
          <cell r="T773">
            <v>0</v>
          </cell>
          <cell r="U773">
            <v>0</v>
          </cell>
          <cell r="Y773">
            <v>0</v>
          </cell>
        </row>
        <row r="774">
          <cell r="R774">
            <v>234574</v>
          </cell>
          <cell r="S774">
            <v>233046</v>
          </cell>
          <cell r="T774">
            <v>231518</v>
          </cell>
          <cell r="U774">
            <v>229990</v>
          </cell>
          <cell r="Y774">
            <v>223878</v>
          </cell>
        </row>
        <row r="775">
          <cell r="R775">
            <v>0</v>
          </cell>
          <cell r="S775">
            <v>0</v>
          </cell>
          <cell r="T775">
            <v>0</v>
          </cell>
          <cell r="U775">
            <v>0</v>
          </cell>
          <cell r="Y775">
            <v>0</v>
          </cell>
        </row>
        <row r="776">
          <cell r="R776">
            <v>0</v>
          </cell>
          <cell r="S776">
            <v>0</v>
          </cell>
          <cell r="T776">
            <v>0</v>
          </cell>
          <cell r="U776">
            <v>0</v>
          </cell>
          <cell r="Y776">
            <v>0</v>
          </cell>
        </row>
        <row r="777">
          <cell r="R777">
            <v>0</v>
          </cell>
          <cell r="S777">
            <v>0</v>
          </cell>
          <cell r="T777">
            <v>0</v>
          </cell>
          <cell r="U777">
            <v>0</v>
          </cell>
          <cell r="Y777">
            <v>0</v>
          </cell>
        </row>
        <row r="778">
          <cell r="R778">
            <v>0</v>
          </cell>
          <cell r="S778">
            <v>0</v>
          </cell>
          <cell r="T778">
            <v>0</v>
          </cell>
          <cell r="U778">
            <v>0</v>
          </cell>
          <cell r="Y778">
            <v>0</v>
          </cell>
        </row>
        <row r="779">
          <cell r="R779">
            <v>0</v>
          </cell>
          <cell r="S779">
            <v>0</v>
          </cell>
          <cell r="T779">
            <v>0</v>
          </cell>
          <cell r="U779">
            <v>0</v>
          </cell>
          <cell r="Y779">
            <v>0</v>
          </cell>
        </row>
        <row r="780">
          <cell r="R780">
            <v>70985.789999999994</v>
          </cell>
          <cell r="S780">
            <v>68450.58</v>
          </cell>
          <cell r="T780">
            <v>65915.37</v>
          </cell>
          <cell r="U780">
            <v>63380.160000000003</v>
          </cell>
          <cell r="Y780">
            <v>53239.32</v>
          </cell>
        </row>
        <row r="781">
          <cell r="R781">
            <v>0</v>
          </cell>
          <cell r="S781">
            <v>0</v>
          </cell>
          <cell r="T781">
            <v>0</v>
          </cell>
          <cell r="U781">
            <v>0</v>
          </cell>
          <cell r="Y781">
            <v>0</v>
          </cell>
        </row>
        <row r="782">
          <cell r="R782">
            <v>0</v>
          </cell>
          <cell r="S782">
            <v>0</v>
          </cell>
          <cell r="T782">
            <v>0</v>
          </cell>
          <cell r="U782">
            <v>0</v>
          </cell>
          <cell r="Y782">
            <v>0</v>
          </cell>
        </row>
        <row r="783">
          <cell r="R783">
            <v>327535.71000000002</v>
          </cell>
          <cell r="S783">
            <v>318437.49</v>
          </cell>
          <cell r="T783">
            <v>309339.27</v>
          </cell>
          <cell r="U783">
            <v>300241.05</v>
          </cell>
          <cell r="Y783">
            <v>263848.17</v>
          </cell>
        </row>
        <row r="784">
          <cell r="R784">
            <v>0</v>
          </cell>
          <cell r="S784">
            <v>0</v>
          </cell>
          <cell r="T784">
            <v>0</v>
          </cell>
          <cell r="U784">
            <v>0</v>
          </cell>
          <cell r="Y784">
            <v>0</v>
          </cell>
        </row>
        <row r="785">
          <cell r="R785">
            <v>3377602.82</v>
          </cell>
          <cell r="S785">
            <v>3363529.47</v>
          </cell>
          <cell r="T785">
            <v>3349456.12</v>
          </cell>
          <cell r="U785">
            <v>3335382.77</v>
          </cell>
          <cell r="Y785">
            <v>3279089.37</v>
          </cell>
        </row>
        <row r="786">
          <cell r="R786">
            <v>0</v>
          </cell>
          <cell r="S786">
            <v>0</v>
          </cell>
          <cell r="T786">
            <v>0</v>
          </cell>
          <cell r="U786">
            <v>0</v>
          </cell>
          <cell r="Y786">
            <v>0</v>
          </cell>
        </row>
        <row r="787">
          <cell r="R787">
            <v>0</v>
          </cell>
          <cell r="S787">
            <v>0</v>
          </cell>
          <cell r="T787">
            <v>0</v>
          </cell>
          <cell r="U787">
            <v>0</v>
          </cell>
          <cell r="Y787">
            <v>0</v>
          </cell>
        </row>
        <row r="788">
          <cell r="R788">
            <v>0</v>
          </cell>
          <cell r="S788">
            <v>0</v>
          </cell>
          <cell r="T788">
            <v>0</v>
          </cell>
          <cell r="U788">
            <v>0</v>
          </cell>
          <cell r="Y788">
            <v>0</v>
          </cell>
        </row>
        <row r="789">
          <cell r="R789">
            <v>0</v>
          </cell>
          <cell r="S789">
            <v>0</v>
          </cell>
          <cell r="T789">
            <v>0</v>
          </cell>
          <cell r="U789">
            <v>0</v>
          </cell>
          <cell r="Y789">
            <v>0</v>
          </cell>
        </row>
        <row r="790">
          <cell r="R790">
            <v>40999.71</v>
          </cell>
          <cell r="S790">
            <v>0</v>
          </cell>
          <cell r="T790">
            <v>0</v>
          </cell>
          <cell r="U790">
            <v>0</v>
          </cell>
          <cell r="Y790">
            <v>0</v>
          </cell>
        </row>
        <row r="791">
          <cell r="R791">
            <v>50441.16</v>
          </cell>
          <cell r="S791">
            <v>50149.59</v>
          </cell>
          <cell r="T791">
            <v>49858.02</v>
          </cell>
          <cell r="U791">
            <v>49566.45</v>
          </cell>
          <cell r="Y791">
            <v>48400.17</v>
          </cell>
        </row>
        <row r="792">
          <cell r="R792">
            <v>1231762.42</v>
          </cell>
          <cell r="S792">
            <v>1227972.3799999999</v>
          </cell>
          <cell r="T792">
            <v>1224182.3400000001</v>
          </cell>
          <cell r="U792">
            <v>1220392.3</v>
          </cell>
          <cell r="Y792">
            <v>1205232.1399999999</v>
          </cell>
        </row>
        <row r="793">
          <cell r="R793">
            <v>936038.09</v>
          </cell>
          <cell r="S793">
            <v>933157.97</v>
          </cell>
          <cell r="T793">
            <v>930277.85</v>
          </cell>
          <cell r="U793">
            <v>927397.73</v>
          </cell>
          <cell r="Y793">
            <v>915877.25</v>
          </cell>
        </row>
        <row r="794">
          <cell r="R794">
            <v>2866105.69</v>
          </cell>
          <cell r="S794">
            <v>2857286.9</v>
          </cell>
          <cell r="T794">
            <v>2848468.11</v>
          </cell>
          <cell r="U794">
            <v>2839649.32</v>
          </cell>
          <cell r="Y794">
            <v>2804374.16</v>
          </cell>
        </row>
        <row r="795">
          <cell r="R795">
            <v>874732.25</v>
          </cell>
          <cell r="S795">
            <v>872040.77</v>
          </cell>
          <cell r="T795">
            <v>869349.29</v>
          </cell>
          <cell r="U795">
            <v>866657.81</v>
          </cell>
          <cell r="Y795">
            <v>855891.89</v>
          </cell>
        </row>
        <row r="796">
          <cell r="R796">
            <v>20444.53</v>
          </cell>
          <cell r="S796">
            <v>20349.439999999999</v>
          </cell>
          <cell r="T796">
            <v>20254.349999999999</v>
          </cell>
          <cell r="U796">
            <v>20159.259999999998</v>
          </cell>
          <cell r="Y796">
            <v>19778.900000000001</v>
          </cell>
        </row>
        <row r="797">
          <cell r="R797">
            <v>47703.33</v>
          </cell>
          <cell r="S797">
            <v>47481.45</v>
          </cell>
          <cell r="T797">
            <v>47259.57</v>
          </cell>
          <cell r="U797">
            <v>47037.69</v>
          </cell>
          <cell r="Y797">
            <v>46150.17</v>
          </cell>
        </row>
        <row r="798">
          <cell r="R798">
            <v>19666.150000000001</v>
          </cell>
          <cell r="S798">
            <v>19161.89</v>
          </cell>
          <cell r="T798">
            <v>18657.63</v>
          </cell>
          <cell r="U798">
            <v>18153.37</v>
          </cell>
          <cell r="Y798">
            <v>16136.33</v>
          </cell>
        </row>
        <row r="799">
          <cell r="R799">
            <v>1161192.58</v>
          </cell>
          <cell r="S799">
            <v>1155985.44</v>
          </cell>
          <cell r="T799">
            <v>1150778.3</v>
          </cell>
          <cell r="U799">
            <v>1145571.1599999999</v>
          </cell>
          <cell r="Y799">
            <v>1124742.6000000001</v>
          </cell>
        </row>
        <row r="800">
          <cell r="R800">
            <v>881315.65</v>
          </cell>
          <cell r="S800">
            <v>873079.06</v>
          </cell>
          <cell r="T800">
            <v>864842.47</v>
          </cell>
          <cell r="U800">
            <v>856605.88</v>
          </cell>
          <cell r="Y800">
            <v>823659.52000000002</v>
          </cell>
        </row>
        <row r="801">
          <cell r="R801">
            <v>126114.69</v>
          </cell>
          <cell r="S801">
            <v>124827.81</v>
          </cell>
          <cell r="T801">
            <v>123540.93</v>
          </cell>
          <cell r="U801">
            <v>122254.05</v>
          </cell>
          <cell r="Y801">
            <v>117106.53</v>
          </cell>
        </row>
        <row r="802">
          <cell r="R802">
            <v>207791.71</v>
          </cell>
          <cell r="S802">
            <v>206903.72</v>
          </cell>
          <cell r="T802">
            <v>206015.73</v>
          </cell>
          <cell r="U802">
            <v>205127.74</v>
          </cell>
          <cell r="Y802">
            <v>201575.78</v>
          </cell>
        </row>
        <row r="803">
          <cell r="Y803">
            <v>2264759.31</v>
          </cell>
        </row>
        <row r="804">
          <cell r="R804">
            <v>-1264872.97</v>
          </cell>
          <cell r="S804">
            <v>-4362046.3899999997</v>
          </cell>
          <cell r="T804">
            <v>-5712635.0700000003</v>
          </cell>
          <cell r="U804">
            <v>-3875780.58</v>
          </cell>
          <cell r="Y804">
            <v>13464257.470000001</v>
          </cell>
        </row>
        <row r="805">
          <cell r="R805">
            <v>-2572899.31</v>
          </cell>
          <cell r="S805">
            <v>3961806.21</v>
          </cell>
          <cell r="T805">
            <v>7404319.6699999999</v>
          </cell>
          <cell r="U805">
            <v>7171842.9199999999</v>
          </cell>
          <cell r="Y805">
            <v>1763377.59</v>
          </cell>
        </row>
        <row r="806">
          <cell r="R806">
            <v>0</v>
          </cell>
          <cell r="S806">
            <v>0</v>
          </cell>
          <cell r="T806">
            <v>0</v>
          </cell>
          <cell r="U806">
            <v>0</v>
          </cell>
          <cell r="Y806">
            <v>0</v>
          </cell>
        </row>
        <row r="807">
          <cell r="R807">
            <v>0</v>
          </cell>
          <cell r="S807">
            <v>0</v>
          </cell>
          <cell r="T807">
            <v>0</v>
          </cell>
          <cell r="U807">
            <v>0</v>
          </cell>
          <cell r="Y807">
            <v>0</v>
          </cell>
        </row>
        <row r="808">
          <cell r="R808">
            <v>-57127.09</v>
          </cell>
          <cell r="S808">
            <v>-64587.839999999997</v>
          </cell>
          <cell r="T808">
            <v>-50751.29</v>
          </cell>
          <cell r="U808">
            <v>-26433.79</v>
          </cell>
          <cell r="Y808">
            <v>57443.71</v>
          </cell>
        </row>
        <row r="809">
          <cell r="R809">
            <v>140992.14000000001</v>
          </cell>
          <cell r="S809">
            <v>127129.2</v>
          </cell>
          <cell r="T809">
            <v>107721.89</v>
          </cell>
          <cell r="U809">
            <v>94979.6</v>
          </cell>
          <cell r="Y809">
            <v>180965.55</v>
          </cell>
        </row>
        <row r="810">
          <cell r="R810">
            <v>2364217.3199999998</v>
          </cell>
          <cell r="S810">
            <v>1761877.23</v>
          </cell>
          <cell r="T810">
            <v>1269914.73</v>
          </cell>
          <cell r="U810">
            <v>996069.21</v>
          </cell>
          <cell r="Y810">
            <v>344561.77</v>
          </cell>
        </row>
        <row r="811">
          <cell r="R811">
            <v>-7379747.9199999999</v>
          </cell>
          <cell r="S811">
            <v>-5498944.75</v>
          </cell>
          <cell r="T811">
            <v>-3919497.08</v>
          </cell>
          <cell r="U811">
            <v>-2994508.02</v>
          </cell>
          <cell r="Y811">
            <v>-762145.56</v>
          </cell>
        </row>
        <row r="812">
          <cell r="R812">
            <v>0</v>
          </cell>
          <cell r="S812">
            <v>0</v>
          </cell>
          <cell r="T812">
            <v>0</v>
          </cell>
          <cell r="U812">
            <v>0</v>
          </cell>
          <cell r="Y812">
            <v>0</v>
          </cell>
        </row>
        <row r="813">
          <cell r="R813">
            <v>5269627728.3599968</v>
          </cell>
          <cell r="S813">
            <v>5311623829.9799995</v>
          </cell>
          <cell r="T813">
            <v>5254973849.8399973</v>
          </cell>
          <cell r="U813">
            <v>5202890360.1200018</v>
          </cell>
          <cell r="Y813">
            <v>5313557295.0699997</v>
          </cell>
        </row>
        <row r="815">
          <cell r="R815">
            <v>-28001959.109999999</v>
          </cell>
          <cell r="S815">
            <v>-50474762.490000002</v>
          </cell>
          <cell r="T815">
            <v>-66898247.82</v>
          </cell>
          <cell r="U815">
            <v>-73464490.469999999</v>
          </cell>
          <cell r="Y815">
            <v>-63272306.579999998</v>
          </cell>
        </row>
        <row r="817">
          <cell r="R817">
            <v>0</v>
          </cell>
          <cell r="S817">
            <v>0</v>
          </cell>
          <cell r="T817">
            <v>0</v>
          </cell>
          <cell r="U817">
            <v>0</v>
          </cell>
          <cell r="Y817">
            <v>4804000</v>
          </cell>
        </row>
        <row r="818">
          <cell r="R818">
            <v>50532715</v>
          </cell>
          <cell r="S818">
            <v>50532715</v>
          </cell>
          <cell r="T818">
            <v>50532715</v>
          </cell>
          <cell r="U818">
            <v>50532715</v>
          </cell>
          <cell r="Y818">
            <v>50532715</v>
          </cell>
        </row>
        <row r="820">
          <cell r="R820">
            <v>0</v>
          </cell>
          <cell r="S820">
            <v>0</v>
          </cell>
          <cell r="T820">
            <v>0</v>
          </cell>
          <cell r="U820">
            <v>0</v>
          </cell>
          <cell r="Y820">
            <v>1085000</v>
          </cell>
        </row>
        <row r="821">
          <cell r="R821">
            <v>-1024751.45</v>
          </cell>
          <cell r="S821">
            <v>-1024751.45</v>
          </cell>
          <cell r="T821">
            <v>-1024751.45</v>
          </cell>
          <cell r="U821">
            <v>-1024751.45</v>
          </cell>
          <cell r="Y821">
            <v>-1024751.45</v>
          </cell>
        </row>
        <row r="822">
          <cell r="R822">
            <v>-663000</v>
          </cell>
          <cell r="S822">
            <v>-714000</v>
          </cell>
          <cell r="T822">
            <v>-765000</v>
          </cell>
          <cell r="U822">
            <v>-816000</v>
          </cell>
          <cell r="Y822">
            <v>-1020000</v>
          </cell>
        </row>
        <row r="823">
          <cell r="R823">
            <v>28917.58</v>
          </cell>
          <cell r="S823">
            <v>27917.58</v>
          </cell>
          <cell r="T823">
            <v>27917.58</v>
          </cell>
          <cell r="U823">
            <v>26917.58</v>
          </cell>
          <cell r="Y823">
            <v>22917.58</v>
          </cell>
        </row>
        <row r="824">
          <cell r="R824">
            <v>80427</v>
          </cell>
          <cell r="S824">
            <v>77427</v>
          </cell>
          <cell r="T824">
            <v>74427</v>
          </cell>
          <cell r="U824">
            <v>71427</v>
          </cell>
          <cell r="Y824">
            <v>59427</v>
          </cell>
        </row>
        <row r="825">
          <cell r="R825">
            <v>39210432</v>
          </cell>
          <cell r="S825">
            <v>39244432</v>
          </cell>
          <cell r="T825">
            <v>39378432</v>
          </cell>
          <cell r="U825">
            <v>39463432</v>
          </cell>
          <cell r="Y825">
            <v>40464432</v>
          </cell>
        </row>
        <row r="826">
          <cell r="R826">
            <v>0</v>
          </cell>
          <cell r="S826">
            <v>0</v>
          </cell>
          <cell r="T826">
            <v>0</v>
          </cell>
          <cell r="U826">
            <v>0</v>
          </cell>
          <cell r="Y826">
            <v>0</v>
          </cell>
        </row>
        <row r="827">
          <cell r="R827">
            <v>-29613000</v>
          </cell>
          <cell r="S827">
            <v>-29774000</v>
          </cell>
          <cell r="T827">
            <v>-29935000</v>
          </cell>
          <cell r="U827">
            <v>-30096000</v>
          </cell>
          <cell r="Y827">
            <v>-30649000</v>
          </cell>
        </row>
        <row r="828">
          <cell r="R828">
            <v>2457000</v>
          </cell>
          <cell r="S828">
            <v>2457000</v>
          </cell>
          <cell r="T828">
            <v>2414000</v>
          </cell>
          <cell r="U828">
            <v>2414000</v>
          </cell>
          <cell r="Y828">
            <v>2649000</v>
          </cell>
        </row>
        <row r="829">
          <cell r="R829">
            <v>1950018</v>
          </cell>
          <cell r="S829">
            <v>1812018</v>
          </cell>
          <cell r="T829">
            <v>1673018</v>
          </cell>
          <cell r="U829">
            <v>1535018</v>
          </cell>
          <cell r="Y829">
            <v>983018</v>
          </cell>
        </row>
        <row r="830">
          <cell r="R830">
            <v>2224000</v>
          </cell>
          <cell r="S830">
            <v>2224000</v>
          </cell>
          <cell r="T830">
            <v>2100000</v>
          </cell>
          <cell r="U830">
            <v>2100000</v>
          </cell>
          <cell r="Y830">
            <v>1976000</v>
          </cell>
        </row>
        <row r="831">
          <cell r="R831">
            <v>699108</v>
          </cell>
          <cell r="S831">
            <v>699108</v>
          </cell>
          <cell r="T831">
            <v>307132</v>
          </cell>
          <cell r="U831">
            <v>307132</v>
          </cell>
          <cell r="Y831">
            <v>276882</v>
          </cell>
        </row>
        <row r="832">
          <cell r="R832">
            <v>4618558</v>
          </cell>
          <cell r="S832">
            <v>4618558</v>
          </cell>
          <cell r="T832">
            <v>4618558</v>
          </cell>
          <cell r="U832">
            <v>4618558</v>
          </cell>
          <cell r="Y832">
            <v>2997558</v>
          </cell>
        </row>
        <row r="833">
          <cell r="R833">
            <v>2537</v>
          </cell>
          <cell r="S833">
            <v>2537</v>
          </cell>
          <cell r="T833">
            <v>0</v>
          </cell>
          <cell r="U833">
            <v>0</v>
          </cell>
          <cell r="Y833">
            <v>0</v>
          </cell>
        </row>
        <row r="834">
          <cell r="R834">
            <v>49000</v>
          </cell>
          <cell r="S834">
            <v>49000</v>
          </cell>
          <cell r="T834">
            <v>49000</v>
          </cell>
          <cell r="U834">
            <v>49000</v>
          </cell>
          <cell r="Y834">
            <v>49000</v>
          </cell>
        </row>
        <row r="835">
          <cell r="R835">
            <v>530000</v>
          </cell>
          <cell r="S835">
            <v>530000</v>
          </cell>
          <cell r="T835">
            <v>530000</v>
          </cell>
          <cell r="U835">
            <v>530000</v>
          </cell>
          <cell r="Y835">
            <v>516000</v>
          </cell>
        </row>
        <row r="836">
          <cell r="R836">
            <v>0</v>
          </cell>
          <cell r="S836">
            <v>0</v>
          </cell>
          <cell r="T836">
            <v>0</v>
          </cell>
          <cell r="U836">
            <v>0</v>
          </cell>
          <cell r="Y836">
            <v>0</v>
          </cell>
        </row>
        <row r="837">
          <cell r="R837">
            <v>2167000</v>
          </cell>
          <cell r="S837">
            <v>2167000</v>
          </cell>
          <cell r="T837">
            <v>2171000</v>
          </cell>
          <cell r="U837">
            <v>2171000</v>
          </cell>
          <cell r="Y837">
            <v>2173000</v>
          </cell>
        </row>
        <row r="838">
          <cell r="R838">
            <v>365575</v>
          </cell>
          <cell r="S838">
            <v>365575</v>
          </cell>
          <cell r="T838">
            <v>365575</v>
          </cell>
          <cell r="U838">
            <v>365575</v>
          </cell>
          <cell r="Y838">
            <v>365575</v>
          </cell>
        </row>
        <row r="839">
          <cell r="R839">
            <v>455000</v>
          </cell>
          <cell r="S839">
            <v>455000</v>
          </cell>
          <cell r="T839">
            <v>455000</v>
          </cell>
          <cell r="U839">
            <v>455000</v>
          </cell>
          <cell r="Y839">
            <v>455000</v>
          </cell>
        </row>
        <row r="840">
          <cell r="R840">
            <v>926000</v>
          </cell>
          <cell r="S840">
            <v>926000</v>
          </cell>
          <cell r="T840">
            <v>892000</v>
          </cell>
          <cell r="U840">
            <v>892000</v>
          </cell>
          <cell r="Y840">
            <v>877000</v>
          </cell>
        </row>
        <row r="841">
          <cell r="R841">
            <v>1259000</v>
          </cell>
          <cell r="S841">
            <v>1259000</v>
          </cell>
          <cell r="T841">
            <v>1259000</v>
          </cell>
          <cell r="U841">
            <v>1259000</v>
          </cell>
          <cell r="Y841">
            <v>1259000</v>
          </cell>
        </row>
        <row r="842">
          <cell r="R842">
            <v>0</v>
          </cell>
          <cell r="S842">
            <v>0</v>
          </cell>
          <cell r="T842">
            <v>0</v>
          </cell>
          <cell r="U842">
            <v>0</v>
          </cell>
          <cell r="Y842">
            <v>0</v>
          </cell>
        </row>
        <row r="843">
          <cell r="R843">
            <v>7044734.3300000001</v>
          </cell>
          <cell r="S843">
            <v>7044734.3300000001</v>
          </cell>
          <cell r="T843">
            <v>9561734.3300000001</v>
          </cell>
          <cell r="U843">
            <v>9561734.3300000001</v>
          </cell>
          <cell r="Y843">
            <v>9409734.3300000001</v>
          </cell>
        </row>
        <row r="844">
          <cell r="R844">
            <v>0</v>
          </cell>
          <cell r="S844">
            <v>0</v>
          </cell>
          <cell r="T844">
            <v>0</v>
          </cell>
          <cell r="U844">
            <v>0</v>
          </cell>
          <cell r="Y844">
            <v>0</v>
          </cell>
        </row>
        <row r="845">
          <cell r="R845">
            <v>0</v>
          </cell>
          <cell r="S845">
            <v>0</v>
          </cell>
          <cell r="T845">
            <v>1280000</v>
          </cell>
          <cell r="U845">
            <v>1280000</v>
          </cell>
          <cell r="Y845">
            <v>1331000</v>
          </cell>
        </row>
        <row r="846">
          <cell r="R846">
            <v>3020901</v>
          </cell>
          <cell r="S846">
            <v>3020901</v>
          </cell>
          <cell r="T846">
            <v>1069682</v>
          </cell>
          <cell r="U846">
            <v>1069682</v>
          </cell>
          <cell r="Y846">
            <v>1142320</v>
          </cell>
        </row>
        <row r="847">
          <cell r="R847">
            <v>2458000</v>
          </cell>
          <cell r="S847">
            <v>2458000</v>
          </cell>
          <cell r="T847">
            <v>2458000</v>
          </cell>
          <cell r="U847">
            <v>2458000</v>
          </cell>
          <cell r="Y847">
            <v>0</v>
          </cell>
        </row>
        <row r="848">
          <cell r="R848">
            <v>1553352</v>
          </cell>
          <cell r="S848">
            <v>1553352</v>
          </cell>
          <cell r="T848">
            <v>1553352</v>
          </cell>
          <cell r="U848">
            <v>1553352</v>
          </cell>
          <cell r="Y848">
            <v>1553352</v>
          </cell>
        </row>
        <row r="849">
          <cell r="R849">
            <v>340757</v>
          </cell>
          <cell r="S849">
            <v>340757</v>
          </cell>
          <cell r="T849">
            <v>380583</v>
          </cell>
          <cell r="U849">
            <v>380583</v>
          </cell>
          <cell r="Y849">
            <v>616371</v>
          </cell>
        </row>
        <row r="850">
          <cell r="R850">
            <v>16000</v>
          </cell>
          <cell r="S850">
            <v>16000</v>
          </cell>
          <cell r="T850">
            <v>0</v>
          </cell>
          <cell r="U850">
            <v>0</v>
          </cell>
          <cell r="Y850">
            <v>0</v>
          </cell>
        </row>
        <row r="851">
          <cell r="R851">
            <v>863861</v>
          </cell>
          <cell r="S851">
            <v>863861</v>
          </cell>
          <cell r="T851">
            <v>863861</v>
          </cell>
          <cell r="U851">
            <v>863861</v>
          </cell>
          <cell r="Y851">
            <v>863861</v>
          </cell>
        </row>
        <row r="852">
          <cell r="R852">
            <v>0</v>
          </cell>
          <cell r="S852">
            <v>0</v>
          </cell>
          <cell r="T852">
            <v>0</v>
          </cell>
          <cell r="U852">
            <v>0</v>
          </cell>
          <cell r="Y852">
            <v>0</v>
          </cell>
        </row>
        <row r="853">
          <cell r="R853">
            <v>14000</v>
          </cell>
          <cell r="S853">
            <v>14000</v>
          </cell>
          <cell r="T853">
            <v>0</v>
          </cell>
          <cell r="U853">
            <v>0</v>
          </cell>
          <cell r="Y853">
            <v>0</v>
          </cell>
        </row>
        <row r="854">
          <cell r="R854">
            <v>0</v>
          </cell>
          <cell r="S854">
            <v>0</v>
          </cell>
          <cell r="T854">
            <v>0</v>
          </cell>
          <cell r="U854">
            <v>0</v>
          </cell>
          <cell r="Y854">
            <v>0</v>
          </cell>
        </row>
        <row r="855">
          <cell r="R855">
            <v>159437</v>
          </cell>
          <cell r="S855">
            <v>159437</v>
          </cell>
          <cell r="T855">
            <v>159437</v>
          </cell>
          <cell r="U855">
            <v>159437</v>
          </cell>
          <cell r="Y855">
            <v>159437</v>
          </cell>
        </row>
        <row r="856">
          <cell r="R856">
            <v>156000</v>
          </cell>
          <cell r="S856">
            <v>156000</v>
          </cell>
          <cell r="T856">
            <v>1000</v>
          </cell>
          <cell r="U856">
            <v>1000</v>
          </cell>
          <cell r="Y856">
            <v>394000</v>
          </cell>
        </row>
        <row r="857">
          <cell r="R857">
            <v>-7000</v>
          </cell>
          <cell r="S857">
            <v>-7000</v>
          </cell>
          <cell r="T857">
            <v>-7000</v>
          </cell>
          <cell r="U857">
            <v>-7000</v>
          </cell>
          <cell r="Y857">
            <v>-7000</v>
          </cell>
        </row>
        <row r="858">
          <cell r="R858">
            <v>0</v>
          </cell>
          <cell r="S858">
            <v>0</v>
          </cell>
          <cell r="T858">
            <v>0</v>
          </cell>
          <cell r="U858">
            <v>0</v>
          </cell>
          <cell r="Y858">
            <v>0</v>
          </cell>
        </row>
        <row r="859">
          <cell r="R859">
            <v>12777000</v>
          </cell>
          <cell r="S859">
            <v>12777000</v>
          </cell>
          <cell r="T859">
            <v>12777000</v>
          </cell>
          <cell r="U859">
            <v>12777000</v>
          </cell>
          <cell r="Y859">
            <v>12777000</v>
          </cell>
        </row>
        <row r="860">
          <cell r="R860">
            <v>1044000</v>
          </cell>
          <cell r="S860">
            <v>1044000</v>
          </cell>
          <cell r="T860">
            <v>1044000</v>
          </cell>
          <cell r="U860">
            <v>1044000</v>
          </cell>
          <cell r="Y860">
            <v>1044000</v>
          </cell>
        </row>
        <row r="861">
          <cell r="R861">
            <v>5292000</v>
          </cell>
          <cell r="S861">
            <v>5292000</v>
          </cell>
          <cell r="T861">
            <v>5292000</v>
          </cell>
          <cell r="U861">
            <v>5292000</v>
          </cell>
          <cell r="Y861">
            <v>5292000</v>
          </cell>
        </row>
        <row r="862">
          <cell r="R862">
            <v>863211</v>
          </cell>
          <cell r="S862">
            <v>863211</v>
          </cell>
          <cell r="T862">
            <v>863211</v>
          </cell>
          <cell r="U862">
            <v>863211</v>
          </cell>
          <cell r="Y862">
            <v>863211</v>
          </cell>
        </row>
        <row r="863">
          <cell r="R863">
            <v>30097</v>
          </cell>
          <cell r="S863">
            <v>30097</v>
          </cell>
          <cell r="T863">
            <v>35097</v>
          </cell>
          <cell r="U863">
            <v>35097</v>
          </cell>
          <cell r="Y863">
            <v>42097</v>
          </cell>
        </row>
        <row r="865">
          <cell r="R865">
            <v>448000</v>
          </cell>
          <cell r="S865">
            <v>448000</v>
          </cell>
          <cell r="T865">
            <v>448000</v>
          </cell>
          <cell r="U865">
            <v>448000</v>
          </cell>
          <cell r="Y865">
            <v>448000</v>
          </cell>
        </row>
        <row r="866">
          <cell r="R866">
            <v>601000</v>
          </cell>
          <cell r="S866">
            <v>601000</v>
          </cell>
          <cell r="T866">
            <v>601000</v>
          </cell>
          <cell r="U866">
            <v>601000</v>
          </cell>
          <cell r="Y866">
            <v>601000</v>
          </cell>
        </row>
        <row r="867">
          <cell r="R867">
            <v>0</v>
          </cell>
          <cell r="S867">
            <v>0</v>
          </cell>
          <cell r="T867">
            <v>0</v>
          </cell>
          <cell r="U867">
            <v>0</v>
          </cell>
          <cell r="Y867">
            <v>0</v>
          </cell>
        </row>
        <row r="868">
          <cell r="R868">
            <v>22000</v>
          </cell>
          <cell r="S868">
            <v>9000</v>
          </cell>
          <cell r="T868">
            <v>-24000</v>
          </cell>
          <cell r="U868">
            <v>-93000</v>
          </cell>
          <cell r="Y868">
            <v>-159000</v>
          </cell>
        </row>
        <row r="871">
          <cell r="R871">
            <v>49000</v>
          </cell>
          <cell r="S871">
            <v>98000</v>
          </cell>
          <cell r="T871">
            <v>147000</v>
          </cell>
          <cell r="U871">
            <v>196000</v>
          </cell>
          <cell r="Y871">
            <v>-910000</v>
          </cell>
        </row>
        <row r="872">
          <cell r="R872">
            <v>0</v>
          </cell>
          <cell r="S872">
            <v>0</v>
          </cell>
          <cell r="T872">
            <v>2000</v>
          </cell>
          <cell r="U872">
            <v>2000</v>
          </cell>
          <cell r="Y872">
            <v>4000</v>
          </cell>
        </row>
        <row r="873">
          <cell r="R873">
            <v>0</v>
          </cell>
          <cell r="S873">
            <v>0</v>
          </cell>
          <cell r="T873">
            <v>-24000</v>
          </cell>
          <cell r="U873">
            <v>-24000</v>
          </cell>
          <cell r="Y873">
            <v>108000</v>
          </cell>
        </row>
        <row r="874">
          <cell r="R874">
            <v>0</v>
          </cell>
          <cell r="S874">
            <v>0</v>
          </cell>
          <cell r="T874">
            <v>2000</v>
          </cell>
          <cell r="U874">
            <v>2000</v>
          </cell>
          <cell r="Y874">
            <v>3000</v>
          </cell>
        </row>
        <row r="875">
          <cell r="R875">
            <v>52000</v>
          </cell>
          <cell r="S875">
            <v>57000</v>
          </cell>
          <cell r="T875">
            <v>98000</v>
          </cell>
          <cell r="U875">
            <v>121000</v>
          </cell>
          <cell r="Y875">
            <v>379000</v>
          </cell>
        </row>
        <row r="876">
          <cell r="R876">
            <v>-90000</v>
          </cell>
          <cell r="S876">
            <v>-180000</v>
          </cell>
          <cell r="T876">
            <v>-270000</v>
          </cell>
          <cell r="U876">
            <v>-360000</v>
          </cell>
          <cell r="Y876">
            <v>-673000</v>
          </cell>
        </row>
        <row r="877">
          <cell r="R877">
            <v>0</v>
          </cell>
          <cell r="S877">
            <v>0</v>
          </cell>
          <cell r="T877">
            <v>-114000</v>
          </cell>
          <cell r="U877">
            <v>-114000</v>
          </cell>
          <cell r="Y877">
            <v>-232000</v>
          </cell>
        </row>
        <row r="878">
          <cell r="R878">
            <v>8000</v>
          </cell>
          <cell r="S878">
            <v>15000</v>
          </cell>
          <cell r="T878">
            <v>-180000</v>
          </cell>
          <cell r="U878">
            <v>-242000</v>
          </cell>
          <cell r="Y878">
            <v>-462000</v>
          </cell>
        </row>
        <row r="879">
          <cell r="R879">
            <v>50000</v>
          </cell>
          <cell r="S879">
            <v>100000</v>
          </cell>
          <cell r="T879">
            <v>150000</v>
          </cell>
          <cell r="U879">
            <v>200000</v>
          </cell>
          <cell r="Y879">
            <v>400000</v>
          </cell>
        </row>
        <row r="880">
          <cell r="R880">
            <v>15000</v>
          </cell>
          <cell r="S880">
            <v>13000</v>
          </cell>
          <cell r="T880">
            <v>21000</v>
          </cell>
          <cell r="U880">
            <v>28000</v>
          </cell>
          <cell r="Y880">
            <v>-21000</v>
          </cell>
        </row>
        <row r="881">
          <cell r="R881">
            <v>-4000</v>
          </cell>
          <cell r="S881">
            <v>-8000</v>
          </cell>
          <cell r="T881">
            <v>-12000</v>
          </cell>
          <cell r="U881">
            <v>-16000</v>
          </cell>
          <cell r="Y881">
            <v>-32000</v>
          </cell>
        </row>
        <row r="882">
          <cell r="R882">
            <v>-859037900</v>
          </cell>
          <cell r="S882">
            <v>-859037900</v>
          </cell>
          <cell r="T882">
            <v>-859037900</v>
          </cell>
          <cell r="U882">
            <v>-859037900</v>
          </cell>
          <cell r="Y882">
            <v>-859037900</v>
          </cell>
        </row>
        <row r="883">
          <cell r="R883">
            <v>0</v>
          </cell>
          <cell r="S883">
            <v>0</v>
          </cell>
          <cell r="T883">
            <v>0</v>
          </cell>
          <cell r="U883">
            <v>0</v>
          </cell>
          <cell r="Y883">
            <v>0</v>
          </cell>
        </row>
        <row r="884">
          <cell r="R884">
            <v>0</v>
          </cell>
          <cell r="S884">
            <v>0</v>
          </cell>
          <cell r="T884">
            <v>0</v>
          </cell>
          <cell r="U884">
            <v>0</v>
          </cell>
          <cell r="Y884">
            <v>0</v>
          </cell>
        </row>
        <row r="885">
          <cell r="R885">
            <v>0</v>
          </cell>
          <cell r="S885">
            <v>0</v>
          </cell>
          <cell r="T885">
            <v>0</v>
          </cell>
          <cell r="U885">
            <v>0</v>
          </cell>
          <cell r="Y885">
            <v>0</v>
          </cell>
        </row>
        <row r="886">
          <cell r="R886">
            <v>0</v>
          </cell>
          <cell r="S886">
            <v>0</v>
          </cell>
          <cell r="T886">
            <v>0</v>
          </cell>
          <cell r="U886">
            <v>0</v>
          </cell>
          <cell r="Y886">
            <v>0</v>
          </cell>
        </row>
        <row r="887">
          <cell r="R887">
            <v>0</v>
          </cell>
          <cell r="S887">
            <v>0</v>
          </cell>
          <cell r="T887">
            <v>0</v>
          </cell>
          <cell r="U887">
            <v>0</v>
          </cell>
          <cell r="Y887">
            <v>0</v>
          </cell>
        </row>
        <row r="888">
          <cell r="R888">
            <v>0</v>
          </cell>
          <cell r="S888">
            <v>0</v>
          </cell>
          <cell r="T888">
            <v>0</v>
          </cell>
          <cell r="U888">
            <v>0</v>
          </cell>
          <cell r="Y888">
            <v>0</v>
          </cell>
        </row>
        <row r="889">
          <cell r="R889">
            <v>0</v>
          </cell>
          <cell r="S889">
            <v>0</v>
          </cell>
          <cell r="T889">
            <v>0</v>
          </cell>
          <cell r="U889">
            <v>0</v>
          </cell>
          <cell r="Y889">
            <v>0</v>
          </cell>
        </row>
        <row r="890">
          <cell r="R890">
            <v>-122847945.22</v>
          </cell>
          <cell r="S890">
            <v>-122847945.22</v>
          </cell>
          <cell r="T890">
            <v>-122847945.22</v>
          </cell>
          <cell r="U890">
            <v>-122847945.22</v>
          </cell>
          <cell r="Y890">
            <v>-122847945.22</v>
          </cell>
        </row>
        <row r="891">
          <cell r="R891">
            <v>-338395484.31</v>
          </cell>
          <cell r="S891">
            <v>-338395484.31</v>
          </cell>
          <cell r="T891">
            <v>-338395484.31</v>
          </cell>
          <cell r="U891">
            <v>-338395484.31</v>
          </cell>
          <cell r="Y891">
            <v>-338395484.31</v>
          </cell>
        </row>
        <row r="892">
          <cell r="R892">
            <v>-16901820.34</v>
          </cell>
          <cell r="S892">
            <v>-16901820.34</v>
          </cell>
          <cell r="T892">
            <v>-16901820.34</v>
          </cell>
          <cell r="U892">
            <v>-16901820.34</v>
          </cell>
          <cell r="Y892">
            <v>-16901820.34</v>
          </cell>
        </row>
        <row r="893">
          <cell r="R893">
            <v>-337.5</v>
          </cell>
          <cell r="S893">
            <v>-337.5</v>
          </cell>
          <cell r="T893">
            <v>-337.5</v>
          </cell>
          <cell r="U893">
            <v>-337.5</v>
          </cell>
          <cell r="Y893">
            <v>-337.5</v>
          </cell>
        </row>
        <row r="894">
          <cell r="R894">
            <v>-136260519.41</v>
          </cell>
          <cell r="S894">
            <v>-136577010.22</v>
          </cell>
          <cell r="T894">
            <v>-136924719.47999999</v>
          </cell>
          <cell r="U894">
            <v>-137283911.02000001</v>
          </cell>
          <cell r="Y894">
            <v>-139063395.75999999</v>
          </cell>
        </row>
        <row r="895">
          <cell r="R895">
            <v>0</v>
          </cell>
          <cell r="S895">
            <v>0</v>
          </cell>
          <cell r="T895">
            <v>0</v>
          </cell>
          <cell r="U895">
            <v>0</v>
          </cell>
          <cell r="Y895">
            <v>0</v>
          </cell>
        </row>
        <row r="896">
          <cell r="R896">
            <v>0</v>
          </cell>
          <cell r="S896">
            <v>0</v>
          </cell>
          <cell r="T896">
            <v>0</v>
          </cell>
          <cell r="U896">
            <v>0</v>
          </cell>
          <cell r="Y896">
            <v>0</v>
          </cell>
        </row>
        <row r="897">
          <cell r="R897">
            <v>0</v>
          </cell>
          <cell r="S897">
            <v>0</v>
          </cell>
          <cell r="T897">
            <v>0</v>
          </cell>
          <cell r="U897">
            <v>0</v>
          </cell>
          <cell r="Y897">
            <v>0</v>
          </cell>
        </row>
        <row r="898">
          <cell r="R898">
            <v>0</v>
          </cell>
          <cell r="S898">
            <v>0</v>
          </cell>
          <cell r="T898">
            <v>0</v>
          </cell>
          <cell r="U898">
            <v>0</v>
          </cell>
          <cell r="Y898">
            <v>0</v>
          </cell>
        </row>
        <row r="899">
          <cell r="R899">
            <v>0</v>
          </cell>
          <cell r="S899">
            <v>0</v>
          </cell>
          <cell r="T899">
            <v>0</v>
          </cell>
          <cell r="U899">
            <v>0</v>
          </cell>
          <cell r="Y899">
            <v>0</v>
          </cell>
        </row>
        <row r="900">
          <cell r="R900">
            <v>0</v>
          </cell>
          <cell r="S900">
            <v>0</v>
          </cell>
          <cell r="T900">
            <v>0</v>
          </cell>
          <cell r="U900">
            <v>0</v>
          </cell>
          <cell r="Y900">
            <v>0</v>
          </cell>
        </row>
        <row r="901">
          <cell r="R901">
            <v>2148854.7200000002</v>
          </cell>
          <cell r="S901">
            <v>2148854.7200000002</v>
          </cell>
          <cell r="T901">
            <v>2148854.7200000002</v>
          </cell>
          <cell r="U901">
            <v>2148854.7200000002</v>
          </cell>
          <cell r="Y901">
            <v>2148854.7200000002</v>
          </cell>
        </row>
        <row r="902">
          <cell r="R902">
            <v>1658853.74</v>
          </cell>
          <cell r="S902">
            <v>1658853.74</v>
          </cell>
          <cell r="T902">
            <v>1658853.74</v>
          </cell>
          <cell r="U902">
            <v>1658853.74</v>
          </cell>
          <cell r="Y902">
            <v>1658853.74</v>
          </cell>
        </row>
        <row r="903">
          <cell r="R903">
            <v>4985024.68</v>
          </cell>
          <cell r="S903">
            <v>4985024.68</v>
          </cell>
          <cell r="T903">
            <v>4985024.68</v>
          </cell>
          <cell r="U903">
            <v>4985024.68</v>
          </cell>
          <cell r="Y903">
            <v>4985024.68</v>
          </cell>
        </row>
        <row r="904">
          <cell r="R904">
            <v>786587.56</v>
          </cell>
          <cell r="S904">
            <v>786587.56</v>
          </cell>
          <cell r="T904">
            <v>786587.56</v>
          </cell>
          <cell r="U904">
            <v>786587.56</v>
          </cell>
          <cell r="Y904">
            <v>786587.56</v>
          </cell>
        </row>
        <row r="905">
          <cell r="R905">
            <v>-5700440</v>
          </cell>
          <cell r="S905">
            <v>-5700440</v>
          </cell>
          <cell r="T905">
            <v>-5700440</v>
          </cell>
          <cell r="U905">
            <v>-5700440</v>
          </cell>
          <cell r="Y905">
            <v>-5700440</v>
          </cell>
        </row>
        <row r="906">
          <cell r="R906">
            <v>-849343</v>
          </cell>
          <cell r="S906">
            <v>-849343</v>
          </cell>
          <cell r="T906">
            <v>-849343</v>
          </cell>
          <cell r="U906">
            <v>-849343</v>
          </cell>
          <cell r="Y906">
            <v>-849343</v>
          </cell>
        </row>
        <row r="907">
          <cell r="R907">
            <v>0</v>
          </cell>
          <cell r="S907">
            <v>0</v>
          </cell>
          <cell r="T907">
            <v>0</v>
          </cell>
          <cell r="U907">
            <v>0</v>
          </cell>
          <cell r="Y907">
            <v>0</v>
          </cell>
        </row>
        <row r="908">
          <cell r="R908">
            <v>0</v>
          </cell>
          <cell r="S908">
            <v>0</v>
          </cell>
          <cell r="T908">
            <v>0</v>
          </cell>
          <cell r="U908">
            <v>0</v>
          </cell>
          <cell r="Y908">
            <v>0</v>
          </cell>
        </row>
        <row r="909">
          <cell r="R909">
            <v>-134359274.02000001</v>
          </cell>
          <cell r="S909">
            <v>-134359274.02000001</v>
          </cell>
          <cell r="T909">
            <v>-138275467.09</v>
          </cell>
          <cell r="U909">
            <v>-138275467.09</v>
          </cell>
          <cell r="Y909">
            <v>-138180807.34999999</v>
          </cell>
        </row>
        <row r="910">
          <cell r="R910">
            <v>77562549.519999996</v>
          </cell>
          <cell r="S910">
            <v>77562549.519999996</v>
          </cell>
          <cell r="T910">
            <v>77562549.519999996</v>
          </cell>
          <cell r="U910">
            <v>77562549.519999996</v>
          </cell>
          <cell r="Y910">
            <v>77562549.519999996</v>
          </cell>
        </row>
        <row r="911">
          <cell r="R911">
            <v>1755001.25</v>
          </cell>
          <cell r="S911">
            <v>1755001.25</v>
          </cell>
          <cell r="T911">
            <v>1755001.25</v>
          </cell>
          <cell r="U911">
            <v>1755001.25</v>
          </cell>
          <cell r="Y911">
            <v>1755001.25</v>
          </cell>
        </row>
        <row r="912">
          <cell r="R912">
            <v>1471103.62</v>
          </cell>
          <cell r="S912">
            <v>1471103.62</v>
          </cell>
          <cell r="T912">
            <v>1471103.62</v>
          </cell>
          <cell r="U912">
            <v>1471103.62</v>
          </cell>
          <cell r="Y912">
            <v>1471103.62</v>
          </cell>
        </row>
        <row r="913">
          <cell r="R913">
            <v>16359946.109999999</v>
          </cell>
          <cell r="S913">
            <v>16359946.109999999</v>
          </cell>
          <cell r="T913">
            <v>16359946.109999999</v>
          </cell>
          <cell r="U913">
            <v>16359946.109999999</v>
          </cell>
          <cell r="Y913">
            <v>16359946.109999999</v>
          </cell>
        </row>
        <row r="914">
          <cell r="R914">
            <v>-1676293.6</v>
          </cell>
          <cell r="S914">
            <v>-1676293.6</v>
          </cell>
          <cell r="T914">
            <v>-1676293.6</v>
          </cell>
          <cell r="U914">
            <v>-1676293.6</v>
          </cell>
          <cell r="Y914">
            <v>-1676293.6</v>
          </cell>
        </row>
        <row r="915">
          <cell r="R915">
            <v>-81772035.810000002</v>
          </cell>
          <cell r="S915">
            <v>-81772035.810000002</v>
          </cell>
          <cell r="T915">
            <v>-77932090.810000002</v>
          </cell>
          <cell r="U915">
            <v>-77932090.810000002</v>
          </cell>
          <cell r="Y915">
            <v>-78103792.810000002</v>
          </cell>
        </row>
        <row r="916">
          <cell r="R916">
            <v>27023392.420000002</v>
          </cell>
          <cell r="S916">
            <v>27023392.420000002</v>
          </cell>
          <cell r="T916">
            <v>27099640.489999998</v>
          </cell>
          <cell r="U916">
            <v>27099640.489999998</v>
          </cell>
          <cell r="Y916">
            <v>27176682.75</v>
          </cell>
        </row>
        <row r="917">
          <cell r="R917">
            <v>0</v>
          </cell>
          <cell r="S917">
            <v>0</v>
          </cell>
          <cell r="T917">
            <v>0</v>
          </cell>
          <cell r="U917">
            <v>0</v>
          </cell>
          <cell r="Y917">
            <v>0</v>
          </cell>
        </row>
        <row r="918">
          <cell r="R918">
            <v>0</v>
          </cell>
          <cell r="S918">
            <v>0</v>
          </cell>
          <cell r="T918">
            <v>0</v>
          </cell>
          <cell r="U918">
            <v>0</v>
          </cell>
          <cell r="Y918">
            <v>0</v>
          </cell>
        </row>
        <row r="919">
          <cell r="R919">
            <v>0</v>
          </cell>
          <cell r="S919">
            <v>0</v>
          </cell>
          <cell r="T919">
            <v>0</v>
          </cell>
          <cell r="U919">
            <v>0</v>
          </cell>
          <cell r="Y919">
            <v>0</v>
          </cell>
        </row>
        <row r="920">
          <cell r="R920">
            <v>0</v>
          </cell>
          <cell r="S920">
            <v>0</v>
          </cell>
          <cell r="T920">
            <v>0</v>
          </cell>
          <cell r="U920">
            <v>0</v>
          </cell>
          <cell r="Y920">
            <v>0</v>
          </cell>
        </row>
        <row r="921">
          <cell r="R921">
            <v>0</v>
          </cell>
          <cell r="S921">
            <v>0</v>
          </cell>
          <cell r="T921">
            <v>0</v>
          </cell>
          <cell r="U921">
            <v>0</v>
          </cell>
          <cell r="Y921">
            <v>0</v>
          </cell>
        </row>
        <row r="922">
          <cell r="R922">
            <v>-20782555</v>
          </cell>
          <cell r="S922">
            <v>-20782555</v>
          </cell>
          <cell r="T922">
            <v>-20782555</v>
          </cell>
          <cell r="U922">
            <v>-20782555</v>
          </cell>
          <cell r="Y922">
            <v>-20782555</v>
          </cell>
        </row>
        <row r="923">
          <cell r="R923">
            <v>20782555</v>
          </cell>
          <cell r="S923">
            <v>20782555</v>
          </cell>
          <cell r="T923">
            <v>20782555</v>
          </cell>
          <cell r="U923">
            <v>20782555</v>
          </cell>
          <cell r="Y923">
            <v>20782555</v>
          </cell>
        </row>
        <row r="924">
          <cell r="R924">
            <v>58338233</v>
          </cell>
          <cell r="S924">
            <v>58338233</v>
          </cell>
          <cell r="T924">
            <v>34978514</v>
          </cell>
          <cell r="U924">
            <v>34978514</v>
          </cell>
          <cell r="Y924">
            <v>30723419</v>
          </cell>
        </row>
        <row r="925">
          <cell r="R925">
            <v>-58500404</v>
          </cell>
          <cell r="S925">
            <v>-58500404</v>
          </cell>
          <cell r="T925">
            <v>-55930372</v>
          </cell>
          <cell r="U925">
            <v>-55930372</v>
          </cell>
          <cell r="Y925">
            <v>-54418959</v>
          </cell>
        </row>
        <row r="926">
          <cell r="R926">
            <v>0</v>
          </cell>
          <cell r="S926">
            <v>0</v>
          </cell>
          <cell r="T926">
            <v>0</v>
          </cell>
          <cell r="U926">
            <v>0</v>
          </cell>
          <cell r="Y926">
            <v>0</v>
          </cell>
        </row>
        <row r="927">
          <cell r="R927">
            <v>8368000</v>
          </cell>
          <cell r="S927">
            <v>8368000</v>
          </cell>
          <cell r="T927">
            <v>8368346</v>
          </cell>
          <cell r="U927">
            <v>8367654</v>
          </cell>
          <cell r="Y927">
            <v>8367654</v>
          </cell>
        </row>
        <row r="928">
          <cell r="R928">
            <v>0</v>
          </cell>
          <cell r="S928">
            <v>0</v>
          </cell>
          <cell r="T928">
            <v>20742339</v>
          </cell>
          <cell r="U928">
            <v>20742339</v>
          </cell>
          <cell r="Y928">
            <v>18740450</v>
          </cell>
        </row>
        <row r="930">
          <cell r="Y930">
            <v>-200000000</v>
          </cell>
        </row>
        <row r="931">
          <cell r="R931">
            <v>0</v>
          </cell>
          <cell r="S931">
            <v>0</v>
          </cell>
          <cell r="T931">
            <v>0</v>
          </cell>
          <cell r="U931">
            <v>0</v>
          </cell>
          <cell r="Y931">
            <v>0</v>
          </cell>
        </row>
        <row r="932">
          <cell r="R932">
            <v>-25000000</v>
          </cell>
          <cell r="S932">
            <v>-25000000</v>
          </cell>
          <cell r="T932">
            <v>-25000000</v>
          </cell>
          <cell r="U932">
            <v>-25000000</v>
          </cell>
          <cell r="Y932">
            <v>-25000000</v>
          </cell>
        </row>
        <row r="933">
          <cell r="R933">
            <v>0</v>
          </cell>
          <cell r="S933">
            <v>0</v>
          </cell>
          <cell r="T933">
            <v>0</v>
          </cell>
          <cell r="U933">
            <v>0</v>
          </cell>
          <cell r="Y933">
            <v>0</v>
          </cell>
        </row>
        <row r="934">
          <cell r="R934">
            <v>0</v>
          </cell>
          <cell r="S934">
            <v>0</v>
          </cell>
          <cell r="T934">
            <v>0</v>
          </cell>
          <cell r="U934">
            <v>0</v>
          </cell>
          <cell r="Y934">
            <v>0</v>
          </cell>
        </row>
        <row r="935">
          <cell r="R935">
            <v>0</v>
          </cell>
          <cell r="S935">
            <v>0</v>
          </cell>
          <cell r="T935">
            <v>0</v>
          </cell>
          <cell r="U935">
            <v>0</v>
          </cell>
          <cell r="Y935">
            <v>0</v>
          </cell>
        </row>
        <row r="936">
          <cell r="R936">
            <v>0</v>
          </cell>
          <cell r="S936">
            <v>0</v>
          </cell>
          <cell r="T936">
            <v>0</v>
          </cell>
          <cell r="U936">
            <v>0</v>
          </cell>
          <cell r="Y936">
            <v>0</v>
          </cell>
        </row>
        <row r="937">
          <cell r="R937">
            <v>0</v>
          </cell>
          <cell r="S937">
            <v>0</v>
          </cell>
          <cell r="T937">
            <v>0</v>
          </cell>
          <cell r="U937">
            <v>0</v>
          </cell>
          <cell r="Y937">
            <v>0</v>
          </cell>
        </row>
        <row r="938">
          <cell r="R938">
            <v>0</v>
          </cell>
          <cell r="S938">
            <v>0</v>
          </cell>
          <cell r="T938">
            <v>0</v>
          </cell>
          <cell r="U938">
            <v>0</v>
          </cell>
          <cell r="Y938">
            <v>0</v>
          </cell>
        </row>
        <row r="939">
          <cell r="R939">
            <v>0</v>
          </cell>
          <cell r="S939">
            <v>0</v>
          </cell>
          <cell r="T939">
            <v>0</v>
          </cell>
          <cell r="U939">
            <v>0</v>
          </cell>
          <cell r="Y939">
            <v>0</v>
          </cell>
        </row>
        <row r="940">
          <cell r="R940">
            <v>0</v>
          </cell>
          <cell r="S940">
            <v>0</v>
          </cell>
          <cell r="T940">
            <v>0</v>
          </cell>
          <cell r="U940">
            <v>0</v>
          </cell>
          <cell r="Y940">
            <v>0</v>
          </cell>
        </row>
        <row r="941">
          <cell r="R941">
            <v>0</v>
          </cell>
          <cell r="S941">
            <v>0</v>
          </cell>
          <cell r="T941">
            <v>0</v>
          </cell>
          <cell r="U941">
            <v>0</v>
          </cell>
          <cell r="Y941">
            <v>0</v>
          </cell>
        </row>
        <row r="942">
          <cell r="R942">
            <v>0</v>
          </cell>
          <cell r="S942">
            <v>0</v>
          </cell>
          <cell r="T942">
            <v>0</v>
          </cell>
          <cell r="U942">
            <v>0</v>
          </cell>
          <cell r="Y942">
            <v>0</v>
          </cell>
        </row>
        <row r="943">
          <cell r="R943">
            <v>0</v>
          </cell>
          <cell r="S943">
            <v>0</v>
          </cell>
          <cell r="T943">
            <v>0</v>
          </cell>
          <cell r="U943">
            <v>0</v>
          </cell>
          <cell r="Y943">
            <v>0</v>
          </cell>
        </row>
        <row r="944">
          <cell r="R944">
            <v>0</v>
          </cell>
          <cell r="S944">
            <v>0</v>
          </cell>
          <cell r="T944">
            <v>0</v>
          </cell>
          <cell r="U944">
            <v>0</v>
          </cell>
          <cell r="Y944">
            <v>0</v>
          </cell>
        </row>
        <row r="945">
          <cell r="R945">
            <v>0</v>
          </cell>
          <cell r="S945">
            <v>0</v>
          </cell>
          <cell r="T945">
            <v>0</v>
          </cell>
          <cell r="U945">
            <v>0</v>
          </cell>
          <cell r="Y945">
            <v>0</v>
          </cell>
        </row>
        <row r="946">
          <cell r="R946">
            <v>0</v>
          </cell>
          <cell r="S946">
            <v>0</v>
          </cell>
          <cell r="T946">
            <v>0</v>
          </cell>
          <cell r="U946">
            <v>0</v>
          </cell>
          <cell r="Y946">
            <v>0</v>
          </cell>
        </row>
        <row r="947">
          <cell r="R947">
            <v>-3500000</v>
          </cell>
          <cell r="S947">
            <v>-3500000</v>
          </cell>
          <cell r="T947">
            <v>-3500000</v>
          </cell>
          <cell r="U947">
            <v>-3500000</v>
          </cell>
          <cell r="Y947">
            <v>-3500000</v>
          </cell>
        </row>
        <row r="948">
          <cell r="R948">
            <v>0</v>
          </cell>
          <cell r="S948">
            <v>0</v>
          </cell>
          <cell r="T948">
            <v>0</v>
          </cell>
          <cell r="U948">
            <v>0</v>
          </cell>
          <cell r="Y948">
            <v>0</v>
          </cell>
        </row>
        <row r="949">
          <cell r="R949">
            <v>0</v>
          </cell>
          <cell r="S949">
            <v>0</v>
          </cell>
          <cell r="T949">
            <v>0</v>
          </cell>
          <cell r="U949">
            <v>0</v>
          </cell>
          <cell r="Y949">
            <v>0</v>
          </cell>
        </row>
        <row r="950">
          <cell r="R950">
            <v>-3000000</v>
          </cell>
          <cell r="S950">
            <v>-3000000</v>
          </cell>
          <cell r="T950">
            <v>-3000000</v>
          </cell>
          <cell r="U950">
            <v>-3000000</v>
          </cell>
          <cell r="Y950">
            <v>-3000000</v>
          </cell>
        </row>
        <row r="951">
          <cell r="R951">
            <v>0</v>
          </cell>
          <cell r="S951">
            <v>0</v>
          </cell>
          <cell r="T951">
            <v>0</v>
          </cell>
          <cell r="U951">
            <v>0</v>
          </cell>
          <cell r="Y951">
            <v>0</v>
          </cell>
        </row>
        <row r="952">
          <cell r="R952">
            <v>-1000000</v>
          </cell>
          <cell r="S952">
            <v>-1000000</v>
          </cell>
          <cell r="T952">
            <v>-1000000</v>
          </cell>
          <cell r="U952">
            <v>-1000000</v>
          </cell>
          <cell r="Y952">
            <v>-1000000</v>
          </cell>
        </row>
        <row r="953">
          <cell r="R953">
            <v>0</v>
          </cell>
          <cell r="S953">
            <v>0</v>
          </cell>
          <cell r="T953">
            <v>0</v>
          </cell>
          <cell r="U953">
            <v>0</v>
          </cell>
          <cell r="Y953">
            <v>0</v>
          </cell>
        </row>
        <row r="954">
          <cell r="R954">
            <v>0</v>
          </cell>
          <cell r="S954">
            <v>0</v>
          </cell>
          <cell r="T954">
            <v>0</v>
          </cell>
          <cell r="U954">
            <v>0</v>
          </cell>
          <cell r="Y954">
            <v>0</v>
          </cell>
        </row>
        <row r="955">
          <cell r="R955">
            <v>0</v>
          </cell>
          <cell r="S955">
            <v>0</v>
          </cell>
          <cell r="T955">
            <v>0</v>
          </cell>
          <cell r="U955">
            <v>0</v>
          </cell>
          <cell r="Y955">
            <v>0</v>
          </cell>
        </row>
        <row r="956">
          <cell r="R956">
            <v>-10000000</v>
          </cell>
          <cell r="S956">
            <v>-10000000</v>
          </cell>
          <cell r="T956">
            <v>-10000000</v>
          </cell>
          <cell r="U956">
            <v>-10000000</v>
          </cell>
          <cell r="Y956">
            <v>-10000000</v>
          </cell>
        </row>
        <row r="957">
          <cell r="R957">
            <v>-8000000</v>
          </cell>
          <cell r="S957">
            <v>-8000000</v>
          </cell>
          <cell r="T957">
            <v>-8000000</v>
          </cell>
          <cell r="U957">
            <v>-8000000</v>
          </cell>
          <cell r="Y957">
            <v>-8000000</v>
          </cell>
        </row>
        <row r="958">
          <cell r="R958">
            <v>-3000000</v>
          </cell>
          <cell r="S958">
            <v>-3000000</v>
          </cell>
          <cell r="T958">
            <v>-3000000</v>
          </cell>
          <cell r="U958">
            <v>-3000000</v>
          </cell>
          <cell r="Y958">
            <v>-3000000</v>
          </cell>
        </row>
        <row r="959">
          <cell r="R959">
            <v>-20000000</v>
          </cell>
          <cell r="S959">
            <v>-20000000</v>
          </cell>
          <cell r="T959">
            <v>-20000000</v>
          </cell>
          <cell r="U959">
            <v>-20000000</v>
          </cell>
          <cell r="Y959">
            <v>-20000000</v>
          </cell>
        </row>
        <row r="960">
          <cell r="R960">
            <v>-20000000</v>
          </cell>
          <cell r="S960">
            <v>-20000000</v>
          </cell>
          <cell r="T960">
            <v>-20000000</v>
          </cell>
          <cell r="U960">
            <v>-20000000</v>
          </cell>
          <cell r="Y960">
            <v>-20000000</v>
          </cell>
        </row>
        <row r="961">
          <cell r="R961">
            <v>-5000000</v>
          </cell>
          <cell r="S961">
            <v>-5000000</v>
          </cell>
          <cell r="T961">
            <v>-5000000</v>
          </cell>
          <cell r="U961">
            <v>-5000000</v>
          </cell>
          <cell r="Y961">
            <v>-5000000</v>
          </cell>
        </row>
        <row r="962">
          <cell r="R962">
            <v>-7000000</v>
          </cell>
          <cell r="S962">
            <v>-7000000</v>
          </cell>
          <cell r="T962">
            <v>-7000000</v>
          </cell>
          <cell r="U962">
            <v>-7000000</v>
          </cell>
          <cell r="Y962">
            <v>-7000000</v>
          </cell>
        </row>
        <row r="963">
          <cell r="R963">
            <v>-10000000</v>
          </cell>
          <cell r="S963">
            <v>-10000000</v>
          </cell>
          <cell r="T963">
            <v>-10000000</v>
          </cell>
          <cell r="U963">
            <v>-10000000</v>
          </cell>
          <cell r="Y963">
            <v>-10000000</v>
          </cell>
        </row>
        <row r="964">
          <cell r="R964">
            <v>-2000000</v>
          </cell>
          <cell r="S964">
            <v>-2000000</v>
          </cell>
          <cell r="T964">
            <v>-2000000</v>
          </cell>
          <cell r="U964">
            <v>-2000000</v>
          </cell>
          <cell r="Y964">
            <v>-2000000</v>
          </cell>
        </row>
        <row r="965">
          <cell r="R965">
            <v>-3000000</v>
          </cell>
          <cell r="S965">
            <v>-3000000</v>
          </cell>
          <cell r="T965">
            <v>-3000000</v>
          </cell>
          <cell r="U965">
            <v>-3000000</v>
          </cell>
          <cell r="Y965">
            <v>-3000000</v>
          </cell>
        </row>
        <row r="966">
          <cell r="R966">
            <v>-5000000</v>
          </cell>
          <cell r="S966">
            <v>-5000000</v>
          </cell>
          <cell r="T966">
            <v>-5000000</v>
          </cell>
          <cell r="U966">
            <v>-5000000</v>
          </cell>
          <cell r="Y966">
            <v>-5000000</v>
          </cell>
        </row>
        <row r="967">
          <cell r="R967">
            <v>-15000000</v>
          </cell>
          <cell r="S967">
            <v>-15000000</v>
          </cell>
          <cell r="T967">
            <v>-15000000</v>
          </cell>
          <cell r="U967">
            <v>-15000000</v>
          </cell>
          <cell r="Y967">
            <v>-15000000</v>
          </cell>
        </row>
        <row r="968">
          <cell r="R968">
            <v>-10000000</v>
          </cell>
          <cell r="S968">
            <v>-10000000</v>
          </cell>
          <cell r="T968">
            <v>-10000000</v>
          </cell>
          <cell r="U968">
            <v>-10000000</v>
          </cell>
          <cell r="Y968">
            <v>-10000000</v>
          </cell>
        </row>
        <row r="969">
          <cell r="R969">
            <v>-2000000</v>
          </cell>
          <cell r="S969">
            <v>-2000000</v>
          </cell>
          <cell r="T969">
            <v>-2000000</v>
          </cell>
          <cell r="U969">
            <v>-2000000</v>
          </cell>
          <cell r="Y969">
            <v>-2000000</v>
          </cell>
        </row>
        <row r="970">
          <cell r="R970">
            <v>-25000000</v>
          </cell>
          <cell r="S970">
            <v>-25000000</v>
          </cell>
          <cell r="T970">
            <v>-25000000</v>
          </cell>
          <cell r="U970">
            <v>-25000000</v>
          </cell>
          <cell r="Y970">
            <v>-25000000</v>
          </cell>
        </row>
        <row r="971">
          <cell r="R971">
            <v>-100000000</v>
          </cell>
          <cell r="S971">
            <v>-100000000</v>
          </cell>
          <cell r="T971">
            <v>-100000000</v>
          </cell>
          <cell r="U971">
            <v>-100000000</v>
          </cell>
          <cell r="Y971">
            <v>-100000000</v>
          </cell>
        </row>
        <row r="972">
          <cell r="R972">
            <v>0</v>
          </cell>
          <cell r="S972">
            <v>0</v>
          </cell>
          <cell r="T972">
            <v>0</v>
          </cell>
          <cell r="U972">
            <v>0</v>
          </cell>
          <cell r="Y972">
            <v>0</v>
          </cell>
        </row>
        <row r="973">
          <cell r="R973">
            <v>0</v>
          </cell>
          <cell r="S973">
            <v>0</v>
          </cell>
          <cell r="T973">
            <v>0</v>
          </cell>
          <cell r="U973">
            <v>0</v>
          </cell>
          <cell r="Y973">
            <v>0</v>
          </cell>
        </row>
        <row r="974">
          <cell r="R974">
            <v>0</v>
          </cell>
          <cell r="S974">
            <v>0</v>
          </cell>
          <cell r="T974">
            <v>0</v>
          </cell>
          <cell r="U974">
            <v>0</v>
          </cell>
          <cell r="Y974">
            <v>0</v>
          </cell>
        </row>
        <row r="975">
          <cell r="R975">
            <v>-46000000</v>
          </cell>
          <cell r="S975">
            <v>-46000000</v>
          </cell>
          <cell r="T975">
            <v>-46000000</v>
          </cell>
          <cell r="U975">
            <v>-46000000</v>
          </cell>
          <cell r="Y975">
            <v>-46000000</v>
          </cell>
        </row>
        <row r="976">
          <cell r="R976">
            <v>0</v>
          </cell>
          <cell r="S976">
            <v>0</v>
          </cell>
          <cell r="T976">
            <v>0</v>
          </cell>
          <cell r="U976">
            <v>0</v>
          </cell>
          <cell r="Y976">
            <v>0</v>
          </cell>
        </row>
        <row r="977">
          <cell r="R977">
            <v>0</v>
          </cell>
          <cell r="S977">
            <v>0</v>
          </cell>
          <cell r="T977">
            <v>0</v>
          </cell>
          <cell r="U977">
            <v>0</v>
          </cell>
          <cell r="Y977">
            <v>0</v>
          </cell>
        </row>
        <row r="978">
          <cell r="R978">
            <v>0</v>
          </cell>
          <cell r="S978">
            <v>0</v>
          </cell>
          <cell r="T978">
            <v>0</v>
          </cell>
          <cell r="U978">
            <v>0</v>
          </cell>
          <cell r="Y978">
            <v>0</v>
          </cell>
        </row>
        <row r="979">
          <cell r="R979">
            <v>0</v>
          </cell>
          <cell r="S979">
            <v>0</v>
          </cell>
          <cell r="T979">
            <v>0</v>
          </cell>
          <cell r="U979">
            <v>0</v>
          </cell>
          <cell r="Y979">
            <v>0</v>
          </cell>
        </row>
        <row r="980">
          <cell r="R980">
            <v>0</v>
          </cell>
          <cell r="S980">
            <v>0</v>
          </cell>
          <cell r="T980">
            <v>0</v>
          </cell>
          <cell r="U980">
            <v>0</v>
          </cell>
          <cell r="Y980">
            <v>0</v>
          </cell>
        </row>
        <row r="981">
          <cell r="R981">
            <v>0</v>
          </cell>
          <cell r="S981">
            <v>0</v>
          </cell>
          <cell r="T981">
            <v>0</v>
          </cell>
          <cell r="U981">
            <v>0</v>
          </cell>
          <cell r="Y981">
            <v>0</v>
          </cell>
        </row>
        <row r="982">
          <cell r="R982">
            <v>0</v>
          </cell>
          <cell r="S982">
            <v>0</v>
          </cell>
          <cell r="T982">
            <v>0</v>
          </cell>
          <cell r="U982">
            <v>0</v>
          </cell>
          <cell r="Y982">
            <v>0</v>
          </cell>
        </row>
        <row r="983">
          <cell r="R983">
            <v>-50000000</v>
          </cell>
          <cell r="S983">
            <v>-50000000</v>
          </cell>
          <cell r="T983">
            <v>-50000000</v>
          </cell>
          <cell r="U983">
            <v>-50000000</v>
          </cell>
          <cell r="Y983">
            <v>-50000000</v>
          </cell>
        </row>
        <row r="984">
          <cell r="R984">
            <v>0</v>
          </cell>
          <cell r="S984">
            <v>0</v>
          </cell>
          <cell r="T984">
            <v>0</v>
          </cell>
          <cell r="U984">
            <v>0</v>
          </cell>
          <cell r="Y984">
            <v>0</v>
          </cell>
        </row>
        <row r="985">
          <cell r="R985">
            <v>0</v>
          </cell>
          <cell r="S985">
            <v>0</v>
          </cell>
          <cell r="T985">
            <v>0</v>
          </cell>
          <cell r="U985">
            <v>0</v>
          </cell>
          <cell r="Y985">
            <v>0</v>
          </cell>
        </row>
        <row r="986">
          <cell r="R986">
            <v>0</v>
          </cell>
          <cell r="S986">
            <v>0</v>
          </cell>
          <cell r="T986">
            <v>0</v>
          </cell>
          <cell r="U986">
            <v>0</v>
          </cell>
          <cell r="Y986">
            <v>0</v>
          </cell>
        </row>
        <row r="987">
          <cell r="R987">
            <v>0</v>
          </cell>
          <cell r="S987">
            <v>0</v>
          </cell>
          <cell r="T987">
            <v>0</v>
          </cell>
          <cell r="U987">
            <v>0</v>
          </cell>
          <cell r="Y987">
            <v>0</v>
          </cell>
        </row>
        <row r="988">
          <cell r="R988">
            <v>0</v>
          </cell>
          <cell r="S988">
            <v>0</v>
          </cell>
          <cell r="T988">
            <v>0</v>
          </cell>
          <cell r="U988">
            <v>0</v>
          </cell>
          <cell r="Y988">
            <v>0</v>
          </cell>
        </row>
        <row r="989">
          <cell r="R989">
            <v>-2513509.5</v>
          </cell>
          <cell r="S989">
            <v>-2513509.5</v>
          </cell>
          <cell r="T989">
            <v>-2513509.5</v>
          </cell>
          <cell r="U989">
            <v>-2460919.7400000002</v>
          </cell>
          <cell r="Y989">
            <v>-1211122.3899999999</v>
          </cell>
        </row>
        <row r="990">
          <cell r="R990">
            <v>-55000000</v>
          </cell>
          <cell r="S990">
            <v>-55000000</v>
          </cell>
          <cell r="T990">
            <v>-55000000</v>
          </cell>
          <cell r="U990">
            <v>-55000000</v>
          </cell>
          <cell r="Y990">
            <v>0</v>
          </cell>
        </row>
        <row r="991">
          <cell r="R991">
            <v>-30000000</v>
          </cell>
          <cell r="S991">
            <v>-30000000</v>
          </cell>
          <cell r="T991">
            <v>-30000000</v>
          </cell>
          <cell r="U991">
            <v>-30000000</v>
          </cell>
          <cell r="Y991">
            <v>0</v>
          </cell>
        </row>
        <row r="992">
          <cell r="R992">
            <v>-300000000</v>
          </cell>
          <cell r="S992">
            <v>-300000000</v>
          </cell>
          <cell r="T992">
            <v>-300000000</v>
          </cell>
          <cell r="U992">
            <v>-300000000</v>
          </cell>
          <cell r="Y992">
            <v>-300000000</v>
          </cell>
        </row>
        <row r="993">
          <cell r="R993">
            <v>-200000000</v>
          </cell>
          <cell r="S993">
            <v>-200000000</v>
          </cell>
          <cell r="T993">
            <v>-200000000</v>
          </cell>
          <cell r="U993">
            <v>-200000000</v>
          </cell>
          <cell r="Y993">
            <v>-200000000</v>
          </cell>
        </row>
        <row r="994">
          <cell r="R994">
            <v>-150000000</v>
          </cell>
          <cell r="S994">
            <v>-150000000</v>
          </cell>
          <cell r="T994">
            <v>-150000000</v>
          </cell>
          <cell r="U994">
            <v>-150000000</v>
          </cell>
          <cell r="Y994">
            <v>-150000000</v>
          </cell>
        </row>
        <row r="995">
          <cell r="R995">
            <v>-100000000</v>
          </cell>
          <cell r="S995">
            <v>-100000000</v>
          </cell>
          <cell r="T995">
            <v>-100000000</v>
          </cell>
          <cell r="U995">
            <v>-100000000</v>
          </cell>
          <cell r="Y995">
            <v>-100000000</v>
          </cell>
        </row>
        <row r="996">
          <cell r="R996">
            <v>-225000000</v>
          </cell>
          <cell r="S996">
            <v>-225000000</v>
          </cell>
          <cell r="T996">
            <v>-225000000</v>
          </cell>
          <cell r="U996">
            <v>-225000000</v>
          </cell>
          <cell r="Y996">
            <v>-225000000</v>
          </cell>
        </row>
        <row r="997">
          <cell r="R997">
            <v>-25000000</v>
          </cell>
          <cell r="S997">
            <v>-25000000</v>
          </cell>
          <cell r="T997">
            <v>-25000000</v>
          </cell>
          <cell r="U997">
            <v>-25000000</v>
          </cell>
          <cell r="Y997">
            <v>-25000000</v>
          </cell>
        </row>
        <row r="998">
          <cell r="R998">
            <v>-260000000</v>
          </cell>
          <cell r="S998">
            <v>-260000000</v>
          </cell>
          <cell r="T998">
            <v>-260000000</v>
          </cell>
          <cell r="U998">
            <v>-260000000</v>
          </cell>
          <cell r="Y998">
            <v>-260000000</v>
          </cell>
        </row>
        <row r="999">
          <cell r="R999">
            <v>0</v>
          </cell>
          <cell r="S999">
            <v>0</v>
          </cell>
          <cell r="T999">
            <v>0</v>
          </cell>
          <cell r="U999">
            <v>0</v>
          </cell>
          <cell r="Y999">
            <v>0</v>
          </cell>
        </row>
        <row r="1000">
          <cell r="R1000">
            <v>-138460000</v>
          </cell>
          <cell r="S1000">
            <v>-138460000</v>
          </cell>
          <cell r="T1000">
            <v>-138460000</v>
          </cell>
          <cell r="U1000">
            <v>-138460000</v>
          </cell>
          <cell r="Y1000">
            <v>-138460000</v>
          </cell>
        </row>
        <row r="1001">
          <cell r="R1001">
            <v>-23400000</v>
          </cell>
          <cell r="S1001">
            <v>-23400000</v>
          </cell>
          <cell r="T1001">
            <v>-23400000</v>
          </cell>
          <cell r="U1001">
            <v>-23400000</v>
          </cell>
          <cell r="Y1001">
            <v>-23400000</v>
          </cell>
        </row>
        <row r="1002">
          <cell r="R1002">
            <v>-150000000</v>
          </cell>
          <cell r="S1002">
            <v>-150000000</v>
          </cell>
          <cell r="T1002">
            <v>-150000000</v>
          </cell>
          <cell r="U1002">
            <v>-150000000</v>
          </cell>
          <cell r="Y1002">
            <v>-150000000</v>
          </cell>
        </row>
        <row r="1003">
          <cell r="R1003">
            <v>0</v>
          </cell>
          <cell r="S1003">
            <v>0</v>
          </cell>
          <cell r="T1003">
            <v>0</v>
          </cell>
          <cell r="U1003">
            <v>0</v>
          </cell>
          <cell r="Y1003">
            <v>0</v>
          </cell>
        </row>
        <row r="1004">
          <cell r="R1004">
            <v>-80250000</v>
          </cell>
          <cell r="S1004">
            <v>-80250000</v>
          </cell>
          <cell r="T1004">
            <v>-80250000</v>
          </cell>
          <cell r="U1004">
            <v>-80250000</v>
          </cell>
          <cell r="Y1004">
            <v>-80250000</v>
          </cell>
        </row>
        <row r="1005">
          <cell r="R1005">
            <v>-200000000</v>
          </cell>
          <cell r="S1005">
            <v>-200000000</v>
          </cell>
          <cell r="T1005">
            <v>-200000000</v>
          </cell>
          <cell r="U1005">
            <v>-200000000</v>
          </cell>
          <cell r="Y1005">
            <v>-200000000</v>
          </cell>
        </row>
        <row r="1006">
          <cell r="R1006">
            <v>0</v>
          </cell>
          <cell r="S1006">
            <v>0</v>
          </cell>
          <cell r="T1006">
            <v>0</v>
          </cell>
          <cell r="U1006">
            <v>0</v>
          </cell>
          <cell r="Y1006">
            <v>0</v>
          </cell>
        </row>
        <row r="1007">
          <cell r="R1007">
            <v>-431100</v>
          </cell>
          <cell r="S1007">
            <v>-431100</v>
          </cell>
          <cell r="T1007">
            <v>-431100</v>
          </cell>
          <cell r="U1007">
            <v>-431100</v>
          </cell>
          <cell r="Y1007">
            <v>-431100</v>
          </cell>
        </row>
        <row r="1008">
          <cell r="R1008">
            <v>-1458300</v>
          </cell>
          <cell r="S1008">
            <v>-1458300</v>
          </cell>
          <cell r="T1008">
            <v>-1458300</v>
          </cell>
          <cell r="U1008">
            <v>-1458300</v>
          </cell>
          <cell r="Y1008">
            <v>-1458300</v>
          </cell>
        </row>
        <row r="1009">
          <cell r="R1009">
            <v>0</v>
          </cell>
          <cell r="S1009">
            <v>0</v>
          </cell>
          <cell r="T1009">
            <v>0</v>
          </cell>
          <cell r="U1009">
            <v>0</v>
          </cell>
          <cell r="Y1009">
            <v>0</v>
          </cell>
        </row>
        <row r="1010">
          <cell r="R1010">
            <v>0</v>
          </cell>
          <cell r="S1010">
            <v>0</v>
          </cell>
          <cell r="T1010">
            <v>0</v>
          </cell>
          <cell r="U1010">
            <v>0</v>
          </cell>
          <cell r="Y1010">
            <v>0</v>
          </cell>
        </row>
        <row r="1011">
          <cell r="R1011">
            <v>0</v>
          </cell>
          <cell r="S1011">
            <v>0</v>
          </cell>
          <cell r="T1011">
            <v>0</v>
          </cell>
          <cell r="U1011">
            <v>0</v>
          </cell>
          <cell r="Y1011">
            <v>0</v>
          </cell>
        </row>
        <row r="1012">
          <cell r="R1012">
            <v>0</v>
          </cell>
          <cell r="S1012">
            <v>0</v>
          </cell>
          <cell r="T1012">
            <v>0</v>
          </cell>
          <cell r="U1012">
            <v>0</v>
          </cell>
          <cell r="Y1012">
            <v>0</v>
          </cell>
        </row>
        <row r="1013">
          <cell r="R1013">
            <v>0</v>
          </cell>
          <cell r="S1013">
            <v>0</v>
          </cell>
          <cell r="T1013">
            <v>0</v>
          </cell>
          <cell r="U1013">
            <v>0</v>
          </cell>
          <cell r="Y1013">
            <v>0</v>
          </cell>
        </row>
        <row r="1014">
          <cell r="R1014">
            <v>12076.65</v>
          </cell>
          <cell r="S1014">
            <v>10868.98</v>
          </cell>
          <cell r="T1014">
            <v>9661.31</v>
          </cell>
          <cell r="U1014">
            <v>8453.64</v>
          </cell>
          <cell r="Y1014">
            <v>3622.96</v>
          </cell>
        </row>
        <row r="1015">
          <cell r="R1015">
            <v>-1475000</v>
          </cell>
          <cell r="S1015">
            <v>-1475000</v>
          </cell>
          <cell r="T1015">
            <v>-2375000</v>
          </cell>
          <cell r="U1015">
            <v>-2375000</v>
          </cell>
          <cell r="Y1015">
            <v>-575000</v>
          </cell>
        </row>
        <row r="1016">
          <cell r="R1016">
            <v>0</v>
          </cell>
          <cell r="S1016">
            <v>0</v>
          </cell>
          <cell r="T1016">
            <v>0</v>
          </cell>
          <cell r="U1016">
            <v>0</v>
          </cell>
          <cell r="Y1016">
            <v>0</v>
          </cell>
        </row>
        <row r="1017">
          <cell r="R1017">
            <v>-32315807.579999998</v>
          </cell>
          <cell r="S1017">
            <v>-32315807.579999998</v>
          </cell>
          <cell r="T1017">
            <v>-32621793.93</v>
          </cell>
          <cell r="U1017">
            <v>-32621793.93</v>
          </cell>
          <cell r="Y1017">
            <v>-31615260.379999999</v>
          </cell>
        </row>
        <row r="1018">
          <cell r="R1018">
            <v>-75000</v>
          </cell>
          <cell r="S1018">
            <v>-75000</v>
          </cell>
          <cell r="T1018">
            <v>-75000</v>
          </cell>
          <cell r="U1018">
            <v>-75000</v>
          </cell>
          <cell r="Y1018">
            <v>-75000</v>
          </cell>
        </row>
        <row r="1019">
          <cell r="R1019">
            <v>-1499216.5</v>
          </cell>
          <cell r="S1019">
            <v>-1499216.5</v>
          </cell>
          <cell r="T1019">
            <v>-1495678.39</v>
          </cell>
          <cell r="U1019">
            <v>-1495678.39</v>
          </cell>
          <cell r="Y1019">
            <v>-1485186.09</v>
          </cell>
        </row>
        <row r="1020">
          <cell r="R1020">
            <v>-129471.05</v>
          </cell>
          <cell r="S1020">
            <v>-129471.05</v>
          </cell>
          <cell r="T1020">
            <v>-129471.05</v>
          </cell>
          <cell r="U1020">
            <v>-129471.05</v>
          </cell>
          <cell r="Y1020">
            <v>-129471.05</v>
          </cell>
        </row>
        <row r="1021">
          <cell r="R1021">
            <v>-8761.4500000000007</v>
          </cell>
          <cell r="S1021">
            <v>-7940.64</v>
          </cell>
          <cell r="T1021">
            <v>-6486.76</v>
          </cell>
          <cell r="U1021">
            <v>-6486.76</v>
          </cell>
          <cell r="Y1021">
            <v>-6486.76</v>
          </cell>
        </row>
        <row r="1022">
          <cell r="R1022">
            <v>-15000</v>
          </cell>
          <cell r="S1022">
            <v>-15000</v>
          </cell>
          <cell r="T1022">
            <v>-15000</v>
          </cell>
          <cell r="U1022">
            <v>-15000</v>
          </cell>
          <cell r="Y1022">
            <v>-15000</v>
          </cell>
        </row>
        <row r="1023">
          <cell r="R1023">
            <v>-58056.38</v>
          </cell>
          <cell r="S1023">
            <v>-58056.38</v>
          </cell>
          <cell r="T1023">
            <v>-57901.38</v>
          </cell>
          <cell r="U1023">
            <v>-57901.38</v>
          </cell>
          <cell r="Y1023">
            <v>-55767.11</v>
          </cell>
        </row>
        <row r="1024">
          <cell r="R1024">
            <v>0</v>
          </cell>
          <cell r="S1024">
            <v>0</v>
          </cell>
          <cell r="T1024">
            <v>0</v>
          </cell>
          <cell r="U1024">
            <v>0</v>
          </cell>
          <cell r="Y1024">
            <v>0</v>
          </cell>
        </row>
        <row r="1025">
          <cell r="R1025">
            <v>-341045.91</v>
          </cell>
          <cell r="S1025">
            <v>-341045.91</v>
          </cell>
          <cell r="T1025">
            <v>-341045.91</v>
          </cell>
          <cell r="U1025">
            <v>-341045.91</v>
          </cell>
          <cell r="Y1025">
            <v>-338647.57</v>
          </cell>
        </row>
        <row r="1026">
          <cell r="R1026">
            <v>-141634.19</v>
          </cell>
          <cell r="S1026">
            <v>-141634.19</v>
          </cell>
          <cell r="T1026">
            <v>-141634.19</v>
          </cell>
          <cell r="U1026">
            <v>-141634.19</v>
          </cell>
          <cell r="Y1026">
            <v>-141634.19</v>
          </cell>
        </row>
        <row r="1027">
          <cell r="R1027">
            <v>-140000</v>
          </cell>
          <cell r="S1027">
            <v>-140000</v>
          </cell>
          <cell r="T1027">
            <v>-140000</v>
          </cell>
          <cell r="U1027">
            <v>-140000</v>
          </cell>
          <cell r="Y1027">
            <v>-140000</v>
          </cell>
        </row>
        <row r="1028">
          <cell r="R1028">
            <v>-20000</v>
          </cell>
          <cell r="S1028">
            <v>-20000</v>
          </cell>
          <cell r="T1028">
            <v>-10000</v>
          </cell>
          <cell r="U1028">
            <v>-10000</v>
          </cell>
          <cell r="Y1028">
            <v>-10000</v>
          </cell>
        </row>
        <row r="1029">
          <cell r="R1029">
            <v>0</v>
          </cell>
          <cell r="S1029">
            <v>0</v>
          </cell>
          <cell r="T1029">
            <v>0</v>
          </cell>
          <cell r="U1029">
            <v>0</v>
          </cell>
          <cell r="Y1029">
            <v>-216063.14</v>
          </cell>
        </row>
        <row r="1030">
          <cell r="R1030">
            <v>-1451218.87</v>
          </cell>
          <cell r="S1030">
            <v>-1481763.38</v>
          </cell>
          <cell r="T1030">
            <v>-1481763.38</v>
          </cell>
          <cell r="U1030">
            <v>-1481763.38</v>
          </cell>
          <cell r="Y1030">
            <v>-1481763.38</v>
          </cell>
        </row>
        <row r="1031">
          <cell r="R1031">
            <v>-530050</v>
          </cell>
          <cell r="S1031">
            <v>-530050</v>
          </cell>
          <cell r="T1031">
            <v>-530050</v>
          </cell>
          <cell r="U1031">
            <v>-530050</v>
          </cell>
          <cell r="Y1031">
            <v>-530050</v>
          </cell>
        </row>
        <row r="1032">
          <cell r="R1032">
            <v>-307636</v>
          </cell>
          <cell r="S1032">
            <v>-307636</v>
          </cell>
          <cell r="T1032">
            <v>-310025.75</v>
          </cell>
          <cell r="U1032">
            <v>-310025.75</v>
          </cell>
          <cell r="Y1032">
            <v>-313256.52</v>
          </cell>
        </row>
        <row r="1033">
          <cell r="R1033">
            <v>-1030343</v>
          </cell>
          <cell r="S1033">
            <v>-1030343</v>
          </cell>
          <cell r="T1033">
            <v>-1038347</v>
          </cell>
          <cell r="U1033">
            <v>-1038347</v>
          </cell>
          <cell r="Y1033">
            <v>-1049167.5</v>
          </cell>
        </row>
        <row r="1034">
          <cell r="R1034">
            <v>-637130</v>
          </cell>
          <cell r="S1034">
            <v>-637130</v>
          </cell>
          <cell r="T1034">
            <v>-642079.5</v>
          </cell>
          <cell r="U1034">
            <v>-642079.5</v>
          </cell>
          <cell r="Y1034">
            <v>-648776.5</v>
          </cell>
        </row>
        <row r="1035">
          <cell r="R1035">
            <v>-915481.96</v>
          </cell>
          <cell r="S1035">
            <v>-915481.96</v>
          </cell>
          <cell r="T1035">
            <v>-922535.96</v>
          </cell>
          <cell r="U1035">
            <v>-922535.96</v>
          </cell>
          <cell r="Y1035">
            <v>-928304.78</v>
          </cell>
        </row>
        <row r="1036">
          <cell r="R1036">
            <v>0</v>
          </cell>
          <cell r="S1036">
            <v>0</v>
          </cell>
          <cell r="T1036">
            <v>0</v>
          </cell>
          <cell r="U1036">
            <v>0</v>
          </cell>
          <cell r="Y1036">
            <v>0</v>
          </cell>
        </row>
        <row r="1037">
          <cell r="R1037">
            <v>0</v>
          </cell>
          <cell r="S1037">
            <v>0</v>
          </cell>
          <cell r="T1037">
            <v>0</v>
          </cell>
          <cell r="U1037">
            <v>0</v>
          </cell>
          <cell r="Y1037">
            <v>0</v>
          </cell>
        </row>
        <row r="1038">
          <cell r="R1038">
            <v>0</v>
          </cell>
          <cell r="S1038">
            <v>0</v>
          </cell>
          <cell r="T1038">
            <v>0</v>
          </cell>
          <cell r="U1038">
            <v>0</v>
          </cell>
          <cell r="Y1038">
            <v>0</v>
          </cell>
        </row>
        <row r="1039">
          <cell r="R1039">
            <v>0</v>
          </cell>
          <cell r="S1039">
            <v>0</v>
          </cell>
          <cell r="T1039">
            <v>0</v>
          </cell>
          <cell r="U1039">
            <v>0</v>
          </cell>
          <cell r="Y1039">
            <v>0</v>
          </cell>
        </row>
        <row r="1040">
          <cell r="R1040">
            <v>0</v>
          </cell>
          <cell r="S1040">
            <v>0</v>
          </cell>
          <cell r="T1040">
            <v>0</v>
          </cell>
          <cell r="U1040">
            <v>0</v>
          </cell>
          <cell r="Y1040">
            <v>0</v>
          </cell>
        </row>
        <row r="1041">
          <cell r="R1041">
            <v>-9890000</v>
          </cell>
          <cell r="S1041">
            <v>-10290000</v>
          </cell>
          <cell r="T1041">
            <v>0</v>
          </cell>
          <cell r="U1041">
            <v>0</v>
          </cell>
          <cell r="Y1041">
            <v>0</v>
          </cell>
        </row>
        <row r="1042">
          <cell r="R1042">
            <v>-25806000</v>
          </cell>
          <cell r="S1042">
            <v>-28650000</v>
          </cell>
          <cell r="T1042">
            <v>0</v>
          </cell>
          <cell r="U1042">
            <v>0</v>
          </cell>
          <cell r="Y1042">
            <v>-5000000</v>
          </cell>
        </row>
        <row r="1043">
          <cell r="R1043">
            <v>0</v>
          </cell>
          <cell r="S1043">
            <v>0</v>
          </cell>
          <cell r="T1043">
            <v>0</v>
          </cell>
          <cell r="U1043">
            <v>0</v>
          </cell>
          <cell r="Y1043">
            <v>0</v>
          </cell>
        </row>
        <row r="1044">
          <cell r="R1044">
            <v>0</v>
          </cell>
          <cell r="S1044">
            <v>0</v>
          </cell>
          <cell r="T1044">
            <v>0</v>
          </cell>
          <cell r="U1044">
            <v>0</v>
          </cell>
          <cell r="Y1044">
            <v>0</v>
          </cell>
        </row>
        <row r="1045">
          <cell r="R1045">
            <v>0</v>
          </cell>
          <cell r="S1045">
            <v>0</v>
          </cell>
          <cell r="T1045">
            <v>0</v>
          </cell>
          <cell r="U1045">
            <v>0</v>
          </cell>
          <cell r="Y1045">
            <v>0</v>
          </cell>
        </row>
        <row r="1046">
          <cell r="R1046">
            <v>0</v>
          </cell>
          <cell r="S1046">
            <v>-40000000</v>
          </cell>
          <cell r="T1046">
            <v>0</v>
          </cell>
          <cell r="U1046">
            <v>0</v>
          </cell>
          <cell r="Y1046">
            <v>-17600000</v>
          </cell>
        </row>
        <row r="1047">
          <cell r="R1047">
            <v>0</v>
          </cell>
          <cell r="S1047">
            <v>0</v>
          </cell>
          <cell r="T1047">
            <v>0</v>
          </cell>
          <cell r="U1047">
            <v>0</v>
          </cell>
          <cell r="Y1047">
            <v>0</v>
          </cell>
        </row>
        <row r="1048">
          <cell r="R1048">
            <v>0</v>
          </cell>
          <cell r="S1048">
            <v>0</v>
          </cell>
          <cell r="T1048">
            <v>0</v>
          </cell>
          <cell r="U1048">
            <v>0</v>
          </cell>
          <cell r="Y1048">
            <v>0</v>
          </cell>
        </row>
        <row r="1049">
          <cell r="R1049">
            <v>0</v>
          </cell>
          <cell r="S1049">
            <v>0</v>
          </cell>
          <cell r="T1049">
            <v>0</v>
          </cell>
          <cell r="U1049">
            <v>0</v>
          </cell>
          <cell r="Y1049">
            <v>0</v>
          </cell>
        </row>
        <row r="1050">
          <cell r="R1050">
            <v>0</v>
          </cell>
          <cell r="S1050">
            <v>0</v>
          </cell>
          <cell r="T1050">
            <v>0</v>
          </cell>
          <cell r="U1050">
            <v>0</v>
          </cell>
          <cell r="Y1050">
            <v>0</v>
          </cell>
        </row>
        <row r="1051">
          <cell r="R1051">
            <v>0</v>
          </cell>
          <cell r="S1051">
            <v>0</v>
          </cell>
          <cell r="T1051">
            <v>0</v>
          </cell>
          <cell r="U1051">
            <v>0</v>
          </cell>
          <cell r="Y1051">
            <v>0</v>
          </cell>
        </row>
        <row r="1052">
          <cell r="R1052">
            <v>0</v>
          </cell>
          <cell r="S1052">
            <v>0</v>
          </cell>
          <cell r="T1052">
            <v>0</v>
          </cell>
          <cell r="U1052">
            <v>0</v>
          </cell>
          <cell r="Y1052">
            <v>0</v>
          </cell>
        </row>
        <row r="1053">
          <cell r="R1053">
            <v>0</v>
          </cell>
          <cell r="S1053">
            <v>0</v>
          </cell>
          <cell r="T1053">
            <v>0</v>
          </cell>
          <cell r="U1053">
            <v>0</v>
          </cell>
          <cell r="Y1053">
            <v>0</v>
          </cell>
        </row>
        <row r="1054">
          <cell r="R1054">
            <v>0</v>
          </cell>
          <cell r="S1054">
            <v>0</v>
          </cell>
          <cell r="T1054">
            <v>0</v>
          </cell>
          <cell r="U1054">
            <v>0</v>
          </cell>
          <cell r="Y1054">
            <v>0</v>
          </cell>
        </row>
        <row r="1055">
          <cell r="R1055">
            <v>-3159040.81</v>
          </cell>
          <cell r="S1055">
            <v>-3479990.86</v>
          </cell>
          <cell r="T1055">
            <v>-3747425.13</v>
          </cell>
          <cell r="U1055">
            <v>-2666105.0699999998</v>
          </cell>
          <cell r="Y1055">
            <v>-4864062.66</v>
          </cell>
        </row>
        <row r="1056">
          <cell r="R1056">
            <v>-7862407.7699999996</v>
          </cell>
          <cell r="S1056">
            <v>-4137880.7</v>
          </cell>
          <cell r="T1056">
            <v>-5038963.1399999997</v>
          </cell>
          <cell r="U1056">
            <v>-5821998.9000000004</v>
          </cell>
          <cell r="Y1056">
            <v>-6735119.75</v>
          </cell>
        </row>
        <row r="1057">
          <cell r="R1057">
            <v>-549231.62</v>
          </cell>
          <cell r="S1057">
            <v>-1007242.16</v>
          </cell>
          <cell r="T1057">
            <v>-804692.95</v>
          </cell>
          <cell r="U1057">
            <v>-877227.04</v>
          </cell>
          <cell r="Y1057">
            <v>-799610.28</v>
          </cell>
        </row>
        <row r="1058">
          <cell r="R1058">
            <v>-3530724</v>
          </cell>
          <cell r="S1058">
            <v>-3436233</v>
          </cell>
          <cell r="T1058">
            <v>-3419879</v>
          </cell>
          <cell r="U1058">
            <v>-3468655</v>
          </cell>
          <cell r="Y1058">
            <v>-3546162</v>
          </cell>
        </row>
        <row r="1059">
          <cell r="R1059">
            <v>-4861948.4000000004</v>
          </cell>
          <cell r="S1059">
            <v>-5503514.3899999997</v>
          </cell>
          <cell r="T1059">
            <v>-5847232.4000000004</v>
          </cell>
          <cell r="U1059">
            <v>-7432497.5099999998</v>
          </cell>
          <cell r="Y1059">
            <v>-5757644.2000000002</v>
          </cell>
        </row>
        <row r="1060">
          <cell r="R1060">
            <v>-27711257.57</v>
          </cell>
          <cell r="S1060">
            <v>-27698354.420000002</v>
          </cell>
          <cell r="T1060">
            <v>-26420338.140000001</v>
          </cell>
          <cell r="U1060">
            <v>-17444278.98</v>
          </cell>
          <cell r="Y1060">
            <v>-13876406.68</v>
          </cell>
        </row>
        <row r="1061">
          <cell r="R1061">
            <v>-31089.86</v>
          </cell>
          <cell r="S1061">
            <v>-1841785.87</v>
          </cell>
          <cell r="T1061">
            <v>-1668023.96</v>
          </cell>
          <cell r="U1061">
            <v>256495.28</v>
          </cell>
          <cell r="Y1061">
            <v>1984271.05</v>
          </cell>
        </row>
        <row r="1062">
          <cell r="R1062">
            <v>-26087978.879999999</v>
          </cell>
          <cell r="S1062">
            <v>-21611129.890000001</v>
          </cell>
          <cell r="T1062">
            <v>-21767062.359999999</v>
          </cell>
          <cell r="U1062">
            <v>-17397380.879999999</v>
          </cell>
          <cell r="Y1062">
            <v>-23439027.940000001</v>
          </cell>
        </row>
        <row r="1063">
          <cell r="R1063">
            <v>-162592.31</v>
          </cell>
          <cell r="S1063">
            <v>-162166.17000000001</v>
          </cell>
          <cell r="T1063">
            <v>-157879.29</v>
          </cell>
          <cell r="U1063">
            <v>-147808.34</v>
          </cell>
          <cell r="Y1063">
            <v>-748542.4</v>
          </cell>
        </row>
        <row r="1065">
          <cell r="R1065">
            <v>-174755.16</v>
          </cell>
          <cell r="S1065">
            <v>-174402.25</v>
          </cell>
          <cell r="T1065">
            <v>-172461.69</v>
          </cell>
          <cell r="U1065">
            <v>-133164.22</v>
          </cell>
          <cell r="Y1065">
            <v>-133164.22</v>
          </cell>
        </row>
        <row r="1066">
          <cell r="R1066">
            <v>-65462.38</v>
          </cell>
          <cell r="S1066">
            <v>-51386.28</v>
          </cell>
          <cell r="T1066">
            <v>-50762.13</v>
          </cell>
          <cell r="U1066">
            <v>-37249.29</v>
          </cell>
          <cell r="Y1066">
            <v>-41163.93</v>
          </cell>
        </row>
        <row r="1067">
          <cell r="R1067">
            <v>-21925.06</v>
          </cell>
          <cell r="S1067">
            <v>-6738.58</v>
          </cell>
          <cell r="T1067">
            <v>-2514.06</v>
          </cell>
          <cell r="U1067">
            <v>-351286.06</v>
          </cell>
          <cell r="Y1067">
            <v>-136239.1</v>
          </cell>
        </row>
        <row r="1068">
          <cell r="R1068">
            <v>-396.92</v>
          </cell>
          <cell r="S1068">
            <v>-374.92</v>
          </cell>
          <cell r="T1068">
            <v>-374.92</v>
          </cell>
          <cell r="U1068">
            <v>-369.92</v>
          </cell>
          <cell r="Y1068">
            <v>-354.92</v>
          </cell>
        </row>
        <row r="1069">
          <cell r="R1069">
            <v>0</v>
          </cell>
          <cell r="S1069">
            <v>0</v>
          </cell>
          <cell r="T1069">
            <v>0</v>
          </cell>
          <cell r="U1069">
            <v>0</v>
          </cell>
          <cell r="Y1069">
            <v>-872109.04</v>
          </cell>
        </row>
        <row r="1070">
          <cell r="R1070">
            <v>275639.38</v>
          </cell>
          <cell r="S1070">
            <v>-39082.65</v>
          </cell>
          <cell r="T1070">
            <v>-188145.37</v>
          </cell>
          <cell r="U1070">
            <v>-20693.03</v>
          </cell>
          <cell r="Y1070">
            <v>45715.22</v>
          </cell>
        </row>
        <row r="1071">
          <cell r="R1071">
            <v>2116269.87</v>
          </cell>
          <cell r="S1071">
            <v>1784885.4</v>
          </cell>
          <cell r="T1071">
            <v>0</v>
          </cell>
          <cell r="U1071">
            <v>1133854.8400000001</v>
          </cell>
          <cell r="Y1071">
            <v>-424.6</v>
          </cell>
        </row>
        <row r="1072">
          <cell r="R1072">
            <v>0</v>
          </cell>
          <cell r="S1072">
            <v>0</v>
          </cell>
          <cell r="T1072">
            <v>0</v>
          </cell>
          <cell r="U1072">
            <v>0</v>
          </cell>
          <cell r="Y1072">
            <v>0</v>
          </cell>
        </row>
        <row r="1073">
          <cell r="R1073">
            <v>-1435730.49</v>
          </cell>
          <cell r="S1073">
            <v>-1672459.8</v>
          </cell>
          <cell r="T1073">
            <v>-1291457.82</v>
          </cell>
          <cell r="U1073">
            <v>-887083.95</v>
          </cell>
          <cell r="Y1073">
            <v>-608965.46</v>
          </cell>
        </row>
        <row r="1074">
          <cell r="R1074">
            <v>-4279343.3499999996</v>
          </cell>
          <cell r="S1074">
            <v>-3998190.29</v>
          </cell>
          <cell r="T1074">
            <v>-4225375.99</v>
          </cell>
          <cell r="U1074">
            <v>-4276780.83</v>
          </cell>
          <cell r="Y1074">
            <v>-3943782.12</v>
          </cell>
        </row>
        <row r="1075">
          <cell r="R1075">
            <v>-70526359.299999997</v>
          </cell>
          <cell r="S1075">
            <v>-62731319.039999999</v>
          </cell>
          <cell r="T1075">
            <v>-63038924.369999997</v>
          </cell>
          <cell r="U1075">
            <v>-51159207.18</v>
          </cell>
          <cell r="Y1075">
            <v>-43154557.549999997</v>
          </cell>
        </row>
        <row r="1076">
          <cell r="R1076">
            <v>-1745.95</v>
          </cell>
          <cell r="S1076">
            <v>-2096.66</v>
          </cell>
          <cell r="T1076">
            <v>-1652.41</v>
          </cell>
          <cell r="U1076">
            <v>-1354.82</v>
          </cell>
          <cell r="Y1076">
            <v>-1342.64</v>
          </cell>
        </row>
        <row r="1077">
          <cell r="R1077">
            <v>-3497.41</v>
          </cell>
          <cell r="S1077">
            <v>-6826.81</v>
          </cell>
          <cell r="T1077">
            <v>-3278.79</v>
          </cell>
          <cell r="U1077">
            <v>0</v>
          </cell>
          <cell r="Y1077">
            <v>0</v>
          </cell>
        </row>
        <row r="1078">
          <cell r="R1078">
            <v>0</v>
          </cell>
          <cell r="S1078">
            <v>0</v>
          </cell>
          <cell r="T1078">
            <v>0</v>
          </cell>
          <cell r="U1078">
            <v>0</v>
          </cell>
          <cell r="Y1078">
            <v>0</v>
          </cell>
        </row>
        <row r="1079">
          <cell r="R1079">
            <v>-153440</v>
          </cell>
          <cell r="S1079">
            <v>-222340</v>
          </cell>
          <cell r="T1079">
            <v>-281750</v>
          </cell>
          <cell r="U1079">
            <v>-341310</v>
          </cell>
          <cell r="Y1079">
            <v>-270820</v>
          </cell>
        </row>
        <row r="1080">
          <cell r="R1080">
            <v>0</v>
          </cell>
          <cell r="S1080">
            <v>0</v>
          </cell>
          <cell r="T1080">
            <v>0</v>
          </cell>
          <cell r="U1080">
            <v>0</v>
          </cell>
          <cell r="Y1080">
            <v>0</v>
          </cell>
        </row>
        <row r="1081">
          <cell r="R1081">
            <v>0</v>
          </cell>
          <cell r="S1081">
            <v>0</v>
          </cell>
          <cell r="T1081">
            <v>0</v>
          </cell>
          <cell r="U1081">
            <v>0</v>
          </cell>
          <cell r="Y1081">
            <v>0</v>
          </cell>
        </row>
        <row r="1082">
          <cell r="R1082">
            <v>0</v>
          </cell>
          <cell r="S1082">
            <v>0</v>
          </cell>
          <cell r="T1082">
            <v>0</v>
          </cell>
          <cell r="U1082">
            <v>0</v>
          </cell>
          <cell r="Y1082">
            <v>0</v>
          </cell>
        </row>
        <row r="1083">
          <cell r="R1083">
            <v>0</v>
          </cell>
          <cell r="S1083">
            <v>0</v>
          </cell>
          <cell r="T1083">
            <v>0</v>
          </cell>
          <cell r="U1083">
            <v>0</v>
          </cell>
          <cell r="Y1083">
            <v>0</v>
          </cell>
        </row>
        <row r="1084">
          <cell r="R1084">
            <v>0</v>
          </cell>
          <cell r="S1084">
            <v>0</v>
          </cell>
          <cell r="T1084">
            <v>0</v>
          </cell>
          <cell r="U1084">
            <v>0</v>
          </cell>
          <cell r="Y1084">
            <v>0</v>
          </cell>
        </row>
        <row r="1085">
          <cell r="R1085">
            <v>-6606796.4199999999</v>
          </cell>
          <cell r="S1085">
            <v>-6996850.1799999997</v>
          </cell>
          <cell r="T1085">
            <v>-7553966.1600000001</v>
          </cell>
          <cell r="U1085">
            <v>-8148653.9100000001</v>
          </cell>
          <cell r="Y1085">
            <v>-7615753.0800000001</v>
          </cell>
        </row>
        <row r="1086">
          <cell r="R1086">
            <v>0</v>
          </cell>
          <cell r="S1086">
            <v>0</v>
          </cell>
          <cell r="T1086">
            <v>0</v>
          </cell>
          <cell r="U1086">
            <v>0</v>
          </cell>
          <cell r="Y1086">
            <v>0</v>
          </cell>
        </row>
        <row r="1087">
          <cell r="R1087">
            <v>0</v>
          </cell>
          <cell r="S1087">
            <v>0</v>
          </cell>
          <cell r="T1087">
            <v>0</v>
          </cell>
          <cell r="U1087">
            <v>0</v>
          </cell>
          <cell r="Y1087">
            <v>0</v>
          </cell>
        </row>
        <row r="1088">
          <cell r="R1088">
            <v>0</v>
          </cell>
          <cell r="S1088">
            <v>0</v>
          </cell>
          <cell r="T1088">
            <v>0</v>
          </cell>
          <cell r="U1088">
            <v>0</v>
          </cell>
          <cell r="Y1088">
            <v>0</v>
          </cell>
        </row>
        <row r="1089">
          <cell r="R1089">
            <v>0</v>
          </cell>
          <cell r="S1089">
            <v>0</v>
          </cell>
          <cell r="T1089">
            <v>0</v>
          </cell>
          <cell r="U1089">
            <v>0</v>
          </cell>
          <cell r="Y1089">
            <v>0</v>
          </cell>
        </row>
        <row r="1090">
          <cell r="R1090">
            <v>0</v>
          </cell>
          <cell r="S1090">
            <v>0</v>
          </cell>
          <cell r="T1090">
            <v>0</v>
          </cell>
          <cell r="U1090">
            <v>0</v>
          </cell>
          <cell r="Y1090">
            <v>0</v>
          </cell>
        </row>
        <row r="1091">
          <cell r="R1091">
            <v>0</v>
          </cell>
          <cell r="S1091">
            <v>0</v>
          </cell>
          <cell r="T1091">
            <v>0</v>
          </cell>
          <cell r="U1091">
            <v>0</v>
          </cell>
          <cell r="Y1091">
            <v>0</v>
          </cell>
        </row>
        <row r="1092">
          <cell r="R1092">
            <v>0</v>
          </cell>
          <cell r="S1092">
            <v>0</v>
          </cell>
          <cell r="T1092">
            <v>0</v>
          </cell>
          <cell r="U1092">
            <v>0</v>
          </cell>
          <cell r="Y1092">
            <v>0</v>
          </cell>
        </row>
        <row r="1093">
          <cell r="R1093">
            <v>0</v>
          </cell>
          <cell r="S1093">
            <v>0</v>
          </cell>
          <cell r="T1093">
            <v>0</v>
          </cell>
          <cell r="U1093">
            <v>0</v>
          </cell>
          <cell r="Y1093">
            <v>0</v>
          </cell>
        </row>
        <row r="1094">
          <cell r="R1094">
            <v>-3322979.02</v>
          </cell>
          <cell r="S1094">
            <v>-486910.32</v>
          </cell>
          <cell r="T1094">
            <v>-1011019.63</v>
          </cell>
          <cell r="U1094">
            <v>-1379282.52</v>
          </cell>
          <cell r="Y1094">
            <v>-2774936.6</v>
          </cell>
        </row>
        <row r="1095">
          <cell r="R1095">
            <v>0</v>
          </cell>
          <cell r="S1095">
            <v>0</v>
          </cell>
          <cell r="T1095">
            <v>0</v>
          </cell>
          <cell r="U1095">
            <v>0</v>
          </cell>
          <cell r="Y1095">
            <v>0</v>
          </cell>
        </row>
        <row r="1096">
          <cell r="R1096">
            <v>-26708267.52</v>
          </cell>
          <cell r="S1096">
            <v>-20107836.239999998</v>
          </cell>
          <cell r="T1096">
            <v>-19892990.690000001</v>
          </cell>
          <cell r="U1096">
            <v>-18075642.48</v>
          </cell>
          <cell r="Y1096">
            <v>-20784054.43</v>
          </cell>
        </row>
        <row r="1097">
          <cell r="R1097">
            <v>0</v>
          </cell>
          <cell r="S1097">
            <v>0</v>
          </cell>
          <cell r="T1097">
            <v>0</v>
          </cell>
          <cell r="U1097">
            <v>0</v>
          </cell>
          <cell r="Y1097">
            <v>0</v>
          </cell>
        </row>
        <row r="1098">
          <cell r="Y1098">
            <v>-9.67</v>
          </cell>
        </row>
        <row r="1099">
          <cell r="Y1099">
            <v>-2091.87</v>
          </cell>
        </row>
        <row r="1100">
          <cell r="Y1100">
            <v>49.23</v>
          </cell>
        </row>
        <row r="1101">
          <cell r="Y1101">
            <v>-1106.19</v>
          </cell>
        </row>
        <row r="1102">
          <cell r="Y1102">
            <v>-85.23</v>
          </cell>
        </row>
        <row r="1103">
          <cell r="Y1103">
            <v>48692.38</v>
          </cell>
        </row>
        <row r="1104">
          <cell r="Y1104">
            <v>59.37</v>
          </cell>
        </row>
        <row r="1105">
          <cell r="Y1105">
            <v>32</v>
          </cell>
        </row>
        <row r="1106">
          <cell r="R1106">
            <v>-3614166.82</v>
          </cell>
          <cell r="S1106">
            <v>-2401367.46</v>
          </cell>
          <cell r="T1106">
            <v>-2953156.07</v>
          </cell>
          <cell r="U1106">
            <v>-3133856.12</v>
          </cell>
          <cell r="Y1106">
            <v>-2949599.57</v>
          </cell>
        </row>
        <row r="1107">
          <cell r="R1107">
            <v>-1891705.11</v>
          </cell>
          <cell r="S1107">
            <v>1293.82</v>
          </cell>
          <cell r="T1107">
            <v>-373406.12</v>
          </cell>
          <cell r="U1107">
            <v>-626464.07999999996</v>
          </cell>
          <cell r="Y1107">
            <v>-281432.27</v>
          </cell>
        </row>
        <row r="1108">
          <cell r="Y1108">
            <v>-82490.210000000006</v>
          </cell>
        </row>
        <row r="1109">
          <cell r="Y1109">
            <v>-3038.5</v>
          </cell>
        </row>
        <row r="1111">
          <cell r="R1111">
            <v>-59.6</v>
          </cell>
          <cell r="S1111">
            <v>166.61</v>
          </cell>
          <cell r="T1111">
            <v>0</v>
          </cell>
          <cell r="U1111">
            <v>119.47</v>
          </cell>
          <cell r="Y1111">
            <v>2584.4899999999998</v>
          </cell>
        </row>
        <row r="1112">
          <cell r="R1112">
            <v>-200000</v>
          </cell>
          <cell r="S1112">
            <v>-200000</v>
          </cell>
          <cell r="T1112">
            <v>-200000</v>
          </cell>
          <cell r="U1112">
            <v>-200000</v>
          </cell>
          <cell r="Y1112">
            <v>-200000</v>
          </cell>
        </row>
        <row r="1113">
          <cell r="R1113">
            <v>-374136.08</v>
          </cell>
          <cell r="S1113">
            <v>-201360.39</v>
          </cell>
          <cell r="T1113">
            <v>-196623.92</v>
          </cell>
          <cell r="U1113">
            <v>-195946.22</v>
          </cell>
          <cell r="Y1113">
            <v>-207756.46</v>
          </cell>
        </row>
        <row r="1114">
          <cell r="R1114">
            <v>-16684218.34</v>
          </cell>
          <cell r="S1114">
            <v>-14639634.939999999</v>
          </cell>
          <cell r="T1114">
            <v>-13310020.82</v>
          </cell>
          <cell r="U1114">
            <v>-16642856.48</v>
          </cell>
          <cell r="Y1114">
            <v>-16175571.369999999</v>
          </cell>
        </row>
        <row r="1115">
          <cell r="R1115">
            <v>-1682071.74</v>
          </cell>
          <cell r="S1115">
            <v>-1599468.78</v>
          </cell>
          <cell r="T1115">
            <v>-1666466.81</v>
          </cell>
          <cell r="U1115">
            <v>-1710786.89</v>
          </cell>
          <cell r="Y1115">
            <v>-4007509.79</v>
          </cell>
        </row>
        <row r="1116">
          <cell r="R1116">
            <v>-5255921.18</v>
          </cell>
          <cell r="S1116">
            <v>-1672482.67</v>
          </cell>
          <cell r="T1116">
            <v>-1545838.29</v>
          </cell>
          <cell r="U1116">
            <v>-4015982.49</v>
          </cell>
          <cell r="Y1116">
            <v>-496830.23</v>
          </cell>
        </row>
        <row r="1117">
          <cell r="Y1117">
            <v>-233</v>
          </cell>
        </row>
        <row r="1118">
          <cell r="R1118">
            <v>-28396.47</v>
          </cell>
          <cell r="S1118">
            <v>6555.2</v>
          </cell>
          <cell r="T1118">
            <v>-18374.36</v>
          </cell>
          <cell r="U1118">
            <v>-42465.51</v>
          </cell>
          <cell r="Y1118">
            <v>4715.1000000000004</v>
          </cell>
        </row>
        <row r="1119">
          <cell r="R1119">
            <v>-42016.160000000003</v>
          </cell>
          <cell r="S1119">
            <v>-40819.199999999997</v>
          </cell>
          <cell r="T1119">
            <v>-86445.7</v>
          </cell>
          <cell r="U1119">
            <v>-95050.54</v>
          </cell>
          <cell r="Y1119">
            <v>-69569.070000000007</v>
          </cell>
        </row>
        <row r="1120">
          <cell r="R1120">
            <v>-22968.82</v>
          </cell>
          <cell r="S1120">
            <v>-22968.82</v>
          </cell>
          <cell r="T1120">
            <v>0</v>
          </cell>
          <cell r="U1120">
            <v>0</v>
          </cell>
          <cell r="Y1120">
            <v>-38326.620000000003</v>
          </cell>
        </row>
        <row r="1121">
          <cell r="R1121">
            <v>-17952.349999999999</v>
          </cell>
          <cell r="S1121">
            <v>-33988.800000000003</v>
          </cell>
          <cell r="T1121">
            <v>-19962.41</v>
          </cell>
          <cell r="U1121">
            <v>-17905.79</v>
          </cell>
          <cell r="Y1121">
            <v>-17521.650000000001</v>
          </cell>
        </row>
        <row r="1122">
          <cell r="R1122">
            <v>-96474.73</v>
          </cell>
          <cell r="S1122">
            <v>-780882.68</v>
          </cell>
          <cell r="T1122">
            <v>-346724.8</v>
          </cell>
          <cell r="U1122">
            <v>-59701.31</v>
          </cell>
          <cell r="Y1122">
            <v>-63381.22</v>
          </cell>
        </row>
        <row r="1123">
          <cell r="R1123">
            <v>-3981.26</v>
          </cell>
          <cell r="S1123">
            <v>-14775.56</v>
          </cell>
          <cell r="T1123">
            <v>-15179.85</v>
          </cell>
          <cell r="U1123">
            <v>-4466.26</v>
          </cell>
          <cell r="Y1123">
            <v>-3337.55</v>
          </cell>
        </row>
        <row r="1124">
          <cell r="R1124">
            <v>15.07</v>
          </cell>
          <cell r="S1124">
            <v>9.43</v>
          </cell>
          <cell r="T1124">
            <v>4.95</v>
          </cell>
          <cell r="U1124">
            <v>9.94</v>
          </cell>
          <cell r="Y1124">
            <v>15.05</v>
          </cell>
        </row>
        <row r="1125">
          <cell r="R1125">
            <v>3852.52</v>
          </cell>
          <cell r="S1125">
            <v>3298.72</v>
          </cell>
          <cell r="T1125">
            <v>2876.42</v>
          </cell>
          <cell r="U1125">
            <v>3183.44</v>
          </cell>
          <cell r="Y1125">
            <v>4026.66</v>
          </cell>
        </row>
        <row r="1126">
          <cell r="R1126">
            <v>0</v>
          </cell>
          <cell r="S1126">
            <v>0</v>
          </cell>
          <cell r="T1126">
            <v>0</v>
          </cell>
          <cell r="U1126">
            <v>0</v>
          </cell>
          <cell r="Y1126">
            <v>0</v>
          </cell>
        </row>
        <row r="1127">
          <cell r="R1127">
            <v>0</v>
          </cell>
          <cell r="S1127">
            <v>0</v>
          </cell>
          <cell r="T1127">
            <v>0</v>
          </cell>
          <cell r="U1127">
            <v>0</v>
          </cell>
          <cell r="Y1127">
            <v>0</v>
          </cell>
        </row>
        <row r="1128">
          <cell r="R1128">
            <v>0</v>
          </cell>
          <cell r="S1128">
            <v>0</v>
          </cell>
          <cell r="T1128">
            <v>0</v>
          </cell>
          <cell r="U1128">
            <v>0</v>
          </cell>
          <cell r="Y1128">
            <v>0</v>
          </cell>
        </row>
        <row r="1129">
          <cell r="R1129">
            <v>0</v>
          </cell>
          <cell r="S1129">
            <v>0</v>
          </cell>
          <cell r="T1129">
            <v>0</v>
          </cell>
          <cell r="U1129">
            <v>0</v>
          </cell>
          <cell r="Y1129">
            <v>0</v>
          </cell>
        </row>
        <row r="1130">
          <cell r="R1130">
            <v>0</v>
          </cell>
          <cell r="S1130">
            <v>0</v>
          </cell>
          <cell r="T1130">
            <v>0</v>
          </cell>
          <cell r="U1130">
            <v>0</v>
          </cell>
          <cell r="Y1130">
            <v>0</v>
          </cell>
        </row>
        <row r="1131">
          <cell r="R1131">
            <v>0</v>
          </cell>
          <cell r="S1131">
            <v>0</v>
          </cell>
          <cell r="T1131">
            <v>0</v>
          </cell>
          <cell r="U1131">
            <v>0</v>
          </cell>
          <cell r="Y1131">
            <v>0</v>
          </cell>
        </row>
        <row r="1132">
          <cell r="R1132">
            <v>12953.36</v>
          </cell>
          <cell r="S1132">
            <v>1420.64</v>
          </cell>
          <cell r="T1132">
            <v>13406.63</v>
          </cell>
          <cell r="U1132">
            <v>9724.5</v>
          </cell>
          <cell r="Y1132">
            <v>-1850.56</v>
          </cell>
        </row>
        <row r="1133">
          <cell r="R1133">
            <v>-11048.45</v>
          </cell>
          <cell r="S1133">
            <v>-12662.73</v>
          </cell>
          <cell r="T1133">
            <v>-10867.12</v>
          </cell>
          <cell r="U1133">
            <v>-13885.64</v>
          </cell>
          <cell r="Y1133">
            <v>-273.95999999999998</v>
          </cell>
        </row>
        <row r="1134">
          <cell r="R1134">
            <v>-18827.71</v>
          </cell>
          <cell r="S1134">
            <v>-18038.169999999998</v>
          </cell>
          <cell r="T1134">
            <v>0</v>
          </cell>
          <cell r="U1134">
            <v>-16632.57</v>
          </cell>
          <cell r="Y1134">
            <v>273143.84000000003</v>
          </cell>
        </row>
        <row r="1135">
          <cell r="R1135">
            <v>0</v>
          </cell>
          <cell r="S1135">
            <v>0</v>
          </cell>
          <cell r="T1135">
            <v>0</v>
          </cell>
          <cell r="U1135">
            <v>0</v>
          </cell>
          <cell r="Y1135">
            <v>-764.86</v>
          </cell>
        </row>
        <row r="1136">
          <cell r="R1136">
            <v>-7660.74</v>
          </cell>
          <cell r="S1136">
            <v>-7660.74</v>
          </cell>
          <cell r="T1136">
            <v>-7655.79</v>
          </cell>
          <cell r="U1136">
            <v>-7647.34</v>
          </cell>
          <cell r="Y1136">
            <v>-7651.62</v>
          </cell>
        </row>
        <row r="1137">
          <cell r="R1137">
            <v>-10712.01</v>
          </cell>
          <cell r="S1137">
            <v>-13640.8</v>
          </cell>
          <cell r="T1137">
            <v>-139.55000000000001</v>
          </cell>
          <cell r="U1137">
            <v>-403.26</v>
          </cell>
          <cell r="Y1137">
            <v>-211.69</v>
          </cell>
        </row>
        <row r="1138">
          <cell r="R1138">
            <v>-2000</v>
          </cell>
          <cell r="S1138">
            <v>-2000</v>
          </cell>
          <cell r="T1138">
            <v>-2000</v>
          </cell>
          <cell r="U1138">
            <v>-2000</v>
          </cell>
          <cell r="Y1138">
            <v>-2000</v>
          </cell>
        </row>
        <row r="1139">
          <cell r="R1139">
            <v>-995006.97</v>
          </cell>
          <cell r="S1139">
            <v>-842799.01</v>
          </cell>
          <cell r="T1139">
            <v>-857497.25</v>
          </cell>
          <cell r="U1139">
            <v>-855680.96</v>
          </cell>
          <cell r="Y1139">
            <v>-854449.44</v>
          </cell>
        </row>
        <row r="1140">
          <cell r="R1140">
            <v>0</v>
          </cell>
          <cell r="S1140">
            <v>0</v>
          </cell>
          <cell r="T1140">
            <v>0</v>
          </cell>
          <cell r="U1140">
            <v>0</v>
          </cell>
          <cell r="Y1140">
            <v>0</v>
          </cell>
        </row>
        <row r="1141">
          <cell r="R1141">
            <v>0</v>
          </cell>
          <cell r="S1141">
            <v>0</v>
          </cell>
          <cell r="T1141">
            <v>0</v>
          </cell>
          <cell r="U1141">
            <v>0</v>
          </cell>
          <cell r="Y1141">
            <v>0</v>
          </cell>
        </row>
        <row r="1142">
          <cell r="R1142">
            <v>-1149635.01</v>
          </cell>
          <cell r="S1142">
            <v>-1149635.01</v>
          </cell>
          <cell r="T1142">
            <v>-1328195.01</v>
          </cell>
          <cell r="U1142">
            <v>-1328195.01</v>
          </cell>
          <cell r="Y1142">
            <v>-1100721.01</v>
          </cell>
        </row>
        <row r="1143">
          <cell r="R1143">
            <v>0</v>
          </cell>
          <cell r="S1143">
            <v>0</v>
          </cell>
          <cell r="T1143">
            <v>0</v>
          </cell>
          <cell r="U1143">
            <v>0</v>
          </cell>
          <cell r="Y1143">
            <v>0</v>
          </cell>
        </row>
        <row r="1144">
          <cell r="R1144">
            <v>0</v>
          </cell>
          <cell r="S1144">
            <v>0</v>
          </cell>
          <cell r="T1144">
            <v>0</v>
          </cell>
          <cell r="U1144">
            <v>0</v>
          </cell>
          <cell r="Y1144">
            <v>0</v>
          </cell>
        </row>
        <row r="1145">
          <cell r="R1145">
            <v>0</v>
          </cell>
          <cell r="S1145">
            <v>0</v>
          </cell>
          <cell r="T1145">
            <v>0</v>
          </cell>
          <cell r="U1145">
            <v>0</v>
          </cell>
          <cell r="Y1145">
            <v>0</v>
          </cell>
        </row>
        <row r="1146">
          <cell r="R1146">
            <v>-3372223.15</v>
          </cell>
          <cell r="S1146">
            <v>-3114326.25</v>
          </cell>
          <cell r="T1146">
            <v>-3152386.4</v>
          </cell>
          <cell r="U1146">
            <v>-3168885.78</v>
          </cell>
          <cell r="Y1146">
            <v>-3367928.11</v>
          </cell>
        </row>
        <row r="1147">
          <cell r="R1147">
            <v>-9279877.9800000004</v>
          </cell>
          <cell r="S1147">
            <v>-8522232.8900000006</v>
          </cell>
          <cell r="T1147">
            <v>-8556499.5899999999</v>
          </cell>
          <cell r="U1147">
            <v>-8568163.8300000001</v>
          </cell>
          <cell r="Y1147">
            <v>-8518632.7899999991</v>
          </cell>
        </row>
        <row r="1148">
          <cell r="R1148">
            <v>0</v>
          </cell>
          <cell r="S1148">
            <v>0</v>
          </cell>
          <cell r="T1148">
            <v>0</v>
          </cell>
          <cell r="U1148">
            <v>0</v>
          </cell>
          <cell r="Y1148">
            <v>-595749</v>
          </cell>
        </row>
        <row r="1149">
          <cell r="R1149">
            <v>0</v>
          </cell>
          <cell r="S1149">
            <v>0</v>
          </cell>
          <cell r="T1149">
            <v>0</v>
          </cell>
          <cell r="U1149">
            <v>0</v>
          </cell>
          <cell r="Y1149">
            <v>0</v>
          </cell>
        </row>
        <row r="1150">
          <cell r="R1150">
            <v>0</v>
          </cell>
          <cell r="S1150">
            <v>0</v>
          </cell>
          <cell r="T1150">
            <v>0</v>
          </cell>
          <cell r="U1150">
            <v>0</v>
          </cell>
          <cell r="Y1150">
            <v>0</v>
          </cell>
        </row>
        <row r="1151">
          <cell r="R1151">
            <v>-34075799.549999997</v>
          </cell>
          <cell r="S1151">
            <v>-40430164.350000001</v>
          </cell>
          <cell r="T1151">
            <v>-26215824.350000001</v>
          </cell>
          <cell r="U1151">
            <v>-24292959.350000001</v>
          </cell>
          <cell r="Y1151">
            <v>-7632146.3499999996</v>
          </cell>
        </row>
        <row r="1152">
          <cell r="R1152">
            <v>63661.09</v>
          </cell>
          <cell r="S1152">
            <v>0</v>
          </cell>
          <cell r="T1152">
            <v>0</v>
          </cell>
          <cell r="U1152">
            <v>0</v>
          </cell>
          <cell r="Y1152">
            <v>0</v>
          </cell>
        </row>
        <row r="1153">
          <cell r="R1153">
            <v>-418</v>
          </cell>
          <cell r="S1153">
            <v>-418</v>
          </cell>
          <cell r="T1153">
            <v>-418</v>
          </cell>
          <cell r="U1153">
            <v>-86.79</v>
          </cell>
          <cell r="Y1153">
            <v>-86.79</v>
          </cell>
        </row>
        <row r="1154">
          <cell r="R1154">
            <v>-65341.72</v>
          </cell>
          <cell r="S1154">
            <v>-243110.1</v>
          </cell>
          <cell r="T1154">
            <v>-248418.44</v>
          </cell>
          <cell r="U1154">
            <v>-237346.76</v>
          </cell>
          <cell r="Y1154">
            <v>-48075.51</v>
          </cell>
        </row>
        <row r="1155">
          <cell r="R1155">
            <v>-343.67</v>
          </cell>
          <cell r="S1155">
            <v>-343.67</v>
          </cell>
          <cell r="T1155">
            <v>-343.67</v>
          </cell>
          <cell r="U1155">
            <v>-343.67</v>
          </cell>
          <cell r="Y1155">
            <v>-343.67</v>
          </cell>
        </row>
        <row r="1156">
          <cell r="R1156">
            <v>-398487.25</v>
          </cell>
          <cell r="S1156">
            <v>-1132844.01</v>
          </cell>
          <cell r="T1156">
            <v>-1505411.87</v>
          </cell>
          <cell r="U1156">
            <v>-418675.17</v>
          </cell>
          <cell r="Y1156">
            <v>-184283.39</v>
          </cell>
        </row>
        <row r="1157">
          <cell r="R1157">
            <v>-8678.4599999999991</v>
          </cell>
          <cell r="S1157">
            <v>-8678.4599999999991</v>
          </cell>
          <cell r="T1157">
            <v>-8678.4599999999991</v>
          </cell>
          <cell r="U1157">
            <v>-8678.4599999999991</v>
          </cell>
          <cell r="Y1157">
            <v>-8678.4599999999991</v>
          </cell>
        </row>
        <row r="1158">
          <cell r="R1158">
            <v>0</v>
          </cell>
          <cell r="S1158">
            <v>0</v>
          </cell>
          <cell r="T1158">
            <v>0</v>
          </cell>
          <cell r="U1158">
            <v>0</v>
          </cell>
          <cell r="Y1158">
            <v>0</v>
          </cell>
        </row>
        <row r="1159">
          <cell r="R1159">
            <v>-26771775.870000001</v>
          </cell>
          <cell r="S1159">
            <v>-28706335.199999999</v>
          </cell>
          <cell r="T1159">
            <v>-30640808.949999999</v>
          </cell>
          <cell r="U1159">
            <v>-20644676.460000001</v>
          </cell>
          <cell r="Y1159">
            <v>-25905547.52</v>
          </cell>
        </row>
        <row r="1160">
          <cell r="R1160">
            <v>-5255828.2</v>
          </cell>
          <cell r="S1160">
            <v>-6023112.2000000002</v>
          </cell>
          <cell r="T1160">
            <v>-6790396.2000000002</v>
          </cell>
          <cell r="U1160">
            <v>-7556434.2000000002</v>
          </cell>
          <cell r="Y1160">
            <v>-6442076.8499999996</v>
          </cell>
        </row>
        <row r="1161">
          <cell r="R1161">
            <v>411807.15</v>
          </cell>
          <cell r="S1161">
            <v>324217.15000000002</v>
          </cell>
          <cell r="T1161">
            <v>236627.15</v>
          </cell>
          <cell r="U1161">
            <v>153140.15</v>
          </cell>
          <cell r="Y1161">
            <v>-160000</v>
          </cell>
        </row>
        <row r="1162">
          <cell r="R1162">
            <v>-13252955.060000001</v>
          </cell>
          <cell r="S1162">
            <v>-14309570.060000001</v>
          </cell>
          <cell r="T1162">
            <v>-15366185.060000001</v>
          </cell>
          <cell r="U1162">
            <v>-10549809.33</v>
          </cell>
          <cell r="Y1162">
            <v>-14480499.33</v>
          </cell>
        </row>
        <row r="1163">
          <cell r="R1163">
            <v>0</v>
          </cell>
          <cell r="S1163">
            <v>0</v>
          </cell>
          <cell r="T1163">
            <v>0</v>
          </cell>
          <cell r="U1163">
            <v>0</v>
          </cell>
          <cell r="Y1163">
            <v>-628.34</v>
          </cell>
        </row>
        <row r="1164">
          <cell r="R1164">
            <v>-4300427</v>
          </cell>
          <cell r="S1164">
            <v>-5002568.2</v>
          </cell>
          <cell r="T1164">
            <v>-4988947.2300000004</v>
          </cell>
          <cell r="U1164">
            <v>-3049626.86</v>
          </cell>
          <cell r="Y1164">
            <v>-4058800.17</v>
          </cell>
        </row>
        <row r="1165">
          <cell r="R1165">
            <v>-476089</v>
          </cell>
          <cell r="S1165">
            <v>-470550.06</v>
          </cell>
          <cell r="T1165">
            <v>0</v>
          </cell>
          <cell r="U1165">
            <v>0</v>
          </cell>
          <cell r="Y1165">
            <v>0</v>
          </cell>
        </row>
        <row r="1166">
          <cell r="R1166">
            <v>0</v>
          </cell>
          <cell r="S1166">
            <v>0</v>
          </cell>
          <cell r="T1166">
            <v>0</v>
          </cell>
          <cell r="U1166">
            <v>0</v>
          </cell>
          <cell r="Y1166">
            <v>0</v>
          </cell>
        </row>
        <row r="1167">
          <cell r="R1167">
            <v>-134373.6</v>
          </cell>
          <cell r="S1167">
            <v>-274373.59999999998</v>
          </cell>
          <cell r="T1167">
            <v>-414373.6</v>
          </cell>
          <cell r="U1167">
            <v>-138091.04</v>
          </cell>
          <cell r="Y1167">
            <v>-354245.41</v>
          </cell>
        </row>
        <row r="1168">
          <cell r="R1168">
            <v>903494</v>
          </cell>
          <cell r="S1168">
            <v>902494</v>
          </cell>
          <cell r="T1168">
            <v>144105</v>
          </cell>
          <cell r="U1168">
            <v>149105</v>
          </cell>
          <cell r="Y1168">
            <v>90105</v>
          </cell>
        </row>
        <row r="1169">
          <cell r="R1169">
            <v>-5290514.01</v>
          </cell>
          <cell r="S1169">
            <v>-4654844</v>
          </cell>
          <cell r="T1169">
            <v>-4567851</v>
          </cell>
          <cell r="U1169">
            <v>-3787682.52</v>
          </cell>
          <cell r="Y1169">
            <v>-3914951.89</v>
          </cell>
        </row>
        <row r="1170">
          <cell r="R1170">
            <v>-4251496.1900000004</v>
          </cell>
          <cell r="S1170">
            <v>-3441156.9</v>
          </cell>
          <cell r="T1170">
            <v>-2900473</v>
          </cell>
          <cell r="U1170">
            <v>-1898471.83</v>
          </cell>
          <cell r="Y1170">
            <v>-1081876.97</v>
          </cell>
        </row>
        <row r="1171">
          <cell r="R1171">
            <v>0</v>
          </cell>
          <cell r="S1171">
            <v>0</v>
          </cell>
          <cell r="T1171">
            <v>0</v>
          </cell>
          <cell r="U1171">
            <v>0</v>
          </cell>
          <cell r="Y1171">
            <v>0</v>
          </cell>
        </row>
        <row r="1172">
          <cell r="R1172">
            <v>-4513806</v>
          </cell>
          <cell r="S1172">
            <v>-4408208.82</v>
          </cell>
          <cell r="T1172">
            <v>-4145397.72</v>
          </cell>
          <cell r="U1172">
            <v>-2523522.85</v>
          </cell>
          <cell r="Y1172">
            <v>-1203625.71</v>
          </cell>
        </row>
        <row r="1173">
          <cell r="R1173">
            <v>0</v>
          </cell>
          <cell r="S1173">
            <v>0</v>
          </cell>
          <cell r="T1173">
            <v>0</v>
          </cell>
          <cell r="U1173">
            <v>0</v>
          </cell>
          <cell r="Y1173">
            <v>0</v>
          </cell>
        </row>
        <row r="1174">
          <cell r="R1174">
            <v>-132132.84</v>
          </cell>
          <cell r="S1174">
            <v>-132132.84</v>
          </cell>
          <cell r="T1174">
            <v>0</v>
          </cell>
          <cell r="U1174">
            <v>0</v>
          </cell>
          <cell r="Y1174">
            <v>0</v>
          </cell>
        </row>
        <row r="1175">
          <cell r="R1175">
            <v>-1492.46</v>
          </cell>
          <cell r="S1175">
            <v>-1329.64</v>
          </cell>
          <cell r="T1175">
            <v>-1309.48</v>
          </cell>
          <cell r="U1175">
            <v>-1233</v>
          </cell>
          <cell r="Y1175">
            <v>-1212.97</v>
          </cell>
        </row>
        <row r="1176">
          <cell r="R1176">
            <v>-136833.76999999999</v>
          </cell>
          <cell r="S1176">
            <v>-263723.94</v>
          </cell>
          <cell r="T1176">
            <v>-110556.08</v>
          </cell>
          <cell r="U1176">
            <v>-161438.74</v>
          </cell>
          <cell r="Y1176">
            <v>-346598.09</v>
          </cell>
        </row>
        <row r="1177">
          <cell r="R1177">
            <v>-97542.48</v>
          </cell>
          <cell r="S1177">
            <v>-147831.59</v>
          </cell>
          <cell r="T1177">
            <v>-223961.13</v>
          </cell>
          <cell r="U1177">
            <v>-78274.600000000006</v>
          </cell>
          <cell r="Y1177">
            <v>-291966.03999999998</v>
          </cell>
        </row>
        <row r="1178">
          <cell r="R1178">
            <v>-54322.16</v>
          </cell>
          <cell r="S1178">
            <v>-65251</v>
          </cell>
          <cell r="T1178">
            <v>-86993</v>
          </cell>
          <cell r="U1178">
            <v>-72756.22</v>
          </cell>
          <cell r="Y1178">
            <v>-98328</v>
          </cell>
        </row>
        <row r="1179">
          <cell r="R1179">
            <v>-1472874</v>
          </cell>
          <cell r="S1179">
            <v>-1590744</v>
          </cell>
          <cell r="T1179">
            <v>-1708614</v>
          </cell>
          <cell r="U1179">
            <v>-1821531</v>
          </cell>
          <cell r="Y1179">
            <v>-1560718</v>
          </cell>
        </row>
        <row r="1180">
          <cell r="R1180">
            <v>-624.44000000000005</v>
          </cell>
          <cell r="S1180">
            <v>-1747.44</v>
          </cell>
          <cell r="T1180">
            <v>-2825.44</v>
          </cell>
          <cell r="U1180">
            <v>396.84</v>
          </cell>
          <cell r="Y1180">
            <v>-1432.34</v>
          </cell>
        </row>
        <row r="1181">
          <cell r="R1181">
            <v>-437.79</v>
          </cell>
          <cell r="S1181">
            <v>-390.03</v>
          </cell>
          <cell r="T1181">
            <v>-384.11</v>
          </cell>
          <cell r="U1181">
            <v>-361.68</v>
          </cell>
          <cell r="Y1181">
            <v>-355.8</v>
          </cell>
        </row>
        <row r="1182">
          <cell r="R1182">
            <v>0</v>
          </cell>
          <cell r="S1182">
            <v>0</v>
          </cell>
          <cell r="T1182">
            <v>-732682.9</v>
          </cell>
          <cell r="U1182">
            <v>-692832.05</v>
          </cell>
          <cell r="Y1182">
            <v>-239996.1</v>
          </cell>
        </row>
        <row r="1183">
          <cell r="R1183">
            <v>0</v>
          </cell>
          <cell r="S1183">
            <v>0</v>
          </cell>
          <cell r="T1183">
            <v>0</v>
          </cell>
          <cell r="U1183">
            <v>0</v>
          </cell>
          <cell r="Y1183">
            <v>0</v>
          </cell>
        </row>
        <row r="1184">
          <cell r="R1184">
            <v>0</v>
          </cell>
          <cell r="S1184">
            <v>0</v>
          </cell>
          <cell r="T1184">
            <v>0</v>
          </cell>
          <cell r="U1184">
            <v>0</v>
          </cell>
          <cell r="Y1184">
            <v>0</v>
          </cell>
        </row>
        <row r="1185">
          <cell r="R1185">
            <v>0</v>
          </cell>
          <cell r="S1185">
            <v>0</v>
          </cell>
          <cell r="T1185">
            <v>0</v>
          </cell>
          <cell r="U1185">
            <v>0</v>
          </cell>
          <cell r="Y1185">
            <v>0</v>
          </cell>
        </row>
        <row r="1186">
          <cell r="R1186">
            <v>0</v>
          </cell>
          <cell r="S1186">
            <v>0</v>
          </cell>
          <cell r="T1186">
            <v>0</v>
          </cell>
          <cell r="U1186">
            <v>0</v>
          </cell>
          <cell r="Y1186">
            <v>0</v>
          </cell>
        </row>
        <row r="1187">
          <cell r="R1187">
            <v>-996875</v>
          </cell>
          <cell r="S1187">
            <v>-1196250</v>
          </cell>
          <cell r="T1187">
            <v>-199375</v>
          </cell>
          <cell r="U1187">
            <v>-398750</v>
          </cell>
          <cell r="Y1187">
            <v>-1196250</v>
          </cell>
        </row>
        <row r="1188">
          <cell r="R1188">
            <v>0</v>
          </cell>
          <cell r="S1188">
            <v>0</v>
          </cell>
          <cell r="T1188">
            <v>0</v>
          </cell>
          <cell r="U1188">
            <v>0</v>
          </cell>
          <cell r="Y1188">
            <v>0</v>
          </cell>
        </row>
        <row r="1189">
          <cell r="R1189">
            <v>0</v>
          </cell>
          <cell r="S1189">
            <v>0</v>
          </cell>
          <cell r="T1189">
            <v>0</v>
          </cell>
          <cell r="U1189">
            <v>0</v>
          </cell>
          <cell r="Y1189">
            <v>0</v>
          </cell>
        </row>
        <row r="1190">
          <cell r="R1190">
            <v>0</v>
          </cell>
          <cell r="S1190">
            <v>0</v>
          </cell>
          <cell r="T1190">
            <v>0</v>
          </cell>
          <cell r="U1190">
            <v>0</v>
          </cell>
          <cell r="Y1190">
            <v>0</v>
          </cell>
        </row>
        <row r="1191">
          <cell r="R1191">
            <v>0</v>
          </cell>
          <cell r="S1191">
            <v>0</v>
          </cell>
          <cell r="T1191">
            <v>0</v>
          </cell>
          <cell r="U1191">
            <v>0</v>
          </cell>
          <cell r="Y1191">
            <v>0</v>
          </cell>
        </row>
        <row r="1192">
          <cell r="R1192">
            <v>0</v>
          </cell>
          <cell r="S1192">
            <v>0</v>
          </cell>
          <cell r="T1192">
            <v>0</v>
          </cell>
          <cell r="U1192">
            <v>0</v>
          </cell>
          <cell r="Y1192">
            <v>0</v>
          </cell>
        </row>
        <row r="1193">
          <cell r="R1193">
            <v>0</v>
          </cell>
          <cell r="S1193">
            <v>0</v>
          </cell>
          <cell r="T1193">
            <v>0</v>
          </cell>
          <cell r="U1193">
            <v>0</v>
          </cell>
          <cell r="Y1193">
            <v>0</v>
          </cell>
        </row>
        <row r="1194">
          <cell r="R1194">
            <v>0</v>
          </cell>
          <cell r="S1194">
            <v>0</v>
          </cell>
          <cell r="T1194">
            <v>0</v>
          </cell>
          <cell r="U1194">
            <v>0</v>
          </cell>
          <cell r="Y1194">
            <v>0</v>
          </cell>
        </row>
        <row r="1195">
          <cell r="R1195">
            <v>0</v>
          </cell>
          <cell r="S1195">
            <v>0</v>
          </cell>
          <cell r="T1195">
            <v>0</v>
          </cell>
          <cell r="U1195">
            <v>0</v>
          </cell>
          <cell r="Y1195">
            <v>0</v>
          </cell>
        </row>
        <row r="1196">
          <cell r="R1196">
            <v>0</v>
          </cell>
          <cell r="S1196">
            <v>0</v>
          </cell>
          <cell r="T1196">
            <v>0</v>
          </cell>
          <cell r="U1196">
            <v>0</v>
          </cell>
          <cell r="Y1196">
            <v>0</v>
          </cell>
        </row>
        <row r="1197">
          <cell r="R1197">
            <v>0</v>
          </cell>
          <cell r="S1197">
            <v>0</v>
          </cell>
          <cell r="T1197">
            <v>0</v>
          </cell>
          <cell r="U1197">
            <v>0</v>
          </cell>
          <cell r="Y1197">
            <v>0</v>
          </cell>
        </row>
        <row r="1198">
          <cell r="R1198">
            <v>0</v>
          </cell>
          <cell r="S1198">
            <v>0</v>
          </cell>
          <cell r="T1198">
            <v>0</v>
          </cell>
          <cell r="U1198">
            <v>0</v>
          </cell>
          <cell r="Y1198">
            <v>0</v>
          </cell>
        </row>
        <row r="1199">
          <cell r="R1199">
            <v>0</v>
          </cell>
          <cell r="S1199">
            <v>0</v>
          </cell>
          <cell r="T1199">
            <v>0</v>
          </cell>
          <cell r="U1199">
            <v>0</v>
          </cell>
          <cell r="Y1199">
            <v>0</v>
          </cell>
        </row>
        <row r="1200">
          <cell r="R1200">
            <v>0</v>
          </cell>
          <cell r="S1200">
            <v>0</v>
          </cell>
          <cell r="T1200">
            <v>0</v>
          </cell>
          <cell r="U1200">
            <v>0</v>
          </cell>
          <cell r="Y1200">
            <v>0</v>
          </cell>
        </row>
        <row r="1201">
          <cell r="R1201">
            <v>0</v>
          </cell>
          <cell r="S1201">
            <v>0</v>
          </cell>
          <cell r="T1201">
            <v>0</v>
          </cell>
          <cell r="U1201">
            <v>0</v>
          </cell>
          <cell r="Y1201">
            <v>0</v>
          </cell>
        </row>
        <row r="1202">
          <cell r="R1202">
            <v>0</v>
          </cell>
          <cell r="S1202">
            <v>0</v>
          </cell>
          <cell r="T1202">
            <v>0</v>
          </cell>
          <cell r="U1202">
            <v>0</v>
          </cell>
          <cell r="Y1202">
            <v>0</v>
          </cell>
        </row>
        <row r="1203">
          <cell r="R1203">
            <v>-28568.52</v>
          </cell>
          <cell r="S1203">
            <v>-47614.35</v>
          </cell>
          <cell r="T1203">
            <v>-66660.179999999993</v>
          </cell>
          <cell r="U1203">
            <v>-85706.01</v>
          </cell>
          <cell r="Y1203">
            <v>-47614.33</v>
          </cell>
        </row>
        <row r="1204">
          <cell r="R1204">
            <v>0</v>
          </cell>
          <cell r="S1204">
            <v>0</v>
          </cell>
          <cell r="T1204">
            <v>0</v>
          </cell>
          <cell r="U1204">
            <v>0</v>
          </cell>
          <cell r="Y1204">
            <v>0</v>
          </cell>
        </row>
        <row r="1205">
          <cell r="R1205">
            <v>0</v>
          </cell>
          <cell r="S1205">
            <v>0</v>
          </cell>
          <cell r="T1205">
            <v>0</v>
          </cell>
          <cell r="U1205">
            <v>0</v>
          </cell>
          <cell r="Y1205">
            <v>0</v>
          </cell>
        </row>
        <row r="1206">
          <cell r="R1206">
            <v>-25612.5</v>
          </cell>
          <cell r="S1206">
            <v>-42687.5</v>
          </cell>
          <cell r="T1206">
            <v>-59762.5</v>
          </cell>
          <cell r="U1206">
            <v>-76837.5</v>
          </cell>
          <cell r="Y1206">
            <v>-42687.5</v>
          </cell>
        </row>
        <row r="1207">
          <cell r="R1207">
            <v>0</v>
          </cell>
          <cell r="S1207">
            <v>0</v>
          </cell>
          <cell r="T1207">
            <v>0</v>
          </cell>
          <cell r="U1207">
            <v>0</v>
          </cell>
          <cell r="Y1207">
            <v>0</v>
          </cell>
        </row>
        <row r="1208">
          <cell r="R1208">
            <v>-8137.5</v>
          </cell>
          <cell r="S1208">
            <v>-13562.5</v>
          </cell>
          <cell r="T1208">
            <v>-18987.5</v>
          </cell>
          <cell r="U1208">
            <v>-24412.5</v>
          </cell>
          <cell r="Y1208">
            <v>-13562.5</v>
          </cell>
        </row>
        <row r="1209">
          <cell r="R1209">
            <v>0</v>
          </cell>
          <cell r="S1209">
            <v>0</v>
          </cell>
          <cell r="T1209">
            <v>0</v>
          </cell>
          <cell r="U1209">
            <v>0</v>
          </cell>
          <cell r="Y1209">
            <v>0</v>
          </cell>
        </row>
        <row r="1210">
          <cell r="R1210">
            <v>0</v>
          </cell>
          <cell r="S1210">
            <v>0</v>
          </cell>
          <cell r="T1210">
            <v>0</v>
          </cell>
          <cell r="U1210">
            <v>0</v>
          </cell>
          <cell r="Y1210">
            <v>0</v>
          </cell>
        </row>
        <row r="1211">
          <cell r="R1211">
            <v>0</v>
          </cell>
          <cell r="S1211">
            <v>0</v>
          </cell>
          <cell r="T1211">
            <v>0</v>
          </cell>
          <cell r="U1211">
            <v>0</v>
          </cell>
          <cell r="Y1211">
            <v>0</v>
          </cell>
        </row>
        <row r="1212">
          <cell r="R1212">
            <v>-86250</v>
          </cell>
          <cell r="S1212">
            <v>-143750</v>
          </cell>
          <cell r="T1212">
            <v>-201250</v>
          </cell>
          <cell r="U1212">
            <v>-258750</v>
          </cell>
          <cell r="Y1212">
            <v>-143750</v>
          </cell>
        </row>
        <row r="1213">
          <cell r="R1213">
            <v>-69199.77</v>
          </cell>
          <cell r="S1213">
            <v>-115333.1</v>
          </cell>
          <cell r="T1213">
            <v>-161466.43</v>
          </cell>
          <cell r="U1213">
            <v>-207599.76</v>
          </cell>
          <cell r="Y1213">
            <v>-115333.08</v>
          </cell>
        </row>
        <row r="1214">
          <cell r="R1214">
            <v>-25950</v>
          </cell>
          <cell r="S1214">
            <v>-43250</v>
          </cell>
          <cell r="T1214">
            <v>-60550</v>
          </cell>
          <cell r="U1214">
            <v>-77850</v>
          </cell>
          <cell r="Y1214">
            <v>-43250</v>
          </cell>
        </row>
        <row r="1215">
          <cell r="R1215">
            <v>-173250</v>
          </cell>
          <cell r="S1215">
            <v>-288750</v>
          </cell>
          <cell r="T1215">
            <v>-404250</v>
          </cell>
          <cell r="U1215">
            <v>-519750</v>
          </cell>
          <cell r="Y1215">
            <v>-288750</v>
          </cell>
        </row>
        <row r="1216">
          <cell r="R1216">
            <v>-175500</v>
          </cell>
          <cell r="S1216">
            <v>-292500</v>
          </cell>
          <cell r="T1216">
            <v>-409500</v>
          </cell>
          <cell r="U1216">
            <v>-526500</v>
          </cell>
          <cell r="Y1216">
            <v>-292500</v>
          </cell>
        </row>
        <row r="1217">
          <cell r="R1217">
            <v>-43999.77</v>
          </cell>
          <cell r="S1217">
            <v>-73333.100000000006</v>
          </cell>
          <cell r="T1217">
            <v>-102666.43</v>
          </cell>
          <cell r="U1217">
            <v>-131999.76</v>
          </cell>
          <cell r="Y1217">
            <v>-73333.08</v>
          </cell>
        </row>
        <row r="1218">
          <cell r="R1218">
            <v>-62299.77</v>
          </cell>
          <cell r="S1218">
            <v>-103833.1</v>
          </cell>
          <cell r="T1218">
            <v>-145366.43</v>
          </cell>
          <cell r="U1218">
            <v>-186899.76</v>
          </cell>
          <cell r="Y1218">
            <v>-103833.08</v>
          </cell>
        </row>
        <row r="1219">
          <cell r="R1219">
            <v>-91875</v>
          </cell>
          <cell r="S1219">
            <v>-153125</v>
          </cell>
          <cell r="T1219">
            <v>-214375</v>
          </cell>
          <cell r="U1219">
            <v>-275625</v>
          </cell>
          <cell r="Y1219">
            <v>-153125</v>
          </cell>
        </row>
        <row r="1220">
          <cell r="R1220">
            <v>-18400.23</v>
          </cell>
          <cell r="S1220">
            <v>-30666.9</v>
          </cell>
          <cell r="T1220">
            <v>-42933.57</v>
          </cell>
          <cell r="U1220">
            <v>-55200.24</v>
          </cell>
          <cell r="Y1220">
            <v>-30666.92</v>
          </cell>
        </row>
        <row r="1221">
          <cell r="R1221">
            <v>-24787.5</v>
          </cell>
          <cell r="S1221">
            <v>-41312.5</v>
          </cell>
          <cell r="T1221">
            <v>-57837.5</v>
          </cell>
          <cell r="U1221">
            <v>-74362.5</v>
          </cell>
          <cell r="Y1221">
            <v>-41312.5</v>
          </cell>
        </row>
        <row r="1222">
          <cell r="R1222">
            <v>-41374.769999999997</v>
          </cell>
          <cell r="S1222">
            <v>-68958.100000000006</v>
          </cell>
          <cell r="T1222">
            <v>-96541.43</v>
          </cell>
          <cell r="U1222">
            <v>-124124.76</v>
          </cell>
          <cell r="Y1222">
            <v>-68958.080000000002</v>
          </cell>
        </row>
        <row r="1223">
          <cell r="R1223">
            <v>-134062.5</v>
          </cell>
          <cell r="S1223">
            <v>-223437.5</v>
          </cell>
          <cell r="T1223">
            <v>-312812.5</v>
          </cell>
          <cell r="U1223">
            <v>-402187.5</v>
          </cell>
          <cell r="Y1223">
            <v>-223437.5</v>
          </cell>
        </row>
        <row r="1224">
          <cell r="R1224">
            <v>-82249.77</v>
          </cell>
          <cell r="S1224">
            <v>-137083.1</v>
          </cell>
          <cell r="T1224">
            <v>-191916.43</v>
          </cell>
          <cell r="U1224">
            <v>-246749.76</v>
          </cell>
          <cell r="Y1224">
            <v>-137083.07999999999</v>
          </cell>
        </row>
        <row r="1225">
          <cell r="R1225">
            <v>-18000</v>
          </cell>
          <cell r="S1225">
            <v>-30000</v>
          </cell>
          <cell r="T1225">
            <v>-42000</v>
          </cell>
          <cell r="U1225">
            <v>-54000</v>
          </cell>
          <cell r="Y1225">
            <v>-30000</v>
          </cell>
        </row>
        <row r="1226">
          <cell r="R1226">
            <v>-593540.81000000006</v>
          </cell>
          <cell r="S1226">
            <v>-763124.14</v>
          </cell>
          <cell r="T1226">
            <v>-932707.47</v>
          </cell>
          <cell r="U1226">
            <v>-84790.8</v>
          </cell>
          <cell r="Y1226">
            <v>-763124.12</v>
          </cell>
        </row>
        <row r="1227">
          <cell r="R1227">
            <v>-2260415.85</v>
          </cell>
          <cell r="S1227">
            <v>-2906249.18</v>
          </cell>
          <cell r="T1227">
            <v>-3552082.51</v>
          </cell>
          <cell r="U1227">
            <v>-322915.84000000003</v>
          </cell>
          <cell r="Y1227">
            <v>-2906249.16</v>
          </cell>
        </row>
        <row r="1228">
          <cell r="R1228">
            <v>0</v>
          </cell>
          <cell r="S1228">
            <v>0</v>
          </cell>
          <cell r="T1228">
            <v>0</v>
          </cell>
          <cell r="U1228">
            <v>0</v>
          </cell>
          <cell r="Y1228">
            <v>0</v>
          </cell>
        </row>
        <row r="1229">
          <cell r="R1229">
            <v>0</v>
          </cell>
          <cell r="S1229">
            <v>0</v>
          </cell>
          <cell r="T1229">
            <v>0</v>
          </cell>
          <cell r="U1229">
            <v>0</v>
          </cell>
          <cell r="Y1229">
            <v>0</v>
          </cell>
        </row>
        <row r="1230">
          <cell r="R1230">
            <v>0</v>
          </cell>
          <cell r="S1230">
            <v>0</v>
          </cell>
          <cell r="T1230">
            <v>0</v>
          </cell>
          <cell r="U1230">
            <v>0</v>
          </cell>
          <cell r="Y1230">
            <v>0</v>
          </cell>
        </row>
        <row r="1231">
          <cell r="R1231">
            <v>-1081383.43</v>
          </cell>
          <cell r="S1231">
            <v>-1390350.1</v>
          </cell>
          <cell r="T1231">
            <v>-1699316.77</v>
          </cell>
          <cell r="U1231">
            <v>-154483.44</v>
          </cell>
          <cell r="Y1231">
            <v>-1390350.12</v>
          </cell>
        </row>
        <row r="1232">
          <cell r="R1232">
            <v>0</v>
          </cell>
          <cell r="S1232">
            <v>0</v>
          </cell>
          <cell r="T1232">
            <v>0</v>
          </cell>
          <cell r="U1232">
            <v>0</v>
          </cell>
          <cell r="Y1232">
            <v>0</v>
          </cell>
        </row>
        <row r="1233">
          <cell r="R1233">
            <v>0</v>
          </cell>
          <cell r="S1233">
            <v>0</v>
          </cell>
          <cell r="T1233">
            <v>0</v>
          </cell>
          <cell r="U1233">
            <v>0</v>
          </cell>
          <cell r="Y1233">
            <v>0</v>
          </cell>
        </row>
        <row r="1234">
          <cell r="R1234">
            <v>0</v>
          </cell>
          <cell r="S1234">
            <v>0</v>
          </cell>
          <cell r="T1234">
            <v>0</v>
          </cell>
          <cell r="U1234">
            <v>0</v>
          </cell>
          <cell r="Y1234">
            <v>0</v>
          </cell>
        </row>
        <row r="1235">
          <cell r="R1235">
            <v>0</v>
          </cell>
          <cell r="S1235">
            <v>0</v>
          </cell>
          <cell r="T1235">
            <v>0</v>
          </cell>
          <cell r="U1235">
            <v>0</v>
          </cell>
          <cell r="Y1235">
            <v>0</v>
          </cell>
        </row>
        <row r="1236">
          <cell r="R1236">
            <v>0</v>
          </cell>
          <cell r="S1236">
            <v>0</v>
          </cell>
          <cell r="T1236">
            <v>0</v>
          </cell>
          <cell r="U1236">
            <v>0</v>
          </cell>
          <cell r="Y1236">
            <v>0</v>
          </cell>
        </row>
        <row r="1237">
          <cell r="R1237">
            <v>0</v>
          </cell>
          <cell r="S1237">
            <v>0</v>
          </cell>
          <cell r="T1237">
            <v>0</v>
          </cell>
          <cell r="U1237">
            <v>0</v>
          </cell>
          <cell r="Y1237">
            <v>0</v>
          </cell>
        </row>
        <row r="1238">
          <cell r="R1238">
            <v>0</v>
          </cell>
          <cell r="S1238">
            <v>0</v>
          </cell>
          <cell r="T1238">
            <v>0</v>
          </cell>
          <cell r="U1238">
            <v>0</v>
          </cell>
          <cell r="Y1238">
            <v>0</v>
          </cell>
        </row>
        <row r="1239">
          <cell r="R1239">
            <v>-160465.32999999999</v>
          </cell>
          <cell r="S1239">
            <v>-481298.66</v>
          </cell>
          <cell r="T1239">
            <v>-802131.99</v>
          </cell>
          <cell r="U1239">
            <v>-1122965.32</v>
          </cell>
          <cell r="Y1239">
            <v>-481298.64</v>
          </cell>
        </row>
        <row r="1240">
          <cell r="R1240">
            <v>0</v>
          </cell>
          <cell r="S1240">
            <v>0</v>
          </cell>
          <cell r="T1240">
            <v>0</v>
          </cell>
          <cell r="U1240">
            <v>0</v>
          </cell>
          <cell r="Y1240">
            <v>0</v>
          </cell>
        </row>
        <row r="1241">
          <cell r="R1241">
            <v>0</v>
          </cell>
          <cell r="S1241">
            <v>0</v>
          </cell>
          <cell r="T1241">
            <v>0</v>
          </cell>
          <cell r="U1241">
            <v>0</v>
          </cell>
          <cell r="Y1241">
            <v>0</v>
          </cell>
        </row>
        <row r="1242">
          <cell r="R1242">
            <v>0</v>
          </cell>
          <cell r="S1242">
            <v>0</v>
          </cell>
          <cell r="T1242">
            <v>0</v>
          </cell>
          <cell r="U1242">
            <v>0</v>
          </cell>
          <cell r="Y1242">
            <v>0</v>
          </cell>
        </row>
        <row r="1243">
          <cell r="R1243">
            <v>0</v>
          </cell>
          <cell r="S1243">
            <v>0</v>
          </cell>
          <cell r="T1243">
            <v>0</v>
          </cell>
          <cell r="U1243">
            <v>0</v>
          </cell>
          <cell r="Y1243">
            <v>0</v>
          </cell>
        </row>
        <row r="1244">
          <cell r="R1244">
            <v>0</v>
          </cell>
          <cell r="S1244">
            <v>0</v>
          </cell>
          <cell r="T1244">
            <v>0</v>
          </cell>
          <cell r="U1244">
            <v>0</v>
          </cell>
          <cell r="Y1244">
            <v>0</v>
          </cell>
        </row>
        <row r="1245">
          <cell r="R1245">
            <v>-168437.5</v>
          </cell>
          <cell r="S1245">
            <v>-505312.5</v>
          </cell>
          <cell r="T1245">
            <v>-842187.5</v>
          </cell>
          <cell r="U1245">
            <v>-1179062.5</v>
          </cell>
          <cell r="Y1245">
            <v>0</v>
          </cell>
        </row>
        <row r="1246">
          <cell r="R1246">
            <v>-97500</v>
          </cell>
          <cell r="S1246">
            <v>-292500</v>
          </cell>
          <cell r="T1246">
            <v>-487500</v>
          </cell>
          <cell r="U1246">
            <v>-682500</v>
          </cell>
          <cell r="Y1246">
            <v>0</v>
          </cell>
        </row>
        <row r="1247">
          <cell r="R1247">
            <v>-1100896.29</v>
          </cell>
          <cell r="S1247">
            <v>-1651344.42</v>
          </cell>
          <cell r="T1247">
            <v>-2201792.5499999998</v>
          </cell>
          <cell r="U1247">
            <v>-2752240.68</v>
          </cell>
          <cell r="Y1247">
            <v>-1651344.45</v>
          </cell>
        </row>
        <row r="1248">
          <cell r="R1248">
            <v>-65117.91</v>
          </cell>
          <cell r="S1248">
            <v>-126034.67</v>
          </cell>
          <cell r="T1248">
            <v>-1947.65</v>
          </cell>
          <cell r="U1248">
            <v>-62309.18</v>
          </cell>
          <cell r="Y1248">
            <v>-151364.19</v>
          </cell>
        </row>
        <row r="1249">
          <cell r="R1249">
            <v>-13510.1</v>
          </cell>
          <cell r="S1249">
            <v>-27020.21</v>
          </cell>
          <cell r="T1249">
            <v>-40530.32</v>
          </cell>
          <cell r="U1249">
            <v>-13227.42</v>
          </cell>
          <cell r="Y1249">
            <v>-13019.53</v>
          </cell>
        </row>
        <row r="1250">
          <cell r="R1250">
            <v>-18925.72</v>
          </cell>
          <cell r="S1250">
            <v>-3785.15</v>
          </cell>
          <cell r="T1250">
            <v>-11355.44</v>
          </cell>
          <cell r="U1250">
            <v>-18925.72</v>
          </cell>
          <cell r="Y1250">
            <v>-3785.15</v>
          </cell>
        </row>
        <row r="1251">
          <cell r="R1251">
            <v>0</v>
          </cell>
          <cell r="S1251">
            <v>0</v>
          </cell>
          <cell r="T1251">
            <v>0</v>
          </cell>
          <cell r="U1251">
            <v>0</v>
          </cell>
          <cell r="Y1251">
            <v>0</v>
          </cell>
        </row>
        <row r="1252">
          <cell r="R1252">
            <v>0</v>
          </cell>
          <cell r="S1252">
            <v>0</v>
          </cell>
          <cell r="T1252">
            <v>0</v>
          </cell>
          <cell r="U1252">
            <v>0</v>
          </cell>
          <cell r="Y1252">
            <v>0</v>
          </cell>
        </row>
        <row r="1253">
          <cell r="R1253">
            <v>-2826250</v>
          </cell>
          <cell r="S1253">
            <v>-3633750</v>
          </cell>
          <cell r="T1253">
            <v>-4441250</v>
          </cell>
          <cell r="U1253">
            <v>-403750</v>
          </cell>
          <cell r="Y1253">
            <v>-3633750</v>
          </cell>
        </row>
        <row r="1254">
          <cell r="R1254">
            <v>-2041666.47</v>
          </cell>
          <cell r="S1254">
            <v>-2624999.7999999998</v>
          </cell>
          <cell r="T1254">
            <v>-3208333.13</v>
          </cell>
          <cell r="U1254">
            <v>-291666.46000000002</v>
          </cell>
          <cell r="Y1254">
            <v>-2624999.7799999998</v>
          </cell>
        </row>
        <row r="1255">
          <cell r="R1255">
            <v>48605.61</v>
          </cell>
          <cell r="S1255">
            <v>42527.51</v>
          </cell>
          <cell r="T1255">
            <v>36078.980000000003</v>
          </cell>
          <cell r="U1255">
            <v>30005.200000000001</v>
          </cell>
          <cell r="Y1255">
            <v>10944.28</v>
          </cell>
        </row>
        <row r="1256">
          <cell r="R1256">
            <v>-8350.08</v>
          </cell>
          <cell r="S1256">
            <v>-7218.49</v>
          </cell>
          <cell r="T1256">
            <v>-6572.26</v>
          </cell>
          <cell r="U1256">
            <v>-5797.97</v>
          </cell>
          <cell r="Y1256">
            <v>-1240.1600000000001</v>
          </cell>
        </row>
        <row r="1257">
          <cell r="R1257">
            <v>-5054999.82</v>
          </cell>
          <cell r="S1257">
            <v>-6178333.1500000004</v>
          </cell>
          <cell r="T1257">
            <v>-561666.48</v>
          </cell>
          <cell r="U1257">
            <v>-1684999.81</v>
          </cell>
          <cell r="Y1257">
            <v>-6178333.1299999999</v>
          </cell>
        </row>
        <row r="1258">
          <cell r="R1258">
            <v>-61504.03</v>
          </cell>
          <cell r="S1258">
            <v>-61504.03</v>
          </cell>
          <cell r="T1258">
            <v>-61504.03</v>
          </cell>
          <cell r="U1258">
            <v>-61504.03</v>
          </cell>
          <cell r="Y1258">
            <v>-61504.03</v>
          </cell>
        </row>
        <row r="1259">
          <cell r="R1259">
            <v>-99566.01</v>
          </cell>
          <cell r="S1259">
            <v>-99566.01</v>
          </cell>
          <cell r="T1259">
            <v>-111971.88</v>
          </cell>
          <cell r="U1259">
            <v>-111971.88</v>
          </cell>
          <cell r="Y1259">
            <v>-96704.72</v>
          </cell>
        </row>
        <row r="1260">
          <cell r="R1260">
            <v>-5223750</v>
          </cell>
          <cell r="S1260">
            <v>-6716250</v>
          </cell>
          <cell r="T1260">
            <v>-8208750</v>
          </cell>
          <cell r="U1260">
            <v>-746250</v>
          </cell>
          <cell r="Y1260">
            <v>-6716250</v>
          </cell>
        </row>
        <row r="1261">
          <cell r="R1261">
            <v>-554895.86</v>
          </cell>
          <cell r="S1261">
            <v>-713437.53</v>
          </cell>
          <cell r="T1261">
            <v>-871979.2</v>
          </cell>
          <cell r="U1261">
            <v>-79270.87</v>
          </cell>
          <cell r="Y1261">
            <v>-713437.55</v>
          </cell>
        </row>
        <row r="1262">
          <cell r="R1262">
            <v>0</v>
          </cell>
          <cell r="S1262">
            <v>0</v>
          </cell>
          <cell r="T1262">
            <v>0</v>
          </cell>
          <cell r="U1262">
            <v>0</v>
          </cell>
          <cell r="Y1262">
            <v>0</v>
          </cell>
        </row>
        <row r="1263">
          <cell r="R1263">
            <v>-7897500</v>
          </cell>
          <cell r="S1263">
            <v>-9652500</v>
          </cell>
          <cell r="T1263">
            <v>-877500</v>
          </cell>
          <cell r="U1263">
            <v>-2632500</v>
          </cell>
          <cell r="Y1263">
            <v>-9652500</v>
          </cell>
        </row>
        <row r="1264">
          <cell r="R1264">
            <v>0</v>
          </cell>
          <cell r="S1264">
            <v>0</v>
          </cell>
          <cell r="T1264">
            <v>0</v>
          </cell>
          <cell r="U1264">
            <v>0</v>
          </cell>
          <cell r="Y1264">
            <v>0</v>
          </cell>
        </row>
        <row r="1265">
          <cell r="R1265">
            <v>-4165416.7</v>
          </cell>
          <cell r="S1265">
            <v>-5831583.3700000001</v>
          </cell>
          <cell r="T1265">
            <v>-7497750.04</v>
          </cell>
          <cell r="U1265">
            <v>-9163916.7100000009</v>
          </cell>
          <cell r="Y1265">
            <v>-5831583.3899999997</v>
          </cell>
        </row>
        <row r="1266">
          <cell r="R1266">
            <v>0</v>
          </cell>
          <cell r="S1266">
            <v>0</v>
          </cell>
          <cell r="T1266">
            <v>0</v>
          </cell>
          <cell r="U1266">
            <v>0</v>
          </cell>
          <cell r="Y1266">
            <v>0</v>
          </cell>
        </row>
        <row r="1267">
          <cell r="R1267">
            <v>-1400000</v>
          </cell>
          <cell r="S1267">
            <v>-2800000</v>
          </cell>
          <cell r="T1267">
            <v>0</v>
          </cell>
          <cell r="U1267">
            <v>-1400000</v>
          </cell>
          <cell r="Y1267">
            <v>-2800000</v>
          </cell>
        </row>
        <row r="1268">
          <cell r="R1268">
            <v>0</v>
          </cell>
          <cell r="S1268">
            <v>0</v>
          </cell>
          <cell r="T1268">
            <v>0</v>
          </cell>
          <cell r="U1268">
            <v>0</v>
          </cell>
          <cell r="Y1268">
            <v>0</v>
          </cell>
        </row>
        <row r="1269">
          <cell r="R1269">
            <v>-2884583.37</v>
          </cell>
          <cell r="S1269">
            <v>-3461500.04</v>
          </cell>
          <cell r="T1269">
            <v>-576916.71</v>
          </cell>
          <cell r="U1269">
            <v>-1153833.3799999999</v>
          </cell>
          <cell r="Y1269">
            <v>-3461500.06</v>
          </cell>
        </row>
        <row r="1270">
          <cell r="R1270">
            <v>-497250</v>
          </cell>
          <cell r="S1270">
            <v>-596700</v>
          </cell>
          <cell r="T1270">
            <v>-99450</v>
          </cell>
          <cell r="U1270">
            <v>-198900</v>
          </cell>
          <cell r="Y1270">
            <v>-596700</v>
          </cell>
        </row>
        <row r="1271">
          <cell r="Y1271">
            <v>-506666.66</v>
          </cell>
        </row>
        <row r="1272">
          <cell r="R1272">
            <v>0</v>
          </cell>
          <cell r="S1272">
            <v>0</v>
          </cell>
          <cell r="T1272">
            <v>0</v>
          </cell>
          <cell r="U1272">
            <v>0</v>
          </cell>
          <cell r="Y1272">
            <v>0</v>
          </cell>
        </row>
        <row r="1273">
          <cell r="R1273">
            <v>0</v>
          </cell>
          <cell r="S1273">
            <v>0</v>
          </cell>
          <cell r="T1273">
            <v>0</v>
          </cell>
          <cell r="U1273">
            <v>0</v>
          </cell>
          <cell r="Y1273">
            <v>0</v>
          </cell>
        </row>
        <row r="1274">
          <cell r="R1274">
            <v>-840750</v>
          </cell>
          <cell r="S1274">
            <v>-1261125</v>
          </cell>
          <cell r="T1274">
            <v>-1681500</v>
          </cell>
          <cell r="U1274">
            <v>-2101875</v>
          </cell>
          <cell r="Y1274">
            <v>-1261125</v>
          </cell>
        </row>
        <row r="1275">
          <cell r="R1275">
            <v>0</v>
          </cell>
          <cell r="S1275">
            <v>0</v>
          </cell>
          <cell r="T1275">
            <v>0</v>
          </cell>
          <cell r="U1275">
            <v>0</v>
          </cell>
          <cell r="Y1275">
            <v>0</v>
          </cell>
        </row>
        <row r="1276">
          <cell r="R1276">
            <v>0</v>
          </cell>
          <cell r="S1276">
            <v>0</v>
          </cell>
          <cell r="T1276">
            <v>0</v>
          </cell>
          <cell r="U1276">
            <v>0</v>
          </cell>
          <cell r="Y1276">
            <v>0</v>
          </cell>
        </row>
        <row r="1277">
          <cell r="R1277">
            <v>-225448.76</v>
          </cell>
          <cell r="S1277">
            <v>-381740.94</v>
          </cell>
          <cell r="T1277">
            <v>-423197.52</v>
          </cell>
          <cell r="U1277">
            <v>-268627.09999999998</v>
          </cell>
          <cell r="Y1277">
            <v>-57986.93</v>
          </cell>
        </row>
        <row r="1278">
          <cell r="R1278">
            <v>-167985.82</v>
          </cell>
          <cell r="S1278">
            <v>-345754.2</v>
          </cell>
          <cell r="T1278">
            <v>-351062.54</v>
          </cell>
          <cell r="U1278">
            <v>-339990.86</v>
          </cell>
          <cell r="Y1278">
            <v>-150719.60999999999</v>
          </cell>
        </row>
        <row r="1279">
          <cell r="R1279">
            <v>-42699.27</v>
          </cell>
          <cell r="S1279">
            <v>-40012.67</v>
          </cell>
          <cell r="T1279">
            <v>-38397.620000000003</v>
          </cell>
          <cell r="U1279">
            <v>-59182.64</v>
          </cell>
          <cell r="Y1279">
            <v>-62516.55</v>
          </cell>
        </row>
        <row r="1280">
          <cell r="R1280">
            <v>0</v>
          </cell>
          <cell r="S1280">
            <v>0</v>
          </cell>
          <cell r="T1280">
            <v>0</v>
          </cell>
          <cell r="U1280">
            <v>0</v>
          </cell>
          <cell r="Y1280">
            <v>0</v>
          </cell>
        </row>
        <row r="1281">
          <cell r="R1281">
            <v>0</v>
          </cell>
          <cell r="S1281">
            <v>0</v>
          </cell>
          <cell r="T1281">
            <v>0</v>
          </cell>
          <cell r="U1281">
            <v>0</v>
          </cell>
          <cell r="Y1281">
            <v>0</v>
          </cell>
        </row>
        <row r="1282">
          <cell r="R1282">
            <v>0</v>
          </cell>
          <cell r="S1282">
            <v>0</v>
          </cell>
          <cell r="T1282">
            <v>0</v>
          </cell>
          <cell r="U1282">
            <v>0</v>
          </cell>
          <cell r="Y1282">
            <v>0</v>
          </cell>
        </row>
        <row r="1283">
          <cell r="R1283">
            <v>0</v>
          </cell>
          <cell r="S1283">
            <v>0</v>
          </cell>
          <cell r="T1283">
            <v>0</v>
          </cell>
          <cell r="U1283">
            <v>0</v>
          </cell>
          <cell r="Y1283">
            <v>0</v>
          </cell>
        </row>
        <row r="1284">
          <cell r="R1284">
            <v>0</v>
          </cell>
          <cell r="S1284">
            <v>0</v>
          </cell>
          <cell r="T1284">
            <v>0</v>
          </cell>
          <cell r="U1284">
            <v>0</v>
          </cell>
          <cell r="Y1284">
            <v>0</v>
          </cell>
        </row>
        <row r="1288">
          <cell r="R1288">
            <v>-130769.23</v>
          </cell>
          <cell r="S1288">
            <v>-130769.23</v>
          </cell>
          <cell r="T1288">
            <v>0</v>
          </cell>
          <cell r="U1288">
            <v>0</v>
          </cell>
          <cell r="Y1288">
            <v>0</v>
          </cell>
        </row>
        <row r="1289">
          <cell r="R1289">
            <v>0</v>
          </cell>
          <cell r="S1289">
            <v>0</v>
          </cell>
          <cell r="T1289">
            <v>0</v>
          </cell>
          <cell r="U1289">
            <v>0</v>
          </cell>
          <cell r="Y1289">
            <v>0</v>
          </cell>
        </row>
        <row r="1290">
          <cell r="R1290">
            <v>0</v>
          </cell>
          <cell r="S1290">
            <v>0</v>
          </cell>
          <cell r="T1290">
            <v>0</v>
          </cell>
          <cell r="U1290">
            <v>0</v>
          </cell>
          <cell r="Y1290">
            <v>0</v>
          </cell>
        </row>
        <row r="1291">
          <cell r="R1291">
            <v>0</v>
          </cell>
          <cell r="S1291">
            <v>0</v>
          </cell>
          <cell r="T1291">
            <v>0</v>
          </cell>
          <cell r="U1291">
            <v>0</v>
          </cell>
          <cell r="Y1291">
            <v>0</v>
          </cell>
        </row>
        <row r="1292">
          <cell r="R1292">
            <v>0</v>
          </cell>
          <cell r="S1292">
            <v>0</v>
          </cell>
          <cell r="T1292">
            <v>0</v>
          </cell>
          <cell r="U1292">
            <v>0</v>
          </cell>
          <cell r="Y1292">
            <v>0</v>
          </cell>
        </row>
        <row r="1293">
          <cell r="R1293">
            <v>-2199035.39</v>
          </cell>
          <cell r="S1293">
            <v>-366505.88</v>
          </cell>
          <cell r="T1293">
            <v>-733011.78</v>
          </cell>
          <cell r="U1293">
            <v>-1099517.68</v>
          </cell>
          <cell r="Y1293">
            <v>-144722.4</v>
          </cell>
        </row>
        <row r="1294">
          <cell r="R1294">
            <v>-2694505</v>
          </cell>
          <cell r="S1294">
            <v>-2936841</v>
          </cell>
          <cell r="T1294">
            <v>-3251263</v>
          </cell>
          <cell r="U1294">
            <v>-956226.32</v>
          </cell>
          <cell r="Y1294">
            <v>-1639800.32</v>
          </cell>
        </row>
        <row r="1295">
          <cell r="R1295">
            <v>0</v>
          </cell>
          <cell r="S1295">
            <v>0</v>
          </cell>
          <cell r="T1295">
            <v>-48048.45</v>
          </cell>
          <cell r="U1295">
            <v>-48048.45</v>
          </cell>
          <cell r="Y1295">
            <v>0</v>
          </cell>
        </row>
        <row r="1296">
          <cell r="R1296">
            <v>-121392.72</v>
          </cell>
          <cell r="S1296">
            <v>-141624.84</v>
          </cell>
          <cell r="T1296">
            <v>-161856.95999999999</v>
          </cell>
          <cell r="U1296">
            <v>-182089.08</v>
          </cell>
          <cell r="Y1296">
            <v>-182695.02</v>
          </cell>
        </row>
        <row r="1297">
          <cell r="R1297">
            <v>-121392.72</v>
          </cell>
          <cell r="S1297">
            <v>-141624.84</v>
          </cell>
          <cell r="T1297">
            <v>-161856.95999999999</v>
          </cell>
          <cell r="U1297">
            <v>-182089.08</v>
          </cell>
          <cell r="Y1297">
            <v>-182695.02</v>
          </cell>
        </row>
        <row r="1298">
          <cell r="R1298">
            <v>-20630.400000000001</v>
          </cell>
          <cell r="S1298">
            <v>-24068.799999999999</v>
          </cell>
          <cell r="T1298">
            <v>-27507.200000000001</v>
          </cell>
          <cell r="U1298">
            <v>-30945.599999999999</v>
          </cell>
          <cell r="Y1298">
            <v>-53337.02</v>
          </cell>
        </row>
        <row r="1299">
          <cell r="R1299">
            <v>-20630.400000000001</v>
          </cell>
          <cell r="S1299">
            <v>-24068.799999999999</v>
          </cell>
          <cell r="T1299">
            <v>-27507.200000000001</v>
          </cell>
          <cell r="U1299">
            <v>-30945.599999999999</v>
          </cell>
          <cell r="Y1299">
            <v>-53337.01</v>
          </cell>
        </row>
        <row r="1300">
          <cell r="R1300">
            <v>-43302.48</v>
          </cell>
          <cell r="S1300">
            <v>-50519.56</v>
          </cell>
          <cell r="T1300">
            <v>-57736.639999999999</v>
          </cell>
          <cell r="U1300">
            <v>-64953.72</v>
          </cell>
          <cell r="Y1300">
            <v>0</v>
          </cell>
        </row>
        <row r="1301">
          <cell r="R1301">
            <v>0</v>
          </cell>
          <cell r="S1301">
            <v>0</v>
          </cell>
          <cell r="T1301">
            <v>0</v>
          </cell>
          <cell r="U1301">
            <v>0</v>
          </cell>
          <cell r="Y1301">
            <v>0</v>
          </cell>
        </row>
        <row r="1302">
          <cell r="R1302">
            <v>-1105798.8899999999</v>
          </cell>
          <cell r="S1302">
            <v>-1105798.8899999999</v>
          </cell>
          <cell r="T1302">
            <v>-1143255.6499999999</v>
          </cell>
          <cell r="U1302">
            <v>-1143255.6499999999</v>
          </cell>
          <cell r="Y1302">
            <v>-1224133.8999999999</v>
          </cell>
        </row>
        <row r="1303">
          <cell r="R1303">
            <v>0</v>
          </cell>
          <cell r="S1303">
            <v>0</v>
          </cell>
          <cell r="T1303">
            <v>0</v>
          </cell>
          <cell r="U1303">
            <v>0</v>
          </cell>
          <cell r="Y1303">
            <v>0</v>
          </cell>
        </row>
        <row r="1304">
          <cell r="R1304">
            <v>123117.23</v>
          </cell>
          <cell r="S1304">
            <v>125814.83</v>
          </cell>
          <cell r="T1304">
            <v>0</v>
          </cell>
          <cell r="U1304">
            <v>0</v>
          </cell>
          <cell r="Y1304">
            <v>0</v>
          </cell>
        </row>
        <row r="1305">
          <cell r="R1305">
            <v>-133332</v>
          </cell>
          <cell r="S1305">
            <v>-166665</v>
          </cell>
          <cell r="T1305">
            <v>-199998</v>
          </cell>
          <cell r="U1305">
            <v>-233331</v>
          </cell>
          <cell r="Y1305">
            <v>-240545</v>
          </cell>
        </row>
        <row r="1306">
          <cell r="R1306">
            <v>-190511</v>
          </cell>
          <cell r="S1306">
            <v>-190511</v>
          </cell>
          <cell r="T1306">
            <v>-189683.11</v>
          </cell>
          <cell r="U1306">
            <v>-188846.94</v>
          </cell>
          <cell r="Y1306">
            <v>-185417.8</v>
          </cell>
        </row>
        <row r="1307">
          <cell r="R1307">
            <v>-1380184</v>
          </cell>
          <cell r="S1307">
            <v>-1558391</v>
          </cell>
          <cell r="T1307">
            <v>-1785412</v>
          </cell>
          <cell r="U1307">
            <v>-676432.27</v>
          </cell>
          <cell r="Y1307">
            <v>-929170.27</v>
          </cell>
        </row>
        <row r="1308">
          <cell r="R1308">
            <v>-1436307.72</v>
          </cell>
          <cell r="S1308">
            <v>-734368.43</v>
          </cell>
          <cell r="T1308">
            <v>-807453.43</v>
          </cell>
          <cell r="U1308">
            <v>-880581.09</v>
          </cell>
          <cell r="Y1308">
            <v>-1185278.72</v>
          </cell>
        </row>
        <row r="1310">
          <cell r="R1310">
            <v>-728280.11</v>
          </cell>
          <cell r="S1310">
            <v>-724292.86</v>
          </cell>
          <cell r="T1310">
            <v>-719757.95</v>
          </cell>
          <cell r="U1310">
            <v>-714621.02</v>
          </cell>
          <cell r="Y1310">
            <v>-685860.49</v>
          </cell>
        </row>
        <row r="1311">
          <cell r="R1311">
            <v>-298241.32</v>
          </cell>
          <cell r="S1311">
            <v>-298241.32</v>
          </cell>
          <cell r="T1311">
            <v>-60661.32</v>
          </cell>
          <cell r="U1311">
            <v>-82819.05</v>
          </cell>
          <cell r="Y1311">
            <v>-166496.20000000001</v>
          </cell>
        </row>
        <row r="1312">
          <cell r="R1312">
            <v>0</v>
          </cell>
          <cell r="S1312">
            <v>0</v>
          </cell>
          <cell r="T1312">
            <v>0</v>
          </cell>
          <cell r="U1312">
            <v>0</v>
          </cell>
          <cell r="Y1312">
            <v>0</v>
          </cell>
        </row>
        <row r="1313">
          <cell r="R1313">
            <v>0</v>
          </cell>
          <cell r="S1313">
            <v>0</v>
          </cell>
          <cell r="T1313">
            <v>0</v>
          </cell>
          <cell r="U1313">
            <v>0</v>
          </cell>
          <cell r="Y1313">
            <v>0</v>
          </cell>
        </row>
        <row r="1314">
          <cell r="R1314">
            <v>0</v>
          </cell>
          <cell r="S1314">
            <v>0</v>
          </cell>
          <cell r="T1314">
            <v>0</v>
          </cell>
          <cell r="U1314">
            <v>0</v>
          </cell>
          <cell r="Y1314">
            <v>0</v>
          </cell>
        </row>
        <row r="1315">
          <cell r="R1315">
            <v>0</v>
          </cell>
          <cell r="S1315">
            <v>0</v>
          </cell>
          <cell r="T1315">
            <v>0</v>
          </cell>
          <cell r="U1315">
            <v>0</v>
          </cell>
          <cell r="Y1315">
            <v>0</v>
          </cell>
        </row>
        <row r="1316">
          <cell r="R1316">
            <v>0</v>
          </cell>
          <cell r="S1316">
            <v>0</v>
          </cell>
          <cell r="T1316">
            <v>0</v>
          </cell>
          <cell r="U1316">
            <v>0</v>
          </cell>
          <cell r="Y1316">
            <v>0</v>
          </cell>
        </row>
        <row r="1317">
          <cell r="R1317">
            <v>0</v>
          </cell>
          <cell r="S1317">
            <v>0</v>
          </cell>
          <cell r="T1317">
            <v>0</v>
          </cell>
          <cell r="U1317">
            <v>0</v>
          </cell>
          <cell r="Y1317">
            <v>0</v>
          </cell>
        </row>
        <row r="1318">
          <cell r="R1318">
            <v>-241544</v>
          </cell>
          <cell r="S1318">
            <v>-87944</v>
          </cell>
          <cell r="T1318">
            <v>-1606812</v>
          </cell>
          <cell r="U1318">
            <v>-1606812</v>
          </cell>
          <cell r="Y1318">
            <v>0</v>
          </cell>
        </row>
        <row r="1319">
          <cell r="R1319">
            <v>0</v>
          </cell>
          <cell r="S1319">
            <v>0</v>
          </cell>
          <cell r="T1319">
            <v>0</v>
          </cell>
          <cell r="U1319">
            <v>0</v>
          </cell>
          <cell r="Y1319">
            <v>0</v>
          </cell>
        </row>
        <row r="1320">
          <cell r="R1320">
            <v>-3250409</v>
          </cell>
          <cell r="S1320">
            <v>-3250409</v>
          </cell>
          <cell r="T1320">
            <v>0</v>
          </cell>
          <cell r="U1320">
            <v>0</v>
          </cell>
          <cell r="Y1320">
            <v>0</v>
          </cell>
        </row>
        <row r="1323">
          <cell r="R1323">
            <v>-633689.44999999995</v>
          </cell>
          <cell r="S1323">
            <v>-633689.44999999995</v>
          </cell>
          <cell r="T1323">
            <v>-633689.44999999995</v>
          </cell>
          <cell r="U1323">
            <v>-633689.44999999995</v>
          </cell>
          <cell r="Y1323">
            <v>-617568.47</v>
          </cell>
        </row>
        <row r="1324">
          <cell r="R1324">
            <v>-1563239.74</v>
          </cell>
          <cell r="S1324">
            <v>-1517922.89</v>
          </cell>
          <cell r="T1324">
            <v>-821160.95999999996</v>
          </cell>
          <cell r="U1324">
            <v>-821160.95999999996</v>
          </cell>
          <cell r="Y1324">
            <v>-650955.26</v>
          </cell>
        </row>
        <row r="1325">
          <cell r="R1325">
            <v>-309384.17</v>
          </cell>
          <cell r="S1325">
            <v>-309384.17</v>
          </cell>
          <cell r="T1325">
            <v>-309384.17</v>
          </cell>
          <cell r="U1325">
            <v>-309384.17</v>
          </cell>
          <cell r="Y1325">
            <v>-279297</v>
          </cell>
        </row>
        <row r="1326">
          <cell r="R1326">
            <v>0</v>
          </cell>
          <cell r="S1326">
            <v>0</v>
          </cell>
          <cell r="T1326">
            <v>0</v>
          </cell>
          <cell r="U1326">
            <v>0</v>
          </cell>
          <cell r="Y1326">
            <v>0</v>
          </cell>
        </row>
        <row r="1327">
          <cell r="R1327">
            <v>0</v>
          </cell>
          <cell r="S1327">
            <v>0</v>
          </cell>
          <cell r="T1327">
            <v>0</v>
          </cell>
          <cell r="U1327">
            <v>0</v>
          </cell>
          <cell r="Y1327">
            <v>0</v>
          </cell>
        </row>
        <row r="1328">
          <cell r="R1328">
            <v>0</v>
          </cell>
          <cell r="S1328">
            <v>0</v>
          </cell>
          <cell r="T1328">
            <v>0</v>
          </cell>
          <cell r="U1328">
            <v>0</v>
          </cell>
          <cell r="Y1328">
            <v>0</v>
          </cell>
        </row>
        <row r="1329">
          <cell r="R1329">
            <v>0</v>
          </cell>
          <cell r="S1329">
            <v>0</v>
          </cell>
          <cell r="T1329">
            <v>0</v>
          </cell>
          <cell r="U1329">
            <v>0</v>
          </cell>
          <cell r="Y1329">
            <v>0</v>
          </cell>
        </row>
        <row r="1330">
          <cell r="R1330">
            <v>0</v>
          </cell>
          <cell r="S1330">
            <v>0</v>
          </cell>
          <cell r="T1330">
            <v>0</v>
          </cell>
          <cell r="U1330">
            <v>0</v>
          </cell>
          <cell r="Y1330">
            <v>0</v>
          </cell>
        </row>
        <row r="1331">
          <cell r="R1331">
            <v>0</v>
          </cell>
          <cell r="S1331">
            <v>0</v>
          </cell>
          <cell r="T1331">
            <v>0</v>
          </cell>
          <cell r="U1331">
            <v>0</v>
          </cell>
          <cell r="Y1331">
            <v>0</v>
          </cell>
        </row>
        <row r="1332">
          <cell r="R1332">
            <v>0</v>
          </cell>
          <cell r="S1332">
            <v>0</v>
          </cell>
          <cell r="T1332">
            <v>0</v>
          </cell>
          <cell r="U1332">
            <v>0</v>
          </cell>
          <cell r="Y1332">
            <v>0</v>
          </cell>
        </row>
        <row r="1333">
          <cell r="R1333">
            <v>0</v>
          </cell>
          <cell r="S1333">
            <v>0</v>
          </cell>
          <cell r="T1333">
            <v>0</v>
          </cell>
          <cell r="U1333">
            <v>0</v>
          </cell>
          <cell r="Y1333">
            <v>0</v>
          </cell>
        </row>
        <row r="1334">
          <cell r="R1334">
            <v>-18189975.359999999</v>
          </cell>
          <cell r="S1334">
            <v>-17592093.25</v>
          </cell>
          <cell r="T1334">
            <v>-17646484.949999999</v>
          </cell>
          <cell r="U1334">
            <v>-17485337.280000001</v>
          </cell>
          <cell r="Y1334">
            <v>-14880467.699999999</v>
          </cell>
        </row>
        <row r="1335">
          <cell r="R1335">
            <v>-12735996.720000001</v>
          </cell>
          <cell r="S1335">
            <v>-12824137.74</v>
          </cell>
          <cell r="T1335">
            <v>-12773354.26</v>
          </cell>
          <cell r="U1335">
            <v>-12821872.050000001</v>
          </cell>
          <cell r="Y1335">
            <v>-13108050.1</v>
          </cell>
        </row>
        <row r="1336">
          <cell r="R1336">
            <v>-473372.1</v>
          </cell>
          <cell r="S1336">
            <v>-469474.1</v>
          </cell>
          <cell r="T1336">
            <v>-465901.89</v>
          </cell>
          <cell r="U1336">
            <v>-462391.89</v>
          </cell>
          <cell r="Y1336">
            <v>-366424.95</v>
          </cell>
        </row>
        <row r="1337">
          <cell r="R1337">
            <v>-10000</v>
          </cell>
          <cell r="S1337">
            <v>-10000</v>
          </cell>
          <cell r="T1337">
            <v>-10000</v>
          </cell>
          <cell r="U1337">
            <v>-10000</v>
          </cell>
          <cell r="Y1337">
            <v>-10000</v>
          </cell>
        </row>
        <row r="1338">
          <cell r="R1338">
            <v>-16985.93</v>
          </cell>
          <cell r="S1338">
            <v>-16090.74</v>
          </cell>
          <cell r="T1338">
            <v>-14586.35</v>
          </cell>
          <cell r="U1338">
            <v>-32348.12</v>
          </cell>
          <cell r="Y1338">
            <v>-64169.71</v>
          </cell>
        </row>
        <row r="1339">
          <cell r="R1339">
            <v>-64228.41</v>
          </cell>
          <cell r="S1339">
            <v>-42929.55</v>
          </cell>
          <cell r="T1339">
            <v>-39260.910000000003</v>
          </cell>
          <cell r="U1339">
            <v>-42100.46</v>
          </cell>
          <cell r="Y1339">
            <v>-41258.870000000003</v>
          </cell>
        </row>
        <row r="1340">
          <cell r="R1340">
            <v>-1065808.22</v>
          </cell>
          <cell r="S1340">
            <v>-1137948.26</v>
          </cell>
          <cell r="T1340">
            <v>-1171979.02</v>
          </cell>
          <cell r="U1340">
            <v>-1265557.45</v>
          </cell>
          <cell r="Y1340">
            <v>-1844291.41</v>
          </cell>
        </row>
        <row r="1341">
          <cell r="R1341">
            <v>-5421511.7400000002</v>
          </cell>
          <cell r="S1341">
            <v>-6101329.8600000003</v>
          </cell>
          <cell r="T1341">
            <v>-7075401.0999999996</v>
          </cell>
          <cell r="U1341">
            <v>-7697446.5999999996</v>
          </cell>
          <cell r="Y1341">
            <v>-12410258.039999999</v>
          </cell>
        </row>
        <row r="1342">
          <cell r="R1342">
            <v>-1914378.37</v>
          </cell>
          <cell r="S1342">
            <v>-2049326.99</v>
          </cell>
          <cell r="T1342">
            <v>-2158000.2400000002</v>
          </cell>
          <cell r="U1342">
            <v>-2270179.7000000002</v>
          </cell>
          <cell r="Y1342">
            <v>-3278135.94</v>
          </cell>
        </row>
        <row r="1343">
          <cell r="R1343">
            <v>-1659473.13</v>
          </cell>
          <cell r="S1343">
            <v>-1659473.13</v>
          </cell>
          <cell r="T1343">
            <v>-2307984.5699999998</v>
          </cell>
          <cell r="U1343">
            <v>-2307984.5699999998</v>
          </cell>
          <cell r="Y1343">
            <v>-2445495.86</v>
          </cell>
        </row>
        <row r="1344">
          <cell r="R1344">
            <v>-256699</v>
          </cell>
          <cell r="S1344">
            <v>-256699</v>
          </cell>
          <cell r="T1344">
            <v>-472333</v>
          </cell>
          <cell r="U1344">
            <v>-472333</v>
          </cell>
          <cell r="Y1344">
            <v>-1253005.77</v>
          </cell>
        </row>
        <row r="1345">
          <cell r="R1345">
            <v>0</v>
          </cell>
          <cell r="S1345">
            <v>0</v>
          </cell>
          <cell r="T1345">
            <v>0</v>
          </cell>
          <cell r="U1345">
            <v>-196</v>
          </cell>
          <cell r="Y1345">
            <v>-212816.71</v>
          </cell>
        </row>
        <row r="1346">
          <cell r="R1346">
            <v>-15482</v>
          </cell>
          <cell r="S1346">
            <v>-15482</v>
          </cell>
          <cell r="T1346">
            <v>-15482</v>
          </cell>
          <cell r="U1346">
            <v>-15482</v>
          </cell>
          <cell r="Y1346">
            <v>-137879.51999999999</v>
          </cell>
        </row>
        <row r="1347">
          <cell r="R1347">
            <v>0</v>
          </cell>
          <cell r="S1347">
            <v>0</v>
          </cell>
          <cell r="T1347">
            <v>0</v>
          </cell>
          <cell r="U1347">
            <v>0</v>
          </cell>
          <cell r="Y1347">
            <v>-874.23</v>
          </cell>
        </row>
        <row r="1348">
          <cell r="R1348">
            <v>-5353</v>
          </cell>
          <cell r="S1348">
            <v>-5353</v>
          </cell>
          <cell r="T1348">
            <v>-5353</v>
          </cell>
          <cell r="U1348">
            <v>-5353</v>
          </cell>
          <cell r="Y1348">
            <v>-1971</v>
          </cell>
        </row>
        <row r="1350">
          <cell r="R1350">
            <v>-72461.78</v>
          </cell>
          <cell r="S1350">
            <v>-80766.649999999994</v>
          </cell>
          <cell r="T1350">
            <v>-78081.009999999995</v>
          </cell>
          <cell r="U1350">
            <v>-56868.3</v>
          </cell>
          <cell r="Y1350">
            <v>-80192.41</v>
          </cell>
        </row>
        <row r="1351">
          <cell r="R1351">
            <v>0</v>
          </cell>
          <cell r="S1351">
            <v>0</v>
          </cell>
          <cell r="T1351">
            <v>0</v>
          </cell>
          <cell r="U1351">
            <v>0</v>
          </cell>
          <cell r="Y1351">
            <v>-100000</v>
          </cell>
        </row>
        <row r="1352">
          <cell r="R1352">
            <v>-5000</v>
          </cell>
          <cell r="S1352">
            <v>-5000</v>
          </cell>
          <cell r="T1352">
            <v>-5000</v>
          </cell>
          <cell r="U1352">
            <v>-5000</v>
          </cell>
          <cell r="Y1352">
            <v>-5000</v>
          </cell>
        </row>
        <row r="1353">
          <cell r="R1353">
            <v>0</v>
          </cell>
          <cell r="S1353">
            <v>0</v>
          </cell>
          <cell r="T1353">
            <v>0</v>
          </cell>
          <cell r="U1353">
            <v>0</v>
          </cell>
          <cell r="Y1353">
            <v>-1063000</v>
          </cell>
        </row>
        <row r="1354">
          <cell r="R1354">
            <v>-36858472.399999999</v>
          </cell>
          <cell r="S1354">
            <v>-36691031.200000003</v>
          </cell>
          <cell r="T1354">
            <v>-38643885.740000002</v>
          </cell>
          <cell r="U1354">
            <v>-38511914.719999999</v>
          </cell>
          <cell r="Y1354">
            <v>-37979256.25</v>
          </cell>
        </row>
        <row r="1355">
          <cell r="R1355">
            <v>0</v>
          </cell>
          <cell r="S1355">
            <v>0</v>
          </cell>
          <cell r="T1355">
            <v>0</v>
          </cell>
          <cell r="U1355">
            <v>0</v>
          </cell>
          <cell r="Y1355">
            <v>0</v>
          </cell>
        </row>
        <row r="1356">
          <cell r="R1356">
            <v>-431200</v>
          </cell>
          <cell r="S1356">
            <v>-431200</v>
          </cell>
          <cell r="T1356">
            <v>-588280</v>
          </cell>
          <cell r="U1356">
            <v>-736120</v>
          </cell>
          <cell r="Y1356">
            <v>-705544</v>
          </cell>
        </row>
        <row r="1357">
          <cell r="R1357">
            <v>-1117029.02</v>
          </cell>
          <cell r="S1357">
            <v>-843054.33</v>
          </cell>
          <cell r="T1357">
            <v>-1383654.19</v>
          </cell>
          <cell r="U1357">
            <v>-1151263.27</v>
          </cell>
          <cell r="Y1357">
            <v>-1230196.6499999999</v>
          </cell>
        </row>
        <row r="1358">
          <cell r="R1358">
            <v>-10315533.560000001</v>
          </cell>
          <cell r="S1358">
            <v>-10164460.16</v>
          </cell>
          <cell r="T1358">
            <v>-10151463.279999999</v>
          </cell>
          <cell r="U1358">
            <v>-10136360.039999999</v>
          </cell>
          <cell r="Y1358">
            <v>-10071949.439999999</v>
          </cell>
        </row>
        <row r="1359">
          <cell r="R1359">
            <v>-96764.93</v>
          </cell>
          <cell r="S1359">
            <v>-136696.28</v>
          </cell>
          <cell r="T1359">
            <v>-159390.32999999999</v>
          </cell>
          <cell r="U1359">
            <v>-196272.23</v>
          </cell>
          <cell r="Y1359">
            <v>-340809.14</v>
          </cell>
        </row>
        <row r="1360">
          <cell r="R1360">
            <v>0</v>
          </cell>
          <cell r="S1360">
            <v>0</v>
          </cell>
          <cell r="T1360">
            <v>0</v>
          </cell>
          <cell r="U1360">
            <v>0</v>
          </cell>
          <cell r="Y1360">
            <v>0</v>
          </cell>
        </row>
        <row r="1361">
          <cell r="R1361">
            <v>1406.52</v>
          </cell>
          <cell r="S1361">
            <v>-7248</v>
          </cell>
          <cell r="T1361">
            <v>0</v>
          </cell>
          <cell r="U1361">
            <v>0</v>
          </cell>
          <cell r="Y1361">
            <v>0</v>
          </cell>
        </row>
        <row r="1362">
          <cell r="R1362">
            <v>0</v>
          </cell>
          <cell r="S1362">
            <v>0</v>
          </cell>
          <cell r="T1362">
            <v>0</v>
          </cell>
          <cell r="U1362">
            <v>0</v>
          </cell>
          <cell r="Y1362">
            <v>0</v>
          </cell>
        </row>
        <row r="1363">
          <cell r="R1363">
            <v>0</v>
          </cell>
          <cell r="S1363">
            <v>0</v>
          </cell>
          <cell r="T1363">
            <v>0</v>
          </cell>
          <cell r="U1363">
            <v>0</v>
          </cell>
          <cell r="Y1363">
            <v>0</v>
          </cell>
        </row>
        <row r="1364">
          <cell r="R1364">
            <v>-1090818.8400000001</v>
          </cell>
          <cell r="S1364">
            <v>-1070580.76</v>
          </cell>
          <cell r="T1364">
            <v>-1045004</v>
          </cell>
          <cell r="U1364">
            <v>-1015734.54</v>
          </cell>
          <cell r="Y1364">
            <v>-907379</v>
          </cell>
        </row>
        <row r="1365">
          <cell r="R1365">
            <v>-17411000</v>
          </cell>
          <cell r="S1365">
            <v>-17411000</v>
          </cell>
          <cell r="T1365">
            <v>-17411928</v>
          </cell>
          <cell r="U1365">
            <v>-17411236</v>
          </cell>
          <cell r="Y1365">
            <v>-17411236</v>
          </cell>
        </row>
        <row r="1366">
          <cell r="R1366">
            <v>-40198.51</v>
          </cell>
          <cell r="S1366">
            <v>-9048.83</v>
          </cell>
          <cell r="T1366">
            <v>-1351.4</v>
          </cell>
          <cell r="U1366">
            <v>-1351.4</v>
          </cell>
          <cell r="Y1366">
            <v>-560.20000000000005</v>
          </cell>
        </row>
        <row r="1367">
          <cell r="R1367">
            <v>-6013953.4500000002</v>
          </cell>
          <cell r="S1367">
            <v>-6013043.4500000002</v>
          </cell>
          <cell r="T1367">
            <v>-3056231.53</v>
          </cell>
          <cell r="U1367">
            <v>-3056231.53</v>
          </cell>
          <cell r="Y1367">
            <v>-3263767.53</v>
          </cell>
        </row>
        <row r="1368">
          <cell r="R1368">
            <v>-66899.399999999994</v>
          </cell>
          <cell r="S1368">
            <v>-55667.71</v>
          </cell>
          <cell r="T1368">
            <v>-66811.210000000006</v>
          </cell>
          <cell r="U1368">
            <v>-66811.210000000006</v>
          </cell>
          <cell r="Y1368">
            <v>-66811.210000000006</v>
          </cell>
        </row>
        <row r="1369">
          <cell r="R1369">
            <v>0</v>
          </cell>
          <cell r="S1369">
            <v>0</v>
          </cell>
          <cell r="T1369">
            <v>0</v>
          </cell>
          <cell r="U1369">
            <v>0</v>
          </cell>
          <cell r="Y1369">
            <v>0</v>
          </cell>
        </row>
        <row r="1370">
          <cell r="R1370">
            <v>0</v>
          </cell>
          <cell r="S1370">
            <v>0</v>
          </cell>
          <cell r="T1370">
            <v>0</v>
          </cell>
          <cell r="U1370">
            <v>0</v>
          </cell>
          <cell r="Y1370">
            <v>0</v>
          </cell>
        </row>
        <row r="1371">
          <cell r="R1371">
            <v>-218226.01</v>
          </cell>
          <cell r="S1371">
            <v>-217080.18</v>
          </cell>
          <cell r="T1371">
            <v>-215934.35</v>
          </cell>
          <cell r="U1371">
            <v>-214788.52</v>
          </cell>
          <cell r="Y1371">
            <v>-210205.2</v>
          </cell>
        </row>
        <row r="1372">
          <cell r="R1372">
            <v>-4822250.82</v>
          </cell>
          <cell r="S1372">
            <v>-9176389.0999999996</v>
          </cell>
          <cell r="T1372">
            <v>-9185741.9299999997</v>
          </cell>
          <cell r="U1372">
            <v>-9211658.0299999993</v>
          </cell>
          <cell r="Y1372">
            <v>3436153.99</v>
          </cell>
        </row>
        <row r="1373">
          <cell r="R1373">
            <v>-540148</v>
          </cell>
          <cell r="S1373">
            <v>-540148</v>
          </cell>
          <cell r="T1373">
            <v>-1081667</v>
          </cell>
          <cell r="U1373">
            <v>-1081667</v>
          </cell>
          <cell r="Y1373">
            <v>-1755348</v>
          </cell>
        </row>
        <row r="1374">
          <cell r="R1374">
            <v>0</v>
          </cell>
          <cell r="S1374">
            <v>0</v>
          </cell>
          <cell r="T1374">
            <v>0</v>
          </cell>
          <cell r="U1374">
            <v>0</v>
          </cell>
          <cell r="Y1374">
            <v>0</v>
          </cell>
        </row>
        <row r="1375">
          <cell r="R1375">
            <v>0</v>
          </cell>
          <cell r="S1375">
            <v>0</v>
          </cell>
          <cell r="T1375">
            <v>0</v>
          </cell>
          <cell r="U1375">
            <v>0</v>
          </cell>
          <cell r="Y1375">
            <v>0</v>
          </cell>
        </row>
        <row r="1376">
          <cell r="R1376">
            <v>0</v>
          </cell>
          <cell r="S1376">
            <v>0</v>
          </cell>
          <cell r="T1376">
            <v>0</v>
          </cell>
          <cell r="U1376">
            <v>0</v>
          </cell>
          <cell r="Y1376">
            <v>0</v>
          </cell>
        </row>
        <row r="1377">
          <cell r="R1377">
            <v>-13223800</v>
          </cell>
          <cell r="S1377">
            <v>-13077967</v>
          </cell>
          <cell r="T1377">
            <v>-12932134</v>
          </cell>
          <cell r="U1377">
            <v>-12786301</v>
          </cell>
          <cell r="Y1377">
            <v>-12202969</v>
          </cell>
        </row>
        <row r="1378">
          <cell r="R1378">
            <v>-574.6</v>
          </cell>
          <cell r="S1378">
            <v>-574.6</v>
          </cell>
          <cell r="T1378">
            <v>-574.6</v>
          </cell>
          <cell r="U1378">
            <v>-574.6</v>
          </cell>
          <cell r="Y1378">
            <v>-44768.88</v>
          </cell>
        </row>
        <row r="1379">
          <cell r="R1379">
            <v>0</v>
          </cell>
          <cell r="S1379">
            <v>0</v>
          </cell>
          <cell r="T1379">
            <v>0</v>
          </cell>
          <cell r="U1379">
            <v>0</v>
          </cell>
          <cell r="Y1379">
            <v>0</v>
          </cell>
        </row>
        <row r="1380">
          <cell r="R1380">
            <v>0</v>
          </cell>
          <cell r="S1380">
            <v>0</v>
          </cell>
          <cell r="T1380">
            <v>0</v>
          </cell>
          <cell r="U1380">
            <v>0</v>
          </cell>
          <cell r="Y1380">
            <v>0</v>
          </cell>
        </row>
        <row r="1381">
          <cell r="R1381">
            <v>0</v>
          </cell>
          <cell r="S1381">
            <v>0</v>
          </cell>
          <cell r="T1381">
            <v>0</v>
          </cell>
          <cell r="U1381">
            <v>0</v>
          </cell>
          <cell r="Y1381">
            <v>0</v>
          </cell>
        </row>
        <row r="1382">
          <cell r="R1382">
            <v>0</v>
          </cell>
          <cell r="S1382">
            <v>0</v>
          </cell>
          <cell r="T1382">
            <v>0</v>
          </cell>
          <cell r="U1382">
            <v>0</v>
          </cell>
          <cell r="Y1382">
            <v>0</v>
          </cell>
        </row>
        <row r="1383">
          <cell r="R1383">
            <v>0</v>
          </cell>
          <cell r="S1383">
            <v>0</v>
          </cell>
          <cell r="T1383">
            <v>0</v>
          </cell>
          <cell r="U1383">
            <v>0</v>
          </cell>
          <cell r="Y1383">
            <v>0</v>
          </cell>
        </row>
        <row r="1384">
          <cell r="R1384">
            <v>0</v>
          </cell>
          <cell r="S1384">
            <v>0</v>
          </cell>
          <cell r="T1384">
            <v>-620000</v>
          </cell>
          <cell r="U1384">
            <v>-1320000</v>
          </cell>
          <cell r="Y1384">
            <v>-6720000</v>
          </cell>
        </row>
        <row r="1385">
          <cell r="R1385">
            <v>0</v>
          </cell>
          <cell r="S1385">
            <v>0</v>
          </cell>
          <cell r="T1385">
            <v>0</v>
          </cell>
          <cell r="U1385">
            <v>0</v>
          </cell>
          <cell r="Y1385">
            <v>0</v>
          </cell>
        </row>
        <row r="1386">
          <cell r="R1386">
            <v>0</v>
          </cell>
          <cell r="S1386">
            <v>2228153.92</v>
          </cell>
          <cell r="T1386">
            <v>0</v>
          </cell>
          <cell r="U1386">
            <v>7174783.54</v>
          </cell>
          <cell r="Y1386">
            <v>-6285661.3399999999</v>
          </cell>
        </row>
        <row r="1389">
          <cell r="R1389">
            <v>-11659563.32</v>
          </cell>
          <cell r="S1389">
            <v>-12101004.560000001</v>
          </cell>
          <cell r="T1389">
            <v>-12528454.800000001</v>
          </cell>
          <cell r="U1389">
            <v>-12965232.369999999</v>
          </cell>
          <cell r="Y1389">
            <v>-14734787.550000001</v>
          </cell>
        </row>
        <row r="1390">
          <cell r="R1390">
            <v>0</v>
          </cell>
          <cell r="S1390">
            <v>0</v>
          </cell>
          <cell r="T1390">
            <v>0</v>
          </cell>
          <cell r="U1390">
            <v>0</v>
          </cell>
          <cell r="Y1390">
            <v>0</v>
          </cell>
        </row>
        <row r="1391">
          <cell r="R1391">
            <v>0</v>
          </cell>
          <cell r="S1391">
            <v>0</v>
          </cell>
          <cell r="T1391">
            <v>0</v>
          </cell>
          <cell r="U1391">
            <v>0</v>
          </cell>
          <cell r="Y1391">
            <v>0</v>
          </cell>
        </row>
        <row r="1392">
          <cell r="R1392">
            <v>0</v>
          </cell>
          <cell r="S1392">
            <v>0</v>
          </cell>
          <cell r="T1392">
            <v>0</v>
          </cell>
          <cell r="U1392">
            <v>0</v>
          </cell>
          <cell r="Y1392">
            <v>0</v>
          </cell>
        </row>
        <row r="1393">
          <cell r="R1393">
            <v>0</v>
          </cell>
          <cell r="S1393">
            <v>0</v>
          </cell>
          <cell r="T1393">
            <v>0</v>
          </cell>
          <cell r="U1393">
            <v>0</v>
          </cell>
          <cell r="Y1393">
            <v>0</v>
          </cell>
        </row>
        <row r="1394">
          <cell r="R1394">
            <v>0</v>
          </cell>
          <cell r="S1394">
            <v>0</v>
          </cell>
          <cell r="T1394">
            <v>0</v>
          </cell>
          <cell r="U1394">
            <v>0</v>
          </cell>
          <cell r="Y1394">
            <v>0</v>
          </cell>
        </row>
        <row r="1395">
          <cell r="R1395">
            <v>-362689</v>
          </cell>
          <cell r="S1395">
            <v>0</v>
          </cell>
          <cell r="T1395">
            <v>0</v>
          </cell>
          <cell r="U1395">
            <v>0</v>
          </cell>
          <cell r="Y1395">
            <v>0</v>
          </cell>
        </row>
        <row r="1396">
          <cell r="R1396">
            <v>0</v>
          </cell>
          <cell r="S1396">
            <v>0</v>
          </cell>
          <cell r="T1396">
            <v>0</v>
          </cell>
          <cell r="U1396">
            <v>0</v>
          </cell>
          <cell r="Y1396">
            <v>0</v>
          </cell>
        </row>
        <row r="1397">
          <cell r="R1397">
            <v>0</v>
          </cell>
          <cell r="S1397">
            <v>0</v>
          </cell>
          <cell r="T1397">
            <v>0</v>
          </cell>
          <cell r="U1397">
            <v>0</v>
          </cell>
          <cell r="Y1397">
            <v>0</v>
          </cell>
        </row>
        <row r="1398">
          <cell r="R1398">
            <v>0</v>
          </cell>
          <cell r="S1398">
            <v>0</v>
          </cell>
          <cell r="T1398">
            <v>0</v>
          </cell>
          <cell r="U1398">
            <v>0</v>
          </cell>
          <cell r="Y1398">
            <v>0</v>
          </cell>
        </row>
        <row r="1399">
          <cell r="R1399">
            <v>-504290.65</v>
          </cell>
          <cell r="S1399">
            <v>-502044.21</v>
          </cell>
          <cell r="T1399">
            <v>-499797.77</v>
          </cell>
          <cell r="U1399">
            <v>-497551.33</v>
          </cell>
          <cell r="Y1399">
            <v>-488565.57</v>
          </cell>
        </row>
        <row r="1400">
          <cell r="R1400">
            <v>-134193</v>
          </cell>
          <cell r="S1400">
            <v>-185832</v>
          </cell>
          <cell r="T1400">
            <v>-219330.42</v>
          </cell>
          <cell r="U1400">
            <v>-206102.42</v>
          </cell>
          <cell r="Y1400">
            <v>-300468.98</v>
          </cell>
        </row>
        <row r="1401">
          <cell r="R1401">
            <v>-225000</v>
          </cell>
          <cell r="S1401">
            <v>-225000</v>
          </cell>
          <cell r="T1401">
            <v>-225000</v>
          </cell>
          <cell r="U1401">
            <v>0</v>
          </cell>
          <cell r="Y1401">
            <v>0</v>
          </cell>
        </row>
        <row r="1402">
          <cell r="R1402">
            <v>0</v>
          </cell>
          <cell r="S1402">
            <v>0</v>
          </cell>
          <cell r="T1402">
            <v>0</v>
          </cell>
          <cell r="U1402">
            <v>0</v>
          </cell>
          <cell r="Y1402">
            <v>0</v>
          </cell>
        </row>
        <row r="1403">
          <cell r="R1403">
            <v>0</v>
          </cell>
          <cell r="S1403">
            <v>0</v>
          </cell>
          <cell r="T1403">
            <v>0</v>
          </cell>
          <cell r="U1403">
            <v>0</v>
          </cell>
          <cell r="Y1403">
            <v>0</v>
          </cell>
        </row>
        <row r="1404">
          <cell r="R1404">
            <v>0</v>
          </cell>
          <cell r="S1404">
            <v>0</v>
          </cell>
          <cell r="T1404">
            <v>0</v>
          </cell>
          <cell r="U1404">
            <v>0</v>
          </cell>
          <cell r="Y1404">
            <v>0</v>
          </cell>
        </row>
        <row r="1405">
          <cell r="R1405">
            <v>0</v>
          </cell>
          <cell r="S1405">
            <v>0</v>
          </cell>
          <cell r="T1405">
            <v>0</v>
          </cell>
          <cell r="U1405">
            <v>0</v>
          </cell>
          <cell r="Y1405">
            <v>0</v>
          </cell>
        </row>
        <row r="1406">
          <cell r="R1406">
            <v>0</v>
          </cell>
          <cell r="S1406">
            <v>0</v>
          </cell>
          <cell r="T1406">
            <v>0</v>
          </cell>
          <cell r="U1406">
            <v>0</v>
          </cell>
          <cell r="Y1406">
            <v>0</v>
          </cell>
        </row>
        <row r="1407">
          <cell r="R1407">
            <v>0</v>
          </cell>
          <cell r="S1407">
            <v>0</v>
          </cell>
          <cell r="T1407">
            <v>0</v>
          </cell>
          <cell r="U1407">
            <v>0</v>
          </cell>
          <cell r="Y1407">
            <v>0</v>
          </cell>
        </row>
        <row r="1408">
          <cell r="R1408">
            <v>0</v>
          </cell>
          <cell r="S1408">
            <v>0</v>
          </cell>
          <cell r="T1408">
            <v>0</v>
          </cell>
          <cell r="U1408">
            <v>0</v>
          </cell>
          <cell r="Y1408">
            <v>0</v>
          </cell>
        </row>
        <row r="1409">
          <cell r="R1409">
            <v>-7416.29</v>
          </cell>
          <cell r="S1409">
            <v>-7416.29</v>
          </cell>
          <cell r="T1409">
            <v>-7416.29</v>
          </cell>
          <cell r="U1409">
            <v>-7416.29</v>
          </cell>
          <cell r="Y1409">
            <v>-7416.29</v>
          </cell>
        </row>
        <row r="1410">
          <cell r="R1410">
            <v>-5140.3599999999997</v>
          </cell>
          <cell r="S1410">
            <v>-5140.3599999999997</v>
          </cell>
          <cell r="T1410">
            <v>-5140.3599999999997</v>
          </cell>
          <cell r="U1410">
            <v>-5140.3599999999997</v>
          </cell>
          <cell r="Y1410">
            <v>-5140.3599999999997</v>
          </cell>
        </row>
        <row r="1411">
          <cell r="R1411">
            <v>-11459.63</v>
          </cell>
          <cell r="S1411">
            <v>-11459.63</v>
          </cell>
          <cell r="T1411">
            <v>-11459.63</v>
          </cell>
          <cell r="U1411">
            <v>-11459.63</v>
          </cell>
          <cell r="Y1411">
            <v>-11459.63</v>
          </cell>
        </row>
        <row r="1412">
          <cell r="R1412">
            <v>-1479.6</v>
          </cell>
          <cell r="S1412">
            <v>-1479.6</v>
          </cell>
          <cell r="T1412">
            <v>-1479.6</v>
          </cell>
          <cell r="U1412">
            <v>-1479.6</v>
          </cell>
          <cell r="Y1412">
            <v>-1479.6</v>
          </cell>
        </row>
        <row r="1413">
          <cell r="R1413">
            <v>-959.98</v>
          </cell>
          <cell r="S1413">
            <v>-959.98</v>
          </cell>
          <cell r="T1413">
            <v>-959.98</v>
          </cell>
          <cell r="U1413">
            <v>-959.98</v>
          </cell>
          <cell r="Y1413">
            <v>-959.98</v>
          </cell>
        </row>
        <row r="1414">
          <cell r="R1414">
            <v>-876.25</v>
          </cell>
          <cell r="S1414">
            <v>-876.25</v>
          </cell>
          <cell r="T1414">
            <v>-876.25</v>
          </cell>
          <cell r="U1414">
            <v>-876.25</v>
          </cell>
          <cell r="Y1414">
            <v>-876.25</v>
          </cell>
        </row>
        <row r="1415">
          <cell r="R1415">
            <v>-982.79</v>
          </cell>
          <cell r="S1415">
            <v>-988.38</v>
          </cell>
          <cell r="T1415">
            <v>-1010.6</v>
          </cell>
          <cell r="U1415">
            <v>-966.28</v>
          </cell>
          <cell r="Y1415">
            <v>-966.85</v>
          </cell>
        </row>
        <row r="1416">
          <cell r="R1416">
            <v>-31</v>
          </cell>
          <cell r="S1416">
            <v>-156</v>
          </cell>
          <cell r="T1416">
            <v>-201.28</v>
          </cell>
          <cell r="U1416">
            <v>-342.38</v>
          </cell>
          <cell r="Y1416">
            <v>-558.20000000000005</v>
          </cell>
        </row>
        <row r="1417">
          <cell r="R1417">
            <v>-12.55</v>
          </cell>
          <cell r="S1417">
            <v>-12.55</v>
          </cell>
          <cell r="T1417">
            <v>-12.55</v>
          </cell>
          <cell r="U1417">
            <v>-12.55</v>
          </cell>
          <cell r="Y1417">
            <v>-12.55</v>
          </cell>
        </row>
        <row r="1418">
          <cell r="R1418">
            <v>-598.99</v>
          </cell>
          <cell r="S1418">
            <v>-598.99</v>
          </cell>
          <cell r="T1418">
            <v>-598.99</v>
          </cell>
          <cell r="U1418">
            <v>-598.99</v>
          </cell>
          <cell r="Y1418">
            <v>-598.99</v>
          </cell>
        </row>
        <row r="1419">
          <cell r="R1419">
            <v>-168.86</v>
          </cell>
          <cell r="S1419">
            <v>-168.86</v>
          </cell>
          <cell r="T1419">
            <v>-168.86</v>
          </cell>
          <cell r="U1419">
            <v>-168.86</v>
          </cell>
          <cell r="Y1419">
            <v>-168.86</v>
          </cell>
        </row>
        <row r="1420">
          <cell r="R1420">
            <v>0</v>
          </cell>
          <cell r="S1420">
            <v>0</v>
          </cell>
          <cell r="T1420">
            <v>0</v>
          </cell>
          <cell r="U1420">
            <v>0</v>
          </cell>
          <cell r="Y1420">
            <v>0</v>
          </cell>
        </row>
        <row r="1421">
          <cell r="R1421">
            <v>-123.17</v>
          </cell>
          <cell r="S1421">
            <v>-123.17</v>
          </cell>
          <cell r="T1421">
            <v>-123.17</v>
          </cell>
          <cell r="U1421">
            <v>-123.17</v>
          </cell>
          <cell r="Y1421">
            <v>-123.17</v>
          </cell>
        </row>
        <row r="1422">
          <cell r="R1422">
            <v>-574.46</v>
          </cell>
          <cell r="S1422">
            <v>-574.46</v>
          </cell>
          <cell r="T1422">
            <v>-574.46</v>
          </cell>
          <cell r="U1422">
            <v>-574.46</v>
          </cell>
          <cell r="Y1422">
            <v>-574.46</v>
          </cell>
        </row>
        <row r="1423">
          <cell r="R1423">
            <v>0</v>
          </cell>
          <cell r="S1423">
            <v>0</v>
          </cell>
          <cell r="T1423">
            <v>0</v>
          </cell>
          <cell r="U1423">
            <v>0</v>
          </cell>
          <cell r="Y1423">
            <v>-1590</v>
          </cell>
        </row>
        <row r="1424">
          <cell r="R1424">
            <v>-3350841.7</v>
          </cell>
          <cell r="S1424">
            <v>-3574131.7</v>
          </cell>
          <cell r="T1424">
            <v>-3177704.36</v>
          </cell>
          <cell r="U1424">
            <v>-3433904.36</v>
          </cell>
          <cell r="Y1424">
            <v>-3398939.4</v>
          </cell>
        </row>
        <row r="1425">
          <cell r="R1425">
            <v>0</v>
          </cell>
          <cell r="S1425">
            <v>0</v>
          </cell>
          <cell r="T1425">
            <v>0</v>
          </cell>
          <cell r="U1425">
            <v>0</v>
          </cell>
          <cell r="Y1425">
            <v>0</v>
          </cell>
        </row>
        <row r="1426">
          <cell r="R1426">
            <v>-7827246.0300000003</v>
          </cell>
          <cell r="S1426">
            <v>-8038444.0199999996</v>
          </cell>
          <cell r="T1426">
            <v>-8244685.1600000001</v>
          </cell>
          <cell r="U1426">
            <v>-8419648.4100000001</v>
          </cell>
          <cell r="Y1426">
            <v>-9228127.3300000001</v>
          </cell>
        </row>
        <row r="1427">
          <cell r="R1427">
            <v>-3398719.23</v>
          </cell>
          <cell r="S1427">
            <v>-3527243.23</v>
          </cell>
          <cell r="T1427">
            <v>-3633227.23</v>
          </cell>
          <cell r="U1427">
            <v>-3702177.23</v>
          </cell>
          <cell r="Y1427">
            <v>-3852963.23</v>
          </cell>
        </row>
        <row r="1428">
          <cell r="R1428">
            <v>6928634.3099999996</v>
          </cell>
          <cell r="S1428">
            <v>7723150.3799999999</v>
          </cell>
          <cell r="T1428">
            <v>8218648.0899999999</v>
          </cell>
          <cell r="U1428">
            <v>8419648.4100000001</v>
          </cell>
          <cell r="Y1428">
            <v>9228127.3300000001</v>
          </cell>
        </row>
        <row r="1429">
          <cell r="R1429">
            <v>1521958.18</v>
          </cell>
          <cell r="S1429">
            <v>3241266.21</v>
          </cell>
          <cell r="T1429">
            <v>1914425.76</v>
          </cell>
          <cell r="U1429">
            <v>2184695.7000000002</v>
          </cell>
          <cell r="Y1429">
            <v>3017121.97</v>
          </cell>
        </row>
        <row r="1430">
          <cell r="R1430">
            <v>-45158.6</v>
          </cell>
          <cell r="S1430">
            <v>-45158.6</v>
          </cell>
          <cell r="T1430">
            <v>0</v>
          </cell>
          <cell r="U1430">
            <v>0</v>
          </cell>
          <cell r="Y1430">
            <v>0</v>
          </cell>
        </row>
        <row r="1431">
          <cell r="R1431">
            <v>0</v>
          </cell>
          <cell r="S1431">
            <v>0</v>
          </cell>
          <cell r="T1431">
            <v>0</v>
          </cell>
          <cell r="U1431">
            <v>0</v>
          </cell>
          <cell r="Y1431">
            <v>-13722897</v>
          </cell>
        </row>
        <row r="1432">
          <cell r="R1432">
            <v>0</v>
          </cell>
          <cell r="S1432">
            <v>0</v>
          </cell>
          <cell r="T1432">
            <v>0</v>
          </cell>
          <cell r="U1432">
            <v>0</v>
          </cell>
          <cell r="Y1432">
            <v>2160402</v>
          </cell>
        </row>
        <row r="1434">
          <cell r="R1434">
            <v>-1482367.94</v>
          </cell>
          <cell r="S1434">
            <v>-1464795.6</v>
          </cell>
          <cell r="T1434">
            <v>-1447223.26</v>
          </cell>
          <cell r="U1434">
            <v>-1429650.92</v>
          </cell>
          <cell r="Y1434">
            <v>-1359361.56</v>
          </cell>
        </row>
        <row r="1435">
          <cell r="R1435">
            <v>-27246</v>
          </cell>
          <cell r="S1435">
            <v>-22705</v>
          </cell>
          <cell r="T1435">
            <v>-18164</v>
          </cell>
          <cell r="U1435">
            <v>-13623</v>
          </cell>
          <cell r="Y1435">
            <v>0</v>
          </cell>
        </row>
        <row r="1436">
          <cell r="R1436">
            <v>-28841.5</v>
          </cell>
          <cell r="S1436">
            <v>-28485.43</v>
          </cell>
          <cell r="T1436">
            <v>-28129.360000000001</v>
          </cell>
          <cell r="U1436">
            <v>-27773.29</v>
          </cell>
          <cell r="Y1436">
            <v>-26349.01</v>
          </cell>
        </row>
        <row r="1437">
          <cell r="R1437">
            <v>0</v>
          </cell>
          <cell r="S1437">
            <v>0</v>
          </cell>
          <cell r="T1437">
            <v>0</v>
          </cell>
          <cell r="U1437">
            <v>0</v>
          </cell>
          <cell r="Y1437">
            <v>0</v>
          </cell>
        </row>
        <row r="1438">
          <cell r="R1438">
            <v>0</v>
          </cell>
          <cell r="S1438">
            <v>0</v>
          </cell>
          <cell r="T1438">
            <v>0</v>
          </cell>
          <cell r="U1438">
            <v>0</v>
          </cell>
          <cell r="Y1438">
            <v>0</v>
          </cell>
        </row>
        <row r="1439">
          <cell r="R1439">
            <v>-2581086.1</v>
          </cell>
          <cell r="S1439">
            <v>-2550796.62</v>
          </cell>
          <cell r="T1439">
            <v>-2520507.14</v>
          </cell>
          <cell r="U1439">
            <v>-2490217.66</v>
          </cell>
          <cell r="Y1439">
            <v>-2411719.7400000002</v>
          </cell>
        </row>
        <row r="1440">
          <cell r="R1440">
            <v>-32282.74</v>
          </cell>
          <cell r="S1440">
            <v>-31912.68</v>
          </cell>
          <cell r="T1440">
            <v>-31542.62</v>
          </cell>
          <cell r="U1440">
            <v>-31172.560000000001</v>
          </cell>
          <cell r="Y1440">
            <v>-39246.32</v>
          </cell>
        </row>
        <row r="1441">
          <cell r="R1441">
            <v>0</v>
          </cell>
          <cell r="S1441">
            <v>0</v>
          </cell>
          <cell r="T1441">
            <v>0</v>
          </cell>
          <cell r="U1441">
            <v>0</v>
          </cell>
          <cell r="Y1441">
            <v>0</v>
          </cell>
        </row>
        <row r="1442">
          <cell r="R1442">
            <v>-88129.66</v>
          </cell>
          <cell r="S1442">
            <v>-87092.84</v>
          </cell>
          <cell r="T1442">
            <v>-86056.02</v>
          </cell>
          <cell r="U1442">
            <v>-85019.199999999997</v>
          </cell>
          <cell r="Y1442">
            <v>-80871.92</v>
          </cell>
        </row>
        <row r="1443">
          <cell r="R1443">
            <v>-8165809</v>
          </cell>
          <cell r="S1443">
            <v>-8165809</v>
          </cell>
          <cell r="T1443">
            <v>-8165809</v>
          </cell>
          <cell r="U1443">
            <v>-8165809</v>
          </cell>
          <cell r="Y1443">
            <v>-8165809</v>
          </cell>
        </row>
        <row r="1444">
          <cell r="R1444">
            <v>4828763</v>
          </cell>
          <cell r="S1444">
            <v>4877763</v>
          </cell>
          <cell r="T1444">
            <v>4927763</v>
          </cell>
          <cell r="U1444">
            <v>4976763</v>
          </cell>
          <cell r="Y1444">
            <v>5174763</v>
          </cell>
        </row>
        <row r="1445">
          <cell r="R1445">
            <v>-9640313.5700000003</v>
          </cell>
          <cell r="S1445">
            <v>-9157245.1400000006</v>
          </cell>
          <cell r="T1445">
            <v>-8667118.5700000003</v>
          </cell>
          <cell r="U1445">
            <v>-8180521.0700000003</v>
          </cell>
          <cell r="Y1445">
            <v>-6234131.0700000003</v>
          </cell>
        </row>
        <row r="1446">
          <cell r="R1446">
            <v>0</v>
          </cell>
          <cell r="S1446">
            <v>0</v>
          </cell>
          <cell r="T1446">
            <v>-3529.07</v>
          </cell>
          <cell r="U1446">
            <v>-3529.07</v>
          </cell>
          <cell r="Y1446">
            <v>-275141.28000000003</v>
          </cell>
        </row>
        <row r="1447">
          <cell r="R1447">
            <v>-846981.15</v>
          </cell>
          <cell r="S1447">
            <v>-836898.04</v>
          </cell>
          <cell r="T1447">
            <v>-826814.93</v>
          </cell>
          <cell r="U1447">
            <v>-816731.82</v>
          </cell>
          <cell r="Y1447">
            <v>-776399.38</v>
          </cell>
        </row>
        <row r="1448">
          <cell r="R1448">
            <v>0</v>
          </cell>
          <cell r="S1448">
            <v>0</v>
          </cell>
          <cell r="T1448">
            <v>0</v>
          </cell>
          <cell r="U1448">
            <v>0</v>
          </cell>
          <cell r="Y1448">
            <v>0</v>
          </cell>
        </row>
        <row r="1449">
          <cell r="R1449">
            <v>-190059.93</v>
          </cell>
          <cell r="S1449">
            <v>-189383.56</v>
          </cell>
          <cell r="T1449">
            <v>-188707.19</v>
          </cell>
          <cell r="U1449">
            <v>-188030.82</v>
          </cell>
          <cell r="Y1449">
            <v>-185325.34</v>
          </cell>
        </row>
        <row r="1450">
          <cell r="R1450">
            <v>0</v>
          </cell>
          <cell r="S1450">
            <v>0</v>
          </cell>
          <cell r="T1450">
            <v>0</v>
          </cell>
          <cell r="U1450">
            <v>0</v>
          </cell>
          <cell r="Y1450">
            <v>0</v>
          </cell>
        </row>
        <row r="1451">
          <cell r="R1451">
            <v>-71851894.800000012</v>
          </cell>
          <cell r="S1451">
            <v>-71851894.800000012</v>
          </cell>
          <cell r="T1451">
            <v>-71851894.800000012</v>
          </cell>
          <cell r="U1451">
            <v>-71851894.800000012</v>
          </cell>
          <cell r="Y1451">
            <v>-71851894.800000012</v>
          </cell>
        </row>
        <row r="1452">
          <cell r="R1452">
            <v>-3415000</v>
          </cell>
          <cell r="S1452">
            <v>-3394000</v>
          </cell>
          <cell r="T1452">
            <v>-3375000</v>
          </cell>
          <cell r="U1452">
            <v>-3353000</v>
          </cell>
          <cell r="Y1452">
            <v>-3266000</v>
          </cell>
        </row>
        <row r="1453">
          <cell r="R1453">
            <v>-323092</v>
          </cell>
          <cell r="S1453">
            <v>-295092</v>
          </cell>
          <cell r="T1453">
            <v>-968526</v>
          </cell>
          <cell r="U1453">
            <v>-940526</v>
          </cell>
          <cell r="Y1453">
            <v>-828526</v>
          </cell>
        </row>
        <row r="1454">
          <cell r="R1454">
            <v>-345632778</v>
          </cell>
          <cell r="S1454">
            <v>-348561778</v>
          </cell>
          <cell r="T1454">
            <v>-351355344</v>
          </cell>
          <cell r="U1454">
            <v>-354473344</v>
          </cell>
          <cell r="Y1454">
            <v>-364487344</v>
          </cell>
        </row>
        <row r="1455">
          <cell r="R1455">
            <v>-938000</v>
          </cell>
          <cell r="S1455">
            <v>-937000</v>
          </cell>
          <cell r="T1455">
            <v>-937000</v>
          </cell>
          <cell r="U1455">
            <v>-936000</v>
          </cell>
          <cell r="Y1455">
            <v>-933000</v>
          </cell>
        </row>
        <row r="1456">
          <cell r="R1456">
            <v>-32874</v>
          </cell>
          <cell r="S1456">
            <v>-32874</v>
          </cell>
          <cell r="T1456">
            <v>-32874</v>
          </cell>
          <cell r="U1456">
            <v>-32874</v>
          </cell>
          <cell r="Y1456">
            <v>-32874</v>
          </cell>
        </row>
        <row r="1457">
          <cell r="R1457">
            <v>-63753000</v>
          </cell>
          <cell r="S1457">
            <v>-63753000</v>
          </cell>
          <cell r="T1457">
            <v>-63753000</v>
          </cell>
          <cell r="U1457">
            <v>-63753000</v>
          </cell>
          <cell r="Y1457">
            <v>-63753000</v>
          </cell>
        </row>
        <row r="1462">
          <cell r="R1462">
            <v>141000</v>
          </cell>
          <cell r="S1462">
            <v>141000</v>
          </cell>
          <cell r="T1462">
            <v>-839000</v>
          </cell>
          <cell r="U1462">
            <v>-839000</v>
          </cell>
          <cell r="Y1462">
            <v>-839000</v>
          </cell>
        </row>
        <row r="1463">
          <cell r="R1463">
            <v>-1478847.03</v>
          </cell>
          <cell r="S1463">
            <v>-3841847.03</v>
          </cell>
          <cell r="T1463">
            <v>-6949847.0300000003</v>
          </cell>
          <cell r="U1463">
            <v>-9572847.0299999993</v>
          </cell>
          <cell r="Y1463">
            <v>-20056847.030000001</v>
          </cell>
        </row>
        <row r="1464">
          <cell r="R1464">
            <v>-612000</v>
          </cell>
          <cell r="S1464">
            <v>-177000</v>
          </cell>
          <cell r="T1464">
            <v>258000</v>
          </cell>
          <cell r="U1464">
            <v>693000</v>
          </cell>
          <cell r="Y1464">
            <v>2433000</v>
          </cell>
        </row>
        <row r="1465">
          <cell r="R1465">
            <v>-27673328.77</v>
          </cell>
          <cell r="S1465">
            <v>-27673328.77</v>
          </cell>
          <cell r="T1465">
            <v>-27673328.77</v>
          </cell>
          <cell r="U1465">
            <v>-27673328.77</v>
          </cell>
          <cell r="Y1465">
            <v>-27673328.77</v>
          </cell>
        </row>
        <row r="1467">
          <cell r="R1467">
            <v>-4489581</v>
          </cell>
          <cell r="S1467">
            <v>-4489581</v>
          </cell>
          <cell r="T1467">
            <v>-4489581</v>
          </cell>
          <cell r="U1467">
            <v>-4489581</v>
          </cell>
          <cell r="Y1467">
            <v>-4489581</v>
          </cell>
        </row>
        <row r="1469">
          <cell r="R1469">
            <v>-269554.90999999997</v>
          </cell>
          <cell r="S1469">
            <v>-269554.90999999997</v>
          </cell>
          <cell r="T1469">
            <v>-269554.90999999997</v>
          </cell>
          <cell r="U1469">
            <v>-269554.90999999997</v>
          </cell>
          <cell r="Y1469">
            <v>-269554.90999999997</v>
          </cell>
        </row>
        <row r="1470">
          <cell r="R1470">
            <v>-443787.06</v>
          </cell>
          <cell r="S1470">
            <v>-443787.06</v>
          </cell>
          <cell r="T1470">
            <v>-443787.06</v>
          </cell>
          <cell r="U1470">
            <v>-443787.06</v>
          </cell>
          <cell r="Y1470">
            <v>-443787.06</v>
          </cell>
        </row>
        <row r="1471">
          <cell r="R1471">
            <v>-1614.97</v>
          </cell>
          <cell r="S1471">
            <v>-1614.97</v>
          </cell>
          <cell r="T1471">
            <v>-1614.97</v>
          </cell>
          <cell r="U1471">
            <v>-1614.97</v>
          </cell>
          <cell r="Y1471">
            <v>-1614.97</v>
          </cell>
        </row>
        <row r="1472">
          <cell r="R1472">
            <v>-48687.62</v>
          </cell>
          <cell r="S1472">
            <v>-48687.62</v>
          </cell>
          <cell r="T1472">
            <v>-48687.62</v>
          </cell>
          <cell r="U1472">
            <v>-48687.62</v>
          </cell>
          <cell r="Y1472">
            <v>-48687.62</v>
          </cell>
        </row>
        <row r="1473">
          <cell r="R1473">
            <v>-76732.02</v>
          </cell>
          <cell r="S1473">
            <v>-76732.02</v>
          </cell>
          <cell r="T1473">
            <v>-76732.02</v>
          </cell>
          <cell r="U1473">
            <v>-76732.02</v>
          </cell>
          <cell r="Y1473">
            <v>-76732.02</v>
          </cell>
        </row>
        <row r="1474">
          <cell r="R1474">
            <v>-2475</v>
          </cell>
          <cell r="S1474">
            <v>-2475</v>
          </cell>
          <cell r="T1474">
            <v>-2475</v>
          </cell>
          <cell r="U1474">
            <v>-2475</v>
          </cell>
          <cell r="Y1474">
            <v>-2475</v>
          </cell>
        </row>
        <row r="1475">
          <cell r="R1475">
            <v>97405</v>
          </cell>
          <cell r="S1475">
            <v>97405</v>
          </cell>
          <cell r="T1475">
            <v>97405</v>
          </cell>
          <cell r="U1475">
            <v>97405</v>
          </cell>
          <cell r="Y1475">
            <v>97405</v>
          </cell>
        </row>
        <row r="1476">
          <cell r="R1476">
            <v>-4106</v>
          </cell>
          <cell r="S1476">
            <v>-4106</v>
          </cell>
          <cell r="T1476">
            <v>-4106</v>
          </cell>
          <cell r="U1476">
            <v>-4106</v>
          </cell>
          <cell r="Y1476">
            <v>-4106</v>
          </cell>
        </row>
        <row r="1477">
          <cell r="R1477">
            <v>-171529</v>
          </cell>
          <cell r="S1477">
            <v>-171529</v>
          </cell>
          <cell r="T1477">
            <v>-171529</v>
          </cell>
          <cell r="U1477">
            <v>-171529</v>
          </cell>
          <cell r="Y1477">
            <v>-171529</v>
          </cell>
        </row>
        <row r="1478">
          <cell r="R1478">
            <v>8644960</v>
          </cell>
          <cell r="S1478">
            <v>8644960</v>
          </cell>
          <cell r="T1478">
            <v>0</v>
          </cell>
          <cell r="U1478">
            <v>0</v>
          </cell>
          <cell r="Y1478">
            <v>12789013</v>
          </cell>
        </row>
        <row r="1479">
          <cell r="R1479">
            <v>-152467</v>
          </cell>
          <cell r="S1479">
            <v>-152467</v>
          </cell>
          <cell r="T1479">
            <v>-152467</v>
          </cell>
          <cell r="U1479">
            <v>-152467</v>
          </cell>
          <cell r="Y1479">
            <v>-152467</v>
          </cell>
        </row>
        <row r="1480">
          <cell r="R1480">
            <v>1365117.79</v>
          </cell>
          <cell r="S1480">
            <v>1365117.79</v>
          </cell>
          <cell r="T1480">
            <v>1365117.79</v>
          </cell>
          <cell r="U1480">
            <v>1365117.79</v>
          </cell>
          <cell r="Y1480">
            <v>1365117.79</v>
          </cell>
        </row>
        <row r="1481">
          <cell r="R1481">
            <v>0</v>
          </cell>
          <cell r="S1481">
            <v>0</v>
          </cell>
          <cell r="T1481">
            <v>0</v>
          </cell>
          <cell r="U1481">
            <v>0</v>
          </cell>
          <cell r="Y1481">
            <v>0</v>
          </cell>
        </row>
        <row r="1482">
          <cell r="R1482">
            <v>0</v>
          </cell>
          <cell r="S1482">
            <v>0</v>
          </cell>
          <cell r="T1482">
            <v>0</v>
          </cell>
          <cell r="U1482">
            <v>0</v>
          </cell>
          <cell r="Y1482">
            <v>0</v>
          </cell>
        </row>
        <row r="1483">
          <cell r="R1483">
            <v>-477999.57</v>
          </cell>
          <cell r="S1483">
            <v>-477999.57</v>
          </cell>
          <cell r="T1483">
            <v>-477999.57</v>
          </cell>
          <cell r="U1483">
            <v>-477999.57</v>
          </cell>
          <cell r="Y1483">
            <v>-477999.57</v>
          </cell>
        </row>
        <row r="1484">
          <cell r="R1484">
            <v>-3665</v>
          </cell>
          <cell r="S1484">
            <v>-3665</v>
          </cell>
          <cell r="T1484">
            <v>-3665</v>
          </cell>
          <cell r="U1484">
            <v>-3665</v>
          </cell>
          <cell r="Y1484">
            <v>-3665</v>
          </cell>
        </row>
        <row r="1485">
          <cell r="R1485">
            <v>-6562000</v>
          </cell>
          <cell r="S1485">
            <v>-6439000</v>
          </cell>
          <cell r="T1485">
            <v>-6316000</v>
          </cell>
          <cell r="U1485">
            <v>-6193000</v>
          </cell>
          <cell r="Y1485">
            <v>-5701000</v>
          </cell>
        </row>
        <row r="1486">
          <cell r="R1486">
            <v>-947000</v>
          </cell>
          <cell r="S1486">
            <v>-947000</v>
          </cell>
          <cell r="T1486">
            <v>-947000</v>
          </cell>
          <cell r="U1486">
            <v>-947000</v>
          </cell>
          <cell r="Y1486">
            <v>-947000</v>
          </cell>
        </row>
        <row r="1487">
          <cell r="R1487">
            <v>-4261226</v>
          </cell>
          <cell r="S1487">
            <v>-4226226</v>
          </cell>
          <cell r="T1487">
            <v>-4205226</v>
          </cell>
          <cell r="U1487">
            <v>-4184226</v>
          </cell>
          <cell r="Y1487">
            <v>-4893226</v>
          </cell>
        </row>
        <row r="1488">
          <cell r="R1488">
            <v>0</v>
          </cell>
          <cell r="S1488">
            <v>0</v>
          </cell>
          <cell r="T1488">
            <v>0</v>
          </cell>
          <cell r="U1488">
            <v>0</v>
          </cell>
          <cell r="Y1488">
            <v>0</v>
          </cell>
        </row>
        <row r="1489">
          <cell r="R1489">
            <v>-3829000</v>
          </cell>
          <cell r="S1489">
            <v>-3829000</v>
          </cell>
          <cell r="T1489">
            <v>-3937000</v>
          </cell>
          <cell r="U1489">
            <v>-3937000</v>
          </cell>
          <cell r="Y1489">
            <v>-3931000</v>
          </cell>
        </row>
        <row r="1490">
          <cell r="R1490">
            <v>-48134.03</v>
          </cell>
          <cell r="S1490">
            <v>-42982.79</v>
          </cell>
          <cell r="T1490">
            <v>-37831.550000000003</v>
          </cell>
          <cell r="U1490">
            <v>-32680.31</v>
          </cell>
          <cell r="Y1490">
            <v>-12075.35</v>
          </cell>
        </row>
        <row r="1491">
          <cell r="R1491">
            <v>-53286</v>
          </cell>
          <cell r="S1491">
            <v>-53286</v>
          </cell>
          <cell r="T1491">
            <v>-52017</v>
          </cell>
          <cell r="U1491">
            <v>-52017</v>
          </cell>
          <cell r="Y1491">
            <v>-50748</v>
          </cell>
        </row>
        <row r="1492">
          <cell r="R1492">
            <v>-132630689</v>
          </cell>
          <cell r="S1492">
            <v>-132630689</v>
          </cell>
          <cell r="T1492">
            <v>-130528689</v>
          </cell>
          <cell r="U1492">
            <v>-130528689</v>
          </cell>
          <cell r="Y1492">
            <v>-128228689</v>
          </cell>
        </row>
        <row r="1493">
          <cell r="R1493">
            <v>0</v>
          </cell>
          <cell r="S1493">
            <v>0</v>
          </cell>
          <cell r="T1493">
            <v>0</v>
          </cell>
          <cell r="U1493">
            <v>0</v>
          </cell>
          <cell r="Y1493">
            <v>-75000</v>
          </cell>
        </row>
        <row r="1494">
          <cell r="R1494">
            <v>546000</v>
          </cell>
          <cell r="S1494">
            <v>546000</v>
          </cell>
          <cell r="T1494">
            <v>545000</v>
          </cell>
          <cell r="U1494">
            <v>545000</v>
          </cell>
          <cell r="Y1494">
            <v>545000</v>
          </cell>
        </row>
        <row r="1495">
          <cell r="R1495">
            <v>0</v>
          </cell>
          <cell r="S1495">
            <v>0</v>
          </cell>
          <cell r="T1495">
            <v>0</v>
          </cell>
          <cell r="U1495">
            <v>0</v>
          </cell>
          <cell r="Y1495">
            <v>0</v>
          </cell>
        </row>
        <row r="1496">
          <cell r="R1496">
            <v>-2754000</v>
          </cell>
          <cell r="S1496">
            <v>-2579000</v>
          </cell>
          <cell r="T1496">
            <v>-2404000</v>
          </cell>
          <cell r="U1496">
            <v>-2229000</v>
          </cell>
          <cell r="Y1496">
            <v>-1529000</v>
          </cell>
        </row>
        <row r="1497">
          <cell r="R1497">
            <v>-1673000</v>
          </cell>
          <cell r="S1497">
            <v>-1673000</v>
          </cell>
          <cell r="T1497">
            <v>-1673000</v>
          </cell>
          <cell r="U1497">
            <v>-1673000</v>
          </cell>
          <cell r="Y1497">
            <v>-1673000</v>
          </cell>
        </row>
        <row r="1498">
          <cell r="R1498">
            <v>0</v>
          </cell>
          <cell r="S1498">
            <v>0</v>
          </cell>
          <cell r="T1498">
            <v>0</v>
          </cell>
          <cell r="U1498">
            <v>0</v>
          </cell>
          <cell r="Y1498">
            <v>0</v>
          </cell>
        </row>
        <row r="1499">
          <cell r="R1499">
            <v>-15109956</v>
          </cell>
          <cell r="S1499">
            <v>-15015956</v>
          </cell>
          <cell r="T1499">
            <v>-14921956</v>
          </cell>
          <cell r="U1499">
            <v>-14827956</v>
          </cell>
          <cell r="Y1499">
            <v>-14452956</v>
          </cell>
        </row>
        <row r="1500">
          <cell r="R1500">
            <v>-43839000</v>
          </cell>
          <cell r="S1500">
            <v>-43839000</v>
          </cell>
          <cell r="T1500">
            <v>-43839000</v>
          </cell>
          <cell r="U1500">
            <v>-43839000</v>
          </cell>
          <cell r="Y1500">
            <v>-43839000</v>
          </cell>
        </row>
        <row r="1501">
          <cell r="R1501">
            <v>-12256000</v>
          </cell>
          <cell r="S1501">
            <v>-12256000</v>
          </cell>
          <cell r="T1501">
            <v>-12027000</v>
          </cell>
          <cell r="U1501">
            <v>-11954000</v>
          </cell>
          <cell r="Y1501">
            <v>-11662000</v>
          </cell>
        </row>
        <row r="1502">
          <cell r="R1502">
            <v>1332692</v>
          </cell>
          <cell r="S1502">
            <v>1332692</v>
          </cell>
          <cell r="T1502">
            <v>1332692</v>
          </cell>
          <cell r="U1502">
            <v>1332692</v>
          </cell>
          <cell r="Y1502">
            <v>1332692</v>
          </cell>
        </row>
        <row r="1503">
          <cell r="R1503">
            <v>-3452000</v>
          </cell>
          <cell r="S1503">
            <v>-3401000</v>
          </cell>
          <cell r="T1503">
            <v>-2692000</v>
          </cell>
          <cell r="U1503">
            <v>-2641000</v>
          </cell>
          <cell r="Y1503">
            <v>-2437000</v>
          </cell>
        </row>
        <row r="1504">
          <cell r="R1504">
            <v>5635154.54</v>
          </cell>
          <cell r="S1504">
            <v>5635154.54</v>
          </cell>
          <cell r="T1504">
            <v>5635154.54</v>
          </cell>
          <cell r="U1504">
            <v>5635154.54</v>
          </cell>
          <cell r="Y1504">
            <v>5635154.54</v>
          </cell>
        </row>
        <row r="1505">
          <cell r="R1505">
            <v>-10997000</v>
          </cell>
          <cell r="S1505">
            <v>-10995000</v>
          </cell>
          <cell r="T1505">
            <v>-11041000</v>
          </cell>
          <cell r="U1505">
            <v>-11060000</v>
          </cell>
          <cell r="Y1505">
            <v>-10847000</v>
          </cell>
        </row>
        <row r="1506">
          <cell r="R1506">
            <v>376</v>
          </cell>
          <cell r="S1506">
            <v>-162</v>
          </cell>
          <cell r="T1506">
            <v>-7289410</v>
          </cell>
          <cell r="U1506">
            <v>-7287620</v>
          </cell>
          <cell r="Y1506">
            <v>-3216898</v>
          </cell>
        </row>
        <row r="1507">
          <cell r="R1507">
            <v>0</v>
          </cell>
          <cell r="S1507">
            <v>0</v>
          </cell>
          <cell r="T1507">
            <v>0</v>
          </cell>
          <cell r="U1507">
            <v>0</v>
          </cell>
          <cell r="Y1507">
            <v>0</v>
          </cell>
        </row>
        <row r="1508">
          <cell r="R1508">
            <v>-33312000</v>
          </cell>
          <cell r="S1508">
            <v>-33312000</v>
          </cell>
          <cell r="T1508">
            <v>-33312000</v>
          </cell>
          <cell r="U1508">
            <v>-33312000</v>
          </cell>
          <cell r="Y1508">
            <v>-33312000</v>
          </cell>
        </row>
        <row r="1509">
          <cell r="R1509">
            <v>-1769000</v>
          </cell>
          <cell r="S1509">
            <v>-4356000</v>
          </cell>
          <cell r="T1509">
            <v>-6117000</v>
          </cell>
          <cell r="U1509">
            <v>-7367000</v>
          </cell>
          <cell r="Y1509">
            <v>-745000</v>
          </cell>
        </row>
        <row r="1510">
          <cell r="R1510">
            <v>-70915653</v>
          </cell>
          <cell r="S1510">
            <v>-70997653</v>
          </cell>
          <cell r="T1510">
            <v>-71079653</v>
          </cell>
          <cell r="U1510">
            <v>-71161653</v>
          </cell>
          <cell r="Y1510">
            <v>-71489653</v>
          </cell>
        </row>
        <row r="1511">
          <cell r="R1511">
            <v>0</v>
          </cell>
          <cell r="S1511">
            <v>0</v>
          </cell>
          <cell r="T1511">
            <v>0</v>
          </cell>
          <cell r="U1511">
            <v>0</v>
          </cell>
          <cell r="Y1511">
            <v>0</v>
          </cell>
        </row>
        <row r="1512">
          <cell r="R1512">
            <v>0</v>
          </cell>
          <cell r="S1512">
            <v>0</v>
          </cell>
          <cell r="T1512">
            <v>0</v>
          </cell>
          <cell r="U1512">
            <v>0</v>
          </cell>
          <cell r="Y1512">
            <v>0</v>
          </cell>
        </row>
        <row r="1513">
          <cell r="R1513">
            <v>0</v>
          </cell>
          <cell r="S1513">
            <v>0</v>
          </cell>
          <cell r="T1513">
            <v>0</v>
          </cell>
          <cell r="U1513">
            <v>0</v>
          </cell>
          <cell r="Y1513">
            <v>0</v>
          </cell>
        </row>
        <row r="1514">
          <cell r="R1514">
            <v>0</v>
          </cell>
          <cell r="S1514">
            <v>0</v>
          </cell>
          <cell r="T1514">
            <v>0</v>
          </cell>
          <cell r="U1514">
            <v>0</v>
          </cell>
          <cell r="Y1514">
            <v>0</v>
          </cell>
        </row>
        <row r="1515">
          <cell r="R1515">
            <v>0</v>
          </cell>
          <cell r="S1515">
            <v>0</v>
          </cell>
          <cell r="T1515">
            <v>0</v>
          </cell>
          <cell r="U1515">
            <v>0</v>
          </cell>
          <cell r="Y1515">
            <v>0</v>
          </cell>
        </row>
        <row r="1516">
          <cell r="R1516">
            <v>0</v>
          </cell>
          <cell r="S1516">
            <v>0</v>
          </cell>
          <cell r="T1516">
            <v>0</v>
          </cell>
          <cell r="U1516">
            <v>0</v>
          </cell>
          <cell r="Y1516">
            <v>0</v>
          </cell>
        </row>
        <row r="1517">
          <cell r="R1517">
            <v>0</v>
          </cell>
          <cell r="S1517">
            <v>0</v>
          </cell>
          <cell r="T1517">
            <v>0</v>
          </cell>
          <cell r="U1517">
            <v>0</v>
          </cell>
          <cell r="Y1517">
            <v>0</v>
          </cell>
        </row>
        <row r="1518">
          <cell r="R1518">
            <v>0</v>
          </cell>
          <cell r="S1518">
            <v>22430624.030000001</v>
          </cell>
          <cell r="T1518">
            <v>22430624.030000001</v>
          </cell>
          <cell r="U1518">
            <v>22430624.030000001</v>
          </cell>
          <cell r="Y1518">
            <v>65876369.420000002</v>
          </cell>
        </row>
        <row r="1519">
          <cell r="R1519">
            <v>0</v>
          </cell>
          <cell r="S1519">
            <v>0</v>
          </cell>
          <cell r="T1519">
            <v>0</v>
          </cell>
          <cell r="U1519">
            <v>0</v>
          </cell>
          <cell r="Y1519">
            <v>0</v>
          </cell>
        </row>
        <row r="1520">
          <cell r="R1520">
            <v>-5269627728.3599949</v>
          </cell>
          <cell r="S1520">
            <v>-5311623829.9800043</v>
          </cell>
          <cell r="T1520">
            <v>-5254973849.8399992</v>
          </cell>
          <cell r="U1520">
            <v>-5202890360.1200008</v>
          </cell>
          <cell r="Y1520">
            <v>-5313557295.0699997</v>
          </cell>
        </row>
        <row r="1521">
          <cell r="R1521">
            <v>0</v>
          </cell>
          <cell r="S1521">
            <v>0</v>
          </cell>
          <cell r="T1521">
            <v>0</v>
          </cell>
          <cell r="U1521">
            <v>0</v>
          </cell>
          <cell r="Y1521">
            <v>0</v>
          </cell>
        </row>
      </sheetData>
      <sheetData sheetId="14"/>
      <sheetData sheetId="15"/>
      <sheetData sheetId="16"/>
      <sheetData sheetId="17"/>
      <sheetData sheetId="18"/>
      <sheetData sheetId="1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
      <sheetName val="GRC GD rplcmt pc (C)"/>
      <sheetName val="Sheet1"/>
    </sheetNames>
    <sheetDataSet>
      <sheetData sheetId="0"/>
      <sheetData sheetId="1"/>
      <sheetData sheetId="2">
        <row r="276">
          <cell r="I276">
            <v>-39463265.023754649</v>
          </cell>
        </row>
      </sheetData>
      <sheetData sheetId="3"/>
      <sheetData sheetId="4">
        <row r="21">
          <cell r="F21">
            <v>75836019</v>
          </cell>
        </row>
      </sheetData>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15">
          <cell r="P15">
            <v>0</v>
          </cell>
        </row>
      </sheetData>
      <sheetData sheetId="8">
        <row r="17">
          <cell r="N17">
            <v>0</v>
          </cell>
        </row>
      </sheetData>
      <sheetData sheetId="9"/>
      <sheetData sheetId="10"/>
      <sheetData sheetId="1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Book2"/>
    </sheetNames>
    <definedNames>
      <definedName name="nuc797act" refersTo="#REF!"/>
      <definedName name="NUC797sum" refersTo="#REF!"/>
      <definedName name="nuc97budget" refersTo="#REF!"/>
      <definedName name="NUCEVA2ndqtr"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s>
    <sheetDataSet>
      <sheetData sheetId="0" refreshError="1"/>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s>
    <sheetDataSet>
      <sheetData sheetId="0" refreshError="1"/>
      <sheetData sheetId="1" refreshError="1">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Y9">
            <v>0</v>
          </cell>
          <cell r="AA9">
            <v>0</v>
          </cell>
          <cell r="AJ9">
            <v>0</v>
          </cell>
          <cell r="AL9">
            <v>0</v>
          </cell>
          <cell r="AN9">
            <v>0</v>
          </cell>
          <cell r="AR9">
            <v>0</v>
          </cell>
          <cell r="AV9">
            <v>0</v>
          </cell>
          <cell r="AZ9">
            <v>0</v>
          </cell>
        </row>
        <row r="10">
          <cell r="Q10">
            <v>0</v>
          </cell>
          <cell r="S10">
            <v>0</v>
          </cell>
          <cell r="U10">
            <v>0</v>
          </cell>
          <cell r="V10">
            <v>0</v>
          </cell>
          <cell r="Y10">
            <v>0</v>
          </cell>
          <cell r="AA10">
            <v>0</v>
          </cell>
          <cell r="AJ10">
            <v>0</v>
          </cell>
          <cell r="AL10">
            <v>0</v>
          </cell>
          <cell r="AN10">
            <v>0</v>
          </cell>
          <cell r="AR10">
            <v>0</v>
          </cell>
          <cell r="AV10">
            <v>0</v>
          </cell>
          <cell r="AZ10">
            <v>0</v>
          </cell>
        </row>
        <row r="11">
          <cell r="Q11">
            <v>0</v>
          </cell>
          <cell r="S11">
            <v>0</v>
          </cell>
          <cell r="U11">
            <v>0</v>
          </cell>
          <cell r="V11">
            <v>0</v>
          </cell>
          <cell r="Y11">
            <v>0</v>
          </cell>
          <cell r="AA11">
            <v>0</v>
          </cell>
          <cell r="AJ11">
            <v>0</v>
          </cell>
          <cell r="AL11">
            <v>0</v>
          </cell>
          <cell r="AN11">
            <v>0</v>
          </cell>
          <cell r="AR11">
            <v>0</v>
          </cell>
          <cell r="AV11">
            <v>0</v>
          </cell>
          <cell r="AZ11">
            <v>0</v>
          </cell>
        </row>
        <row r="12">
          <cell r="Q12">
            <v>0</v>
          </cell>
          <cell r="S12">
            <v>0</v>
          </cell>
          <cell r="U12">
            <v>0</v>
          </cell>
          <cell r="V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Y21">
            <v>0</v>
          </cell>
          <cell r="AA21">
            <v>0</v>
          </cell>
          <cell r="AJ21">
            <v>0</v>
          </cell>
          <cell r="AL21">
            <v>0</v>
          </cell>
          <cell r="AN21">
            <v>0</v>
          </cell>
          <cell r="AR21">
            <v>0</v>
          </cell>
          <cell r="AV21">
            <v>0</v>
          </cell>
          <cell r="AZ21">
            <v>0</v>
          </cell>
        </row>
        <row r="22">
          <cell r="Q22">
            <v>0</v>
          </cell>
          <cell r="S22">
            <v>0</v>
          </cell>
          <cell r="U22">
            <v>0</v>
          </cell>
          <cell r="V22">
            <v>0</v>
          </cell>
          <cell r="Y22">
            <v>0</v>
          </cell>
          <cell r="AA22">
            <v>0</v>
          </cell>
          <cell r="AJ22">
            <v>0</v>
          </cell>
          <cell r="AL22">
            <v>0</v>
          </cell>
          <cell r="AN22">
            <v>0</v>
          </cell>
          <cell r="AR22">
            <v>0</v>
          </cell>
          <cell r="AV22">
            <v>0</v>
          </cell>
          <cell r="AZ22">
            <v>0</v>
          </cell>
        </row>
        <row r="23">
          <cell r="Q23">
            <v>0</v>
          </cell>
          <cell r="S23">
            <v>0</v>
          </cell>
          <cell r="U23">
            <v>0</v>
          </cell>
          <cell r="V23">
            <v>0</v>
          </cell>
          <cell r="Y23">
            <v>0</v>
          </cell>
          <cell r="AA23">
            <v>0</v>
          </cell>
          <cell r="AJ23">
            <v>0</v>
          </cell>
          <cell r="AL23">
            <v>0</v>
          </cell>
          <cell r="AN23">
            <v>0</v>
          </cell>
          <cell r="AR23">
            <v>0</v>
          </cell>
          <cell r="AV23">
            <v>0</v>
          </cell>
          <cell r="AZ23">
            <v>0</v>
          </cell>
        </row>
        <row r="24">
          <cell r="Q24">
            <v>0</v>
          </cell>
          <cell r="S24">
            <v>0</v>
          </cell>
          <cell r="U24">
            <v>0</v>
          </cell>
          <cell r="V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Y25">
            <v>0</v>
          </cell>
          <cell r="AA25">
            <v>0</v>
          </cell>
          <cell r="AJ25">
            <v>0</v>
          </cell>
          <cell r="AL25">
            <v>0</v>
          </cell>
          <cell r="AN25">
            <v>0</v>
          </cell>
          <cell r="AR25">
            <v>0</v>
          </cell>
          <cell r="AV25">
            <v>0</v>
          </cell>
          <cell r="AZ25">
            <v>0</v>
          </cell>
        </row>
        <row r="26">
          <cell r="Q26">
            <v>0</v>
          </cell>
          <cell r="S26">
            <v>0</v>
          </cell>
          <cell r="U26">
            <v>0</v>
          </cell>
          <cell r="V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Y33">
            <v>0</v>
          </cell>
          <cell r="AA33">
            <v>0</v>
          </cell>
          <cell r="AJ33">
            <v>0</v>
          </cell>
          <cell r="AL33">
            <v>0</v>
          </cell>
          <cell r="AN33">
            <v>0</v>
          </cell>
          <cell r="AR33">
            <v>0</v>
          </cell>
          <cell r="AV33">
            <v>0</v>
          </cell>
          <cell r="AZ33">
            <v>0</v>
          </cell>
        </row>
        <row r="34">
          <cell r="Q34">
            <v>0</v>
          </cell>
          <cell r="S34">
            <v>0</v>
          </cell>
          <cell r="U34">
            <v>0</v>
          </cell>
          <cell r="V34">
            <v>0</v>
          </cell>
          <cell r="Y34">
            <v>0</v>
          </cell>
          <cell r="AA34">
            <v>0</v>
          </cell>
          <cell r="AJ34">
            <v>0</v>
          </cell>
          <cell r="AL34">
            <v>0</v>
          </cell>
          <cell r="AN34">
            <v>0</v>
          </cell>
          <cell r="AR34">
            <v>0</v>
          </cell>
          <cell r="AV34">
            <v>0</v>
          </cell>
          <cell r="AZ34">
            <v>0</v>
          </cell>
        </row>
        <row r="35">
          <cell r="Q35">
            <v>0</v>
          </cell>
          <cell r="S35">
            <v>0</v>
          </cell>
          <cell r="U35">
            <v>0</v>
          </cell>
          <cell r="V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Y46">
            <v>0</v>
          </cell>
          <cell r="AA46">
            <v>0</v>
          </cell>
          <cell r="AJ46">
            <v>0</v>
          </cell>
          <cell r="AN46">
            <v>0</v>
          </cell>
          <cell r="AR46">
            <v>0</v>
          </cell>
          <cell r="AV46">
            <v>0</v>
          </cell>
          <cell r="AZ46">
            <v>0</v>
          </cell>
        </row>
        <row r="47">
          <cell r="Q47">
            <v>0</v>
          </cell>
          <cell r="S47">
            <v>0</v>
          </cell>
          <cell r="U47">
            <v>0</v>
          </cell>
          <cell r="V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Y49">
            <v>0</v>
          </cell>
          <cell r="AA49">
            <v>0</v>
          </cell>
          <cell r="AJ49">
            <v>0</v>
          </cell>
          <cell r="AN49">
            <v>0</v>
          </cell>
          <cell r="AR49">
            <v>0</v>
          </cell>
          <cell r="AV49">
            <v>0</v>
          </cell>
          <cell r="AZ49">
            <v>0</v>
          </cell>
        </row>
        <row r="50">
          <cell r="Q50">
            <v>0</v>
          </cell>
          <cell r="S50">
            <v>0</v>
          </cell>
          <cell r="U50">
            <v>0</v>
          </cell>
          <cell r="V50">
            <v>0</v>
          </cell>
          <cell r="Y50">
            <v>0</v>
          </cell>
          <cell r="AA50">
            <v>0</v>
          </cell>
          <cell r="AJ50">
            <v>0</v>
          </cell>
          <cell r="AN50">
            <v>0</v>
          </cell>
          <cell r="AR50">
            <v>0</v>
          </cell>
          <cell r="AV50">
            <v>0</v>
          </cell>
          <cell r="AZ50">
            <v>0</v>
          </cell>
        </row>
        <row r="51">
          <cell r="Q51">
            <v>0</v>
          </cell>
          <cell r="S51">
            <v>0</v>
          </cell>
          <cell r="U51">
            <v>0</v>
          </cell>
          <cell r="V51">
            <v>0</v>
          </cell>
          <cell r="Y51">
            <v>0</v>
          </cell>
          <cell r="AA51">
            <v>0</v>
          </cell>
          <cell r="AJ51">
            <v>0</v>
          </cell>
          <cell r="AN51">
            <v>0</v>
          </cell>
          <cell r="AR51">
            <v>0</v>
          </cell>
          <cell r="AV51">
            <v>0</v>
          </cell>
          <cell r="AZ51">
            <v>0</v>
          </cell>
        </row>
        <row r="52">
          <cell r="Q52">
            <v>0</v>
          </cell>
          <cell r="S52">
            <v>0</v>
          </cell>
          <cell r="U52">
            <v>0</v>
          </cell>
          <cell r="V52">
            <v>0</v>
          </cell>
          <cell r="Y52">
            <v>0</v>
          </cell>
          <cell r="AA52">
            <v>0</v>
          </cell>
          <cell r="AJ52">
            <v>0</v>
          </cell>
          <cell r="AN52">
            <v>0</v>
          </cell>
          <cell r="AR52">
            <v>0</v>
          </cell>
          <cell r="AV52">
            <v>0</v>
          </cell>
          <cell r="AZ52">
            <v>0</v>
          </cell>
        </row>
        <row r="53">
          <cell r="Q53">
            <v>0</v>
          </cell>
          <cell r="S53">
            <v>0</v>
          </cell>
          <cell r="U53">
            <v>0</v>
          </cell>
          <cell r="V53">
            <v>0</v>
          </cell>
          <cell r="Y53">
            <v>0</v>
          </cell>
          <cell r="AA53">
            <v>0</v>
          </cell>
          <cell r="AJ53">
            <v>0</v>
          </cell>
          <cell r="AN53">
            <v>0</v>
          </cell>
          <cell r="AR53">
            <v>0</v>
          </cell>
          <cell r="AV53">
            <v>0</v>
          </cell>
          <cell r="AZ53">
            <v>0</v>
          </cell>
        </row>
        <row r="54">
          <cell r="Q54">
            <v>-42834236</v>
          </cell>
          <cell r="S54">
            <v>-42834236</v>
          </cell>
          <cell r="U54">
            <v>-42151986</v>
          </cell>
          <cell r="V54">
            <v>-42151986</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Y58">
            <v>0</v>
          </cell>
          <cell r="AA58">
            <v>0</v>
          </cell>
          <cell r="AJ58">
            <v>0</v>
          </cell>
          <cell r="AN58">
            <v>0</v>
          </cell>
          <cell r="AR58">
            <v>0</v>
          </cell>
          <cell r="AV58">
            <v>0</v>
          </cell>
          <cell r="AZ58">
            <v>0</v>
          </cell>
        </row>
        <row r="59">
          <cell r="Q59">
            <v>0</v>
          </cell>
          <cell r="S59">
            <v>0</v>
          </cell>
          <cell r="U59">
            <v>0</v>
          </cell>
          <cell r="V59">
            <v>0</v>
          </cell>
          <cell r="Y59">
            <v>0</v>
          </cell>
          <cell r="AA59">
            <v>0</v>
          </cell>
          <cell r="AJ59">
            <v>0</v>
          </cell>
          <cell r="AN59">
            <v>0</v>
          </cell>
          <cell r="AR59">
            <v>0</v>
          </cell>
          <cell r="AV59">
            <v>0</v>
          </cell>
          <cell r="AZ59">
            <v>0</v>
          </cell>
        </row>
        <row r="60">
          <cell r="Q60">
            <v>0</v>
          </cell>
          <cell r="S60">
            <v>0</v>
          </cell>
          <cell r="U60">
            <v>0</v>
          </cell>
          <cell r="V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Y67">
            <v>0</v>
          </cell>
          <cell r="AA67">
            <v>0</v>
          </cell>
          <cell r="AJ67">
            <v>0</v>
          </cell>
          <cell r="AN67">
            <v>0</v>
          </cell>
          <cell r="AR67">
            <v>0</v>
          </cell>
          <cell r="AV67">
            <v>0</v>
          </cell>
          <cell r="AZ67">
            <v>0</v>
          </cell>
        </row>
        <row r="68">
          <cell r="Q68">
            <v>0</v>
          </cell>
          <cell r="S68">
            <v>0</v>
          </cell>
          <cell r="U68">
            <v>0</v>
          </cell>
          <cell r="V68">
            <v>0</v>
          </cell>
          <cell r="Y68">
            <v>0</v>
          </cell>
          <cell r="AA68">
            <v>0</v>
          </cell>
          <cell r="AJ68">
            <v>0</v>
          </cell>
          <cell r="AN68">
            <v>0</v>
          </cell>
          <cell r="AR68">
            <v>0</v>
          </cell>
          <cell r="AV68">
            <v>0</v>
          </cell>
          <cell r="AZ68">
            <v>0</v>
          </cell>
        </row>
        <row r="69">
          <cell r="Q69">
            <v>0</v>
          </cell>
          <cell r="S69">
            <v>0</v>
          </cell>
          <cell r="U69">
            <v>0</v>
          </cell>
          <cell r="V69">
            <v>0</v>
          </cell>
          <cell r="Y69">
            <v>0</v>
          </cell>
          <cell r="AA69">
            <v>0</v>
          </cell>
          <cell r="AJ69">
            <v>0</v>
          </cell>
          <cell r="AN69">
            <v>0</v>
          </cell>
          <cell r="AR69">
            <v>0</v>
          </cell>
          <cell r="AV69">
            <v>0</v>
          </cell>
          <cell r="AZ69">
            <v>0</v>
          </cell>
        </row>
        <row r="70">
          <cell r="Q70">
            <v>0</v>
          </cell>
          <cell r="S70">
            <v>0</v>
          </cell>
          <cell r="U70">
            <v>0</v>
          </cell>
          <cell r="V70">
            <v>0</v>
          </cell>
          <cell r="Y70">
            <v>0</v>
          </cell>
          <cell r="AA70">
            <v>0</v>
          </cell>
          <cell r="AJ70">
            <v>0</v>
          </cell>
          <cell r="AN70">
            <v>0</v>
          </cell>
          <cell r="AR70">
            <v>0</v>
          </cell>
          <cell r="AV70">
            <v>0</v>
          </cell>
          <cell r="AZ70">
            <v>0</v>
          </cell>
        </row>
        <row r="71">
          <cell r="Q71">
            <v>0</v>
          </cell>
          <cell r="S71">
            <v>0</v>
          </cell>
          <cell r="U71">
            <v>0</v>
          </cell>
          <cell r="V71">
            <v>0</v>
          </cell>
          <cell r="Y71">
            <v>0</v>
          </cell>
          <cell r="AA71">
            <v>0</v>
          </cell>
          <cell r="AJ71">
            <v>0</v>
          </cell>
          <cell r="AN71">
            <v>0</v>
          </cell>
          <cell r="AR71">
            <v>0</v>
          </cell>
          <cell r="AV71">
            <v>0</v>
          </cell>
          <cell r="AZ71">
            <v>0</v>
          </cell>
        </row>
        <row r="72">
          <cell r="Q72">
            <v>0</v>
          </cell>
          <cell r="S72">
            <v>0</v>
          </cell>
          <cell r="U72">
            <v>0</v>
          </cell>
          <cell r="V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Y77">
            <v>0</v>
          </cell>
          <cell r="AA77">
            <v>0</v>
          </cell>
          <cell r="AJ77">
            <v>0</v>
          </cell>
          <cell r="AN77">
            <v>0</v>
          </cell>
          <cell r="AR77">
            <v>0</v>
          </cell>
          <cell r="AV77">
            <v>0</v>
          </cell>
          <cell r="AZ77">
            <v>0</v>
          </cell>
        </row>
        <row r="78">
          <cell r="Q78">
            <v>302358.01</v>
          </cell>
          <cell r="S78">
            <v>302358.01</v>
          </cell>
          <cell r="U78">
            <v>302358.01</v>
          </cell>
          <cell r="V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Y84">
            <v>-710389</v>
          </cell>
          <cell r="AA84">
            <v>-714689</v>
          </cell>
          <cell r="AJ84">
            <v>-680289</v>
          </cell>
          <cell r="AN84">
            <v>-688889</v>
          </cell>
          <cell r="AR84">
            <v>-697489</v>
          </cell>
          <cell r="AV84">
            <v>-706089</v>
          </cell>
          <cell r="AZ84">
            <v>-714689</v>
          </cell>
        </row>
        <row r="85">
          <cell r="Q85">
            <v>0</v>
          </cell>
          <cell r="S85">
            <v>0</v>
          </cell>
          <cell r="U85">
            <v>0</v>
          </cell>
          <cell r="V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Y92">
            <v>0</v>
          </cell>
          <cell r="AA92">
            <v>0</v>
          </cell>
          <cell r="AJ92">
            <v>0</v>
          </cell>
          <cell r="AN92">
            <v>0</v>
          </cell>
          <cell r="AR92">
            <v>0</v>
          </cell>
          <cell r="AV92">
            <v>0</v>
          </cell>
          <cell r="AZ92">
            <v>0</v>
          </cell>
        </row>
        <row r="93">
          <cell r="Q93">
            <v>0</v>
          </cell>
          <cell r="S93">
            <v>0</v>
          </cell>
          <cell r="U93">
            <v>0</v>
          </cell>
          <cell r="V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Y96">
            <v>0</v>
          </cell>
          <cell r="AA96">
            <v>0</v>
          </cell>
          <cell r="AJ96">
            <v>0</v>
          </cell>
          <cell r="AN96">
            <v>0</v>
          </cell>
          <cell r="AR96">
            <v>0</v>
          </cell>
          <cell r="AV96">
            <v>0</v>
          </cell>
          <cell r="AZ96">
            <v>0</v>
          </cell>
        </row>
        <row r="97">
          <cell r="Q97">
            <v>-446720.92</v>
          </cell>
          <cell r="S97">
            <v>-446720.92</v>
          </cell>
          <cell r="U97">
            <v>-446720.92</v>
          </cell>
          <cell r="V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Y99">
            <v>0</v>
          </cell>
          <cell r="AA99">
            <v>0</v>
          </cell>
          <cell r="AJ99">
            <v>0</v>
          </cell>
          <cell r="AN99">
            <v>0</v>
          </cell>
          <cell r="AR99">
            <v>0</v>
          </cell>
          <cell r="AV99">
            <v>0</v>
          </cell>
          <cell r="AZ99">
            <v>0</v>
          </cell>
        </row>
        <row r="100">
          <cell r="Q100">
            <v>100000</v>
          </cell>
          <cell r="S100">
            <v>100000</v>
          </cell>
          <cell r="U100">
            <v>100000</v>
          </cell>
          <cell r="V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Y104">
            <v>0</v>
          </cell>
          <cell r="AA104">
            <v>0</v>
          </cell>
          <cell r="AJ104">
            <v>0</v>
          </cell>
          <cell r="AN104">
            <v>0</v>
          </cell>
          <cell r="AR104">
            <v>0</v>
          </cell>
          <cell r="AV104">
            <v>0</v>
          </cell>
          <cell r="AZ104">
            <v>0</v>
          </cell>
        </row>
        <row r="105">
          <cell r="Q105">
            <v>6324.69</v>
          </cell>
          <cell r="S105">
            <v>6324.69</v>
          </cell>
          <cell r="U105">
            <v>6848.69</v>
          </cell>
          <cell r="V105">
            <v>6848.69</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Y109">
            <v>0</v>
          </cell>
          <cell r="AA109">
            <v>0</v>
          </cell>
          <cell r="AJ109">
            <v>0</v>
          </cell>
          <cell r="AN109">
            <v>0</v>
          </cell>
          <cell r="AR109">
            <v>0</v>
          </cell>
          <cell r="AV109">
            <v>0</v>
          </cell>
          <cell r="AZ109">
            <v>0</v>
          </cell>
        </row>
        <row r="110">
          <cell r="Q110">
            <v>0</v>
          </cell>
          <cell r="S110">
            <v>0</v>
          </cell>
          <cell r="U110">
            <v>0</v>
          </cell>
          <cell r="V110">
            <v>0</v>
          </cell>
          <cell r="Y110">
            <v>0</v>
          </cell>
          <cell r="AA110">
            <v>0</v>
          </cell>
          <cell r="AJ110">
            <v>0</v>
          </cell>
          <cell r="AN110">
            <v>0</v>
          </cell>
          <cell r="AR110">
            <v>0</v>
          </cell>
          <cell r="AV110">
            <v>0</v>
          </cell>
          <cell r="AZ110">
            <v>0</v>
          </cell>
        </row>
        <row r="111">
          <cell r="Q111">
            <v>0</v>
          </cell>
          <cell r="S111">
            <v>0</v>
          </cell>
          <cell r="U111">
            <v>0</v>
          </cell>
          <cell r="V111">
            <v>0</v>
          </cell>
          <cell r="Y111">
            <v>0</v>
          </cell>
          <cell r="AA111">
            <v>0</v>
          </cell>
          <cell r="AJ111">
            <v>0</v>
          </cell>
          <cell r="AN111">
            <v>0</v>
          </cell>
          <cell r="AR111">
            <v>0</v>
          </cell>
          <cell r="AV111">
            <v>0</v>
          </cell>
          <cell r="AZ111">
            <v>0</v>
          </cell>
        </row>
        <row r="112">
          <cell r="Q112">
            <v>0</v>
          </cell>
          <cell r="S112">
            <v>0</v>
          </cell>
          <cell r="U112">
            <v>0</v>
          </cell>
          <cell r="V112">
            <v>0</v>
          </cell>
          <cell r="Y112">
            <v>0</v>
          </cell>
          <cell r="AA112">
            <v>0</v>
          </cell>
          <cell r="AJ112">
            <v>0</v>
          </cell>
          <cell r="AN112">
            <v>0</v>
          </cell>
          <cell r="AR112">
            <v>0</v>
          </cell>
          <cell r="AV112">
            <v>0</v>
          </cell>
          <cell r="AZ112">
            <v>0</v>
          </cell>
        </row>
        <row r="113">
          <cell r="Q113">
            <v>7556.66</v>
          </cell>
          <cell r="S113">
            <v>7556.66</v>
          </cell>
          <cell r="U113">
            <v>7556.66</v>
          </cell>
          <cell r="V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Y114">
            <v>0</v>
          </cell>
          <cell r="AA114">
            <v>0</v>
          </cell>
          <cell r="AJ114">
            <v>0</v>
          </cell>
          <cell r="AN114">
            <v>0</v>
          </cell>
          <cell r="AR114">
            <v>0</v>
          </cell>
          <cell r="AV114">
            <v>0</v>
          </cell>
          <cell r="AZ114">
            <v>0</v>
          </cell>
        </row>
        <row r="115">
          <cell r="Q115">
            <v>0</v>
          </cell>
          <cell r="S115">
            <v>0</v>
          </cell>
          <cell r="U115">
            <v>0</v>
          </cell>
          <cell r="V115">
            <v>0</v>
          </cell>
          <cell r="Y115">
            <v>0</v>
          </cell>
          <cell r="AA115">
            <v>0</v>
          </cell>
          <cell r="AJ115">
            <v>0</v>
          </cell>
          <cell r="AN115">
            <v>0</v>
          </cell>
          <cell r="AR115">
            <v>0</v>
          </cell>
          <cell r="AV115">
            <v>0</v>
          </cell>
          <cell r="AZ115">
            <v>0</v>
          </cell>
        </row>
        <row r="116">
          <cell r="Q116">
            <v>0</v>
          </cell>
          <cell r="S116">
            <v>0</v>
          </cell>
          <cell r="U116">
            <v>0</v>
          </cell>
          <cell r="V116">
            <v>0</v>
          </cell>
          <cell r="Y116">
            <v>0</v>
          </cell>
          <cell r="AA116">
            <v>0</v>
          </cell>
          <cell r="AJ116">
            <v>0</v>
          </cell>
          <cell r="AN116">
            <v>0</v>
          </cell>
          <cell r="AR116">
            <v>0</v>
          </cell>
          <cell r="AV116">
            <v>0</v>
          </cell>
          <cell r="AZ116">
            <v>0</v>
          </cell>
        </row>
        <row r="117">
          <cell r="Q117">
            <v>0</v>
          </cell>
          <cell r="S117">
            <v>0</v>
          </cell>
          <cell r="U117">
            <v>0</v>
          </cell>
          <cell r="V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Y118">
            <v>0</v>
          </cell>
          <cell r="AA118">
            <v>0</v>
          </cell>
          <cell r="AJ118">
            <v>0</v>
          </cell>
          <cell r="AN118">
            <v>0</v>
          </cell>
          <cell r="AR118">
            <v>0</v>
          </cell>
          <cell r="AV118">
            <v>0</v>
          </cell>
          <cell r="AZ118">
            <v>0</v>
          </cell>
        </row>
        <row r="119">
          <cell r="Q119">
            <v>0</v>
          </cell>
          <cell r="S119">
            <v>0</v>
          </cell>
          <cell r="U119">
            <v>0</v>
          </cell>
          <cell r="V119">
            <v>0</v>
          </cell>
          <cell r="Y119">
            <v>0</v>
          </cell>
          <cell r="AA119">
            <v>0</v>
          </cell>
          <cell r="AJ119">
            <v>0</v>
          </cell>
          <cell r="AN119">
            <v>0</v>
          </cell>
          <cell r="AR119">
            <v>0</v>
          </cell>
          <cell r="AV119">
            <v>0</v>
          </cell>
          <cell r="AZ119">
            <v>0</v>
          </cell>
        </row>
        <row r="120">
          <cell r="Q120">
            <v>0</v>
          </cell>
          <cell r="S120">
            <v>0</v>
          </cell>
          <cell r="U120">
            <v>0</v>
          </cell>
          <cell r="V120">
            <v>0</v>
          </cell>
          <cell r="Y120">
            <v>0</v>
          </cell>
          <cell r="AA120">
            <v>0</v>
          </cell>
          <cell r="AJ120">
            <v>0</v>
          </cell>
          <cell r="AN120">
            <v>0</v>
          </cell>
          <cell r="AR120">
            <v>0</v>
          </cell>
          <cell r="AV120">
            <v>0</v>
          </cell>
          <cell r="AZ120">
            <v>0</v>
          </cell>
        </row>
        <row r="121">
          <cell r="Q121">
            <v>0</v>
          </cell>
          <cell r="S121">
            <v>0</v>
          </cell>
          <cell r="U121">
            <v>0</v>
          </cell>
          <cell r="V121">
            <v>0</v>
          </cell>
          <cell r="Y121">
            <v>0</v>
          </cell>
          <cell r="AA121">
            <v>0</v>
          </cell>
          <cell r="AJ121">
            <v>0</v>
          </cell>
          <cell r="AN121">
            <v>0</v>
          </cell>
          <cell r="AR121">
            <v>0</v>
          </cell>
          <cell r="AV121">
            <v>0</v>
          </cell>
          <cell r="AZ121">
            <v>0</v>
          </cell>
        </row>
        <row r="122">
          <cell r="Q122">
            <v>0</v>
          </cell>
          <cell r="S122">
            <v>0</v>
          </cell>
          <cell r="U122">
            <v>0</v>
          </cell>
          <cell r="V122">
            <v>0</v>
          </cell>
          <cell r="Y122">
            <v>0</v>
          </cell>
          <cell r="AA122">
            <v>0</v>
          </cell>
          <cell r="AJ122">
            <v>0</v>
          </cell>
          <cell r="AN122">
            <v>0</v>
          </cell>
          <cell r="AR122">
            <v>0</v>
          </cell>
          <cell r="AV122">
            <v>0</v>
          </cell>
          <cell r="AZ122">
            <v>0</v>
          </cell>
        </row>
        <row r="123">
          <cell r="Q123">
            <v>0</v>
          </cell>
          <cell r="S123">
            <v>0</v>
          </cell>
          <cell r="U123">
            <v>0</v>
          </cell>
          <cell r="V123">
            <v>0</v>
          </cell>
          <cell r="Y123">
            <v>0</v>
          </cell>
          <cell r="AA123">
            <v>0</v>
          </cell>
          <cell r="AJ123">
            <v>0</v>
          </cell>
          <cell r="AN123">
            <v>0</v>
          </cell>
          <cell r="AR123">
            <v>0</v>
          </cell>
          <cell r="AV123">
            <v>0</v>
          </cell>
          <cell r="AZ123">
            <v>0</v>
          </cell>
        </row>
        <row r="124">
          <cell r="Q124">
            <v>0</v>
          </cell>
          <cell r="S124">
            <v>0</v>
          </cell>
          <cell r="U124">
            <v>0</v>
          </cell>
          <cell r="V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Y128">
            <v>0</v>
          </cell>
          <cell r="AA128">
            <v>0</v>
          </cell>
          <cell r="AJ128">
            <v>0</v>
          </cell>
          <cell r="AN128">
            <v>0</v>
          </cell>
          <cell r="AR128">
            <v>0</v>
          </cell>
          <cell r="AV128">
            <v>0</v>
          </cell>
          <cell r="AZ128">
            <v>0</v>
          </cell>
        </row>
        <row r="129">
          <cell r="Q129">
            <v>0</v>
          </cell>
          <cell r="S129">
            <v>0</v>
          </cell>
          <cell r="U129">
            <v>0</v>
          </cell>
          <cell r="V129">
            <v>0</v>
          </cell>
          <cell r="Y129">
            <v>0</v>
          </cell>
          <cell r="AA129">
            <v>0</v>
          </cell>
          <cell r="AJ129">
            <v>0</v>
          </cell>
          <cell r="AN129">
            <v>0</v>
          </cell>
          <cell r="AR129">
            <v>0</v>
          </cell>
          <cell r="AV129">
            <v>0</v>
          </cell>
          <cell r="AZ129">
            <v>0</v>
          </cell>
        </row>
        <row r="130">
          <cell r="Q130">
            <v>0</v>
          </cell>
          <cell r="S130">
            <v>0</v>
          </cell>
          <cell r="U130">
            <v>0</v>
          </cell>
          <cell r="V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Y136">
            <v>0</v>
          </cell>
          <cell r="AA136">
            <v>0</v>
          </cell>
          <cell r="AJ136">
            <v>0</v>
          </cell>
          <cell r="AN136">
            <v>0</v>
          </cell>
          <cell r="AR136">
            <v>0</v>
          </cell>
          <cell r="AV136">
            <v>0</v>
          </cell>
          <cell r="AZ136">
            <v>0</v>
          </cell>
        </row>
        <row r="137">
          <cell r="Q137">
            <v>0</v>
          </cell>
          <cell r="S137">
            <v>0</v>
          </cell>
          <cell r="U137">
            <v>0</v>
          </cell>
          <cell r="V137">
            <v>0</v>
          </cell>
          <cell r="Y137">
            <v>0</v>
          </cell>
          <cell r="AA137">
            <v>0</v>
          </cell>
          <cell r="AJ137">
            <v>0</v>
          </cell>
          <cell r="AN137">
            <v>0</v>
          </cell>
          <cell r="AR137">
            <v>0</v>
          </cell>
          <cell r="AV137">
            <v>0</v>
          </cell>
          <cell r="AZ137">
            <v>0</v>
          </cell>
        </row>
        <row r="138">
          <cell r="Q138">
            <v>54.1</v>
          </cell>
          <cell r="S138">
            <v>-40.96</v>
          </cell>
          <cell r="U138">
            <v>1588.57</v>
          </cell>
          <cell r="V138">
            <v>331.63</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Y151">
            <v>0</v>
          </cell>
          <cell r="AA151">
            <v>0</v>
          </cell>
          <cell r="AJ151">
            <v>0</v>
          </cell>
          <cell r="AN151">
            <v>0</v>
          </cell>
          <cell r="AR151">
            <v>0</v>
          </cell>
          <cell r="AV151">
            <v>0</v>
          </cell>
          <cell r="AZ151">
            <v>0</v>
          </cell>
        </row>
        <row r="152">
          <cell r="Q152">
            <v>0</v>
          </cell>
          <cell r="S152">
            <v>0</v>
          </cell>
          <cell r="U152">
            <v>0</v>
          </cell>
          <cell r="V152">
            <v>0</v>
          </cell>
          <cell r="Y152">
            <v>0</v>
          </cell>
          <cell r="AA152">
            <v>0</v>
          </cell>
          <cell r="AJ152">
            <v>0</v>
          </cell>
          <cell r="AN152">
            <v>0</v>
          </cell>
          <cell r="AR152">
            <v>0</v>
          </cell>
          <cell r="AV152">
            <v>0</v>
          </cell>
          <cell r="AZ152">
            <v>0</v>
          </cell>
        </row>
        <row r="153">
          <cell r="Q153">
            <v>0</v>
          </cell>
          <cell r="S153">
            <v>0</v>
          </cell>
          <cell r="U153">
            <v>0</v>
          </cell>
          <cell r="V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Y155">
            <v>0</v>
          </cell>
          <cell r="AA155">
            <v>0</v>
          </cell>
          <cell r="AJ155">
            <v>0</v>
          </cell>
          <cell r="AN155">
            <v>0</v>
          </cell>
          <cell r="AR155">
            <v>0</v>
          </cell>
          <cell r="AV155">
            <v>0</v>
          </cell>
          <cell r="AZ155">
            <v>0</v>
          </cell>
        </row>
        <row r="156">
          <cell r="Q156">
            <v>0</v>
          </cell>
          <cell r="S156">
            <v>0</v>
          </cell>
          <cell r="U156">
            <v>0</v>
          </cell>
          <cell r="V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Y159">
            <v>0</v>
          </cell>
          <cell r="AA159">
            <v>0</v>
          </cell>
          <cell r="AJ159">
            <v>144400</v>
          </cell>
          <cell r="AN159">
            <v>83600</v>
          </cell>
          <cell r="AR159">
            <v>22800</v>
          </cell>
          <cell r="AV159">
            <v>0</v>
          </cell>
          <cell r="AZ159">
            <v>0</v>
          </cell>
        </row>
        <row r="160">
          <cell r="Q160">
            <v>0</v>
          </cell>
          <cell r="S160">
            <v>0</v>
          </cell>
          <cell r="U160">
            <v>0</v>
          </cell>
          <cell r="V160">
            <v>0</v>
          </cell>
          <cell r="Y160">
            <v>0</v>
          </cell>
          <cell r="AA160">
            <v>0</v>
          </cell>
          <cell r="AJ160">
            <v>0</v>
          </cell>
          <cell r="AN160">
            <v>0</v>
          </cell>
          <cell r="AR160">
            <v>0</v>
          </cell>
          <cell r="AV160">
            <v>0</v>
          </cell>
          <cell r="AZ160">
            <v>0</v>
          </cell>
        </row>
        <row r="161">
          <cell r="Q161">
            <v>8512</v>
          </cell>
          <cell r="S161">
            <v>8512</v>
          </cell>
          <cell r="U161">
            <v>0</v>
          </cell>
          <cell r="V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Y162">
            <v>0</v>
          </cell>
          <cell r="AA162">
            <v>0</v>
          </cell>
          <cell r="AJ162">
            <v>0</v>
          </cell>
          <cell r="AN162">
            <v>0</v>
          </cell>
          <cell r="AR162">
            <v>0</v>
          </cell>
          <cell r="AV162">
            <v>0</v>
          </cell>
          <cell r="AZ162">
            <v>0</v>
          </cell>
        </row>
        <row r="163">
          <cell r="Q163">
            <v>0</v>
          </cell>
          <cell r="S163">
            <v>0</v>
          </cell>
          <cell r="U163">
            <v>0</v>
          </cell>
          <cell r="V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Y169">
            <v>263903</v>
          </cell>
          <cell r="AA169">
            <v>263903</v>
          </cell>
          <cell r="AJ169">
            <v>151196.45833333334</v>
          </cell>
          <cell r="AN169">
            <v>241671.79166666666</v>
          </cell>
          <cell r="AR169">
            <v>282886.25</v>
          </cell>
          <cell r="AV169">
            <v>242335.54416666666</v>
          </cell>
          <cell r="AZ169">
            <v>150399.96083333335</v>
          </cell>
        </row>
        <row r="170">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Y187">
            <v>0</v>
          </cell>
          <cell r="AA187">
            <v>0</v>
          </cell>
          <cell r="AJ187">
            <v>0</v>
          </cell>
          <cell r="AN187">
            <v>0</v>
          </cell>
          <cell r="AR187">
            <v>0</v>
          </cell>
          <cell r="AV187">
            <v>0</v>
          </cell>
          <cell r="AZ187">
            <v>0</v>
          </cell>
        </row>
        <row r="188">
          <cell r="Q188">
            <v>0</v>
          </cell>
          <cell r="S188">
            <v>0</v>
          </cell>
          <cell r="U188">
            <v>0</v>
          </cell>
          <cell r="V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Y191">
            <v>0</v>
          </cell>
          <cell r="AA191">
            <v>0</v>
          </cell>
          <cell r="AJ191">
            <v>0</v>
          </cell>
          <cell r="AN191">
            <v>0</v>
          </cell>
          <cell r="AR191">
            <v>0</v>
          </cell>
          <cell r="AV191">
            <v>0</v>
          </cell>
          <cell r="AZ191">
            <v>0</v>
          </cell>
        </row>
        <row r="192">
          <cell r="Q192">
            <v>0</v>
          </cell>
          <cell r="S192">
            <v>0</v>
          </cell>
          <cell r="U192">
            <v>0</v>
          </cell>
          <cell r="V192">
            <v>0</v>
          </cell>
          <cell r="Y192">
            <v>0</v>
          </cell>
          <cell r="AA192">
            <v>0</v>
          </cell>
          <cell r="AJ192">
            <v>0</v>
          </cell>
          <cell r="AN192">
            <v>0</v>
          </cell>
          <cell r="AR192">
            <v>0</v>
          </cell>
          <cell r="AV192">
            <v>0</v>
          </cell>
          <cell r="AZ192">
            <v>0</v>
          </cell>
        </row>
        <row r="193">
          <cell r="Q193">
            <v>1000</v>
          </cell>
          <cell r="S193">
            <v>1000</v>
          </cell>
          <cell r="U193">
            <v>1000</v>
          </cell>
          <cell r="V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Y194">
            <v>0</v>
          </cell>
          <cell r="AA194">
            <v>0</v>
          </cell>
          <cell r="AJ194">
            <v>0</v>
          </cell>
          <cell r="AN194">
            <v>0</v>
          </cell>
          <cell r="AR194">
            <v>0</v>
          </cell>
          <cell r="AV194">
            <v>0</v>
          </cell>
          <cell r="AZ194">
            <v>0</v>
          </cell>
        </row>
        <row r="195">
          <cell r="Q195">
            <v>0</v>
          </cell>
          <cell r="S195">
            <v>0</v>
          </cell>
          <cell r="U195">
            <v>0</v>
          </cell>
          <cell r="V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Y199">
            <v>0</v>
          </cell>
          <cell r="AA199">
            <v>0</v>
          </cell>
          <cell r="AJ199">
            <v>217206.93666666668</v>
          </cell>
          <cell r="AN199">
            <v>217206.93666666668</v>
          </cell>
          <cell r="AR199">
            <v>0</v>
          </cell>
          <cell r="AV199">
            <v>0</v>
          </cell>
          <cell r="AZ199">
            <v>0</v>
          </cell>
        </row>
        <row r="200">
          <cell r="U200">
            <v>658810.86</v>
          </cell>
          <cell r="V200">
            <v>659217.71</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Y207">
            <v>0</v>
          </cell>
          <cell r="AA207">
            <v>0</v>
          </cell>
          <cell r="AJ207">
            <v>0</v>
          </cell>
          <cell r="AN207">
            <v>0</v>
          </cell>
          <cell r="AR207">
            <v>0</v>
          </cell>
          <cell r="AV207">
            <v>0</v>
          </cell>
          <cell r="AZ207">
            <v>0</v>
          </cell>
        </row>
        <row r="208">
          <cell r="Q208">
            <v>158000000</v>
          </cell>
          <cell r="S208">
            <v>0</v>
          </cell>
          <cell r="U208">
            <v>0</v>
          </cell>
          <cell r="V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Y209">
            <v>0</v>
          </cell>
          <cell r="AA209">
            <v>0</v>
          </cell>
          <cell r="AJ209">
            <v>0</v>
          </cell>
          <cell r="AN209">
            <v>0</v>
          </cell>
          <cell r="AR209">
            <v>0</v>
          </cell>
          <cell r="AV209">
            <v>0</v>
          </cell>
          <cell r="AZ209">
            <v>0</v>
          </cell>
        </row>
        <row r="210">
          <cell r="Q210">
            <v>0</v>
          </cell>
          <cell r="S210">
            <v>0</v>
          </cell>
          <cell r="U210">
            <v>0</v>
          </cell>
          <cell r="V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Y214">
            <v>0</v>
          </cell>
          <cell r="AA214">
            <v>0</v>
          </cell>
          <cell r="AJ214">
            <v>0</v>
          </cell>
          <cell r="AN214">
            <v>0</v>
          </cell>
          <cell r="AR214">
            <v>0</v>
          </cell>
          <cell r="AV214">
            <v>0</v>
          </cell>
          <cell r="AZ214">
            <v>0</v>
          </cell>
        </row>
        <row r="215">
          <cell r="Q215">
            <v>0</v>
          </cell>
          <cell r="S215">
            <v>0</v>
          </cell>
          <cell r="U215">
            <v>0</v>
          </cell>
          <cell r="V215">
            <v>0</v>
          </cell>
          <cell r="Y215">
            <v>0</v>
          </cell>
          <cell r="AA215">
            <v>0</v>
          </cell>
          <cell r="AJ215">
            <v>0</v>
          </cell>
          <cell r="AN215">
            <v>0</v>
          </cell>
          <cell r="AR215">
            <v>0</v>
          </cell>
          <cell r="AV215">
            <v>0</v>
          </cell>
          <cell r="AZ215">
            <v>0</v>
          </cell>
        </row>
        <row r="216">
          <cell r="Q216">
            <v>49801.93</v>
          </cell>
          <cell r="S216">
            <v>0</v>
          </cell>
          <cell r="U216">
            <v>0</v>
          </cell>
          <cell r="V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Y236">
            <v>0</v>
          </cell>
          <cell r="AA236">
            <v>0</v>
          </cell>
          <cell r="AJ236">
            <v>0</v>
          </cell>
          <cell r="AN236">
            <v>423.95</v>
          </cell>
          <cell r="AR236">
            <v>847.9</v>
          </cell>
          <cell r="AV236">
            <v>847.9</v>
          </cell>
          <cell r="AZ236">
            <v>423.95</v>
          </cell>
        </row>
        <row r="237">
          <cell r="U237">
            <v>850698.03</v>
          </cell>
          <cell r="V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Y248">
            <v>0</v>
          </cell>
          <cell r="AA248">
            <v>0</v>
          </cell>
          <cell r="AJ248">
            <v>0</v>
          </cell>
          <cell r="AN248">
            <v>0</v>
          </cell>
          <cell r="AR248">
            <v>0</v>
          </cell>
          <cell r="AV248">
            <v>0</v>
          </cell>
          <cell r="AZ248">
            <v>0</v>
          </cell>
        </row>
        <row r="249">
          <cell r="Q249">
            <v>0</v>
          </cell>
          <cell r="S249">
            <v>0</v>
          </cell>
          <cell r="U249">
            <v>0</v>
          </cell>
          <cell r="V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Y254">
            <v>0</v>
          </cell>
          <cell r="AA254">
            <v>0</v>
          </cell>
          <cell r="AJ254">
            <v>0</v>
          </cell>
          <cell r="AN254">
            <v>0</v>
          </cell>
          <cell r="AR254">
            <v>0</v>
          </cell>
          <cell r="AV254">
            <v>0</v>
          </cell>
          <cell r="AZ254">
            <v>0</v>
          </cell>
        </row>
        <row r="255">
          <cell r="Q255">
            <v>0</v>
          </cell>
          <cell r="S255">
            <v>0</v>
          </cell>
          <cell r="U255">
            <v>0</v>
          </cell>
          <cell r="V255">
            <v>0</v>
          </cell>
          <cell r="Y255">
            <v>0</v>
          </cell>
          <cell r="AA255">
            <v>0</v>
          </cell>
          <cell r="AJ255">
            <v>0</v>
          </cell>
          <cell r="AN255">
            <v>0</v>
          </cell>
          <cell r="AR255">
            <v>0</v>
          </cell>
          <cell r="AV255">
            <v>0</v>
          </cell>
          <cell r="AZ255">
            <v>0</v>
          </cell>
        </row>
        <row r="256">
          <cell r="Q256">
            <v>8327.23</v>
          </cell>
          <cell r="S256">
            <v>7249.76</v>
          </cell>
          <cell r="U256">
            <v>7049.76</v>
          </cell>
          <cell r="V256">
            <v>6949.76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Y261">
            <v>0</v>
          </cell>
          <cell r="AA261">
            <v>0</v>
          </cell>
          <cell r="AJ261">
            <v>0</v>
          </cell>
          <cell r="AN261">
            <v>0</v>
          </cell>
          <cell r="AR261">
            <v>0</v>
          </cell>
          <cell r="AV261">
            <v>0</v>
          </cell>
          <cell r="AZ261">
            <v>0</v>
          </cell>
        </row>
        <row r="262">
          <cell r="Q262">
            <v>0</v>
          </cell>
          <cell r="S262">
            <v>0</v>
          </cell>
          <cell r="U262">
            <v>0</v>
          </cell>
          <cell r="V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Y266">
            <v>0</v>
          </cell>
          <cell r="AA266">
            <v>0</v>
          </cell>
          <cell r="AJ266">
            <v>0</v>
          </cell>
          <cell r="AN266">
            <v>0</v>
          </cell>
          <cell r="AR266">
            <v>0</v>
          </cell>
          <cell r="AV266">
            <v>0</v>
          </cell>
          <cell r="AZ266">
            <v>0</v>
          </cell>
        </row>
        <row r="267">
          <cell r="Q267">
            <v>3199410.1</v>
          </cell>
          <cell r="S267">
            <v>0</v>
          </cell>
          <cell r="U267">
            <v>0</v>
          </cell>
          <cell r="V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Y275">
            <v>0</v>
          </cell>
          <cell r="AA275">
            <v>0</v>
          </cell>
          <cell r="AJ275">
            <v>0</v>
          </cell>
          <cell r="AN275">
            <v>0</v>
          </cell>
          <cell r="AR275">
            <v>0</v>
          </cell>
          <cell r="AV275">
            <v>0</v>
          </cell>
          <cell r="AZ275">
            <v>0</v>
          </cell>
        </row>
        <row r="276">
          <cell r="Q276">
            <v>0</v>
          </cell>
          <cell r="S276">
            <v>0</v>
          </cell>
          <cell r="U276">
            <v>0</v>
          </cell>
          <cell r="V276">
            <v>0</v>
          </cell>
          <cell r="Y276">
            <v>0</v>
          </cell>
          <cell r="AA276">
            <v>0</v>
          </cell>
          <cell r="AJ276">
            <v>0</v>
          </cell>
          <cell r="AN276">
            <v>0</v>
          </cell>
          <cell r="AR276">
            <v>0</v>
          </cell>
          <cell r="AV276">
            <v>0</v>
          </cell>
          <cell r="AZ276">
            <v>0</v>
          </cell>
        </row>
        <row r="277">
          <cell r="Q277">
            <v>0</v>
          </cell>
          <cell r="S277">
            <v>0</v>
          </cell>
          <cell r="U277">
            <v>0</v>
          </cell>
          <cell r="V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Y290">
            <v>0</v>
          </cell>
          <cell r="AA290">
            <v>0</v>
          </cell>
          <cell r="AJ290">
            <v>0</v>
          </cell>
          <cell r="AN290">
            <v>0</v>
          </cell>
          <cell r="AR290">
            <v>0</v>
          </cell>
          <cell r="AV290">
            <v>0</v>
          </cell>
          <cell r="AZ290">
            <v>0</v>
          </cell>
        </row>
        <row r="291">
          <cell r="Q291">
            <v>0</v>
          </cell>
          <cell r="S291">
            <v>0</v>
          </cell>
          <cell r="U291">
            <v>0</v>
          </cell>
          <cell r="V291">
            <v>0</v>
          </cell>
          <cell r="Y291">
            <v>0</v>
          </cell>
          <cell r="AA291">
            <v>0</v>
          </cell>
          <cell r="AJ291">
            <v>0</v>
          </cell>
          <cell r="AN291">
            <v>0</v>
          </cell>
          <cell r="AR291">
            <v>0</v>
          </cell>
          <cell r="AV291">
            <v>0</v>
          </cell>
          <cell r="AZ291">
            <v>0</v>
          </cell>
        </row>
        <row r="292">
          <cell r="Q292">
            <v>0</v>
          </cell>
          <cell r="S292">
            <v>0</v>
          </cell>
          <cell r="U292">
            <v>0</v>
          </cell>
          <cell r="V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Y299">
            <v>0</v>
          </cell>
          <cell r="AA299">
            <v>0</v>
          </cell>
          <cell r="AJ299">
            <v>0</v>
          </cell>
          <cell r="AN299">
            <v>0</v>
          </cell>
          <cell r="AR299">
            <v>0</v>
          </cell>
          <cell r="AV299">
            <v>0</v>
          </cell>
          <cell r="AZ299">
            <v>0</v>
          </cell>
        </row>
        <row r="300">
          <cell r="Q300">
            <v>0</v>
          </cell>
          <cell r="S300">
            <v>0</v>
          </cell>
          <cell r="U300">
            <v>0</v>
          </cell>
          <cell r="V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Y325">
            <v>0</v>
          </cell>
          <cell r="AA325">
            <v>0</v>
          </cell>
          <cell r="AJ325">
            <v>0</v>
          </cell>
          <cell r="AN325">
            <v>0</v>
          </cell>
          <cell r="AR325">
            <v>0</v>
          </cell>
          <cell r="AV325">
            <v>0</v>
          </cell>
          <cell r="AZ325">
            <v>0</v>
          </cell>
        </row>
        <row r="326">
          <cell r="Q326">
            <v>0</v>
          </cell>
          <cell r="S326">
            <v>0</v>
          </cell>
          <cell r="U326">
            <v>0</v>
          </cell>
          <cell r="V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Y352">
            <v>0</v>
          </cell>
          <cell r="AA352">
            <v>0</v>
          </cell>
          <cell r="AJ352">
            <v>0</v>
          </cell>
          <cell r="AN352">
            <v>0</v>
          </cell>
          <cell r="AR352">
            <v>0</v>
          </cell>
          <cell r="AV352">
            <v>0</v>
          </cell>
          <cell r="AZ352">
            <v>0</v>
          </cell>
        </row>
        <row r="353">
          <cell r="Q353">
            <v>0</v>
          </cell>
          <cell r="S353">
            <v>0</v>
          </cell>
          <cell r="U353">
            <v>0</v>
          </cell>
          <cell r="V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Y358">
            <v>12100</v>
          </cell>
          <cell r="AA358">
            <v>9075</v>
          </cell>
          <cell r="AJ358">
            <v>33275</v>
          </cell>
          <cell r="AN358">
            <v>27225</v>
          </cell>
          <cell r="AR358">
            <v>21175</v>
          </cell>
          <cell r="AV358">
            <v>15125</v>
          </cell>
          <cell r="AZ358">
            <v>9075</v>
          </cell>
        </row>
        <row r="359">
          <cell r="Q359">
            <v>0</v>
          </cell>
          <cell r="S359">
            <v>0</v>
          </cell>
          <cell r="U359">
            <v>0</v>
          </cell>
          <cell r="V359">
            <v>0</v>
          </cell>
          <cell r="Y359">
            <v>0</v>
          </cell>
          <cell r="AA359">
            <v>0</v>
          </cell>
          <cell r="AJ359">
            <v>0</v>
          </cell>
          <cell r="AN359">
            <v>0</v>
          </cell>
          <cell r="AR359">
            <v>0</v>
          </cell>
          <cell r="AV359">
            <v>0</v>
          </cell>
          <cell r="AZ359">
            <v>0</v>
          </cell>
        </row>
        <row r="360">
          <cell r="Q360">
            <v>0</v>
          </cell>
          <cell r="S360">
            <v>0</v>
          </cell>
          <cell r="U360">
            <v>0</v>
          </cell>
          <cell r="V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Y367">
            <v>0</v>
          </cell>
          <cell r="AA367">
            <v>0</v>
          </cell>
          <cell r="AJ367">
            <v>0</v>
          </cell>
          <cell r="AN367">
            <v>0</v>
          </cell>
          <cell r="AR367">
            <v>0</v>
          </cell>
          <cell r="AV367">
            <v>0</v>
          </cell>
          <cell r="AZ367">
            <v>0</v>
          </cell>
        </row>
        <row r="368">
          <cell r="Q368">
            <v>0</v>
          </cell>
          <cell r="S368">
            <v>0</v>
          </cell>
          <cell r="U368">
            <v>0</v>
          </cell>
          <cell r="V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Y370">
            <v>0</v>
          </cell>
          <cell r="AA370">
            <v>0</v>
          </cell>
          <cell r="AJ370">
            <v>0</v>
          </cell>
          <cell r="AN370">
            <v>0</v>
          </cell>
          <cell r="AR370">
            <v>0</v>
          </cell>
          <cell r="AV370">
            <v>0</v>
          </cell>
          <cell r="AZ370">
            <v>0</v>
          </cell>
        </row>
        <row r="371">
          <cell r="Q371">
            <v>0</v>
          </cell>
          <cell r="S371">
            <v>0</v>
          </cell>
          <cell r="U371">
            <v>0</v>
          </cell>
          <cell r="V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Y387">
            <v>0</v>
          </cell>
          <cell r="AA387">
            <v>0</v>
          </cell>
          <cell r="AJ387">
            <v>0</v>
          </cell>
          <cell r="AN387">
            <v>0</v>
          </cell>
          <cell r="AR387">
            <v>0</v>
          </cell>
          <cell r="AV387">
            <v>0</v>
          </cell>
          <cell r="AZ387">
            <v>0</v>
          </cell>
        </row>
        <row r="388">
          <cell r="S388">
            <v>221443.22</v>
          </cell>
          <cell r="U388">
            <v>208417.14</v>
          </cell>
          <cell r="V388">
            <v>201904.1</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Y389">
            <v>30797.759999999998</v>
          </cell>
          <cell r="AA389">
            <v>108449.96</v>
          </cell>
          <cell r="AJ389">
            <v>23669.454999999998</v>
          </cell>
          <cell r="AN389">
            <v>70470.728750000009</v>
          </cell>
          <cell r="AR389">
            <v>93291.893333333355</v>
          </cell>
          <cell r="AV389">
            <v>104809.7375</v>
          </cell>
          <cell r="AZ389">
            <v>117630.96208333335</v>
          </cell>
        </row>
        <row r="390">
          <cell r="Y390">
            <v>0</v>
          </cell>
          <cell r="AA390">
            <v>0</v>
          </cell>
          <cell r="AJ390">
            <v>0</v>
          </cell>
          <cell r="AN390">
            <v>0</v>
          </cell>
          <cell r="AR390">
            <v>0</v>
          </cell>
          <cell r="AV390">
            <v>0</v>
          </cell>
          <cell r="AZ390">
            <v>0</v>
          </cell>
        </row>
        <row r="391">
          <cell r="Q391">
            <v>245103.43</v>
          </cell>
          <cell r="S391">
            <v>282507.26</v>
          </cell>
          <cell r="U391">
            <v>365257.8</v>
          </cell>
          <cell r="V391">
            <v>365292.89</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Y404">
            <v>0</v>
          </cell>
          <cell r="AA404">
            <v>0</v>
          </cell>
          <cell r="AJ404">
            <v>0</v>
          </cell>
          <cell r="AN404">
            <v>0</v>
          </cell>
          <cell r="AR404">
            <v>0</v>
          </cell>
          <cell r="AV404">
            <v>0</v>
          </cell>
          <cell r="AZ404">
            <v>0</v>
          </cell>
        </row>
        <row r="405">
          <cell r="Q405">
            <v>0</v>
          </cell>
          <cell r="S405">
            <v>0</v>
          </cell>
          <cell r="U405">
            <v>0</v>
          </cell>
          <cell r="V405">
            <v>0</v>
          </cell>
          <cell r="Y405">
            <v>0</v>
          </cell>
          <cell r="AA405">
            <v>0</v>
          </cell>
          <cell r="AJ405">
            <v>0</v>
          </cell>
          <cell r="AN405">
            <v>0</v>
          </cell>
          <cell r="AR405">
            <v>0</v>
          </cell>
          <cell r="AV405">
            <v>0</v>
          </cell>
          <cell r="AZ405">
            <v>0</v>
          </cell>
        </row>
        <row r="406">
          <cell r="Q406">
            <v>0</v>
          </cell>
          <cell r="S406">
            <v>0</v>
          </cell>
          <cell r="U406">
            <v>0</v>
          </cell>
          <cell r="V406">
            <v>0</v>
          </cell>
          <cell r="Y406">
            <v>0</v>
          </cell>
          <cell r="AA406">
            <v>0</v>
          </cell>
          <cell r="AJ406">
            <v>0</v>
          </cell>
          <cell r="AN406">
            <v>0</v>
          </cell>
          <cell r="AR406">
            <v>0</v>
          </cell>
          <cell r="AV406">
            <v>0</v>
          </cell>
          <cell r="AZ406">
            <v>0</v>
          </cell>
        </row>
        <row r="407">
          <cell r="Q407">
            <v>442116</v>
          </cell>
          <cell r="S407">
            <v>0</v>
          </cell>
          <cell r="U407">
            <v>0</v>
          </cell>
          <cell r="V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Y410">
            <v>0</v>
          </cell>
          <cell r="AA410">
            <v>0</v>
          </cell>
          <cell r="AJ410">
            <v>0</v>
          </cell>
          <cell r="AN410">
            <v>35031.666666666664</v>
          </cell>
          <cell r="AR410">
            <v>35031.666666666664</v>
          </cell>
          <cell r="AV410">
            <v>35031.666666666664</v>
          </cell>
          <cell r="AZ410">
            <v>0</v>
          </cell>
        </row>
        <row r="411">
          <cell r="U411">
            <v>0</v>
          </cell>
          <cell r="V411">
            <v>0</v>
          </cell>
          <cell r="Y411">
            <v>0</v>
          </cell>
          <cell r="AA411">
            <v>0</v>
          </cell>
          <cell r="AJ411">
            <v>0</v>
          </cell>
          <cell r="AN411">
            <v>0</v>
          </cell>
          <cell r="AR411">
            <v>0</v>
          </cell>
          <cell r="AV411">
            <v>0</v>
          </cell>
          <cell r="AZ411">
            <v>0</v>
          </cell>
        </row>
        <row r="412">
          <cell r="U412">
            <v>62092.4</v>
          </cell>
          <cell r="V412">
            <v>62092.4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Y424">
            <v>0</v>
          </cell>
          <cell r="AA424">
            <v>0</v>
          </cell>
          <cell r="AJ424">
            <v>0</v>
          </cell>
          <cell r="AN424">
            <v>0</v>
          </cell>
          <cell r="AR424">
            <v>0</v>
          </cell>
          <cell r="AV424">
            <v>0</v>
          </cell>
          <cell r="AZ424">
            <v>0</v>
          </cell>
        </row>
        <row r="425">
          <cell r="Q425">
            <v>0</v>
          </cell>
          <cell r="S425">
            <v>0</v>
          </cell>
          <cell r="U425">
            <v>0</v>
          </cell>
          <cell r="V425">
            <v>0</v>
          </cell>
          <cell r="Y425">
            <v>0</v>
          </cell>
          <cell r="AA425">
            <v>0</v>
          </cell>
          <cell r="AJ425">
            <v>0</v>
          </cell>
          <cell r="AN425">
            <v>0</v>
          </cell>
          <cell r="AR425">
            <v>0</v>
          </cell>
          <cell r="AV425">
            <v>0</v>
          </cell>
          <cell r="AZ425">
            <v>0</v>
          </cell>
        </row>
        <row r="426">
          <cell r="Q426">
            <v>0</v>
          </cell>
          <cell r="S426">
            <v>0</v>
          </cell>
          <cell r="U426">
            <v>0</v>
          </cell>
          <cell r="V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Y439">
            <v>0</v>
          </cell>
          <cell r="AA439">
            <v>0</v>
          </cell>
          <cell r="AJ439">
            <v>0</v>
          </cell>
          <cell r="AN439">
            <v>0</v>
          </cell>
          <cell r="AR439">
            <v>0</v>
          </cell>
          <cell r="AV439">
            <v>0</v>
          </cell>
          <cell r="AZ439">
            <v>0</v>
          </cell>
        </row>
        <row r="440">
          <cell r="Q440">
            <v>-28332</v>
          </cell>
          <cell r="S440">
            <v>-28332</v>
          </cell>
          <cell r="U440">
            <v>0</v>
          </cell>
          <cell r="V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Y443">
            <v>0</v>
          </cell>
          <cell r="AA443">
            <v>0</v>
          </cell>
          <cell r="AJ443">
            <v>-9.25</v>
          </cell>
          <cell r="AN443">
            <v>-55.5</v>
          </cell>
          <cell r="AR443">
            <v>-55.5</v>
          </cell>
          <cell r="AV443">
            <v>-46.25</v>
          </cell>
          <cell r="AZ443">
            <v>0</v>
          </cell>
        </row>
        <row r="444">
          <cell r="Q444">
            <v>0</v>
          </cell>
          <cell r="S444">
            <v>0</v>
          </cell>
          <cell r="U444">
            <v>0</v>
          </cell>
          <cell r="V444">
            <v>0</v>
          </cell>
          <cell r="Y444">
            <v>0</v>
          </cell>
          <cell r="AA444">
            <v>0</v>
          </cell>
          <cell r="AJ444">
            <v>195299.75</v>
          </cell>
          <cell r="AN444">
            <v>129955</v>
          </cell>
          <cell r="AR444">
            <v>0</v>
          </cell>
          <cell r="AV444">
            <v>0</v>
          </cell>
          <cell r="AZ444">
            <v>0</v>
          </cell>
        </row>
        <row r="445">
          <cell r="Q445">
            <v>53005</v>
          </cell>
          <cell r="S445">
            <v>0</v>
          </cell>
          <cell r="U445">
            <v>0</v>
          </cell>
          <cell r="V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Y448">
            <v>0</v>
          </cell>
          <cell r="AA448">
            <v>0</v>
          </cell>
          <cell r="AJ448">
            <v>2249357.375</v>
          </cell>
          <cell r="AN448">
            <v>0</v>
          </cell>
          <cell r="AR448">
            <v>0</v>
          </cell>
          <cell r="AV448">
            <v>0</v>
          </cell>
          <cell r="AZ448">
            <v>0</v>
          </cell>
        </row>
        <row r="449">
          <cell r="Q449">
            <v>0</v>
          </cell>
          <cell r="S449">
            <v>0</v>
          </cell>
          <cell r="U449">
            <v>0</v>
          </cell>
          <cell r="V449">
            <v>0</v>
          </cell>
          <cell r="Y449">
            <v>0</v>
          </cell>
          <cell r="AA449">
            <v>0</v>
          </cell>
          <cell r="AJ449">
            <v>393.5</v>
          </cell>
          <cell r="AN449">
            <v>196.75</v>
          </cell>
          <cell r="AR449">
            <v>0</v>
          </cell>
          <cell r="AV449">
            <v>0</v>
          </cell>
          <cell r="AZ449">
            <v>0</v>
          </cell>
        </row>
        <row r="450">
          <cell r="Q450">
            <v>0</v>
          </cell>
          <cell r="S450">
            <v>0</v>
          </cell>
          <cell r="U450">
            <v>0</v>
          </cell>
          <cell r="V450">
            <v>0</v>
          </cell>
          <cell r="Y450">
            <v>0</v>
          </cell>
          <cell r="AA450">
            <v>0</v>
          </cell>
          <cell r="AJ450">
            <v>0</v>
          </cell>
          <cell r="AN450">
            <v>0</v>
          </cell>
          <cell r="AR450">
            <v>0</v>
          </cell>
          <cell r="AV450">
            <v>0</v>
          </cell>
          <cell r="AZ450">
            <v>0</v>
          </cell>
        </row>
        <row r="451">
          <cell r="Q451">
            <v>0</v>
          </cell>
          <cell r="S451">
            <v>0</v>
          </cell>
          <cell r="U451">
            <v>0</v>
          </cell>
          <cell r="V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Y452">
            <v>0</v>
          </cell>
          <cell r="AA452">
            <v>0</v>
          </cell>
          <cell r="AJ452">
            <v>-14993.75</v>
          </cell>
          <cell r="AN452">
            <v>0</v>
          </cell>
          <cell r="AR452">
            <v>0</v>
          </cell>
          <cell r="AV452">
            <v>0</v>
          </cell>
          <cell r="AZ452">
            <v>0</v>
          </cell>
        </row>
        <row r="453">
          <cell r="Q453">
            <v>0</v>
          </cell>
          <cell r="S453">
            <v>0</v>
          </cell>
          <cell r="U453">
            <v>0</v>
          </cell>
          <cell r="V453">
            <v>0</v>
          </cell>
          <cell r="Y453">
            <v>0</v>
          </cell>
          <cell r="AA453">
            <v>0</v>
          </cell>
          <cell r="AJ453">
            <v>0</v>
          </cell>
          <cell r="AN453">
            <v>0</v>
          </cell>
          <cell r="AR453">
            <v>0</v>
          </cell>
          <cell r="AV453">
            <v>0</v>
          </cell>
          <cell r="AZ453">
            <v>0</v>
          </cell>
        </row>
        <row r="454">
          <cell r="Q454">
            <v>0</v>
          </cell>
          <cell r="S454">
            <v>0</v>
          </cell>
          <cell r="U454">
            <v>0</v>
          </cell>
          <cell r="V454">
            <v>0</v>
          </cell>
          <cell r="Y454">
            <v>0</v>
          </cell>
          <cell r="AA454">
            <v>0</v>
          </cell>
          <cell r="AJ454">
            <v>-4685.083333333333</v>
          </cell>
          <cell r="AN454">
            <v>0</v>
          </cell>
          <cell r="AR454">
            <v>0</v>
          </cell>
          <cell r="AV454">
            <v>0</v>
          </cell>
          <cell r="AZ454">
            <v>0</v>
          </cell>
        </row>
        <row r="455">
          <cell r="Q455">
            <v>0</v>
          </cell>
          <cell r="S455">
            <v>0</v>
          </cell>
          <cell r="U455">
            <v>0</v>
          </cell>
          <cell r="V455">
            <v>0</v>
          </cell>
          <cell r="Y455">
            <v>0</v>
          </cell>
          <cell r="AA455">
            <v>0</v>
          </cell>
          <cell r="AJ455">
            <v>626364.625</v>
          </cell>
          <cell r="AN455">
            <v>0</v>
          </cell>
          <cell r="AR455">
            <v>0</v>
          </cell>
          <cell r="AV455">
            <v>0</v>
          </cell>
          <cell r="AZ455">
            <v>0</v>
          </cell>
        </row>
        <row r="456">
          <cell r="Q456">
            <v>0</v>
          </cell>
          <cell r="S456">
            <v>0</v>
          </cell>
          <cell r="U456">
            <v>0</v>
          </cell>
          <cell r="V456">
            <v>0</v>
          </cell>
          <cell r="Y456">
            <v>0</v>
          </cell>
          <cell r="AA456">
            <v>0</v>
          </cell>
          <cell r="AJ456">
            <v>0</v>
          </cell>
          <cell r="AN456">
            <v>0</v>
          </cell>
          <cell r="AR456">
            <v>0</v>
          </cell>
          <cell r="AV456">
            <v>0</v>
          </cell>
          <cell r="AZ456">
            <v>0</v>
          </cell>
        </row>
        <row r="457">
          <cell r="Q457">
            <v>0</v>
          </cell>
          <cell r="S457">
            <v>0</v>
          </cell>
          <cell r="U457">
            <v>0</v>
          </cell>
          <cell r="V457">
            <v>0</v>
          </cell>
          <cell r="Y457">
            <v>0</v>
          </cell>
          <cell r="AA457">
            <v>0</v>
          </cell>
          <cell r="AJ457">
            <v>0</v>
          </cell>
          <cell r="AN457">
            <v>0</v>
          </cell>
          <cell r="AR457">
            <v>0</v>
          </cell>
          <cell r="AV457">
            <v>0</v>
          </cell>
          <cell r="AZ457">
            <v>0</v>
          </cell>
        </row>
        <row r="458">
          <cell r="Q458">
            <v>-122</v>
          </cell>
          <cell r="S458">
            <v>-122</v>
          </cell>
          <cell r="U458">
            <v>0</v>
          </cell>
          <cell r="V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Y464">
            <v>0</v>
          </cell>
          <cell r="AA464">
            <v>0</v>
          </cell>
          <cell r="AJ464">
            <v>0</v>
          </cell>
          <cell r="AN464">
            <v>0</v>
          </cell>
          <cell r="AR464">
            <v>0</v>
          </cell>
          <cell r="AV464">
            <v>0</v>
          </cell>
          <cell r="AZ464">
            <v>0</v>
          </cell>
        </row>
        <row r="465">
          <cell r="Q465">
            <v>0</v>
          </cell>
          <cell r="S465">
            <v>0</v>
          </cell>
          <cell r="U465">
            <v>0</v>
          </cell>
          <cell r="V465">
            <v>0</v>
          </cell>
          <cell r="Y465">
            <v>0</v>
          </cell>
          <cell r="AA465">
            <v>0</v>
          </cell>
          <cell r="AJ465">
            <v>0</v>
          </cell>
          <cell r="AN465">
            <v>0</v>
          </cell>
          <cell r="AR465">
            <v>0</v>
          </cell>
          <cell r="AV465">
            <v>0</v>
          </cell>
          <cell r="AZ465">
            <v>0</v>
          </cell>
        </row>
        <row r="466">
          <cell r="Q466">
            <v>0</v>
          </cell>
          <cell r="S466">
            <v>0</v>
          </cell>
          <cell r="U466">
            <v>0</v>
          </cell>
          <cell r="V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Y468">
            <v>0</v>
          </cell>
          <cell r="AA468">
            <v>0</v>
          </cell>
          <cell r="AJ468">
            <v>0</v>
          </cell>
          <cell r="AN468">
            <v>0</v>
          </cell>
          <cell r="AR468">
            <v>0</v>
          </cell>
          <cell r="AV468">
            <v>0</v>
          </cell>
          <cell r="AZ468">
            <v>0</v>
          </cell>
        </row>
        <row r="469">
          <cell r="Q469">
            <v>0</v>
          </cell>
          <cell r="S469">
            <v>0</v>
          </cell>
          <cell r="U469">
            <v>0</v>
          </cell>
          <cell r="V469">
            <v>0</v>
          </cell>
          <cell r="Y469">
            <v>0</v>
          </cell>
          <cell r="AA469">
            <v>0</v>
          </cell>
          <cell r="AJ469">
            <v>0</v>
          </cell>
          <cell r="AN469">
            <v>0</v>
          </cell>
          <cell r="AR469">
            <v>0</v>
          </cell>
          <cell r="AV469">
            <v>0</v>
          </cell>
          <cell r="AZ469">
            <v>0</v>
          </cell>
        </row>
        <row r="470">
          <cell r="Q470">
            <v>0</v>
          </cell>
          <cell r="S470">
            <v>0</v>
          </cell>
          <cell r="U470">
            <v>0</v>
          </cell>
          <cell r="V470">
            <v>0</v>
          </cell>
          <cell r="Y470">
            <v>0</v>
          </cell>
          <cell r="AA470">
            <v>0</v>
          </cell>
          <cell r="AJ470">
            <v>0</v>
          </cell>
          <cell r="AN470">
            <v>0</v>
          </cell>
          <cell r="AR470">
            <v>0</v>
          </cell>
          <cell r="AV470">
            <v>0</v>
          </cell>
          <cell r="AZ470">
            <v>0</v>
          </cell>
        </row>
        <row r="471">
          <cell r="Q471">
            <v>138086.82999999999</v>
          </cell>
          <cell r="S471">
            <v>0</v>
          </cell>
          <cell r="U471">
            <v>0</v>
          </cell>
          <cell r="V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Y472">
            <v>0</v>
          </cell>
          <cell r="AA472">
            <v>0</v>
          </cell>
          <cell r="AJ472">
            <v>0</v>
          </cell>
          <cell r="AN472">
            <v>0</v>
          </cell>
          <cell r="AR472">
            <v>0</v>
          </cell>
          <cell r="AV472">
            <v>0</v>
          </cell>
          <cell r="AZ472">
            <v>0</v>
          </cell>
        </row>
        <row r="473">
          <cell r="Q473">
            <v>0</v>
          </cell>
          <cell r="S473">
            <v>0</v>
          </cell>
          <cell r="U473">
            <v>0</v>
          </cell>
          <cell r="V473">
            <v>0</v>
          </cell>
          <cell r="Y473">
            <v>0</v>
          </cell>
          <cell r="AA473">
            <v>0</v>
          </cell>
          <cell r="AJ473">
            <v>0</v>
          </cell>
          <cell r="AN473">
            <v>0</v>
          </cell>
          <cell r="AR473">
            <v>0</v>
          </cell>
          <cell r="AV473">
            <v>0</v>
          </cell>
          <cell r="AZ473">
            <v>0</v>
          </cell>
        </row>
        <row r="474">
          <cell r="Q474">
            <v>0</v>
          </cell>
          <cell r="S474">
            <v>0</v>
          </cell>
          <cell r="U474">
            <v>0</v>
          </cell>
          <cell r="V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Y485">
            <v>0</v>
          </cell>
          <cell r="AA485">
            <v>0</v>
          </cell>
          <cell r="AJ485">
            <v>0</v>
          </cell>
          <cell r="AN485">
            <v>0</v>
          </cell>
          <cell r="AR485">
            <v>0</v>
          </cell>
          <cell r="AV485">
            <v>0</v>
          </cell>
          <cell r="AZ485">
            <v>0</v>
          </cell>
        </row>
        <row r="486">
          <cell r="Q486">
            <v>0</v>
          </cell>
          <cell r="S486">
            <v>0</v>
          </cell>
          <cell r="U486">
            <v>0</v>
          </cell>
          <cell r="V486">
            <v>0</v>
          </cell>
          <cell r="Y486">
            <v>0</v>
          </cell>
          <cell r="AA486">
            <v>0</v>
          </cell>
          <cell r="AJ486">
            <v>0</v>
          </cell>
          <cell r="AN486">
            <v>0</v>
          </cell>
          <cell r="AR486">
            <v>0</v>
          </cell>
          <cell r="AV486">
            <v>0</v>
          </cell>
          <cell r="AZ486">
            <v>0</v>
          </cell>
        </row>
        <row r="487">
          <cell r="Q487">
            <v>0</v>
          </cell>
          <cell r="S487">
            <v>0</v>
          </cell>
          <cell r="U487">
            <v>0</v>
          </cell>
          <cell r="V487">
            <v>0</v>
          </cell>
          <cell r="Y487">
            <v>0</v>
          </cell>
          <cell r="AA487">
            <v>0</v>
          </cell>
          <cell r="AJ487">
            <v>0</v>
          </cell>
          <cell r="AN487">
            <v>0</v>
          </cell>
          <cell r="AR487">
            <v>0</v>
          </cell>
          <cell r="AV487">
            <v>0</v>
          </cell>
          <cell r="AZ487">
            <v>0</v>
          </cell>
        </row>
        <row r="488">
          <cell r="Q488">
            <v>0</v>
          </cell>
          <cell r="S488">
            <v>0</v>
          </cell>
          <cell r="U488">
            <v>0</v>
          </cell>
          <cell r="V488">
            <v>0</v>
          </cell>
          <cell r="Y488">
            <v>0</v>
          </cell>
          <cell r="AA488">
            <v>0</v>
          </cell>
          <cell r="AJ488">
            <v>0</v>
          </cell>
          <cell r="AN488">
            <v>0</v>
          </cell>
          <cell r="AR488">
            <v>0</v>
          </cell>
          <cell r="AV488">
            <v>0</v>
          </cell>
          <cell r="AZ488">
            <v>0</v>
          </cell>
        </row>
        <row r="489">
          <cell r="Q489">
            <v>0</v>
          </cell>
          <cell r="S489">
            <v>0</v>
          </cell>
          <cell r="U489">
            <v>0</v>
          </cell>
          <cell r="V489">
            <v>0</v>
          </cell>
          <cell r="Y489">
            <v>0</v>
          </cell>
          <cell r="AA489">
            <v>0</v>
          </cell>
          <cell r="AJ489">
            <v>0</v>
          </cell>
          <cell r="AN489">
            <v>0</v>
          </cell>
          <cell r="AR489">
            <v>0</v>
          </cell>
          <cell r="AV489">
            <v>0</v>
          </cell>
          <cell r="AZ489">
            <v>0</v>
          </cell>
        </row>
        <row r="490">
          <cell r="Q490">
            <v>0</v>
          </cell>
          <cell r="S490">
            <v>0</v>
          </cell>
          <cell r="U490">
            <v>0</v>
          </cell>
          <cell r="V490">
            <v>0</v>
          </cell>
          <cell r="Y490">
            <v>0</v>
          </cell>
          <cell r="AA490">
            <v>0</v>
          </cell>
          <cell r="AJ490">
            <v>0</v>
          </cell>
          <cell r="AN490">
            <v>0</v>
          </cell>
          <cell r="AR490">
            <v>0</v>
          </cell>
          <cell r="AV490">
            <v>0</v>
          </cell>
          <cell r="AZ490">
            <v>0</v>
          </cell>
        </row>
        <row r="491">
          <cell r="Q491">
            <v>0</v>
          </cell>
          <cell r="S491">
            <v>0</v>
          </cell>
          <cell r="U491">
            <v>0</v>
          </cell>
          <cell r="V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Y506">
            <v>0</v>
          </cell>
          <cell r="AA506">
            <v>0</v>
          </cell>
          <cell r="AJ506">
            <v>0</v>
          </cell>
          <cell r="AN506">
            <v>0</v>
          </cell>
          <cell r="AR506">
            <v>0</v>
          </cell>
          <cell r="AV506">
            <v>0</v>
          </cell>
          <cell r="AZ506">
            <v>0</v>
          </cell>
        </row>
        <row r="507">
          <cell r="Q507">
            <v>0</v>
          </cell>
          <cell r="S507">
            <v>0</v>
          </cell>
          <cell r="U507">
            <v>0</v>
          </cell>
          <cell r="V507">
            <v>0</v>
          </cell>
          <cell r="Y507">
            <v>0</v>
          </cell>
          <cell r="AA507">
            <v>0</v>
          </cell>
          <cell r="AJ507">
            <v>0</v>
          </cell>
          <cell r="AN507">
            <v>0</v>
          </cell>
          <cell r="AR507">
            <v>0</v>
          </cell>
          <cell r="AV507">
            <v>0</v>
          </cell>
          <cell r="AZ507">
            <v>0</v>
          </cell>
        </row>
        <row r="508">
          <cell r="Q508">
            <v>0</v>
          </cell>
          <cell r="S508">
            <v>0</v>
          </cell>
          <cell r="U508">
            <v>0</v>
          </cell>
          <cell r="V508">
            <v>0</v>
          </cell>
          <cell r="Y508">
            <v>0</v>
          </cell>
          <cell r="AA508">
            <v>0</v>
          </cell>
          <cell r="AJ508">
            <v>0</v>
          </cell>
          <cell r="AN508">
            <v>0</v>
          </cell>
          <cell r="AR508">
            <v>0</v>
          </cell>
          <cell r="AV508">
            <v>0</v>
          </cell>
          <cell r="AZ508">
            <v>0</v>
          </cell>
        </row>
        <row r="509">
          <cell r="Q509">
            <v>2125913.37</v>
          </cell>
          <cell r="S509">
            <v>937910.71</v>
          </cell>
          <cell r="U509">
            <v>0</v>
          </cell>
          <cell r="V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Y537">
            <v>0</v>
          </cell>
          <cell r="AA537">
            <v>0</v>
          </cell>
          <cell r="AJ537">
            <v>0</v>
          </cell>
          <cell r="AN537">
            <v>0</v>
          </cell>
          <cell r="AR537">
            <v>0</v>
          </cell>
          <cell r="AV537">
            <v>0</v>
          </cell>
          <cell r="AZ537">
            <v>0</v>
          </cell>
        </row>
        <row r="538">
          <cell r="Q538">
            <v>65629.84</v>
          </cell>
          <cell r="S538">
            <v>0</v>
          </cell>
          <cell r="U538">
            <v>0</v>
          </cell>
          <cell r="V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Y573">
            <v>0</v>
          </cell>
          <cell r="AA573">
            <v>0</v>
          </cell>
          <cell r="AJ573">
            <v>0</v>
          </cell>
          <cell r="AN573">
            <v>0</v>
          </cell>
          <cell r="AR573">
            <v>0</v>
          </cell>
          <cell r="AV573">
            <v>0</v>
          </cell>
          <cell r="AZ573">
            <v>0</v>
          </cell>
        </row>
        <row r="574">
          <cell r="Q574">
            <v>-57848</v>
          </cell>
          <cell r="S574">
            <v>-57848</v>
          </cell>
          <cell r="U574">
            <v>-57848</v>
          </cell>
          <cell r="V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Y599">
            <v>0</v>
          </cell>
          <cell r="AA599">
            <v>0</v>
          </cell>
          <cell r="AJ599">
            <v>0</v>
          </cell>
          <cell r="AN599">
            <v>0</v>
          </cell>
          <cell r="AR599">
            <v>0</v>
          </cell>
          <cell r="AV599">
            <v>0</v>
          </cell>
          <cell r="AZ599">
            <v>0</v>
          </cell>
        </row>
        <row r="600">
          <cell r="Q600">
            <v>0</v>
          </cell>
          <cell r="S600">
            <v>0</v>
          </cell>
          <cell r="U600">
            <v>0</v>
          </cell>
          <cell r="V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Y604">
            <v>0</v>
          </cell>
          <cell r="AA604">
            <v>0</v>
          </cell>
          <cell r="AJ604">
            <v>0</v>
          </cell>
          <cell r="AN604">
            <v>0</v>
          </cell>
          <cell r="AR604">
            <v>0</v>
          </cell>
          <cell r="AV604">
            <v>0</v>
          </cell>
          <cell r="AZ604">
            <v>0</v>
          </cell>
        </row>
        <row r="605">
          <cell r="Q605">
            <v>0</v>
          </cell>
          <cell r="S605">
            <v>0</v>
          </cell>
          <cell r="U605">
            <v>0</v>
          </cell>
          <cell r="V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Y608">
            <v>0</v>
          </cell>
          <cell r="AA608">
            <v>0</v>
          </cell>
          <cell r="AJ608">
            <v>0</v>
          </cell>
          <cell r="AN608">
            <v>0</v>
          </cell>
          <cell r="AR608">
            <v>0</v>
          </cell>
          <cell r="AV608">
            <v>0</v>
          </cell>
          <cell r="AZ608">
            <v>0</v>
          </cell>
        </row>
        <row r="609">
          <cell r="Q609">
            <v>0</v>
          </cell>
          <cell r="S609">
            <v>307.75</v>
          </cell>
          <cell r="U609">
            <v>0</v>
          </cell>
          <cell r="V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Y629">
            <v>0</v>
          </cell>
          <cell r="AA629">
            <v>0</v>
          </cell>
          <cell r="AJ629">
            <v>0</v>
          </cell>
          <cell r="AN629">
            <v>0</v>
          </cell>
          <cell r="AR629">
            <v>0</v>
          </cell>
          <cell r="AV629">
            <v>0</v>
          </cell>
          <cell r="AZ629">
            <v>0</v>
          </cell>
        </row>
        <row r="630">
          <cell r="Q630">
            <v>0</v>
          </cell>
          <cell r="S630">
            <v>0</v>
          </cell>
          <cell r="U630">
            <v>0</v>
          </cell>
          <cell r="V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Y638">
            <v>0</v>
          </cell>
          <cell r="AA638">
            <v>0</v>
          </cell>
          <cell r="AJ638">
            <v>0</v>
          </cell>
          <cell r="AN638">
            <v>0</v>
          </cell>
          <cell r="AR638">
            <v>0</v>
          </cell>
          <cell r="AV638">
            <v>0</v>
          </cell>
          <cell r="AZ638">
            <v>0</v>
          </cell>
        </row>
        <row r="639">
          <cell r="Q639">
            <v>0</v>
          </cell>
          <cell r="S639">
            <v>0</v>
          </cell>
          <cell r="U639">
            <v>0</v>
          </cell>
          <cell r="V639">
            <v>0</v>
          </cell>
          <cell r="Y639">
            <v>0</v>
          </cell>
          <cell r="AA639">
            <v>0</v>
          </cell>
          <cell r="AJ639">
            <v>0</v>
          </cell>
          <cell r="AN639">
            <v>0</v>
          </cell>
          <cell r="AR639">
            <v>0</v>
          </cell>
          <cell r="AV639">
            <v>0</v>
          </cell>
          <cell r="AZ639">
            <v>0</v>
          </cell>
        </row>
        <row r="640">
          <cell r="Q640">
            <v>0</v>
          </cell>
          <cell r="S640">
            <v>0</v>
          </cell>
          <cell r="U640">
            <v>0</v>
          </cell>
          <cell r="V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Y660">
            <v>0</v>
          </cell>
          <cell r="AA660">
            <v>0</v>
          </cell>
          <cell r="AJ660">
            <v>0</v>
          </cell>
          <cell r="AN660">
            <v>0</v>
          </cell>
          <cell r="AR660">
            <v>0</v>
          </cell>
          <cell r="AV660">
            <v>0</v>
          </cell>
          <cell r="AZ660">
            <v>0</v>
          </cell>
        </row>
        <row r="661">
          <cell r="Q661">
            <v>0</v>
          </cell>
          <cell r="S661">
            <v>0</v>
          </cell>
          <cell r="U661">
            <v>0</v>
          </cell>
          <cell r="V661">
            <v>0</v>
          </cell>
          <cell r="Y661">
            <v>0</v>
          </cell>
          <cell r="AA661">
            <v>0</v>
          </cell>
          <cell r="AJ661">
            <v>0</v>
          </cell>
          <cell r="AN661">
            <v>0</v>
          </cell>
          <cell r="AR661">
            <v>0</v>
          </cell>
          <cell r="AV661">
            <v>0</v>
          </cell>
          <cell r="AZ661">
            <v>0</v>
          </cell>
        </row>
        <row r="662">
          <cell r="Q662">
            <v>0</v>
          </cell>
          <cell r="S662">
            <v>0</v>
          </cell>
          <cell r="U662">
            <v>0</v>
          </cell>
          <cell r="V662">
            <v>0</v>
          </cell>
          <cell r="Y662">
            <v>0</v>
          </cell>
          <cell r="AA662">
            <v>0</v>
          </cell>
          <cell r="AJ662">
            <v>0</v>
          </cell>
          <cell r="AN662">
            <v>0</v>
          </cell>
          <cell r="AR662">
            <v>0</v>
          </cell>
          <cell r="AV662">
            <v>0</v>
          </cell>
          <cell r="AZ662">
            <v>0</v>
          </cell>
        </row>
        <row r="663">
          <cell r="Q663">
            <v>0</v>
          </cell>
          <cell r="S663">
            <v>0</v>
          </cell>
          <cell r="U663">
            <v>0</v>
          </cell>
          <cell r="V663">
            <v>0</v>
          </cell>
          <cell r="Y663">
            <v>0</v>
          </cell>
          <cell r="AA663">
            <v>0</v>
          </cell>
          <cell r="AJ663">
            <v>0</v>
          </cell>
          <cell r="AN663">
            <v>0</v>
          </cell>
          <cell r="AR663">
            <v>0</v>
          </cell>
          <cell r="AV663">
            <v>0</v>
          </cell>
          <cell r="AZ663">
            <v>0</v>
          </cell>
        </row>
        <row r="664">
          <cell r="Q664">
            <v>280246.48</v>
          </cell>
          <cell r="S664">
            <v>0</v>
          </cell>
          <cell r="U664">
            <v>13157.17</v>
          </cell>
          <cell r="V664">
            <v>13157.17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Y665">
            <v>0</v>
          </cell>
          <cell r="AA665">
            <v>0</v>
          </cell>
          <cell r="AJ665">
            <v>0</v>
          </cell>
          <cell r="AN665">
            <v>0</v>
          </cell>
          <cell r="AR665">
            <v>0</v>
          </cell>
          <cell r="AV665">
            <v>0</v>
          </cell>
          <cell r="AZ665">
            <v>0</v>
          </cell>
        </row>
        <row r="666">
          <cell r="Q666">
            <v>0</v>
          </cell>
          <cell r="S666">
            <v>0</v>
          </cell>
          <cell r="U666">
            <v>0</v>
          </cell>
          <cell r="V666">
            <v>0</v>
          </cell>
          <cell r="Y666">
            <v>0</v>
          </cell>
          <cell r="AA666">
            <v>0</v>
          </cell>
          <cell r="AJ666">
            <v>0</v>
          </cell>
          <cell r="AN666">
            <v>0</v>
          </cell>
          <cell r="AR666">
            <v>0</v>
          </cell>
          <cell r="AV666">
            <v>0</v>
          </cell>
          <cell r="AZ666">
            <v>0</v>
          </cell>
        </row>
        <row r="667">
          <cell r="Q667">
            <v>0</v>
          </cell>
          <cell r="S667">
            <v>0</v>
          </cell>
          <cell r="U667">
            <v>0</v>
          </cell>
          <cell r="V667">
            <v>0</v>
          </cell>
          <cell r="Y667">
            <v>0</v>
          </cell>
          <cell r="AA667">
            <v>0</v>
          </cell>
          <cell r="AJ667">
            <v>0</v>
          </cell>
          <cell r="AN667">
            <v>0</v>
          </cell>
          <cell r="AR667">
            <v>0</v>
          </cell>
          <cell r="AV667">
            <v>0</v>
          </cell>
          <cell r="AZ667">
            <v>0</v>
          </cell>
        </row>
        <row r="668">
          <cell r="Q668">
            <v>0</v>
          </cell>
          <cell r="S668">
            <v>0</v>
          </cell>
          <cell r="U668">
            <v>0</v>
          </cell>
          <cell r="V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Y670">
            <v>0</v>
          </cell>
          <cell r="AA670">
            <v>0</v>
          </cell>
          <cell r="AJ670">
            <v>0</v>
          </cell>
          <cell r="AN670">
            <v>0</v>
          </cell>
          <cell r="AR670">
            <v>0</v>
          </cell>
          <cell r="AV670">
            <v>0</v>
          </cell>
          <cell r="AZ670">
            <v>0</v>
          </cell>
        </row>
        <row r="671">
          <cell r="Q671">
            <v>0</v>
          </cell>
          <cell r="S671">
            <v>0</v>
          </cell>
          <cell r="U671">
            <v>0</v>
          </cell>
          <cell r="V671">
            <v>0</v>
          </cell>
          <cell r="Y671">
            <v>0</v>
          </cell>
          <cell r="AA671">
            <v>0</v>
          </cell>
          <cell r="AJ671">
            <v>0</v>
          </cell>
          <cell r="AN671">
            <v>0</v>
          </cell>
          <cell r="AR671">
            <v>0</v>
          </cell>
          <cell r="AV671">
            <v>0</v>
          </cell>
          <cell r="AZ671">
            <v>0</v>
          </cell>
        </row>
        <row r="672">
          <cell r="Q672">
            <v>0</v>
          </cell>
          <cell r="S672">
            <v>0</v>
          </cell>
          <cell r="U672">
            <v>0</v>
          </cell>
          <cell r="V672">
            <v>0</v>
          </cell>
          <cell r="Y672">
            <v>0</v>
          </cell>
          <cell r="AA672">
            <v>0</v>
          </cell>
          <cell r="AJ672">
            <v>0</v>
          </cell>
          <cell r="AN672">
            <v>0</v>
          </cell>
          <cell r="AR672">
            <v>0</v>
          </cell>
          <cell r="AV672">
            <v>0</v>
          </cell>
          <cell r="AZ672">
            <v>0</v>
          </cell>
        </row>
        <row r="673">
          <cell r="U673">
            <v>0</v>
          </cell>
          <cell r="V673">
            <v>0</v>
          </cell>
          <cell r="Y673">
            <v>0</v>
          </cell>
          <cell r="AA673">
            <v>0</v>
          </cell>
          <cell r="AJ673">
            <v>0</v>
          </cell>
          <cell r="AN673">
            <v>0</v>
          </cell>
          <cell r="AR673">
            <v>0</v>
          </cell>
          <cell r="AV673">
            <v>0</v>
          </cell>
          <cell r="AZ673">
            <v>0</v>
          </cell>
        </row>
        <row r="674">
          <cell r="U674">
            <v>0</v>
          </cell>
          <cell r="V674">
            <v>0</v>
          </cell>
          <cell r="Y674">
            <v>0</v>
          </cell>
          <cell r="AA674">
            <v>0</v>
          </cell>
          <cell r="AJ674">
            <v>0</v>
          </cell>
          <cell r="AN674">
            <v>0</v>
          </cell>
          <cell r="AR674">
            <v>0</v>
          </cell>
          <cell r="AV674">
            <v>0</v>
          </cell>
          <cell r="AZ674">
            <v>0</v>
          </cell>
        </row>
        <row r="675">
          <cell r="Q675">
            <v>0</v>
          </cell>
          <cell r="S675">
            <v>0</v>
          </cell>
          <cell r="U675">
            <v>0</v>
          </cell>
          <cell r="V675">
            <v>0</v>
          </cell>
          <cell r="Y675">
            <v>0</v>
          </cell>
          <cell r="AA675">
            <v>0</v>
          </cell>
          <cell r="AJ675">
            <v>0</v>
          </cell>
          <cell r="AN675">
            <v>0</v>
          </cell>
          <cell r="AR675">
            <v>0</v>
          </cell>
          <cell r="AV675">
            <v>0</v>
          </cell>
          <cell r="AZ675">
            <v>0</v>
          </cell>
        </row>
        <row r="676">
          <cell r="Q676">
            <v>0</v>
          </cell>
          <cell r="S676">
            <v>0</v>
          </cell>
          <cell r="U676">
            <v>0</v>
          </cell>
          <cell r="V676">
            <v>0</v>
          </cell>
          <cell r="Y676">
            <v>0</v>
          </cell>
          <cell r="AA676">
            <v>0</v>
          </cell>
          <cell r="AJ676">
            <v>0</v>
          </cell>
          <cell r="AN676">
            <v>0</v>
          </cell>
          <cell r="AR676">
            <v>0</v>
          </cell>
          <cell r="AV676">
            <v>0</v>
          </cell>
          <cell r="AZ676">
            <v>0</v>
          </cell>
        </row>
        <row r="677">
          <cell r="Q677">
            <v>0</v>
          </cell>
          <cell r="S677">
            <v>0</v>
          </cell>
          <cell r="U677">
            <v>0</v>
          </cell>
          <cell r="V677">
            <v>0</v>
          </cell>
          <cell r="Y677">
            <v>0</v>
          </cell>
          <cell r="AA677">
            <v>0</v>
          </cell>
          <cell r="AJ677">
            <v>0</v>
          </cell>
          <cell r="AN677">
            <v>0</v>
          </cell>
          <cell r="AR677">
            <v>0</v>
          </cell>
          <cell r="AV677">
            <v>0</v>
          </cell>
          <cell r="AZ677">
            <v>0</v>
          </cell>
        </row>
        <row r="678">
          <cell r="Q678">
            <v>0</v>
          </cell>
          <cell r="S678">
            <v>0</v>
          </cell>
          <cell r="U678">
            <v>0</v>
          </cell>
          <cell r="V678">
            <v>0</v>
          </cell>
          <cell r="Y678">
            <v>0</v>
          </cell>
          <cell r="AA678">
            <v>0</v>
          </cell>
          <cell r="AJ678">
            <v>0</v>
          </cell>
          <cell r="AN678">
            <v>0</v>
          </cell>
          <cell r="AR678">
            <v>0</v>
          </cell>
          <cell r="AV678">
            <v>0</v>
          </cell>
          <cell r="AZ678">
            <v>0</v>
          </cell>
        </row>
        <row r="679">
          <cell r="Q679">
            <v>0</v>
          </cell>
          <cell r="S679">
            <v>0</v>
          </cell>
          <cell r="U679">
            <v>0</v>
          </cell>
          <cell r="V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Y681">
            <v>0</v>
          </cell>
          <cell r="AA681">
            <v>0</v>
          </cell>
          <cell r="AJ681">
            <v>0</v>
          </cell>
          <cell r="AN681">
            <v>0</v>
          </cell>
          <cell r="AR681">
            <v>0</v>
          </cell>
          <cell r="AV681">
            <v>0</v>
          </cell>
          <cell r="AZ681">
            <v>0</v>
          </cell>
        </row>
        <row r="682">
          <cell r="Q682">
            <v>0</v>
          </cell>
          <cell r="S682">
            <v>0</v>
          </cell>
          <cell r="U682">
            <v>0</v>
          </cell>
          <cell r="V682">
            <v>0</v>
          </cell>
          <cell r="Y682">
            <v>0</v>
          </cell>
          <cell r="AA682">
            <v>0</v>
          </cell>
          <cell r="AJ682">
            <v>0</v>
          </cell>
          <cell r="AN682">
            <v>0</v>
          </cell>
          <cell r="AR682">
            <v>0</v>
          </cell>
          <cell r="AV682">
            <v>0</v>
          </cell>
          <cell r="AZ682">
            <v>0</v>
          </cell>
        </row>
        <row r="683">
          <cell r="Q683">
            <v>0</v>
          </cell>
          <cell r="S683">
            <v>0</v>
          </cell>
          <cell r="U683">
            <v>0</v>
          </cell>
          <cell r="V683">
            <v>0</v>
          </cell>
          <cell r="Y683">
            <v>0</v>
          </cell>
          <cell r="AA683">
            <v>0</v>
          </cell>
          <cell r="AJ683">
            <v>0</v>
          </cell>
          <cell r="AN683">
            <v>0</v>
          </cell>
          <cell r="AR683">
            <v>0</v>
          </cell>
          <cell r="AV683">
            <v>0</v>
          </cell>
          <cell r="AZ683">
            <v>0</v>
          </cell>
        </row>
        <row r="684">
          <cell r="U684">
            <v>0</v>
          </cell>
          <cell r="V684">
            <v>0</v>
          </cell>
          <cell r="Y684">
            <v>0</v>
          </cell>
          <cell r="AA684">
            <v>0</v>
          </cell>
          <cell r="AJ684">
            <v>0</v>
          </cell>
          <cell r="AN684">
            <v>-8.3333333333333339E-4</v>
          </cell>
          <cell r="AR684">
            <v>-8.3333333333333339E-4</v>
          </cell>
          <cell r="AV684">
            <v>-8.3333333333333339E-4</v>
          </cell>
          <cell r="AZ684">
            <v>0</v>
          </cell>
        </row>
        <row r="685">
          <cell r="U685">
            <v>0</v>
          </cell>
          <cell r="V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Y700">
            <v>0</v>
          </cell>
          <cell r="AA700">
            <v>0</v>
          </cell>
          <cell r="AJ700">
            <v>0</v>
          </cell>
          <cell r="AN700">
            <v>0</v>
          </cell>
          <cell r="AR700">
            <v>0</v>
          </cell>
          <cell r="AV700">
            <v>0</v>
          </cell>
          <cell r="AZ700">
            <v>0</v>
          </cell>
        </row>
        <row r="701">
          <cell r="Q701">
            <v>0</v>
          </cell>
          <cell r="S701">
            <v>0</v>
          </cell>
          <cell r="U701">
            <v>0</v>
          </cell>
          <cell r="V701">
            <v>0</v>
          </cell>
          <cell r="Y701">
            <v>0</v>
          </cell>
          <cell r="AA701">
            <v>0</v>
          </cell>
          <cell r="AJ701">
            <v>0</v>
          </cell>
          <cell r="AN701">
            <v>0</v>
          </cell>
          <cell r="AR701">
            <v>0</v>
          </cell>
          <cell r="AV701">
            <v>0</v>
          </cell>
          <cell r="AZ701">
            <v>0</v>
          </cell>
        </row>
        <row r="702">
          <cell r="Q702">
            <v>0</v>
          </cell>
          <cell r="S702">
            <v>0</v>
          </cell>
          <cell r="U702">
            <v>0</v>
          </cell>
          <cell r="V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Y709">
            <v>0</v>
          </cell>
          <cell r="AA709">
            <v>0</v>
          </cell>
          <cell r="AJ709">
            <v>0</v>
          </cell>
          <cell r="AN709">
            <v>0</v>
          </cell>
          <cell r="AR709">
            <v>0</v>
          </cell>
          <cell r="AV709">
            <v>0</v>
          </cell>
          <cell r="AZ709">
            <v>0</v>
          </cell>
        </row>
        <row r="710">
          <cell r="Q710">
            <v>798675.66</v>
          </cell>
          <cell r="S710">
            <v>0</v>
          </cell>
          <cell r="U710">
            <v>0</v>
          </cell>
          <cell r="V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Y711">
            <v>0</v>
          </cell>
          <cell r="AA711">
            <v>0</v>
          </cell>
          <cell r="AJ711">
            <v>0</v>
          </cell>
          <cell r="AN711">
            <v>0</v>
          </cell>
          <cell r="AR711">
            <v>0</v>
          </cell>
          <cell r="AV711">
            <v>0</v>
          </cell>
          <cell r="AZ711">
            <v>0</v>
          </cell>
        </row>
        <row r="712">
          <cell r="Q712">
            <v>22434.03</v>
          </cell>
          <cell r="S712">
            <v>0</v>
          </cell>
          <cell r="U712">
            <v>0</v>
          </cell>
          <cell r="V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Y717">
            <v>0</v>
          </cell>
          <cell r="AA717">
            <v>0</v>
          </cell>
          <cell r="AJ717">
            <v>0</v>
          </cell>
          <cell r="AN717">
            <v>0</v>
          </cell>
          <cell r="AR717">
            <v>0</v>
          </cell>
          <cell r="AV717">
            <v>0</v>
          </cell>
          <cell r="AZ717">
            <v>0</v>
          </cell>
        </row>
        <row r="718">
          <cell r="Q718">
            <v>0</v>
          </cell>
          <cell r="S718">
            <v>0</v>
          </cell>
          <cell r="U718">
            <v>0</v>
          </cell>
          <cell r="V718">
            <v>0</v>
          </cell>
          <cell r="Y718">
            <v>0</v>
          </cell>
          <cell r="AA718">
            <v>0</v>
          </cell>
          <cell r="AJ718">
            <v>1832.9875</v>
          </cell>
          <cell r="AN718">
            <v>0</v>
          </cell>
          <cell r="AR718">
            <v>0</v>
          </cell>
          <cell r="AV718">
            <v>0</v>
          </cell>
          <cell r="AZ718">
            <v>0</v>
          </cell>
        </row>
        <row r="719">
          <cell r="U719">
            <v>30871.599999999999</v>
          </cell>
          <cell r="V719">
            <v>31131.599999999999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Y727">
            <v>0</v>
          </cell>
          <cell r="AA727">
            <v>0</v>
          </cell>
          <cell r="AJ727">
            <v>0</v>
          </cell>
          <cell r="AN727">
            <v>0</v>
          </cell>
          <cell r="AR727">
            <v>0</v>
          </cell>
          <cell r="AV727">
            <v>0</v>
          </cell>
          <cell r="AZ727">
            <v>0</v>
          </cell>
        </row>
        <row r="728">
          <cell r="Q728">
            <v>0</v>
          </cell>
          <cell r="S728">
            <v>0</v>
          </cell>
          <cell r="U728">
            <v>0</v>
          </cell>
          <cell r="V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Y731">
            <v>0</v>
          </cell>
          <cell r="AA731">
            <v>0</v>
          </cell>
          <cell r="AJ731">
            <v>-383455.83333333331</v>
          </cell>
          <cell r="AN731">
            <v>-484363.33333333331</v>
          </cell>
          <cell r="AR731">
            <v>-484363.33333333331</v>
          </cell>
          <cell r="AV731">
            <v>-100907.5</v>
          </cell>
          <cell r="AZ731">
            <v>0</v>
          </cell>
        </row>
        <row r="732">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Y745">
            <v>0</v>
          </cell>
          <cell r="AA745">
            <v>0</v>
          </cell>
          <cell r="AJ745">
            <v>0</v>
          </cell>
          <cell r="AN745">
            <v>0</v>
          </cell>
          <cell r="AR745">
            <v>0</v>
          </cell>
          <cell r="AV745">
            <v>0</v>
          </cell>
          <cell r="AZ745">
            <v>0</v>
          </cell>
        </row>
        <row r="746">
          <cell r="Q746">
            <v>0</v>
          </cell>
          <cell r="S746">
            <v>0</v>
          </cell>
          <cell r="U746">
            <v>0</v>
          </cell>
          <cell r="V746">
            <v>0</v>
          </cell>
          <cell r="Y746">
            <v>0</v>
          </cell>
          <cell r="AA746">
            <v>0</v>
          </cell>
          <cell r="AJ746">
            <v>19670.1675</v>
          </cell>
          <cell r="AN746">
            <v>7965.6274999999987</v>
          </cell>
          <cell r="AR746">
            <v>1463.0874999999999</v>
          </cell>
          <cell r="AV746">
            <v>0</v>
          </cell>
          <cell r="AZ746">
            <v>0</v>
          </cell>
        </row>
        <row r="747">
          <cell r="U747">
            <v>3088604.12</v>
          </cell>
          <cell r="V747">
            <v>3151785.34</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Y748">
            <v>0</v>
          </cell>
          <cell r="AA748">
            <v>0</v>
          </cell>
          <cell r="AJ748">
            <v>0</v>
          </cell>
          <cell r="AN748">
            <v>0</v>
          </cell>
          <cell r="AR748">
            <v>0</v>
          </cell>
          <cell r="AV748">
            <v>0</v>
          </cell>
          <cell r="AZ748">
            <v>0</v>
          </cell>
        </row>
        <row r="749">
          <cell r="U749">
            <v>441471.45</v>
          </cell>
          <cell r="V749">
            <v>490336.87</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Y752">
            <v>0</v>
          </cell>
          <cell r="AA752">
            <v>0</v>
          </cell>
          <cell r="AJ752">
            <v>0</v>
          </cell>
          <cell r="AN752">
            <v>0</v>
          </cell>
          <cell r="AR752">
            <v>0</v>
          </cell>
          <cell r="AV752">
            <v>0</v>
          </cell>
          <cell r="AZ752">
            <v>0</v>
          </cell>
        </row>
        <row r="753">
          <cell r="Q753">
            <v>0</v>
          </cell>
          <cell r="S753">
            <v>0</v>
          </cell>
          <cell r="U753">
            <v>0</v>
          </cell>
          <cell r="V753">
            <v>0</v>
          </cell>
          <cell r="Y753">
            <v>0</v>
          </cell>
          <cell r="AA753">
            <v>0</v>
          </cell>
          <cell r="AJ753">
            <v>0</v>
          </cell>
          <cell r="AN753">
            <v>0</v>
          </cell>
          <cell r="AR753">
            <v>0</v>
          </cell>
          <cell r="AV753">
            <v>0</v>
          </cell>
          <cell r="AZ753">
            <v>0</v>
          </cell>
        </row>
        <row r="754">
          <cell r="V754">
            <v>0</v>
          </cell>
          <cell r="Y754">
            <v>329941.96999999997</v>
          </cell>
          <cell r="AA754">
            <v>306374.69</v>
          </cell>
          <cell r="AJ754">
            <v>0</v>
          </cell>
          <cell r="AN754">
            <v>0</v>
          </cell>
          <cell r="AR754">
            <v>71683.820416666669</v>
          </cell>
          <cell r="AV754">
            <v>173808.71708333332</v>
          </cell>
          <cell r="AZ754">
            <v>260222.09375</v>
          </cell>
        </row>
        <row r="755">
          <cell r="V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Y757">
            <v>0</v>
          </cell>
          <cell r="AA757">
            <v>0</v>
          </cell>
          <cell r="AJ757">
            <v>0</v>
          </cell>
          <cell r="AN757">
            <v>0</v>
          </cell>
          <cell r="AR757">
            <v>0</v>
          </cell>
          <cell r="AV757">
            <v>0</v>
          </cell>
          <cell r="AZ757">
            <v>0</v>
          </cell>
        </row>
        <row r="758">
          <cell r="U758">
            <v>0</v>
          </cell>
          <cell r="V758">
            <v>0</v>
          </cell>
          <cell r="Y758">
            <v>0</v>
          </cell>
          <cell r="AA758">
            <v>0</v>
          </cell>
          <cell r="AJ758">
            <v>0</v>
          </cell>
          <cell r="AN758">
            <v>0</v>
          </cell>
          <cell r="AR758">
            <v>0</v>
          </cell>
          <cell r="AV758">
            <v>0</v>
          </cell>
          <cell r="AZ758">
            <v>0</v>
          </cell>
        </row>
        <row r="759">
          <cell r="Q759">
            <v>0</v>
          </cell>
          <cell r="S759">
            <v>0</v>
          </cell>
          <cell r="U759">
            <v>0</v>
          </cell>
          <cell r="V759">
            <v>0</v>
          </cell>
          <cell r="Y759">
            <v>0</v>
          </cell>
          <cell r="AA759">
            <v>0</v>
          </cell>
          <cell r="AJ759">
            <v>0</v>
          </cell>
          <cell r="AN759">
            <v>0</v>
          </cell>
          <cell r="AR759">
            <v>0</v>
          </cell>
          <cell r="AV759">
            <v>0</v>
          </cell>
          <cell r="AZ759">
            <v>0</v>
          </cell>
        </row>
        <row r="760">
          <cell r="Q760">
            <v>0</v>
          </cell>
          <cell r="S760">
            <v>0</v>
          </cell>
          <cell r="U760">
            <v>0</v>
          </cell>
          <cell r="V760">
            <v>0</v>
          </cell>
          <cell r="Y760">
            <v>0</v>
          </cell>
          <cell r="AA760">
            <v>0</v>
          </cell>
          <cell r="AJ760">
            <v>0</v>
          </cell>
          <cell r="AN760">
            <v>0</v>
          </cell>
          <cell r="AR760">
            <v>0</v>
          </cell>
          <cell r="AV760">
            <v>0</v>
          </cell>
          <cell r="AZ760">
            <v>0</v>
          </cell>
        </row>
        <row r="761">
          <cell r="Q761">
            <v>0</v>
          </cell>
          <cell r="S761">
            <v>0</v>
          </cell>
          <cell r="U761">
            <v>0</v>
          </cell>
          <cell r="V761">
            <v>0</v>
          </cell>
          <cell r="Y761">
            <v>0</v>
          </cell>
          <cell r="AA761">
            <v>0</v>
          </cell>
          <cell r="AJ761">
            <v>0</v>
          </cell>
          <cell r="AN761">
            <v>0</v>
          </cell>
          <cell r="AR761">
            <v>0</v>
          </cell>
          <cell r="AV761">
            <v>0</v>
          </cell>
          <cell r="AZ761">
            <v>0</v>
          </cell>
        </row>
        <row r="762">
          <cell r="Q762">
            <v>0</v>
          </cell>
          <cell r="S762">
            <v>0</v>
          </cell>
          <cell r="U762">
            <v>0</v>
          </cell>
          <cell r="V762">
            <v>0</v>
          </cell>
          <cell r="Y762">
            <v>0</v>
          </cell>
          <cell r="AA762">
            <v>0</v>
          </cell>
          <cell r="AJ762">
            <v>0</v>
          </cell>
          <cell r="AN762">
            <v>0</v>
          </cell>
          <cell r="AR762">
            <v>0</v>
          </cell>
          <cell r="AV762">
            <v>0</v>
          </cell>
          <cell r="AZ762">
            <v>0</v>
          </cell>
        </row>
        <row r="763">
          <cell r="Q763">
            <v>0</v>
          </cell>
          <cell r="S763">
            <v>0</v>
          </cell>
          <cell r="U763">
            <v>0</v>
          </cell>
          <cell r="V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Y782">
            <v>0</v>
          </cell>
          <cell r="AA782">
            <v>0</v>
          </cell>
          <cell r="AJ782">
            <v>0</v>
          </cell>
          <cell r="AN782">
            <v>0</v>
          </cell>
          <cell r="AR782">
            <v>0</v>
          </cell>
          <cell r="AV782">
            <v>0</v>
          </cell>
          <cell r="AZ782">
            <v>0</v>
          </cell>
        </row>
        <row r="783">
          <cell r="Q783">
            <v>0</v>
          </cell>
          <cell r="S783">
            <v>0</v>
          </cell>
          <cell r="U783">
            <v>0</v>
          </cell>
          <cell r="V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Y786">
            <v>0</v>
          </cell>
          <cell r="AA786">
            <v>0</v>
          </cell>
          <cell r="AJ786">
            <v>948.33333333333337</v>
          </cell>
          <cell r="AN786">
            <v>948.33333333333337</v>
          </cell>
          <cell r="AR786">
            <v>948.33333333333337</v>
          </cell>
          <cell r="AV786">
            <v>0</v>
          </cell>
          <cell r="AZ786">
            <v>0</v>
          </cell>
        </row>
        <row r="787">
          <cell r="Y787">
            <v>0</v>
          </cell>
          <cell r="AA787">
            <v>0</v>
          </cell>
          <cell r="AJ787">
            <v>0</v>
          </cell>
          <cell r="AN787">
            <v>0</v>
          </cell>
          <cell r="AR787">
            <v>0</v>
          </cell>
          <cell r="AV787">
            <v>0</v>
          </cell>
          <cell r="AZ787">
            <v>0</v>
          </cell>
        </row>
        <row r="788">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Y805">
            <v>0</v>
          </cell>
          <cell r="AA805">
            <v>0</v>
          </cell>
          <cell r="AJ805">
            <v>0</v>
          </cell>
          <cell r="AN805">
            <v>0</v>
          </cell>
          <cell r="AR805">
            <v>0</v>
          </cell>
          <cell r="AV805">
            <v>0</v>
          </cell>
          <cell r="AZ805">
            <v>0</v>
          </cell>
        </row>
        <row r="806">
          <cell r="Q806">
            <v>0</v>
          </cell>
          <cell r="S806">
            <v>0</v>
          </cell>
          <cell r="U806">
            <v>0</v>
          </cell>
          <cell r="V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Y808">
            <v>0</v>
          </cell>
          <cell r="AA808">
            <v>0</v>
          </cell>
          <cell r="AJ808">
            <v>0</v>
          </cell>
          <cell r="AN808">
            <v>0</v>
          </cell>
          <cell r="AR808">
            <v>0</v>
          </cell>
          <cell r="AV808">
            <v>0</v>
          </cell>
          <cell r="AZ808">
            <v>0</v>
          </cell>
        </row>
        <row r="809">
          <cell r="Q809">
            <v>0</v>
          </cell>
          <cell r="S809">
            <v>0</v>
          </cell>
          <cell r="U809">
            <v>0</v>
          </cell>
          <cell r="V809">
            <v>0</v>
          </cell>
          <cell r="Y809">
            <v>0</v>
          </cell>
          <cell r="AA809">
            <v>0</v>
          </cell>
          <cell r="AJ809">
            <v>0</v>
          </cell>
          <cell r="AN809">
            <v>0</v>
          </cell>
          <cell r="AR809">
            <v>0</v>
          </cell>
          <cell r="AV809">
            <v>0</v>
          </cell>
          <cell r="AZ809">
            <v>0</v>
          </cell>
        </row>
        <row r="810">
          <cell r="Q810">
            <v>0</v>
          </cell>
          <cell r="S810">
            <v>0</v>
          </cell>
          <cell r="U810">
            <v>0</v>
          </cell>
          <cell r="V810">
            <v>0</v>
          </cell>
          <cell r="Y810">
            <v>0</v>
          </cell>
          <cell r="AA810">
            <v>0</v>
          </cell>
          <cell r="AJ810">
            <v>0</v>
          </cell>
          <cell r="AN810">
            <v>0</v>
          </cell>
          <cell r="AR810">
            <v>0</v>
          </cell>
          <cell r="AV810">
            <v>0</v>
          </cell>
          <cell r="AZ810">
            <v>0</v>
          </cell>
        </row>
        <row r="811">
          <cell r="Q811">
            <v>0</v>
          </cell>
          <cell r="S811">
            <v>0</v>
          </cell>
          <cell r="U811">
            <v>0</v>
          </cell>
          <cell r="V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Y831">
            <v>-9671.51</v>
          </cell>
          <cell r="AA831">
            <v>-8927.51</v>
          </cell>
          <cell r="AJ831">
            <v>-13360.51</v>
          </cell>
          <cell r="AN831">
            <v>-12864.51</v>
          </cell>
          <cell r="AR831">
            <v>-11872.509999999997</v>
          </cell>
          <cell r="AV831">
            <v>-10415.509999999997</v>
          </cell>
          <cell r="AZ831">
            <v>-8648.5304166666665</v>
          </cell>
        </row>
        <row r="832">
          <cell r="V832">
            <v>2733.07</v>
          </cell>
          <cell r="Y832">
            <v>3442.61</v>
          </cell>
          <cell r="AA832">
            <v>3442.61</v>
          </cell>
          <cell r="AJ832">
            <v>0</v>
          </cell>
          <cell r="AN832">
            <v>0</v>
          </cell>
          <cell r="AR832">
            <v>878.50458333333336</v>
          </cell>
          <cell r="AV832">
            <v>2026.0412500000002</v>
          </cell>
          <cell r="AZ832">
            <v>3030.1358333333337</v>
          </cell>
        </row>
        <row r="833">
          <cell r="V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Y837">
            <v>0</v>
          </cell>
          <cell r="AA837">
            <v>0</v>
          </cell>
          <cell r="AJ837">
            <v>0</v>
          </cell>
          <cell r="AN837">
            <v>0</v>
          </cell>
          <cell r="AR837">
            <v>0</v>
          </cell>
          <cell r="AV837">
            <v>0</v>
          </cell>
          <cell r="AZ837">
            <v>0</v>
          </cell>
        </row>
        <row r="838">
          <cell r="Q838">
            <v>144422</v>
          </cell>
          <cell r="S838">
            <v>141366</v>
          </cell>
          <cell r="U838">
            <v>138310</v>
          </cell>
          <cell r="V838">
            <v>136782</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Y839">
            <v>0</v>
          </cell>
          <cell r="AA839">
            <v>0</v>
          </cell>
          <cell r="AJ839">
            <v>0</v>
          </cell>
          <cell r="AN839">
            <v>0</v>
          </cell>
          <cell r="AR839">
            <v>0</v>
          </cell>
          <cell r="AV839">
            <v>0</v>
          </cell>
          <cell r="AZ839">
            <v>0</v>
          </cell>
        </row>
        <row r="840">
          <cell r="Q840">
            <v>0</v>
          </cell>
          <cell r="S840">
            <v>0</v>
          </cell>
          <cell r="U840">
            <v>0</v>
          </cell>
          <cell r="V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Y861">
            <v>0</v>
          </cell>
          <cell r="AA861">
            <v>0</v>
          </cell>
          <cell r="AJ861">
            <v>0</v>
          </cell>
          <cell r="AN861">
            <v>0</v>
          </cell>
          <cell r="AR861">
            <v>0</v>
          </cell>
          <cell r="AV861">
            <v>0</v>
          </cell>
          <cell r="AZ861">
            <v>0</v>
          </cell>
        </row>
        <row r="862">
          <cell r="Q862">
            <v>0</v>
          </cell>
          <cell r="S862">
            <v>0</v>
          </cell>
          <cell r="U862">
            <v>0</v>
          </cell>
          <cell r="V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Y872">
            <v>0</v>
          </cell>
          <cell r="AA872">
            <v>0</v>
          </cell>
          <cell r="AJ872">
            <v>0</v>
          </cell>
          <cell r="AN872">
            <v>0</v>
          </cell>
          <cell r="AR872">
            <v>0</v>
          </cell>
          <cell r="AV872">
            <v>0</v>
          </cell>
          <cell r="AZ872">
            <v>0</v>
          </cell>
        </row>
        <row r="873">
          <cell r="Q873">
            <v>0</v>
          </cell>
          <cell r="S873">
            <v>0</v>
          </cell>
          <cell r="U873">
            <v>0</v>
          </cell>
          <cell r="V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Y894">
            <v>0</v>
          </cell>
          <cell r="AA894">
            <v>0</v>
          </cell>
          <cell r="AJ894">
            <v>0</v>
          </cell>
          <cell r="AN894">
            <v>0</v>
          </cell>
          <cell r="AR894">
            <v>0</v>
          </cell>
          <cell r="AV894">
            <v>0</v>
          </cell>
          <cell r="AZ894">
            <v>0</v>
          </cell>
        </row>
        <row r="895">
          <cell r="Q895">
            <v>0</v>
          </cell>
          <cell r="S895">
            <v>0</v>
          </cell>
          <cell r="U895">
            <v>0</v>
          </cell>
          <cell r="V895">
            <v>0</v>
          </cell>
          <cell r="Y895">
            <v>0</v>
          </cell>
          <cell r="AA895">
            <v>0</v>
          </cell>
          <cell r="AJ895">
            <v>0</v>
          </cell>
          <cell r="AN895">
            <v>0</v>
          </cell>
          <cell r="AR895">
            <v>0</v>
          </cell>
          <cell r="AV895">
            <v>0</v>
          </cell>
          <cell r="AZ895">
            <v>0</v>
          </cell>
        </row>
        <row r="896">
          <cell r="Q896">
            <v>1595730</v>
          </cell>
          <cell r="S896">
            <v>1595730</v>
          </cell>
          <cell r="U896">
            <v>0</v>
          </cell>
          <cell r="V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Y901">
            <v>0</v>
          </cell>
          <cell r="AA901">
            <v>0</v>
          </cell>
          <cell r="AJ901">
            <v>0</v>
          </cell>
          <cell r="AN901">
            <v>0</v>
          </cell>
          <cell r="AR901">
            <v>0</v>
          </cell>
          <cell r="AV901">
            <v>0</v>
          </cell>
          <cell r="AZ901">
            <v>0</v>
          </cell>
        </row>
        <row r="902">
          <cell r="Q902">
            <v>-122602</v>
          </cell>
          <cell r="S902">
            <v>-122602</v>
          </cell>
          <cell r="U902">
            <v>0</v>
          </cell>
          <cell r="V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Y903">
            <v>0</v>
          </cell>
          <cell r="AA903">
            <v>0</v>
          </cell>
          <cell r="AJ903">
            <v>0</v>
          </cell>
          <cell r="AN903">
            <v>0</v>
          </cell>
          <cell r="AR903">
            <v>0</v>
          </cell>
          <cell r="AV903">
            <v>0</v>
          </cell>
          <cell r="AZ903">
            <v>0</v>
          </cell>
        </row>
        <row r="904">
          <cell r="Q904">
            <v>-215214</v>
          </cell>
          <cell r="S904">
            <v>-215214</v>
          </cell>
          <cell r="U904">
            <v>0</v>
          </cell>
          <cell r="V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Y907">
            <v>0</v>
          </cell>
          <cell r="AA907">
            <v>0</v>
          </cell>
          <cell r="AJ907">
            <v>0</v>
          </cell>
          <cell r="AN907">
            <v>0</v>
          </cell>
          <cell r="AR907">
            <v>0</v>
          </cell>
          <cell r="AV907">
            <v>0</v>
          </cell>
          <cell r="AZ907">
            <v>0</v>
          </cell>
        </row>
        <row r="908">
          <cell r="Q908">
            <v>0</v>
          </cell>
          <cell r="S908">
            <v>0</v>
          </cell>
          <cell r="U908">
            <v>0</v>
          </cell>
          <cell r="V908">
            <v>0</v>
          </cell>
          <cell r="Y908">
            <v>0</v>
          </cell>
          <cell r="AA908">
            <v>0</v>
          </cell>
          <cell r="AJ908">
            <v>0</v>
          </cell>
          <cell r="AN908">
            <v>0</v>
          </cell>
          <cell r="AR908">
            <v>0</v>
          </cell>
          <cell r="AV908">
            <v>0</v>
          </cell>
          <cell r="AZ908">
            <v>0</v>
          </cell>
        </row>
        <row r="909">
          <cell r="Q909">
            <v>0</v>
          </cell>
          <cell r="S909">
            <v>0</v>
          </cell>
          <cell r="U909">
            <v>0</v>
          </cell>
          <cell r="V909">
            <v>0</v>
          </cell>
          <cell r="Y909">
            <v>0</v>
          </cell>
          <cell r="AA909">
            <v>0</v>
          </cell>
          <cell r="AJ909">
            <v>0</v>
          </cell>
          <cell r="AN909">
            <v>0</v>
          </cell>
          <cell r="AR909">
            <v>0</v>
          </cell>
          <cell r="AV909">
            <v>0</v>
          </cell>
          <cell r="AZ909">
            <v>0</v>
          </cell>
        </row>
        <row r="910">
          <cell r="Q910">
            <v>0</v>
          </cell>
          <cell r="S910">
            <v>0</v>
          </cell>
          <cell r="U910">
            <v>0</v>
          </cell>
          <cell r="V910">
            <v>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Y911">
            <v>0</v>
          </cell>
          <cell r="AA911">
            <v>0</v>
          </cell>
          <cell r="AJ911">
            <v>0</v>
          </cell>
          <cell r="AN911">
            <v>0</v>
          </cell>
          <cell r="AR911">
            <v>0</v>
          </cell>
          <cell r="AV911">
            <v>0</v>
          </cell>
          <cell r="AZ911">
            <v>0</v>
          </cell>
        </row>
        <row r="912">
          <cell r="Q912">
            <v>0</v>
          </cell>
          <cell r="S912">
            <v>0</v>
          </cell>
          <cell r="U912">
            <v>0</v>
          </cell>
          <cell r="V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Y914">
            <v>0</v>
          </cell>
          <cell r="AA914">
            <v>0</v>
          </cell>
          <cell r="AJ914">
            <v>0</v>
          </cell>
          <cell r="AN914">
            <v>0</v>
          </cell>
          <cell r="AR914">
            <v>0</v>
          </cell>
          <cell r="AV914">
            <v>0</v>
          </cell>
          <cell r="AZ914">
            <v>0</v>
          </cell>
        </row>
        <row r="915">
          <cell r="Q915">
            <v>0</v>
          </cell>
          <cell r="S915">
            <v>0</v>
          </cell>
          <cell r="U915">
            <v>0</v>
          </cell>
          <cell r="V915">
            <v>0</v>
          </cell>
          <cell r="Y915">
            <v>0</v>
          </cell>
          <cell r="AA915">
            <v>0</v>
          </cell>
          <cell r="AJ915">
            <v>0</v>
          </cell>
          <cell r="AN915">
            <v>0</v>
          </cell>
          <cell r="AR915">
            <v>0</v>
          </cell>
          <cell r="AV915">
            <v>0</v>
          </cell>
          <cell r="AZ915">
            <v>0</v>
          </cell>
        </row>
        <row r="916">
          <cell r="Q916">
            <v>0</v>
          </cell>
          <cell r="S916">
            <v>0</v>
          </cell>
          <cell r="U916">
            <v>0</v>
          </cell>
          <cell r="V916">
            <v>0</v>
          </cell>
          <cell r="Y916">
            <v>0</v>
          </cell>
          <cell r="AA916">
            <v>0</v>
          </cell>
          <cell r="AJ916">
            <v>0</v>
          </cell>
          <cell r="AN916">
            <v>0</v>
          </cell>
          <cell r="AR916">
            <v>0</v>
          </cell>
          <cell r="AV916">
            <v>0</v>
          </cell>
          <cell r="AZ916">
            <v>0</v>
          </cell>
        </row>
        <row r="917">
          <cell r="Q917">
            <v>159437</v>
          </cell>
          <cell r="S917">
            <v>159437</v>
          </cell>
          <cell r="U917">
            <v>159437</v>
          </cell>
          <cell r="V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Y919">
            <v>0</v>
          </cell>
          <cell r="AA919">
            <v>0</v>
          </cell>
          <cell r="AJ919">
            <v>0</v>
          </cell>
          <cell r="AN919">
            <v>0</v>
          </cell>
          <cell r="AR919">
            <v>0</v>
          </cell>
          <cell r="AV919">
            <v>0</v>
          </cell>
          <cell r="AZ919">
            <v>0</v>
          </cell>
        </row>
        <row r="920">
          <cell r="Q920">
            <v>0</v>
          </cell>
          <cell r="S920">
            <v>0</v>
          </cell>
          <cell r="U920">
            <v>0</v>
          </cell>
          <cell r="V920">
            <v>0</v>
          </cell>
          <cell r="Y920">
            <v>0</v>
          </cell>
          <cell r="AA920">
            <v>0</v>
          </cell>
          <cell r="AJ920">
            <v>0</v>
          </cell>
          <cell r="AN920">
            <v>0</v>
          </cell>
          <cell r="AR920">
            <v>0</v>
          </cell>
          <cell r="AV920">
            <v>0</v>
          </cell>
          <cell r="AZ920">
            <v>0</v>
          </cell>
        </row>
        <row r="921">
          <cell r="Q921">
            <v>199681</v>
          </cell>
          <cell r="S921">
            <v>198437</v>
          </cell>
          <cell r="U921">
            <v>197193</v>
          </cell>
          <cell r="V921">
            <v>196571</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Y922">
            <v>0</v>
          </cell>
          <cell r="AA922">
            <v>0</v>
          </cell>
          <cell r="AJ922">
            <v>0</v>
          </cell>
          <cell r="AN922">
            <v>0</v>
          </cell>
          <cell r="AR922">
            <v>0</v>
          </cell>
          <cell r="AV922">
            <v>0</v>
          </cell>
          <cell r="AZ922">
            <v>0</v>
          </cell>
        </row>
        <row r="923">
          <cell r="Q923">
            <v>0</v>
          </cell>
          <cell r="S923">
            <v>0</v>
          </cell>
          <cell r="U923">
            <v>0</v>
          </cell>
          <cell r="V923">
            <v>0</v>
          </cell>
          <cell r="Y923">
            <v>0</v>
          </cell>
          <cell r="AA923">
            <v>0</v>
          </cell>
          <cell r="AJ923">
            <v>0</v>
          </cell>
          <cell r="AN923">
            <v>0</v>
          </cell>
          <cell r="AR923">
            <v>0</v>
          </cell>
          <cell r="AV923">
            <v>0</v>
          </cell>
          <cell r="AZ923">
            <v>0</v>
          </cell>
        </row>
        <row r="924">
          <cell r="Q924">
            <v>0</v>
          </cell>
          <cell r="S924">
            <v>0</v>
          </cell>
          <cell r="U924">
            <v>0</v>
          </cell>
          <cell r="V924">
            <v>0</v>
          </cell>
          <cell r="Y924">
            <v>0</v>
          </cell>
          <cell r="AA924">
            <v>0</v>
          </cell>
          <cell r="AJ924">
            <v>0</v>
          </cell>
          <cell r="AN924">
            <v>0</v>
          </cell>
          <cell r="AR924">
            <v>0</v>
          </cell>
          <cell r="AV924">
            <v>0</v>
          </cell>
          <cell r="AZ924">
            <v>0</v>
          </cell>
        </row>
        <row r="925">
          <cell r="Q925">
            <v>0</v>
          </cell>
          <cell r="S925">
            <v>2042000</v>
          </cell>
          <cell r="U925">
            <v>0</v>
          </cell>
          <cell r="V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Y935">
            <v>0</v>
          </cell>
          <cell r="AA935">
            <v>0</v>
          </cell>
          <cell r="AJ935">
            <v>0</v>
          </cell>
          <cell r="AN935">
            <v>0</v>
          </cell>
          <cell r="AR935">
            <v>0</v>
          </cell>
          <cell r="AV935">
            <v>0</v>
          </cell>
          <cell r="AZ935">
            <v>0</v>
          </cell>
        </row>
        <row r="936">
          <cell r="Q936">
            <v>0</v>
          </cell>
          <cell r="S936">
            <v>0</v>
          </cell>
          <cell r="U936">
            <v>0</v>
          </cell>
          <cell r="V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Y946">
            <v>0</v>
          </cell>
          <cell r="AA946">
            <v>0</v>
          </cell>
          <cell r="AJ946">
            <v>0</v>
          </cell>
          <cell r="AN946">
            <v>0</v>
          </cell>
          <cell r="AR946">
            <v>0</v>
          </cell>
          <cell r="AV946">
            <v>0</v>
          </cell>
          <cell r="AZ946">
            <v>0</v>
          </cell>
        </row>
        <row r="947">
          <cell r="Q947">
            <v>0</v>
          </cell>
          <cell r="S947">
            <v>0</v>
          </cell>
          <cell r="U947">
            <v>0</v>
          </cell>
          <cell r="V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Y970">
            <v>-194546.38</v>
          </cell>
          <cell r="AA970">
            <v>-66586398.020000003</v>
          </cell>
          <cell r="AJ970">
            <v>-15000079.814166667</v>
          </cell>
          <cell r="AN970">
            <v>-8408858.4875000007</v>
          </cell>
          <cell r="AR970">
            <v>-7505948.1625000006</v>
          </cell>
          <cell r="AV970">
            <v>-16095840.709583335</v>
          </cell>
          <cell r="AZ970">
            <v>-23561772.892500002</v>
          </cell>
        </row>
        <row r="971">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Y996">
            <v>0</v>
          </cell>
          <cell r="AA996">
            <v>0</v>
          </cell>
          <cell r="AJ996">
            <v>0</v>
          </cell>
          <cell r="AN996">
            <v>0</v>
          </cell>
          <cell r="AR996">
            <v>0</v>
          </cell>
          <cell r="AV996">
            <v>0</v>
          </cell>
          <cell r="AZ996">
            <v>0</v>
          </cell>
        </row>
        <row r="997">
          <cell r="Q997">
            <v>0</v>
          </cell>
          <cell r="S997">
            <v>0</v>
          </cell>
          <cell r="U997">
            <v>0</v>
          </cell>
          <cell r="V997">
            <v>0</v>
          </cell>
          <cell r="Y997">
            <v>0</v>
          </cell>
          <cell r="AA997">
            <v>0</v>
          </cell>
          <cell r="AJ997">
            <v>0</v>
          </cell>
          <cell r="AN997">
            <v>0</v>
          </cell>
          <cell r="AR997">
            <v>0</v>
          </cell>
          <cell r="AV997">
            <v>0</v>
          </cell>
          <cell r="AZ997">
            <v>0</v>
          </cell>
        </row>
        <row r="998">
          <cell r="Q998">
            <v>0</v>
          </cell>
          <cell r="S998">
            <v>0</v>
          </cell>
          <cell r="U998">
            <v>0</v>
          </cell>
          <cell r="V998">
            <v>0</v>
          </cell>
          <cell r="Y998">
            <v>0</v>
          </cell>
          <cell r="AA998">
            <v>0</v>
          </cell>
          <cell r="AJ998">
            <v>0</v>
          </cell>
          <cell r="AN998">
            <v>0</v>
          </cell>
          <cell r="AR998">
            <v>0</v>
          </cell>
          <cell r="AV998">
            <v>0</v>
          </cell>
          <cell r="AZ998">
            <v>0</v>
          </cell>
        </row>
        <row r="999">
          <cell r="Q999">
            <v>0</v>
          </cell>
          <cell r="S999">
            <v>0</v>
          </cell>
          <cell r="U999">
            <v>0</v>
          </cell>
          <cell r="V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Y1014">
            <v>0</v>
          </cell>
          <cell r="AA1014">
            <v>0</v>
          </cell>
          <cell r="AJ1014">
            <v>0</v>
          </cell>
          <cell r="AN1014">
            <v>0</v>
          </cell>
          <cell r="AR1014">
            <v>0</v>
          </cell>
          <cell r="AV1014">
            <v>0</v>
          </cell>
          <cell r="AZ1014">
            <v>0</v>
          </cell>
        </row>
        <row r="1015">
          <cell r="Q1015">
            <v>0</v>
          </cell>
          <cell r="S1015">
            <v>0</v>
          </cell>
          <cell r="U1015">
            <v>0</v>
          </cell>
          <cell r="V1015">
            <v>0</v>
          </cell>
          <cell r="Y1015">
            <v>0</v>
          </cell>
          <cell r="AA1015">
            <v>0</v>
          </cell>
          <cell r="AJ1015">
            <v>0</v>
          </cell>
          <cell r="AN1015">
            <v>0</v>
          </cell>
          <cell r="AR1015">
            <v>0</v>
          </cell>
          <cell r="AV1015">
            <v>0</v>
          </cell>
          <cell r="AZ1015">
            <v>0</v>
          </cell>
        </row>
        <row r="1016">
          <cell r="Q1016">
            <v>0</v>
          </cell>
          <cell r="S1016">
            <v>0</v>
          </cell>
          <cell r="U1016">
            <v>0</v>
          </cell>
          <cell r="V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Y1035">
            <v>0</v>
          </cell>
          <cell r="AA1035">
            <v>0</v>
          </cell>
          <cell r="AJ1035">
            <v>0</v>
          </cell>
          <cell r="AN1035">
            <v>0</v>
          </cell>
          <cell r="AR1035">
            <v>0</v>
          </cell>
          <cell r="AV1035">
            <v>0</v>
          </cell>
          <cell r="AZ1035">
            <v>0</v>
          </cell>
        </row>
        <row r="1036">
          <cell r="Q1036">
            <v>0</v>
          </cell>
          <cell r="S1036">
            <v>0</v>
          </cell>
          <cell r="U1036">
            <v>0</v>
          </cell>
          <cell r="V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Y1038">
            <v>0</v>
          </cell>
          <cell r="AA1038">
            <v>0</v>
          </cell>
          <cell r="AJ1038">
            <v>0</v>
          </cell>
          <cell r="AN1038">
            <v>0</v>
          </cell>
          <cell r="AR1038">
            <v>0</v>
          </cell>
          <cell r="AV1038">
            <v>0</v>
          </cell>
          <cell r="AZ1038">
            <v>0</v>
          </cell>
        </row>
        <row r="1039">
          <cell r="Q1039">
            <v>0</v>
          </cell>
          <cell r="S1039">
            <v>0</v>
          </cell>
          <cell r="U1039">
            <v>0</v>
          </cell>
          <cell r="V1039">
            <v>0</v>
          </cell>
          <cell r="Y1039">
            <v>0</v>
          </cell>
          <cell r="AA1039">
            <v>0</v>
          </cell>
          <cell r="AJ1039">
            <v>0</v>
          </cell>
          <cell r="AN1039">
            <v>0</v>
          </cell>
          <cell r="AR1039">
            <v>0</v>
          </cell>
          <cell r="AV1039">
            <v>0</v>
          </cell>
          <cell r="AZ1039">
            <v>0</v>
          </cell>
        </row>
        <row r="1040">
          <cell r="Q1040">
            <v>0</v>
          </cell>
          <cell r="S1040">
            <v>0</v>
          </cell>
          <cell r="U1040">
            <v>0</v>
          </cell>
          <cell r="V1040">
            <v>0</v>
          </cell>
          <cell r="Y1040">
            <v>0</v>
          </cell>
          <cell r="AA1040">
            <v>0</v>
          </cell>
          <cell r="AJ1040">
            <v>0</v>
          </cell>
          <cell r="AN1040">
            <v>0</v>
          </cell>
          <cell r="AR1040">
            <v>0</v>
          </cell>
          <cell r="AV1040">
            <v>0</v>
          </cell>
          <cell r="AZ1040">
            <v>0</v>
          </cell>
        </row>
        <row r="1041">
          <cell r="Q1041">
            <v>0</v>
          </cell>
          <cell r="S1041">
            <v>0</v>
          </cell>
          <cell r="U1041">
            <v>0</v>
          </cell>
          <cell r="V1041">
            <v>0</v>
          </cell>
          <cell r="Y1041">
            <v>0</v>
          </cell>
          <cell r="AA1041">
            <v>0</v>
          </cell>
          <cell r="AJ1041">
            <v>0</v>
          </cell>
          <cell r="AN1041">
            <v>0</v>
          </cell>
          <cell r="AR1041">
            <v>0</v>
          </cell>
          <cell r="AV1041">
            <v>0</v>
          </cell>
          <cell r="AZ1041">
            <v>0</v>
          </cell>
        </row>
        <row r="1042">
          <cell r="Q1042">
            <v>0</v>
          </cell>
          <cell r="S1042">
            <v>0</v>
          </cell>
          <cell r="U1042">
            <v>0</v>
          </cell>
          <cell r="V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Y1051">
            <v>0</v>
          </cell>
          <cell r="AA1051">
            <v>0</v>
          </cell>
          <cell r="AJ1051">
            <v>0</v>
          </cell>
          <cell r="AN1051">
            <v>0</v>
          </cell>
          <cell r="AR1051">
            <v>0</v>
          </cell>
          <cell r="AV1051">
            <v>0</v>
          </cell>
          <cell r="AZ1051">
            <v>0</v>
          </cell>
        </row>
        <row r="1052">
          <cell r="Q1052">
            <v>0</v>
          </cell>
          <cell r="S1052">
            <v>0</v>
          </cell>
          <cell r="U1052">
            <v>0</v>
          </cell>
          <cell r="V1052">
            <v>0</v>
          </cell>
          <cell r="Y1052">
            <v>0</v>
          </cell>
          <cell r="AA1052">
            <v>0</v>
          </cell>
          <cell r="AJ1052">
            <v>0</v>
          </cell>
          <cell r="AN1052">
            <v>0</v>
          </cell>
          <cell r="AR1052">
            <v>0</v>
          </cell>
          <cell r="AV1052">
            <v>0</v>
          </cell>
          <cell r="AZ1052">
            <v>0</v>
          </cell>
        </row>
        <row r="1053">
          <cell r="Q1053">
            <v>0</v>
          </cell>
          <cell r="S1053">
            <v>0</v>
          </cell>
          <cell r="U1053">
            <v>0</v>
          </cell>
          <cell r="V1053">
            <v>0</v>
          </cell>
          <cell r="Y1053">
            <v>0</v>
          </cell>
          <cell r="AA1053">
            <v>0</v>
          </cell>
          <cell r="AJ1053">
            <v>0</v>
          </cell>
          <cell r="AN1053">
            <v>0</v>
          </cell>
          <cell r="AR1053">
            <v>0</v>
          </cell>
          <cell r="AV1053">
            <v>0</v>
          </cell>
          <cell r="AZ1053">
            <v>0</v>
          </cell>
        </row>
        <row r="1054">
          <cell r="Q1054">
            <v>0</v>
          </cell>
          <cell r="S1054">
            <v>0</v>
          </cell>
          <cell r="U1054">
            <v>0</v>
          </cell>
          <cell r="V1054">
            <v>0</v>
          </cell>
          <cell r="Y1054">
            <v>0</v>
          </cell>
          <cell r="AA1054">
            <v>0</v>
          </cell>
          <cell r="AJ1054">
            <v>0</v>
          </cell>
          <cell r="AN1054">
            <v>0</v>
          </cell>
          <cell r="AR1054">
            <v>0</v>
          </cell>
          <cell r="AV1054">
            <v>0</v>
          </cell>
          <cell r="AZ1054">
            <v>0</v>
          </cell>
        </row>
        <row r="1055">
          <cell r="Q1055">
            <v>0</v>
          </cell>
          <cell r="S1055">
            <v>0</v>
          </cell>
          <cell r="U1055">
            <v>0</v>
          </cell>
          <cell r="V1055">
            <v>0</v>
          </cell>
          <cell r="Y1055">
            <v>0</v>
          </cell>
          <cell r="AA1055">
            <v>0</v>
          </cell>
          <cell r="AJ1055">
            <v>0</v>
          </cell>
          <cell r="AN1055">
            <v>0</v>
          </cell>
          <cell r="AR1055">
            <v>0</v>
          </cell>
          <cell r="AV1055">
            <v>0</v>
          </cell>
          <cell r="AZ1055">
            <v>0</v>
          </cell>
        </row>
        <row r="1056">
          <cell r="Q1056">
            <v>0</v>
          </cell>
          <cell r="S1056">
            <v>0</v>
          </cell>
          <cell r="U1056">
            <v>0</v>
          </cell>
          <cell r="V1056">
            <v>0</v>
          </cell>
          <cell r="Y1056">
            <v>0</v>
          </cell>
          <cell r="AA1056">
            <v>0</v>
          </cell>
          <cell r="AJ1056">
            <v>0</v>
          </cell>
          <cell r="AN1056">
            <v>0</v>
          </cell>
          <cell r="AR1056">
            <v>0</v>
          </cell>
          <cell r="AV1056">
            <v>0</v>
          </cell>
          <cell r="AZ1056">
            <v>0</v>
          </cell>
        </row>
        <row r="1057">
          <cell r="Q1057">
            <v>0</v>
          </cell>
          <cell r="S1057">
            <v>0</v>
          </cell>
          <cell r="U1057">
            <v>0</v>
          </cell>
          <cell r="V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Y1079">
            <v>0</v>
          </cell>
          <cell r="AA1079">
            <v>0</v>
          </cell>
          <cell r="AJ1079">
            <v>0</v>
          </cell>
          <cell r="AN1079">
            <v>0</v>
          </cell>
          <cell r="AR1079">
            <v>0</v>
          </cell>
          <cell r="AV1079">
            <v>0</v>
          </cell>
          <cell r="AZ1079">
            <v>0</v>
          </cell>
        </row>
        <row r="1080">
          <cell r="Q1080">
            <v>0</v>
          </cell>
          <cell r="S1080">
            <v>0</v>
          </cell>
          <cell r="U1080">
            <v>0</v>
          </cell>
          <cell r="V1080">
            <v>0</v>
          </cell>
          <cell r="Y1080">
            <v>0</v>
          </cell>
          <cell r="AA1080">
            <v>0</v>
          </cell>
          <cell r="AJ1080">
            <v>0</v>
          </cell>
          <cell r="AN1080">
            <v>0</v>
          </cell>
          <cell r="AR1080">
            <v>0</v>
          </cell>
          <cell r="AV1080">
            <v>0</v>
          </cell>
          <cell r="AZ1080">
            <v>0</v>
          </cell>
        </row>
        <row r="1081">
          <cell r="Q1081">
            <v>-431100</v>
          </cell>
          <cell r="S1081">
            <v>0</v>
          </cell>
          <cell r="U1081">
            <v>0</v>
          </cell>
          <cell r="V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Y1083">
            <v>0</v>
          </cell>
          <cell r="AA1083">
            <v>0</v>
          </cell>
          <cell r="AJ1083">
            <v>0</v>
          </cell>
          <cell r="AN1083">
            <v>0</v>
          </cell>
          <cell r="AR1083">
            <v>0</v>
          </cell>
          <cell r="AV1083">
            <v>0</v>
          </cell>
          <cell r="AZ1083">
            <v>0</v>
          </cell>
        </row>
        <row r="1084">
          <cell r="V1084">
            <v>7505790.9299999997</v>
          </cell>
          <cell r="Y1084">
            <v>0</v>
          </cell>
          <cell r="AA1084">
            <v>0</v>
          </cell>
          <cell r="AJ1084">
            <v>0</v>
          </cell>
          <cell r="AN1084">
            <v>0</v>
          </cell>
          <cell r="AR1084">
            <v>625482.57750000001</v>
          </cell>
          <cell r="AV1084">
            <v>625482.57750000001</v>
          </cell>
          <cell r="AZ1084">
            <v>625482.57750000001</v>
          </cell>
        </row>
        <row r="1085">
          <cell r="V1085">
            <v>7505790.9299999997</v>
          </cell>
          <cell r="Y1085">
            <v>0</v>
          </cell>
          <cell r="AA1085">
            <v>0</v>
          </cell>
          <cell r="AJ1085">
            <v>0</v>
          </cell>
          <cell r="AN1085">
            <v>0</v>
          </cell>
          <cell r="AR1085">
            <v>625482.57750000001</v>
          </cell>
          <cell r="AV1085">
            <v>625482.57750000001</v>
          </cell>
          <cell r="AZ1085">
            <v>625482.57750000001</v>
          </cell>
        </row>
        <row r="1086">
          <cell r="V1086">
            <v>6567824.7999999998</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Y1103">
            <v>0</v>
          </cell>
          <cell r="AA1103">
            <v>0</v>
          </cell>
          <cell r="AJ1103">
            <v>0</v>
          </cell>
          <cell r="AN1103">
            <v>0</v>
          </cell>
          <cell r="AR1103">
            <v>0</v>
          </cell>
          <cell r="AV1103">
            <v>0</v>
          </cell>
          <cell r="AZ1103">
            <v>0</v>
          </cell>
        </row>
        <row r="1104">
          <cell r="Q1104">
            <v>0</v>
          </cell>
          <cell r="S1104">
            <v>0</v>
          </cell>
          <cell r="U1104">
            <v>0</v>
          </cell>
          <cell r="V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Y1114">
            <v>-402168.54</v>
          </cell>
          <cell r="AA1114">
            <v>-364262.97</v>
          </cell>
          <cell r="AJ1114">
            <v>-19796.028750000001</v>
          </cell>
          <cell r="AN1114">
            <v>-171491.90541666668</v>
          </cell>
          <cell r="AR1114">
            <v>-307942.6816666667</v>
          </cell>
          <cell r="AV1114">
            <v>-397718.60541666654</v>
          </cell>
          <cell r="AZ1114">
            <v>-245451.68708333329</v>
          </cell>
        </row>
        <row r="1115">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Y1158">
            <v>0</v>
          </cell>
          <cell r="AA1158">
            <v>0</v>
          </cell>
          <cell r="AJ1158">
            <v>0</v>
          </cell>
          <cell r="AN1158">
            <v>0</v>
          </cell>
          <cell r="AR1158">
            <v>0</v>
          </cell>
          <cell r="AV1158">
            <v>0</v>
          </cell>
          <cell r="AZ1158">
            <v>0</v>
          </cell>
        </row>
        <row r="1159">
          <cell r="Q1159">
            <v>0</v>
          </cell>
          <cell r="S1159">
            <v>0</v>
          </cell>
          <cell r="U1159">
            <v>0</v>
          </cell>
          <cell r="V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Y1163">
            <v>0</v>
          </cell>
          <cell r="AA1163">
            <v>0</v>
          </cell>
          <cell r="AJ1163">
            <v>0</v>
          </cell>
          <cell r="AN1163">
            <v>0</v>
          </cell>
          <cell r="AR1163">
            <v>0</v>
          </cell>
          <cell r="AV1163">
            <v>0</v>
          </cell>
          <cell r="AZ1163">
            <v>0</v>
          </cell>
        </row>
        <row r="1164">
          <cell r="Q1164">
            <v>0</v>
          </cell>
          <cell r="S1164">
            <v>0</v>
          </cell>
          <cell r="U1164">
            <v>0</v>
          </cell>
          <cell r="V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Y1167">
            <v>0</v>
          </cell>
          <cell r="AA1167">
            <v>0</v>
          </cell>
          <cell r="AJ1167">
            <v>0</v>
          </cell>
          <cell r="AN1167">
            <v>0</v>
          </cell>
          <cell r="AR1167">
            <v>0</v>
          </cell>
          <cell r="AV1167">
            <v>0</v>
          </cell>
          <cell r="AZ1167">
            <v>0</v>
          </cell>
        </row>
        <row r="1168">
          <cell r="Q1168">
            <v>-431700000</v>
          </cell>
          <cell r="S1168">
            <v>0</v>
          </cell>
          <cell r="U1168">
            <v>0</v>
          </cell>
          <cell r="V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Y1188">
            <v>0</v>
          </cell>
          <cell r="AA1188">
            <v>0</v>
          </cell>
          <cell r="AJ1188">
            <v>0</v>
          </cell>
          <cell r="AN1188">
            <v>0</v>
          </cell>
          <cell r="AR1188">
            <v>0</v>
          </cell>
          <cell r="AV1188">
            <v>0</v>
          </cell>
          <cell r="AZ1188">
            <v>0</v>
          </cell>
        </row>
        <row r="1189">
          <cell r="Q1189">
            <v>0</v>
          </cell>
          <cell r="S1189">
            <v>0</v>
          </cell>
          <cell r="U1189">
            <v>0</v>
          </cell>
          <cell r="V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Y1203">
            <v>0</v>
          </cell>
          <cell r="AA1203">
            <v>0</v>
          </cell>
          <cell r="AJ1203">
            <v>0</v>
          </cell>
          <cell r="AN1203">
            <v>0</v>
          </cell>
          <cell r="AR1203">
            <v>0</v>
          </cell>
          <cell r="AV1203">
            <v>0</v>
          </cell>
          <cell r="AZ1203">
            <v>0</v>
          </cell>
        </row>
        <row r="1204">
          <cell r="Q1204">
            <v>0</v>
          </cell>
          <cell r="S1204">
            <v>0</v>
          </cell>
          <cell r="U1204">
            <v>0</v>
          </cell>
          <cell r="V1204">
            <v>0</v>
          </cell>
          <cell r="Y1204">
            <v>0</v>
          </cell>
          <cell r="AA1204">
            <v>0</v>
          </cell>
          <cell r="AJ1204">
            <v>0</v>
          </cell>
          <cell r="AN1204">
            <v>0</v>
          </cell>
          <cell r="AR1204">
            <v>0</v>
          </cell>
          <cell r="AV1204">
            <v>0</v>
          </cell>
          <cell r="AZ1204">
            <v>0</v>
          </cell>
        </row>
        <row r="1205">
          <cell r="Q1205">
            <v>0</v>
          </cell>
          <cell r="S1205">
            <v>0</v>
          </cell>
          <cell r="U1205">
            <v>0</v>
          </cell>
          <cell r="V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Y1208">
            <v>0</v>
          </cell>
          <cell r="AA1208">
            <v>0</v>
          </cell>
          <cell r="AJ1208">
            <v>0</v>
          </cell>
          <cell r="AN1208">
            <v>0</v>
          </cell>
          <cell r="AR1208">
            <v>0</v>
          </cell>
          <cell r="AV1208">
            <v>0</v>
          </cell>
          <cell r="AZ1208">
            <v>0</v>
          </cell>
        </row>
        <row r="1209">
          <cell r="Q1209">
            <v>0</v>
          </cell>
          <cell r="S1209">
            <v>0</v>
          </cell>
          <cell r="U1209">
            <v>0</v>
          </cell>
          <cell r="V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Y1213">
            <v>0</v>
          </cell>
          <cell r="AA1213">
            <v>0</v>
          </cell>
          <cell r="AJ1213">
            <v>0</v>
          </cell>
          <cell r="AN1213">
            <v>0</v>
          </cell>
          <cell r="AR1213">
            <v>0</v>
          </cell>
          <cell r="AV1213">
            <v>0</v>
          </cell>
          <cell r="AZ1213">
            <v>0</v>
          </cell>
        </row>
        <row r="1214">
          <cell r="Q1214">
            <v>0</v>
          </cell>
          <cell r="S1214">
            <v>0</v>
          </cell>
          <cell r="U1214">
            <v>0</v>
          </cell>
          <cell r="V1214">
            <v>0</v>
          </cell>
          <cell r="Y1214">
            <v>0</v>
          </cell>
          <cell r="AA1214">
            <v>0</v>
          </cell>
          <cell r="AJ1214">
            <v>0</v>
          </cell>
          <cell r="AN1214">
            <v>0</v>
          </cell>
          <cell r="AR1214">
            <v>0</v>
          </cell>
          <cell r="AV1214">
            <v>0</v>
          </cell>
          <cell r="AZ1214">
            <v>0</v>
          </cell>
        </row>
        <row r="1215">
          <cell r="Q1215">
            <v>0</v>
          </cell>
          <cell r="S1215">
            <v>0</v>
          </cell>
          <cell r="U1215">
            <v>0</v>
          </cell>
          <cell r="V1215">
            <v>0</v>
          </cell>
          <cell r="Y1215">
            <v>0</v>
          </cell>
          <cell r="AA1215">
            <v>0</v>
          </cell>
          <cell r="AJ1215">
            <v>0</v>
          </cell>
          <cell r="AN1215">
            <v>0</v>
          </cell>
          <cell r="AR1215">
            <v>0</v>
          </cell>
          <cell r="AV1215">
            <v>0</v>
          </cell>
          <cell r="AZ1215">
            <v>0</v>
          </cell>
        </row>
        <row r="1216">
          <cell r="Q1216">
            <v>0</v>
          </cell>
          <cell r="S1216">
            <v>0</v>
          </cell>
          <cell r="U1216">
            <v>0</v>
          </cell>
          <cell r="V1216">
            <v>0</v>
          </cell>
          <cell r="Y1216">
            <v>0</v>
          </cell>
          <cell r="AA1216">
            <v>0</v>
          </cell>
          <cell r="AJ1216">
            <v>0</v>
          </cell>
          <cell r="AN1216">
            <v>0</v>
          </cell>
          <cell r="AR1216">
            <v>0</v>
          </cell>
          <cell r="AV1216">
            <v>0</v>
          </cell>
          <cell r="AZ1216">
            <v>0</v>
          </cell>
        </row>
        <row r="1217">
          <cell r="Q1217">
            <v>0</v>
          </cell>
          <cell r="S1217">
            <v>0</v>
          </cell>
          <cell r="U1217">
            <v>0</v>
          </cell>
          <cell r="V1217">
            <v>0</v>
          </cell>
          <cell r="Y1217">
            <v>0</v>
          </cell>
          <cell r="AA1217">
            <v>0</v>
          </cell>
          <cell r="AJ1217">
            <v>0</v>
          </cell>
          <cell r="AN1217">
            <v>0</v>
          </cell>
          <cell r="AR1217">
            <v>0</v>
          </cell>
          <cell r="AV1217">
            <v>0</v>
          </cell>
          <cell r="AZ1217">
            <v>0</v>
          </cell>
        </row>
        <row r="1218">
          <cell r="Q1218">
            <v>0</v>
          </cell>
          <cell r="S1218">
            <v>0</v>
          </cell>
          <cell r="U1218">
            <v>0</v>
          </cell>
          <cell r="V1218">
            <v>0</v>
          </cell>
          <cell r="Y1218">
            <v>0</v>
          </cell>
          <cell r="AA1218">
            <v>0</v>
          </cell>
          <cell r="AJ1218">
            <v>0</v>
          </cell>
          <cell r="AN1218">
            <v>0</v>
          </cell>
          <cell r="AR1218">
            <v>0</v>
          </cell>
          <cell r="AV1218">
            <v>0</v>
          </cell>
          <cell r="AZ1218">
            <v>0</v>
          </cell>
        </row>
        <row r="1219">
          <cell r="Q1219">
            <v>0</v>
          </cell>
          <cell r="S1219">
            <v>0</v>
          </cell>
          <cell r="U1219">
            <v>0</v>
          </cell>
          <cell r="V1219">
            <v>0</v>
          </cell>
          <cell r="Y1219">
            <v>0</v>
          </cell>
          <cell r="AA1219">
            <v>0</v>
          </cell>
          <cell r="AJ1219">
            <v>0</v>
          </cell>
          <cell r="AN1219">
            <v>0</v>
          </cell>
          <cell r="AR1219">
            <v>0</v>
          </cell>
          <cell r="AV1219">
            <v>0</v>
          </cell>
          <cell r="AZ1219">
            <v>0</v>
          </cell>
        </row>
        <row r="1220">
          <cell r="Q1220">
            <v>0</v>
          </cell>
          <cell r="S1220">
            <v>0</v>
          </cell>
          <cell r="U1220">
            <v>0</v>
          </cell>
          <cell r="V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Y1223">
            <v>0</v>
          </cell>
          <cell r="AA1223">
            <v>0</v>
          </cell>
          <cell r="AJ1223">
            <v>0</v>
          </cell>
          <cell r="AN1223">
            <v>0</v>
          </cell>
          <cell r="AR1223">
            <v>0</v>
          </cell>
          <cell r="AV1223">
            <v>0</v>
          </cell>
          <cell r="AZ1223">
            <v>0</v>
          </cell>
        </row>
        <row r="1224">
          <cell r="Q1224">
            <v>0</v>
          </cell>
          <cell r="S1224">
            <v>0</v>
          </cell>
          <cell r="U1224">
            <v>0</v>
          </cell>
          <cell r="V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Y1248">
            <v>0</v>
          </cell>
          <cell r="AA1248">
            <v>0</v>
          </cell>
          <cell r="AJ1248">
            <v>0</v>
          </cell>
          <cell r="AN1248">
            <v>0</v>
          </cell>
          <cell r="AR1248">
            <v>0</v>
          </cell>
          <cell r="AV1248">
            <v>0</v>
          </cell>
          <cell r="AZ1248">
            <v>0</v>
          </cell>
        </row>
        <row r="1249">
          <cell r="Q1249">
            <v>0</v>
          </cell>
          <cell r="S1249">
            <v>0</v>
          </cell>
          <cell r="U1249">
            <v>0</v>
          </cell>
          <cell r="V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Y1266">
            <v>0</v>
          </cell>
          <cell r="AA1266">
            <v>0</v>
          </cell>
          <cell r="AJ1266">
            <v>0</v>
          </cell>
          <cell r="AN1266">
            <v>0</v>
          </cell>
          <cell r="AR1266">
            <v>0</v>
          </cell>
          <cell r="AV1266">
            <v>0</v>
          </cell>
          <cell r="AZ1266">
            <v>0</v>
          </cell>
        </row>
        <row r="1267">
          <cell r="Q1267">
            <v>0</v>
          </cell>
          <cell r="S1267">
            <v>0</v>
          </cell>
          <cell r="U1267">
            <v>0</v>
          </cell>
          <cell r="V1267">
            <v>0</v>
          </cell>
          <cell r="Y1267">
            <v>0</v>
          </cell>
          <cell r="AA1267">
            <v>0</v>
          </cell>
          <cell r="AJ1267">
            <v>0</v>
          </cell>
          <cell r="AN1267">
            <v>0</v>
          </cell>
          <cell r="AR1267">
            <v>0</v>
          </cell>
          <cell r="AV1267">
            <v>0</v>
          </cell>
          <cell r="AZ1267">
            <v>0</v>
          </cell>
        </row>
        <row r="1268">
          <cell r="U1268">
            <v>-5426820</v>
          </cell>
          <cell r="V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Y1279">
            <v>0</v>
          </cell>
          <cell r="AA1279">
            <v>0</v>
          </cell>
          <cell r="AJ1279">
            <v>0</v>
          </cell>
          <cell r="AN1279">
            <v>0</v>
          </cell>
          <cell r="AR1279">
            <v>0</v>
          </cell>
          <cell r="AV1279">
            <v>0</v>
          </cell>
          <cell r="AZ1279">
            <v>0</v>
          </cell>
        </row>
        <row r="1280">
          <cell r="Q1280">
            <v>0</v>
          </cell>
          <cell r="S1280">
            <v>0</v>
          </cell>
          <cell r="U1280">
            <v>0</v>
          </cell>
          <cell r="V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Y1283">
            <v>0</v>
          </cell>
          <cell r="AA1283">
            <v>0</v>
          </cell>
          <cell r="AJ1283">
            <v>0</v>
          </cell>
          <cell r="AN1283">
            <v>0</v>
          </cell>
          <cell r="AR1283">
            <v>0</v>
          </cell>
          <cell r="AV1283">
            <v>0</v>
          </cell>
          <cell r="AZ1283">
            <v>0</v>
          </cell>
        </row>
        <row r="1284">
          <cell r="Q1284">
            <v>0</v>
          </cell>
          <cell r="S1284">
            <v>0</v>
          </cell>
          <cell r="U1284">
            <v>0</v>
          </cell>
          <cell r="V1284">
            <v>0</v>
          </cell>
          <cell r="Y1284">
            <v>0</v>
          </cell>
          <cell r="AA1284">
            <v>0</v>
          </cell>
          <cell r="AJ1284">
            <v>0</v>
          </cell>
          <cell r="AN1284">
            <v>0</v>
          </cell>
          <cell r="AR1284">
            <v>0</v>
          </cell>
          <cell r="AV1284">
            <v>0</v>
          </cell>
          <cell r="AZ1284">
            <v>0</v>
          </cell>
        </row>
        <row r="1285">
          <cell r="Q1285">
            <v>0</v>
          </cell>
          <cell r="S1285">
            <v>0</v>
          </cell>
          <cell r="U1285">
            <v>0</v>
          </cell>
          <cell r="V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Y1301">
            <v>0</v>
          </cell>
          <cell r="AA1301">
            <v>0</v>
          </cell>
          <cell r="AJ1301">
            <v>0</v>
          </cell>
          <cell r="AN1301">
            <v>0</v>
          </cell>
          <cell r="AR1301">
            <v>0</v>
          </cell>
          <cell r="AV1301">
            <v>0</v>
          </cell>
          <cell r="AZ1301">
            <v>0</v>
          </cell>
        </row>
        <row r="1302">
          <cell r="Q1302">
            <v>0</v>
          </cell>
          <cell r="S1302">
            <v>0</v>
          </cell>
          <cell r="U1302">
            <v>0</v>
          </cell>
          <cell r="V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Y1308">
            <v>0</v>
          </cell>
          <cell r="AA1308">
            <v>0</v>
          </cell>
          <cell r="AJ1308">
            <v>0</v>
          </cell>
          <cell r="AN1308">
            <v>0</v>
          </cell>
          <cell r="AR1308">
            <v>0</v>
          </cell>
          <cell r="AV1308">
            <v>0</v>
          </cell>
          <cell r="AZ1308">
            <v>0</v>
          </cell>
        </row>
        <row r="1309">
          <cell r="Q1309">
            <v>0</v>
          </cell>
          <cell r="S1309">
            <v>0</v>
          </cell>
          <cell r="U1309">
            <v>0</v>
          </cell>
          <cell r="V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Y1317">
            <v>0</v>
          </cell>
          <cell r="AA1317">
            <v>0</v>
          </cell>
          <cell r="AJ1317">
            <v>0</v>
          </cell>
          <cell r="AN1317">
            <v>0</v>
          </cell>
          <cell r="AR1317">
            <v>0</v>
          </cell>
          <cell r="AV1317">
            <v>0</v>
          </cell>
          <cell r="AZ1317">
            <v>0</v>
          </cell>
        </row>
        <row r="1318">
          <cell r="Q1318">
            <v>0</v>
          </cell>
          <cell r="S1318">
            <v>0</v>
          </cell>
          <cell r="U1318">
            <v>0</v>
          </cell>
          <cell r="V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Y1320">
            <v>0</v>
          </cell>
          <cell r="AA1320">
            <v>0</v>
          </cell>
          <cell r="AJ1320">
            <v>0</v>
          </cell>
          <cell r="AN1320">
            <v>0</v>
          </cell>
          <cell r="AR1320">
            <v>0</v>
          </cell>
          <cell r="AV1320">
            <v>0</v>
          </cell>
          <cell r="AZ1320">
            <v>0</v>
          </cell>
        </row>
        <row r="1321">
          <cell r="Q1321">
            <v>0</v>
          </cell>
          <cell r="S1321">
            <v>0</v>
          </cell>
          <cell r="U1321">
            <v>0</v>
          </cell>
          <cell r="V1321">
            <v>0</v>
          </cell>
          <cell r="Y1321">
            <v>0</v>
          </cell>
          <cell r="AA1321">
            <v>0</v>
          </cell>
          <cell r="AJ1321">
            <v>0</v>
          </cell>
          <cell r="AN1321">
            <v>0</v>
          </cell>
          <cell r="AR1321">
            <v>0</v>
          </cell>
          <cell r="AV1321">
            <v>0</v>
          </cell>
          <cell r="AZ1321">
            <v>0</v>
          </cell>
        </row>
        <row r="1322">
          <cell r="Q1322">
            <v>0</v>
          </cell>
          <cell r="S1322">
            <v>0</v>
          </cell>
          <cell r="U1322">
            <v>0</v>
          </cell>
          <cell r="V1322">
            <v>0</v>
          </cell>
          <cell r="Y1322">
            <v>0</v>
          </cell>
          <cell r="AA1322">
            <v>0</v>
          </cell>
          <cell r="AJ1322">
            <v>0</v>
          </cell>
          <cell r="AN1322">
            <v>0</v>
          </cell>
          <cell r="AR1322">
            <v>0</v>
          </cell>
          <cell r="AV1322">
            <v>0</v>
          </cell>
          <cell r="AZ1322">
            <v>0</v>
          </cell>
        </row>
        <row r="1323">
          <cell r="Q1323">
            <v>0</v>
          </cell>
          <cell r="S1323">
            <v>0</v>
          </cell>
          <cell r="U1323">
            <v>0</v>
          </cell>
          <cell r="V1323">
            <v>0</v>
          </cell>
          <cell r="Y1323">
            <v>0</v>
          </cell>
          <cell r="AA1323">
            <v>0</v>
          </cell>
          <cell r="AJ1323">
            <v>0</v>
          </cell>
          <cell r="AN1323">
            <v>0</v>
          </cell>
          <cell r="AR1323">
            <v>0</v>
          </cell>
          <cell r="AV1323">
            <v>0</v>
          </cell>
          <cell r="AZ1323">
            <v>0</v>
          </cell>
        </row>
        <row r="1324">
          <cell r="Q1324">
            <v>0</v>
          </cell>
          <cell r="S1324">
            <v>0</v>
          </cell>
          <cell r="U1324">
            <v>0</v>
          </cell>
          <cell r="V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Y1333">
            <v>0</v>
          </cell>
          <cell r="AA1333">
            <v>0</v>
          </cell>
          <cell r="AJ1333">
            <v>0</v>
          </cell>
          <cell r="AN1333">
            <v>0</v>
          </cell>
          <cell r="AR1333">
            <v>0</v>
          </cell>
          <cell r="AV1333">
            <v>0</v>
          </cell>
          <cell r="AZ1333">
            <v>0</v>
          </cell>
        </row>
        <row r="1334">
          <cell r="Q1334">
            <v>0</v>
          </cell>
          <cell r="S1334">
            <v>0</v>
          </cell>
          <cell r="U1334">
            <v>0</v>
          </cell>
          <cell r="V1334">
            <v>0</v>
          </cell>
          <cell r="Y1334">
            <v>0</v>
          </cell>
          <cell r="AA1334">
            <v>0</v>
          </cell>
          <cell r="AJ1334">
            <v>0</v>
          </cell>
          <cell r="AN1334">
            <v>0</v>
          </cell>
          <cell r="AR1334">
            <v>0</v>
          </cell>
          <cell r="AV1334">
            <v>0</v>
          </cell>
          <cell r="AZ1334">
            <v>0</v>
          </cell>
        </row>
        <row r="1335">
          <cell r="Q1335">
            <v>0</v>
          </cell>
          <cell r="S1335">
            <v>0</v>
          </cell>
          <cell r="U1335">
            <v>0</v>
          </cell>
          <cell r="V1335">
            <v>0</v>
          </cell>
          <cell r="Y1335">
            <v>0</v>
          </cell>
          <cell r="AA1335">
            <v>0</v>
          </cell>
          <cell r="AJ1335">
            <v>0</v>
          </cell>
          <cell r="AN1335">
            <v>0</v>
          </cell>
          <cell r="AR1335">
            <v>0</v>
          </cell>
          <cell r="AV1335">
            <v>0</v>
          </cell>
          <cell r="AZ1335">
            <v>0</v>
          </cell>
        </row>
        <row r="1336">
          <cell r="Q1336">
            <v>0</v>
          </cell>
          <cell r="S1336">
            <v>0</v>
          </cell>
          <cell r="U1336">
            <v>0</v>
          </cell>
          <cell r="V1336">
            <v>0</v>
          </cell>
          <cell r="Y1336">
            <v>0</v>
          </cell>
          <cell r="AA1336">
            <v>0</v>
          </cell>
          <cell r="AJ1336">
            <v>0</v>
          </cell>
          <cell r="AN1336">
            <v>0</v>
          </cell>
          <cell r="AR1336">
            <v>0</v>
          </cell>
          <cell r="AV1336">
            <v>0</v>
          </cell>
          <cell r="AZ1336">
            <v>0</v>
          </cell>
        </row>
        <row r="1337">
          <cell r="Q1337">
            <v>0</v>
          </cell>
          <cell r="S1337">
            <v>0</v>
          </cell>
          <cell r="U1337">
            <v>0</v>
          </cell>
          <cell r="V1337">
            <v>0</v>
          </cell>
          <cell r="Y1337">
            <v>0</v>
          </cell>
          <cell r="AA1337">
            <v>0</v>
          </cell>
          <cell r="AJ1337">
            <v>0</v>
          </cell>
          <cell r="AN1337">
            <v>0</v>
          </cell>
          <cell r="AR1337">
            <v>0</v>
          </cell>
          <cell r="AV1337">
            <v>0</v>
          </cell>
          <cell r="AZ1337">
            <v>0</v>
          </cell>
        </row>
        <row r="1338">
          <cell r="Q1338">
            <v>0</v>
          </cell>
          <cell r="S1338">
            <v>0</v>
          </cell>
          <cell r="U1338">
            <v>0</v>
          </cell>
          <cell r="V1338">
            <v>0</v>
          </cell>
          <cell r="Y1338">
            <v>0</v>
          </cell>
          <cell r="AA1338">
            <v>0</v>
          </cell>
          <cell r="AJ1338">
            <v>0</v>
          </cell>
          <cell r="AN1338">
            <v>0</v>
          </cell>
          <cell r="AR1338">
            <v>0</v>
          </cell>
          <cell r="AV1338">
            <v>0</v>
          </cell>
          <cell r="AZ1338">
            <v>0</v>
          </cell>
        </row>
        <row r="1339">
          <cell r="Q1339">
            <v>0</v>
          </cell>
          <cell r="S1339">
            <v>0</v>
          </cell>
          <cell r="U1339">
            <v>0</v>
          </cell>
          <cell r="V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Y1341">
            <v>0</v>
          </cell>
          <cell r="AA1341">
            <v>0</v>
          </cell>
          <cell r="AJ1341">
            <v>0</v>
          </cell>
          <cell r="AN1341">
            <v>0</v>
          </cell>
          <cell r="AR1341">
            <v>0</v>
          </cell>
          <cell r="AV1341">
            <v>0</v>
          </cell>
          <cell r="AZ1341">
            <v>0</v>
          </cell>
        </row>
        <row r="1342">
          <cell r="Q1342">
            <v>-11355.44</v>
          </cell>
          <cell r="S1342">
            <v>0</v>
          </cell>
          <cell r="U1342">
            <v>0</v>
          </cell>
          <cell r="V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Y1357">
            <v>0</v>
          </cell>
          <cell r="AA1357">
            <v>0</v>
          </cell>
          <cell r="AJ1357">
            <v>0</v>
          </cell>
          <cell r="AN1357">
            <v>0</v>
          </cell>
          <cell r="AR1357">
            <v>0</v>
          </cell>
          <cell r="AV1357">
            <v>0</v>
          </cell>
          <cell r="AZ1357">
            <v>0</v>
          </cell>
        </row>
        <row r="1358">
          <cell r="Q1358">
            <v>0</v>
          </cell>
          <cell r="S1358">
            <v>0</v>
          </cell>
          <cell r="U1358">
            <v>0</v>
          </cell>
          <cell r="V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Y1366">
            <v>0</v>
          </cell>
          <cell r="AA1366">
            <v>0</v>
          </cell>
          <cell r="AJ1366">
            <v>0</v>
          </cell>
          <cell r="AN1366">
            <v>0</v>
          </cell>
          <cell r="AR1366">
            <v>0</v>
          </cell>
          <cell r="AV1366">
            <v>0</v>
          </cell>
          <cell r="AZ1366">
            <v>0</v>
          </cell>
        </row>
        <row r="1367">
          <cell r="Q1367">
            <v>0</v>
          </cell>
          <cell r="S1367">
            <v>0</v>
          </cell>
          <cell r="U1367">
            <v>0</v>
          </cell>
          <cell r="V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Y1383">
            <v>0</v>
          </cell>
          <cell r="AA1383">
            <v>0</v>
          </cell>
          <cell r="AJ1383">
            <v>0</v>
          </cell>
          <cell r="AN1383">
            <v>0</v>
          </cell>
          <cell r="AR1383">
            <v>0</v>
          </cell>
          <cell r="AV1383">
            <v>0</v>
          </cell>
          <cell r="AZ1383">
            <v>0</v>
          </cell>
        </row>
        <row r="1384">
          <cell r="Q1384">
            <v>-255</v>
          </cell>
          <cell r="S1384">
            <v>-250</v>
          </cell>
          <cell r="U1384">
            <v>112</v>
          </cell>
          <cell r="V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Y1390">
            <v>0</v>
          </cell>
          <cell r="AA1390">
            <v>0</v>
          </cell>
          <cell r="AJ1390">
            <v>0</v>
          </cell>
          <cell r="AN1390">
            <v>0</v>
          </cell>
          <cell r="AR1390">
            <v>0</v>
          </cell>
          <cell r="AV1390">
            <v>0</v>
          </cell>
          <cell r="AZ1390">
            <v>0</v>
          </cell>
        </row>
        <row r="1391">
          <cell r="Q1391">
            <v>0</v>
          </cell>
          <cell r="S1391">
            <v>0</v>
          </cell>
          <cell r="U1391">
            <v>0</v>
          </cell>
          <cell r="V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Y1395">
            <v>0</v>
          </cell>
          <cell r="AA1395">
            <v>0</v>
          </cell>
          <cell r="AJ1395">
            <v>0</v>
          </cell>
          <cell r="AN1395">
            <v>0</v>
          </cell>
          <cell r="AR1395">
            <v>0</v>
          </cell>
          <cell r="AV1395">
            <v>0</v>
          </cell>
          <cell r="AZ1395">
            <v>0</v>
          </cell>
        </row>
        <row r="1396">
          <cell r="Q1396">
            <v>-56176.9</v>
          </cell>
          <cell r="S1396">
            <v>0</v>
          </cell>
          <cell r="U1396">
            <v>0</v>
          </cell>
          <cell r="V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Y1403">
            <v>0</v>
          </cell>
          <cell r="AA1403">
            <v>0</v>
          </cell>
          <cell r="AJ1403">
            <v>0</v>
          </cell>
          <cell r="AN1403">
            <v>0</v>
          </cell>
          <cell r="AR1403">
            <v>0</v>
          </cell>
          <cell r="AV1403">
            <v>0</v>
          </cell>
          <cell r="AZ1403">
            <v>0</v>
          </cell>
        </row>
        <row r="1404">
          <cell r="Q1404">
            <v>-3306566.26</v>
          </cell>
          <cell r="S1404">
            <v>0</v>
          </cell>
          <cell r="U1404">
            <v>0</v>
          </cell>
          <cell r="V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Y1421">
            <v>0</v>
          </cell>
          <cell r="AA1421">
            <v>0</v>
          </cell>
          <cell r="AJ1421">
            <v>0</v>
          </cell>
          <cell r="AN1421">
            <v>0</v>
          </cell>
          <cell r="AR1421">
            <v>0</v>
          </cell>
          <cell r="AV1421">
            <v>0</v>
          </cell>
          <cell r="AZ1421">
            <v>0</v>
          </cell>
        </row>
        <row r="1422">
          <cell r="Q1422">
            <v>-47149.83</v>
          </cell>
          <cell r="S1422">
            <v>0</v>
          </cell>
          <cell r="U1422">
            <v>0</v>
          </cell>
          <cell r="V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Y1470">
            <v>0</v>
          </cell>
          <cell r="AA1470">
            <v>0</v>
          </cell>
          <cell r="AJ1470">
            <v>0</v>
          </cell>
          <cell r="AN1470">
            <v>0</v>
          </cell>
          <cell r="AR1470">
            <v>0</v>
          </cell>
          <cell r="AV1470">
            <v>0</v>
          </cell>
          <cell r="AZ1470">
            <v>0</v>
          </cell>
        </row>
        <row r="1471">
          <cell r="Q1471">
            <v>-3858235</v>
          </cell>
          <cell r="S1471">
            <v>0</v>
          </cell>
          <cell r="U1471">
            <v>0</v>
          </cell>
          <cell r="V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Y1475">
            <v>0</v>
          </cell>
          <cell r="AA1475">
            <v>0</v>
          </cell>
          <cell r="AJ1475">
            <v>0</v>
          </cell>
          <cell r="AN1475">
            <v>0</v>
          </cell>
          <cell r="AR1475">
            <v>0</v>
          </cell>
          <cell r="AV1475">
            <v>0</v>
          </cell>
          <cell r="AZ1475">
            <v>0</v>
          </cell>
        </row>
        <row r="1476">
          <cell r="Q1476">
            <v>0</v>
          </cell>
          <cell r="S1476">
            <v>0</v>
          </cell>
          <cell r="U1476">
            <v>0</v>
          </cell>
          <cell r="V1476">
            <v>0</v>
          </cell>
          <cell r="Y1476">
            <v>0</v>
          </cell>
          <cell r="AA1476">
            <v>0</v>
          </cell>
          <cell r="AJ1476">
            <v>0</v>
          </cell>
          <cell r="AN1476">
            <v>0</v>
          </cell>
          <cell r="AR1476">
            <v>0</v>
          </cell>
          <cell r="AV1476">
            <v>0</v>
          </cell>
          <cell r="AZ1476">
            <v>0</v>
          </cell>
        </row>
        <row r="1477">
          <cell r="Q1477">
            <v>0</v>
          </cell>
          <cell r="S1477">
            <v>0</v>
          </cell>
          <cell r="U1477">
            <v>0</v>
          </cell>
          <cell r="V1477">
            <v>0</v>
          </cell>
          <cell r="Y1477">
            <v>0</v>
          </cell>
          <cell r="AA1477">
            <v>0</v>
          </cell>
          <cell r="AJ1477">
            <v>0</v>
          </cell>
          <cell r="AN1477">
            <v>0</v>
          </cell>
          <cell r="AR1477">
            <v>0</v>
          </cell>
          <cell r="AV1477">
            <v>0</v>
          </cell>
          <cell r="AZ1477">
            <v>0</v>
          </cell>
        </row>
        <row r="1478">
          <cell r="Q1478">
            <v>0</v>
          </cell>
          <cell r="S1478">
            <v>0</v>
          </cell>
          <cell r="U1478">
            <v>0</v>
          </cell>
          <cell r="V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Y1508">
            <v>0</v>
          </cell>
          <cell r="AA1508">
            <v>0</v>
          </cell>
          <cell r="AJ1508">
            <v>0</v>
          </cell>
          <cell r="AN1508">
            <v>0</v>
          </cell>
          <cell r="AR1508">
            <v>0</v>
          </cell>
          <cell r="AV1508">
            <v>0</v>
          </cell>
          <cell r="AZ1508">
            <v>0</v>
          </cell>
        </row>
        <row r="1509">
          <cell r="Q1509">
            <v>0</v>
          </cell>
          <cell r="S1509">
            <v>0</v>
          </cell>
          <cell r="U1509">
            <v>0</v>
          </cell>
          <cell r="V1509">
            <v>0</v>
          </cell>
          <cell r="Y1509">
            <v>0</v>
          </cell>
          <cell r="AA1509">
            <v>0</v>
          </cell>
          <cell r="AJ1509">
            <v>0</v>
          </cell>
          <cell r="AN1509">
            <v>0</v>
          </cell>
          <cell r="AR1509">
            <v>0</v>
          </cell>
          <cell r="AV1509">
            <v>0</v>
          </cell>
          <cell r="AZ1509">
            <v>0</v>
          </cell>
        </row>
        <row r="1510">
          <cell r="Q1510">
            <v>0</v>
          </cell>
          <cell r="S1510">
            <v>0</v>
          </cell>
          <cell r="U1510">
            <v>0</v>
          </cell>
          <cell r="V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Y1515">
            <v>0</v>
          </cell>
          <cell r="AA1515">
            <v>0</v>
          </cell>
          <cell r="AJ1515">
            <v>0</v>
          </cell>
          <cell r="AN1515">
            <v>0</v>
          </cell>
          <cell r="AR1515">
            <v>0</v>
          </cell>
          <cell r="AV1515">
            <v>0</v>
          </cell>
          <cell r="AZ1515">
            <v>0</v>
          </cell>
        </row>
        <row r="1516">
          <cell r="Q1516">
            <v>0</v>
          </cell>
          <cell r="S1516">
            <v>0</v>
          </cell>
          <cell r="U1516">
            <v>0</v>
          </cell>
          <cell r="V1516">
            <v>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Y1530">
            <v>0</v>
          </cell>
          <cell r="AA1530">
            <v>0</v>
          </cell>
          <cell r="AJ1530">
            <v>0</v>
          </cell>
          <cell r="AN1530">
            <v>0</v>
          </cell>
          <cell r="AR1530">
            <v>0</v>
          </cell>
          <cell r="AV1530">
            <v>0</v>
          </cell>
          <cell r="AZ1530">
            <v>0</v>
          </cell>
        </row>
        <row r="1531">
          <cell r="Q1531">
            <v>0</v>
          </cell>
          <cell r="S1531">
            <v>0</v>
          </cell>
          <cell r="U1531">
            <v>0</v>
          </cell>
          <cell r="V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Y1534">
            <v>0</v>
          </cell>
          <cell r="AA1534">
            <v>0</v>
          </cell>
          <cell r="AJ1534">
            <v>0</v>
          </cell>
          <cell r="AN1534">
            <v>0</v>
          </cell>
          <cell r="AR1534">
            <v>0</v>
          </cell>
          <cell r="AV1534">
            <v>0</v>
          </cell>
          <cell r="AZ1534">
            <v>0</v>
          </cell>
        </row>
        <row r="1535">
          <cell r="Q1535">
            <v>0</v>
          </cell>
          <cell r="S1535">
            <v>0</v>
          </cell>
          <cell r="U1535">
            <v>0</v>
          </cell>
          <cell r="V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Y1560">
            <v>0</v>
          </cell>
          <cell r="AA1560">
            <v>0</v>
          </cell>
          <cell r="AJ1560">
            <v>0</v>
          </cell>
          <cell r="AN1560">
            <v>0</v>
          </cell>
          <cell r="AR1560">
            <v>0</v>
          </cell>
          <cell r="AV1560">
            <v>0</v>
          </cell>
          <cell r="AZ1560">
            <v>0</v>
          </cell>
        </row>
        <row r="1561">
          <cell r="Q1561">
            <v>0</v>
          </cell>
          <cell r="S1561">
            <v>0</v>
          </cell>
          <cell r="U1561">
            <v>0</v>
          </cell>
          <cell r="V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Y1562">
            <v>0</v>
          </cell>
          <cell r="AA1562">
            <v>0</v>
          </cell>
          <cell r="AJ1562">
            <v>-725750</v>
          </cell>
          <cell r="AN1562">
            <v>-725750</v>
          </cell>
          <cell r="AR1562">
            <v>-604791.66666666663</v>
          </cell>
          <cell r="AV1562">
            <v>0</v>
          </cell>
          <cell r="AZ1562">
            <v>0</v>
          </cell>
        </row>
        <row r="1563">
          <cell r="U1563">
            <v>-658335</v>
          </cell>
          <cell r="V1563">
            <v>-658335</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Y1566">
            <v>0</v>
          </cell>
          <cell r="AA1566">
            <v>0</v>
          </cell>
          <cell r="AJ1566">
            <v>0</v>
          </cell>
          <cell r="AN1566">
            <v>0</v>
          </cell>
          <cell r="AR1566">
            <v>0</v>
          </cell>
          <cell r="AV1566">
            <v>0</v>
          </cell>
          <cell r="AZ1566">
            <v>0</v>
          </cell>
        </row>
        <row r="1567">
          <cell r="Q1567">
            <v>0</v>
          </cell>
          <cell r="S1567">
            <v>0</v>
          </cell>
          <cell r="U1567">
            <v>0</v>
          </cell>
          <cell r="V1567">
            <v>0</v>
          </cell>
          <cell r="Y1567">
            <v>0</v>
          </cell>
          <cell r="AA1567">
            <v>0</v>
          </cell>
          <cell r="AJ1567">
            <v>0</v>
          </cell>
          <cell r="AN1567">
            <v>0</v>
          </cell>
          <cell r="AR1567">
            <v>0</v>
          </cell>
          <cell r="AV1567">
            <v>0</v>
          </cell>
          <cell r="AZ1567">
            <v>0</v>
          </cell>
        </row>
        <row r="1568">
          <cell r="Q1568">
            <v>0</v>
          </cell>
          <cell r="S1568">
            <v>0</v>
          </cell>
          <cell r="U1568">
            <v>0</v>
          </cell>
          <cell r="V1568">
            <v>0</v>
          </cell>
          <cell r="Y1568">
            <v>0</v>
          </cell>
          <cell r="AA1568">
            <v>0</v>
          </cell>
          <cell r="AJ1568">
            <v>0</v>
          </cell>
          <cell r="AN1568">
            <v>0</v>
          </cell>
          <cell r="AR1568">
            <v>0</v>
          </cell>
          <cell r="AV1568">
            <v>0</v>
          </cell>
          <cell r="AZ1568">
            <v>0</v>
          </cell>
        </row>
        <row r="1569">
          <cell r="Q1569">
            <v>0</v>
          </cell>
          <cell r="S1569">
            <v>0</v>
          </cell>
          <cell r="U1569">
            <v>0</v>
          </cell>
          <cell r="V1569">
            <v>0</v>
          </cell>
          <cell r="Y1569">
            <v>0</v>
          </cell>
          <cell r="AA1569">
            <v>0</v>
          </cell>
          <cell r="AJ1569">
            <v>0</v>
          </cell>
          <cell r="AN1569">
            <v>0</v>
          </cell>
          <cell r="AR1569">
            <v>0</v>
          </cell>
          <cell r="AV1569">
            <v>0</v>
          </cell>
          <cell r="AZ1569">
            <v>0</v>
          </cell>
        </row>
        <row r="1570">
          <cell r="Q1570">
            <v>0</v>
          </cell>
          <cell r="S1570">
            <v>0</v>
          </cell>
          <cell r="U1570">
            <v>0</v>
          </cell>
          <cell r="V1570">
            <v>0</v>
          </cell>
          <cell r="Y1570">
            <v>0</v>
          </cell>
          <cell r="AA1570">
            <v>0</v>
          </cell>
          <cell r="AJ1570">
            <v>0</v>
          </cell>
          <cell r="AN1570">
            <v>0</v>
          </cell>
          <cell r="AR1570">
            <v>0</v>
          </cell>
          <cell r="AV1570">
            <v>0</v>
          </cell>
          <cell r="AZ1570">
            <v>0</v>
          </cell>
        </row>
        <row r="1571">
          <cell r="Q1571">
            <v>0</v>
          </cell>
          <cell r="S1571">
            <v>0</v>
          </cell>
          <cell r="U1571">
            <v>0</v>
          </cell>
          <cell r="V1571">
            <v>0</v>
          </cell>
          <cell r="Y1571">
            <v>0</v>
          </cell>
          <cell r="AA1571">
            <v>0</v>
          </cell>
          <cell r="AJ1571">
            <v>0</v>
          </cell>
          <cell r="AN1571">
            <v>0</v>
          </cell>
          <cell r="AR1571">
            <v>0</v>
          </cell>
          <cell r="AV1571">
            <v>0</v>
          </cell>
          <cell r="AZ1571">
            <v>0</v>
          </cell>
        </row>
        <row r="1572">
          <cell r="Q1572">
            <v>0</v>
          </cell>
          <cell r="S1572">
            <v>0</v>
          </cell>
          <cell r="U1572">
            <v>0</v>
          </cell>
          <cell r="V1572">
            <v>0</v>
          </cell>
          <cell r="Y1572">
            <v>0</v>
          </cell>
          <cell r="AA1572">
            <v>0</v>
          </cell>
          <cell r="AJ1572">
            <v>0</v>
          </cell>
          <cell r="AN1572">
            <v>0</v>
          </cell>
          <cell r="AR1572">
            <v>0</v>
          </cell>
          <cell r="AV1572">
            <v>0</v>
          </cell>
          <cell r="AZ1572">
            <v>0</v>
          </cell>
        </row>
        <row r="1573">
          <cell r="Q1573">
            <v>0</v>
          </cell>
          <cell r="S1573">
            <v>0</v>
          </cell>
          <cell r="U1573">
            <v>0</v>
          </cell>
          <cell r="V1573">
            <v>0</v>
          </cell>
          <cell r="Y1573">
            <v>0</v>
          </cell>
          <cell r="AA1573">
            <v>0</v>
          </cell>
          <cell r="AJ1573">
            <v>0</v>
          </cell>
          <cell r="AN1573">
            <v>0</v>
          </cell>
          <cell r="AR1573">
            <v>0</v>
          </cell>
          <cell r="AV1573">
            <v>0</v>
          </cell>
          <cell r="AZ1573">
            <v>0</v>
          </cell>
        </row>
        <row r="1574">
          <cell r="Q1574">
            <v>0</v>
          </cell>
          <cell r="S1574">
            <v>0</v>
          </cell>
          <cell r="U1574">
            <v>0</v>
          </cell>
          <cell r="V1574">
            <v>0</v>
          </cell>
          <cell r="Y1574">
            <v>0</v>
          </cell>
          <cell r="AA1574">
            <v>0</v>
          </cell>
          <cell r="AJ1574">
            <v>0</v>
          </cell>
          <cell r="AN1574">
            <v>0</v>
          </cell>
          <cell r="AR1574">
            <v>0</v>
          </cell>
          <cell r="AV1574">
            <v>0</v>
          </cell>
          <cell r="AZ1574">
            <v>0</v>
          </cell>
        </row>
        <row r="1575">
          <cell r="Q1575">
            <v>0</v>
          </cell>
          <cell r="S1575">
            <v>0</v>
          </cell>
          <cell r="U1575">
            <v>0</v>
          </cell>
          <cell r="V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Y1578">
            <v>0</v>
          </cell>
          <cell r="AA1578">
            <v>0</v>
          </cell>
          <cell r="AJ1578">
            <v>0</v>
          </cell>
          <cell r="AN1578">
            <v>0</v>
          </cell>
          <cell r="AR1578">
            <v>0</v>
          </cell>
          <cell r="AV1578">
            <v>0</v>
          </cell>
          <cell r="AZ1578">
            <v>0</v>
          </cell>
        </row>
        <row r="1579">
          <cell r="Q1579">
            <v>0</v>
          </cell>
          <cell r="S1579">
            <v>0</v>
          </cell>
          <cell r="U1579">
            <v>0</v>
          </cell>
          <cell r="V1579">
            <v>0</v>
          </cell>
          <cell r="Y1579">
            <v>0</v>
          </cell>
          <cell r="AA1579">
            <v>0</v>
          </cell>
          <cell r="AJ1579">
            <v>0</v>
          </cell>
          <cell r="AN1579">
            <v>0</v>
          </cell>
          <cell r="AR1579">
            <v>0</v>
          </cell>
          <cell r="AV1579">
            <v>0</v>
          </cell>
          <cell r="AZ1579">
            <v>0</v>
          </cell>
        </row>
        <row r="1580">
          <cell r="Q1580">
            <v>0</v>
          </cell>
          <cell r="S1580">
            <v>0</v>
          </cell>
          <cell r="U1580">
            <v>0</v>
          </cell>
          <cell r="V1580">
            <v>0</v>
          </cell>
          <cell r="Y1580">
            <v>0</v>
          </cell>
          <cell r="AA1580">
            <v>0</v>
          </cell>
          <cell r="AJ1580">
            <v>0</v>
          </cell>
          <cell r="AN1580">
            <v>0</v>
          </cell>
          <cell r="AR1580">
            <v>0</v>
          </cell>
          <cell r="AV1580">
            <v>0</v>
          </cell>
          <cell r="AZ1580">
            <v>0</v>
          </cell>
        </row>
        <row r="1581">
          <cell r="Q1581">
            <v>0</v>
          </cell>
          <cell r="S1581">
            <v>0</v>
          </cell>
          <cell r="U1581">
            <v>0</v>
          </cell>
          <cell r="V1581">
            <v>0</v>
          </cell>
          <cell r="Y1581">
            <v>0</v>
          </cell>
          <cell r="AA1581">
            <v>0</v>
          </cell>
          <cell r="AJ1581">
            <v>0</v>
          </cell>
          <cell r="AN1581">
            <v>0</v>
          </cell>
          <cell r="AR1581">
            <v>0</v>
          </cell>
          <cell r="AV1581">
            <v>0</v>
          </cell>
          <cell r="AZ1581">
            <v>0</v>
          </cell>
        </row>
        <row r="1582">
          <cell r="Q1582">
            <v>0</v>
          </cell>
          <cell r="S1582">
            <v>0</v>
          </cell>
          <cell r="U1582">
            <v>0</v>
          </cell>
          <cell r="V1582">
            <v>0</v>
          </cell>
          <cell r="Y1582">
            <v>0</v>
          </cell>
          <cell r="AA1582">
            <v>0</v>
          </cell>
          <cell r="AJ1582">
            <v>0</v>
          </cell>
          <cell r="AN1582">
            <v>0</v>
          </cell>
          <cell r="AR1582">
            <v>0</v>
          </cell>
          <cell r="AV1582">
            <v>0</v>
          </cell>
          <cell r="AZ1582">
            <v>0</v>
          </cell>
        </row>
        <row r="1583">
          <cell r="Q1583">
            <v>0</v>
          </cell>
          <cell r="S1583">
            <v>0</v>
          </cell>
          <cell r="U1583">
            <v>0</v>
          </cell>
          <cell r="V1583">
            <v>0</v>
          </cell>
          <cell r="Y1583">
            <v>0</v>
          </cell>
          <cell r="AA1583">
            <v>0</v>
          </cell>
          <cell r="AJ1583">
            <v>0</v>
          </cell>
          <cell r="AN1583">
            <v>0</v>
          </cell>
          <cell r="AR1583">
            <v>0</v>
          </cell>
          <cell r="AV1583">
            <v>0</v>
          </cell>
          <cell r="AZ1583">
            <v>0</v>
          </cell>
        </row>
        <row r="1584">
          <cell r="Q1584">
            <v>0</v>
          </cell>
          <cell r="S1584">
            <v>0</v>
          </cell>
          <cell r="U1584">
            <v>0</v>
          </cell>
          <cell r="V1584">
            <v>0</v>
          </cell>
          <cell r="Y1584">
            <v>0</v>
          </cell>
          <cell r="AA1584">
            <v>0</v>
          </cell>
          <cell r="AJ1584">
            <v>0</v>
          </cell>
          <cell r="AN1584">
            <v>0</v>
          </cell>
          <cell r="AR1584">
            <v>0</v>
          </cell>
          <cell r="AV1584">
            <v>0</v>
          </cell>
          <cell r="AZ1584">
            <v>0</v>
          </cell>
        </row>
        <row r="1585">
          <cell r="Q1585">
            <v>0</v>
          </cell>
          <cell r="S1585">
            <v>0</v>
          </cell>
          <cell r="U1585">
            <v>0</v>
          </cell>
          <cell r="V1585">
            <v>0</v>
          </cell>
          <cell r="Y1585">
            <v>0</v>
          </cell>
          <cell r="AA1585">
            <v>0</v>
          </cell>
          <cell r="AJ1585">
            <v>0</v>
          </cell>
          <cell r="AN1585">
            <v>0</v>
          </cell>
          <cell r="AR1585">
            <v>0</v>
          </cell>
          <cell r="AV1585">
            <v>0</v>
          </cell>
          <cell r="AZ1585">
            <v>0</v>
          </cell>
        </row>
        <row r="1586">
          <cell r="Q1586">
            <v>0</v>
          </cell>
          <cell r="S1586">
            <v>0</v>
          </cell>
          <cell r="U1586">
            <v>0</v>
          </cell>
          <cell r="V1586">
            <v>-0.42</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Y1591">
            <v>0</v>
          </cell>
          <cell r="AA1591">
            <v>0</v>
          </cell>
          <cell r="AJ1591">
            <v>0</v>
          </cell>
          <cell r="AN1591">
            <v>0</v>
          </cell>
          <cell r="AR1591">
            <v>0</v>
          </cell>
          <cell r="AV1591">
            <v>0</v>
          </cell>
          <cell r="AZ1591">
            <v>0</v>
          </cell>
        </row>
        <row r="1592">
          <cell r="Q1592">
            <v>0</v>
          </cell>
          <cell r="S1592">
            <v>0</v>
          </cell>
          <cell r="U1592">
            <v>0</v>
          </cell>
          <cell r="V1592">
            <v>0</v>
          </cell>
          <cell r="Y1592">
            <v>0</v>
          </cell>
          <cell r="AA1592">
            <v>0</v>
          </cell>
          <cell r="AJ1592">
            <v>0</v>
          </cell>
          <cell r="AN1592">
            <v>0</v>
          </cell>
          <cell r="AR1592">
            <v>0</v>
          </cell>
          <cell r="AV1592">
            <v>0</v>
          </cell>
          <cell r="AZ1592">
            <v>0</v>
          </cell>
        </row>
        <row r="1593">
          <cell r="Q1593">
            <v>0</v>
          </cell>
          <cell r="S1593">
            <v>0</v>
          </cell>
          <cell r="U1593">
            <v>0</v>
          </cell>
          <cell r="V1593">
            <v>0</v>
          </cell>
          <cell r="Y1593">
            <v>0</v>
          </cell>
          <cell r="AA1593">
            <v>0</v>
          </cell>
          <cell r="AJ1593">
            <v>0</v>
          </cell>
          <cell r="AN1593">
            <v>0</v>
          </cell>
          <cell r="AR1593">
            <v>0</v>
          </cell>
          <cell r="AV1593">
            <v>0</v>
          </cell>
          <cell r="AZ1593">
            <v>0</v>
          </cell>
        </row>
        <row r="1594">
          <cell r="Q1594">
            <v>0</v>
          </cell>
          <cell r="S1594">
            <v>0</v>
          </cell>
          <cell r="U1594">
            <v>0</v>
          </cell>
          <cell r="V1594">
            <v>0</v>
          </cell>
          <cell r="Y1594">
            <v>0</v>
          </cell>
          <cell r="AA1594">
            <v>0</v>
          </cell>
          <cell r="AJ1594">
            <v>0</v>
          </cell>
          <cell r="AN1594">
            <v>0</v>
          </cell>
          <cell r="AR1594">
            <v>0</v>
          </cell>
          <cell r="AV1594">
            <v>0</v>
          </cell>
          <cell r="AZ1594">
            <v>0</v>
          </cell>
        </row>
        <row r="1595">
          <cell r="Q1595">
            <v>0</v>
          </cell>
          <cell r="S1595">
            <v>0</v>
          </cell>
          <cell r="U1595">
            <v>0</v>
          </cell>
          <cell r="V1595">
            <v>0</v>
          </cell>
          <cell r="Y1595">
            <v>0</v>
          </cell>
          <cell r="AA1595">
            <v>0</v>
          </cell>
          <cell r="AJ1595">
            <v>0</v>
          </cell>
          <cell r="AN1595">
            <v>0</v>
          </cell>
          <cell r="AR1595">
            <v>0</v>
          </cell>
          <cell r="AV1595">
            <v>0</v>
          </cell>
          <cell r="AZ1595">
            <v>0</v>
          </cell>
        </row>
        <row r="1596">
          <cell r="Q1596">
            <v>0</v>
          </cell>
          <cell r="S1596">
            <v>0</v>
          </cell>
          <cell r="U1596">
            <v>0</v>
          </cell>
          <cell r="V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Y1598">
            <v>0</v>
          </cell>
          <cell r="AA1598">
            <v>0</v>
          </cell>
          <cell r="AJ1598">
            <v>0</v>
          </cell>
          <cell r="AN1598">
            <v>0</v>
          </cell>
          <cell r="AR1598">
            <v>0</v>
          </cell>
          <cell r="AV1598">
            <v>0</v>
          </cell>
          <cell r="AZ1598">
            <v>0</v>
          </cell>
        </row>
        <row r="1599">
          <cell r="Q1599">
            <v>0</v>
          </cell>
          <cell r="S1599">
            <v>0</v>
          </cell>
          <cell r="U1599">
            <v>0</v>
          </cell>
          <cell r="V1599">
            <v>0</v>
          </cell>
          <cell r="Y1599">
            <v>0</v>
          </cell>
          <cell r="AA1599">
            <v>0</v>
          </cell>
          <cell r="AJ1599">
            <v>0</v>
          </cell>
          <cell r="AN1599">
            <v>0</v>
          </cell>
          <cell r="AR1599">
            <v>0</v>
          </cell>
          <cell r="AV1599">
            <v>0</v>
          </cell>
          <cell r="AZ1599">
            <v>0</v>
          </cell>
        </row>
        <row r="1600">
          <cell r="Q1600">
            <v>0</v>
          </cell>
          <cell r="S1600">
            <v>0</v>
          </cell>
          <cell r="U1600">
            <v>0</v>
          </cell>
          <cell r="V1600">
            <v>0</v>
          </cell>
          <cell r="Y1600">
            <v>0</v>
          </cell>
          <cell r="AA1600">
            <v>0</v>
          </cell>
          <cell r="AJ1600">
            <v>0</v>
          </cell>
          <cell r="AN1600">
            <v>0</v>
          </cell>
          <cell r="AR1600">
            <v>0</v>
          </cell>
          <cell r="AV1600">
            <v>0</v>
          </cell>
          <cell r="AZ1600">
            <v>0</v>
          </cell>
        </row>
        <row r="1601">
          <cell r="Q1601">
            <v>0</v>
          </cell>
          <cell r="S1601">
            <v>0</v>
          </cell>
          <cell r="U1601">
            <v>0</v>
          </cell>
          <cell r="V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Y1626">
            <v>-1170132.25</v>
          </cell>
          <cell r="AA1626">
            <v>-1524478.16</v>
          </cell>
          <cell r="AJ1626">
            <v>0</v>
          </cell>
          <cell r="AN1626">
            <v>0</v>
          </cell>
          <cell r="AR1626">
            <v>-283769.87541666668</v>
          </cell>
          <cell r="AV1626">
            <v>-748208.6958333333</v>
          </cell>
          <cell r="AZ1626">
            <v>-1198280.9099999999</v>
          </cell>
        </row>
        <row r="1627">
          <cell r="V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Y1632">
            <v>0</v>
          </cell>
          <cell r="AA1632">
            <v>0</v>
          </cell>
          <cell r="AJ1632">
            <v>0</v>
          </cell>
          <cell r="AN1632">
            <v>0</v>
          </cell>
          <cell r="AR1632">
            <v>0</v>
          </cell>
          <cell r="AV1632">
            <v>0</v>
          </cell>
          <cell r="AZ1632">
            <v>0</v>
          </cell>
        </row>
        <row r="1633">
          <cell r="Q1633">
            <v>0</v>
          </cell>
          <cell r="S1633">
            <v>0</v>
          </cell>
          <cell r="U1633">
            <v>0</v>
          </cell>
          <cell r="V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Y1640">
            <v>0</v>
          </cell>
          <cell r="AA1640">
            <v>0</v>
          </cell>
          <cell r="AJ1640">
            <v>0</v>
          </cell>
          <cell r="AN1640">
            <v>0</v>
          </cell>
          <cell r="AR1640">
            <v>0</v>
          </cell>
          <cell r="AV1640">
            <v>0</v>
          </cell>
          <cell r="AZ1640">
            <v>0</v>
          </cell>
        </row>
        <row r="1641">
          <cell r="Q1641">
            <v>0</v>
          </cell>
          <cell r="S1641">
            <v>0</v>
          </cell>
          <cell r="U1641">
            <v>0</v>
          </cell>
          <cell r="V1641">
            <v>0</v>
          </cell>
          <cell r="Y1641">
            <v>0</v>
          </cell>
          <cell r="AA1641">
            <v>0</v>
          </cell>
          <cell r="AJ1641">
            <v>0</v>
          </cell>
          <cell r="AN1641">
            <v>0</v>
          </cell>
          <cell r="AR1641">
            <v>0</v>
          </cell>
          <cell r="AV1641">
            <v>0</v>
          </cell>
          <cell r="AZ1641">
            <v>0</v>
          </cell>
        </row>
        <row r="1642">
          <cell r="Q1642">
            <v>0</v>
          </cell>
          <cell r="S1642">
            <v>0</v>
          </cell>
          <cell r="U1642">
            <v>0</v>
          </cell>
          <cell r="V1642">
            <v>0</v>
          </cell>
          <cell r="Y1642">
            <v>0</v>
          </cell>
          <cell r="AA1642">
            <v>0</v>
          </cell>
          <cell r="AJ1642">
            <v>0</v>
          </cell>
          <cell r="AN1642">
            <v>0</v>
          </cell>
          <cell r="AR1642">
            <v>0</v>
          </cell>
          <cell r="AV1642">
            <v>0</v>
          </cell>
          <cell r="AZ1642">
            <v>0</v>
          </cell>
        </row>
        <row r="1643">
          <cell r="Q1643">
            <v>0</v>
          </cell>
          <cell r="S1643">
            <v>0</v>
          </cell>
          <cell r="U1643">
            <v>0</v>
          </cell>
          <cell r="V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Y1648">
            <v>0</v>
          </cell>
          <cell r="AA1648">
            <v>0</v>
          </cell>
          <cell r="AJ1648">
            <v>0</v>
          </cell>
          <cell r="AN1648">
            <v>0</v>
          </cell>
          <cell r="AR1648">
            <v>0</v>
          </cell>
          <cell r="AV1648">
            <v>0</v>
          </cell>
          <cell r="AZ1648">
            <v>0</v>
          </cell>
        </row>
        <row r="1649">
          <cell r="Q1649">
            <v>0</v>
          </cell>
          <cell r="S1649">
            <v>0</v>
          </cell>
          <cell r="U1649">
            <v>0</v>
          </cell>
          <cell r="V1649">
            <v>0</v>
          </cell>
          <cell r="Y1649">
            <v>0</v>
          </cell>
          <cell r="AA1649">
            <v>0</v>
          </cell>
          <cell r="AJ1649">
            <v>0</v>
          </cell>
          <cell r="AN1649">
            <v>0</v>
          </cell>
          <cell r="AR1649">
            <v>0</v>
          </cell>
          <cell r="AV1649">
            <v>0</v>
          </cell>
          <cell r="AZ1649">
            <v>0</v>
          </cell>
        </row>
        <row r="1650">
          <cell r="Q1650">
            <v>0</v>
          </cell>
          <cell r="S1650">
            <v>0</v>
          </cell>
          <cell r="U1650">
            <v>0</v>
          </cell>
          <cell r="V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Y1661">
            <v>0</v>
          </cell>
          <cell r="AA1661">
            <v>0</v>
          </cell>
          <cell r="AJ1661">
            <v>0</v>
          </cell>
          <cell r="AN1661">
            <v>0</v>
          </cell>
          <cell r="AR1661">
            <v>0</v>
          </cell>
          <cell r="AV1661">
            <v>0</v>
          </cell>
          <cell r="AZ1661">
            <v>0</v>
          </cell>
        </row>
        <row r="1662">
          <cell r="Q1662">
            <v>0</v>
          </cell>
          <cell r="S1662">
            <v>0</v>
          </cell>
          <cell r="U1662">
            <v>0</v>
          </cell>
          <cell r="V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Y1663">
            <v>0</v>
          </cell>
          <cell r="AA1663">
            <v>0</v>
          </cell>
          <cell r="AJ1663">
            <v>0</v>
          </cell>
          <cell r="AN1663">
            <v>0</v>
          </cell>
          <cell r="AR1663">
            <v>0</v>
          </cell>
          <cell r="AV1663">
            <v>0</v>
          </cell>
          <cell r="AZ1663">
            <v>0</v>
          </cell>
        </row>
        <row r="1664">
          <cell r="Q1664">
            <v>0</v>
          </cell>
          <cell r="S1664">
            <v>0</v>
          </cell>
          <cell r="U1664">
            <v>0</v>
          </cell>
          <cell r="V1664">
            <v>0</v>
          </cell>
          <cell r="Y1664">
            <v>0</v>
          </cell>
          <cell r="AA1664">
            <v>0</v>
          </cell>
          <cell r="AJ1664">
            <v>0</v>
          </cell>
          <cell r="AN1664">
            <v>0</v>
          </cell>
          <cell r="AR1664">
            <v>0</v>
          </cell>
          <cell r="AV1664">
            <v>0</v>
          </cell>
          <cell r="AZ1664">
            <v>0</v>
          </cell>
        </row>
        <row r="1665">
          <cell r="Q1665">
            <v>0</v>
          </cell>
          <cell r="S1665">
            <v>0</v>
          </cell>
          <cell r="U1665">
            <v>0</v>
          </cell>
          <cell r="V1665">
            <v>0</v>
          </cell>
          <cell r="Y1665">
            <v>0</v>
          </cell>
          <cell r="AA1665">
            <v>0</v>
          </cell>
          <cell r="AJ1665">
            <v>0</v>
          </cell>
          <cell r="AN1665">
            <v>0</v>
          </cell>
          <cell r="AR1665">
            <v>0</v>
          </cell>
          <cell r="AV1665">
            <v>0</v>
          </cell>
          <cell r="AZ1665">
            <v>0</v>
          </cell>
        </row>
        <row r="1666">
          <cell r="Q1666">
            <v>0</v>
          </cell>
          <cell r="S1666">
            <v>0</v>
          </cell>
          <cell r="U1666">
            <v>0</v>
          </cell>
          <cell r="V1666">
            <v>0</v>
          </cell>
          <cell r="Y1666">
            <v>0</v>
          </cell>
          <cell r="AA1666">
            <v>0</v>
          </cell>
          <cell r="AJ1666">
            <v>0</v>
          </cell>
          <cell r="AN1666">
            <v>0</v>
          </cell>
          <cell r="AR1666">
            <v>0</v>
          </cell>
          <cell r="AV1666">
            <v>0</v>
          </cell>
          <cell r="AZ1666">
            <v>0</v>
          </cell>
        </row>
        <row r="1667">
          <cell r="Q1667">
            <v>0</v>
          </cell>
          <cell r="S1667">
            <v>0</v>
          </cell>
          <cell r="U1667">
            <v>0</v>
          </cell>
          <cell r="V1667">
            <v>0</v>
          </cell>
          <cell r="Y1667">
            <v>0</v>
          </cell>
          <cell r="AA1667">
            <v>0</v>
          </cell>
          <cell r="AJ1667">
            <v>0</v>
          </cell>
          <cell r="AN1667">
            <v>0</v>
          </cell>
          <cell r="AR1667">
            <v>0</v>
          </cell>
          <cell r="AV1667">
            <v>0</v>
          </cell>
          <cell r="AZ1667">
            <v>0</v>
          </cell>
        </row>
        <row r="1668">
          <cell r="Q1668">
            <v>0</v>
          </cell>
          <cell r="S1668">
            <v>0</v>
          </cell>
          <cell r="U1668">
            <v>0</v>
          </cell>
          <cell r="V1668">
            <v>0</v>
          </cell>
          <cell r="Y1668">
            <v>0</v>
          </cell>
          <cell r="AA1668">
            <v>0</v>
          </cell>
          <cell r="AJ1668">
            <v>0</v>
          </cell>
          <cell r="AN1668">
            <v>0</v>
          </cell>
          <cell r="AR1668">
            <v>0</v>
          </cell>
          <cell r="AV1668">
            <v>0</v>
          </cell>
          <cell r="AZ1668">
            <v>0</v>
          </cell>
        </row>
        <row r="1669">
          <cell r="Q1669">
            <v>0</v>
          </cell>
          <cell r="S1669">
            <v>0</v>
          </cell>
          <cell r="U1669">
            <v>0</v>
          </cell>
          <cell r="V1669">
            <v>0</v>
          </cell>
          <cell r="Y1669">
            <v>0</v>
          </cell>
          <cell r="AA1669">
            <v>0</v>
          </cell>
          <cell r="AJ1669">
            <v>0</v>
          </cell>
          <cell r="AN1669">
            <v>0</v>
          </cell>
          <cell r="AR1669">
            <v>0</v>
          </cell>
          <cell r="AV1669">
            <v>0</v>
          </cell>
          <cell r="AZ1669">
            <v>0</v>
          </cell>
        </row>
        <row r="1670">
          <cell r="Q1670">
            <v>0</v>
          </cell>
          <cell r="S1670">
            <v>0</v>
          </cell>
          <cell r="U1670">
            <v>0</v>
          </cell>
          <cell r="V1670">
            <v>0</v>
          </cell>
          <cell r="Y1670">
            <v>0</v>
          </cell>
          <cell r="AA1670">
            <v>0</v>
          </cell>
          <cell r="AJ1670">
            <v>0</v>
          </cell>
          <cell r="AN1670">
            <v>0</v>
          </cell>
          <cell r="AR1670">
            <v>0</v>
          </cell>
          <cell r="AV1670">
            <v>0</v>
          </cell>
          <cell r="AZ1670">
            <v>0</v>
          </cell>
        </row>
        <row r="1671">
          <cell r="Q1671">
            <v>0</v>
          </cell>
          <cell r="S1671">
            <v>0</v>
          </cell>
          <cell r="U1671">
            <v>0</v>
          </cell>
          <cell r="V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Y1677">
            <v>0</v>
          </cell>
          <cell r="AA1677">
            <v>0</v>
          </cell>
          <cell r="AJ1677">
            <v>0</v>
          </cell>
          <cell r="AN1677">
            <v>0</v>
          </cell>
          <cell r="AR1677">
            <v>0</v>
          </cell>
          <cell r="AV1677">
            <v>0</v>
          </cell>
          <cell r="AZ1677">
            <v>0</v>
          </cell>
        </row>
        <row r="1678">
          <cell r="Q1678">
            <v>0</v>
          </cell>
          <cell r="S1678">
            <v>0</v>
          </cell>
          <cell r="U1678">
            <v>0</v>
          </cell>
          <cell r="V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Y1687">
            <v>0</v>
          </cell>
          <cell r="AA1687">
            <v>0</v>
          </cell>
          <cell r="AJ1687">
            <v>0</v>
          </cell>
          <cell r="AN1687">
            <v>0</v>
          </cell>
          <cell r="AR1687">
            <v>0</v>
          </cell>
          <cell r="AV1687">
            <v>0</v>
          </cell>
          <cell r="AZ1687">
            <v>0</v>
          </cell>
        </row>
        <row r="1688">
          <cell r="Q1688">
            <v>0</v>
          </cell>
          <cell r="S1688">
            <v>0</v>
          </cell>
          <cell r="U1688">
            <v>0</v>
          </cell>
          <cell r="V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Y1695">
            <v>0</v>
          </cell>
          <cell r="AA1695">
            <v>0</v>
          </cell>
          <cell r="AJ1695">
            <v>0</v>
          </cell>
          <cell r="AN1695">
            <v>0</v>
          </cell>
          <cell r="AR1695">
            <v>0</v>
          </cell>
          <cell r="AV1695">
            <v>0</v>
          </cell>
          <cell r="AZ1695">
            <v>0</v>
          </cell>
        </row>
        <row r="1696">
          <cell r="Q1696">
            <v>0</v>
          </cell>
          <cell r="S1696">
            <v>0</v>
          </cell>
          <cell r="U1696">
            <v>0</v>
          </cell>
          <cell r="V1696">
            <v>0</v>
          </cell>
          <cell r="Y1696">
            <v>0</v>
          </cell>
          <cell r="AA1696">
            <v>0</v>
          </cell>
          <cell r="AJ1696">
            <v>0</v>
          </cell>
          <cell r="AN1696">
            <v>0</v>
          </cell>
          <cell r="AR1696">
            <v>0</v>
          </cell>
          <cell r="AV1696">
            <v>0</v>
          </cell>
          <cell r="AZ1696">
            <v>0</v>
          </cell>
        </row>
        <row r="1697">
          <cell r="Q1697">
            <v>0</v>
          </cell>
          <cell r="S1697">
            <v>0</v>
          </cell>
          <cell r="U1697">
            <v>0</v>
          </cell>
          <cell r="V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Y1701">
            <v>0</v>
          </cell>
          <cell r="AA1701">
            <v>0</v>
          </cell>
          <cell r="AJ1701">
            <v>0</v>
          </cell>
          <cell r="AN1701">
            <v>0</v>
          </cell>
          <cell r="AR1701">
            <v>0</v>
          </cell>
          <cell r="AV1701">
            <v>0</v>
          </cell>
          <cell r="AZ1701">
            <v>0</v>
          </cell>
        </row>
        <row r="1702">
          <cell r="Q1702">
            <v>0</v>
          </cell>
          <cell r="S1702">
            <v>0</v>
          </cell>
          <cell r="U1702">
            <v>0</v>
          </cell>
          <cell r="V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3">
          <cell r="C3">
            <v>0.21</v>
          </cell>
        </row>
        <row r="4">
          <cell r="C4" t="str">
            <v>2019 GENERAL RATE CASE</v>
          </cell>
        </row>
        <row r="5">
          <cell r="C5" t="str">
            <v>12 MONTHS ENDED DECEMBER 31, 2018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sheetData sheetId="2" refreshError="1">
        <row r="4">
          <cell r="A4" t="str">
            <v>DEM</v>
          </cell>
        </row>
        <row r="7">
          <cell r="A7" t="str">
            <v>PC1</v>
          </cell>
          <cell r="B7" t="str">
            <v>Peak Credit - No Transportation Top 200</v>
          </cell>
          <cell r="C7">
            <v>1</v>
          </cell>
          <cell r="D7">
            <v>0.13</v>
          </cell>
          <cell r="E7">
            <v>0.87</v>
          </cell>
        </row>
        <row r="10">
          <cell r="A10" t="str">
            <v>PC2</v>
          </cell>
          <cell r="B10" t="str">
            <v>Peak Credit - All Customers Top 200</v>
          </cell>
          <cell r="C10">
            <v>1</v>
          </cell>
          <cell r="D10">
            <v>0.13</v>
          </cell>
          <cell r="E10">
            <v>0.87</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Green%20Direct_SCH139_SCH%2095%202021%20Imbalance%20Collection.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Zakharova, Lena" refreshedDate="44648.507609143518" createdVersion="6" refreshedVersion="6" minRefreshableVersion="3" recordCount="2030">
  <cacheSource type="worksheet">
    <worksheetSource ref="A1:U1048576" sheet="Phase 2-2021 Load" r:id="rId2"/>
  </cacheSource>
  <cacheFields count="21">
    <cacheField name="Business Partner" numFmtId="0">
      <sharedItems containsBlank="1" containsMixedTypes="1" containsNumber="1" containsInteger="1" minValue="1000003893" maxValue="1201302532"/>
    </cacheField>
    <cacheField name="BP Name" numFmtId="0">
      <sharedItems containsBlank="1"/>
    </cacheField>
    <cacheField name="Contract Account" numFmtId="1">
      <sharedItems containsString="0" containsBlank="1" containsNumber="1" containsInteger="1" minValue="200000029484" maxValue="220025600788"/>
    </cacheField>
    <cacheField name="Resource Option " numFmtId="1">
      <sharedItems containsBlank="1" count="4">
        <s v="13903SW18"/>
        <s v="13903SW10"/>
        <s v="13903SW15"/>
        <m/>
      </sharedItems>
    </cacheField>
    <cacheField name="Row Labels" numFmtId="0">
      <sharedItems containsString="0" containsBlank="1" containsNumber="1" containsInteger="1" minValue="5000000539" maxValue="5002337416"/>
    </cacheField>
    <cacheField name="Rate SCH" numFmtId="0">
      <sharedItems containsString="0" containsBlank="1" containsNumber="1" containsInteger="1" minValue="24" maxValue="43" count="6">
        <n v="24"/>
        <n v="25"/>
        <n v="26"/>
        <n v="31"/>
        <n v="43"/>
        <m/>
      </sharedItems>
    </cacheField>
    <cacheField name="Rate Category" numFmtId="0">
      <sharedItems containsBlank="1"/>
    </cacheField>
    <cacheField name="Phase" numFmtId="0">
      <sharedItems containsBlank="1"/>
    </cacheField>
    <cacheField name="Strip" numFmtId="0">
      <sharedItems containsString="0" containsBlank="1" containsNumber="1" containsInteger="1" minValue="10" maxValue="18"/>
    </cacheField>
    <cacheField name="01/2021" numFmtId="0">
      <sharedItems containsString="0" containsBlank="1" containsNumber="1" minValue="0" maxValue="1372800"/>
    </cacheField>
    <cacheField name="02/2021" numFmtId="0">
      <sharedItems containsString="0" containsBlank="1" containsNumber="1" minValue="0" maxValue="1420800"/>
    </cacheField>
    <cacheField name="03/2021" numFmtId="0">
      <sharedItems containsString="0" containsBlank="1" containsNumber="1" minValue="0" maxValue="1452000"/>
    </cacheField>
    <cacheField name="04/2021" numFmtId="0">
      <sharedItems containsString="0" containsBlank="1" containsNumber="1" minValue="0" maxValue="1370400"/>
    </cacheField>
    <cacheField name="05/2021" numFmtId="0">
      <sharedItems containsString="0" containsBlank="1" containsNumber="1" minValue="0" maxValue="1504800"/>
    </cacheField>
    <cacheField name="06/2021" numFmtId="0">
      <sharedItems containsString="0" containsBlank="1" containsNumber="1" minValue="0" maxValue="1473600"/>
    </cacheField>
    <cacheField name="07/2021" numFmtId="0">
      <sharedItems containsString="0" containsBlank="1" containsNumber="1" minValue="0" maxValue="1857600"/>
    </cacheField>
    <cacheField name="08/2021" numFmtId="0">
      <sharedItems containsString="0" containsBlank="1" containsNumber="1" minValue="0" maxValue="1785600"/>
    </cacheField>
    <cacheField name="09/2021" numFmtId="0">
      <sharedItems containsString="0" containsBlank="1" containsNumber="1" minValue="0" maxValue="2028000"/>
    </cacheField>
    <cacheField name="10/2021" numFmtId="0">
      <sharedItems containsString="0" containsBlank="1" containsNumber="1" minValue="0" maxValue="1680000"/>
    </cacheField>
    <cacheField name="11/2021" numFmtId="0">
      <sharedItems containsString="0" containsBlank="1" containsNumber="1" minValue="0" maxValue="1365600"/>
    </cacheField>
    <cacheField name="12/2021" numFmtId="0">
      <sharedItems containsString="0" containsBlank="1" containsNumber="1" minValue="0" maxValue="1596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Zakharova, Lena" refreshedDate="44648.507859606485" createdVersion="6" refreshedVersion="6" minRefreshableVersion="3" recordCount="1788">
  <cacheSource type="worksheet">
    <worksheetSource ref="A1:U1048576" sheet="Phase 1-2021 Load (R)"/>
  </cacheSource>
  <cacheFields count="21">
    <cacheField name="Business Partner" numFmtId="0">
      <sharedItems containsBlank="1" containsMixedTypes="1" containsNumber="1" containsInteger="1" minValue="1000016135" maxValue="1201291885"/>
    </cacheField>
    <cacheField name="BP Name" numFmtId="0">
      <sharedItems containsBlank="1"/>
    </cacheField>
    <cacheField name="Contract Account" numFmtId="1">
      <sharedItems containsString="0" containsBlank="1" containsNumber="1" containsInteger="1" minValue="200000085312" maxValue="220025443676"/>
    </cacheField>
    <cacheField name="Resource Option " numFmtId="0">
      <sharedItems containsBlank="1" count="4">
        <s v="13902SW20"/>
        <s v="13902SW10"/>
        <s v="13902SW15"/>
        <m/>
      </sharedItems>
    </cacheField>
    <cacheField name="Row Labels" numFmtId="0">
      <sharedItems containsString="0" containsBlank="1" containsNumber="1" containsInteger="1" minValue="5000000929" maxValue="5002363719"/>
    </cacheField>
    <cacheField name="Rate SCH" numFmtId="0">
      <sharedItems containsString="0" containsBlank="1" containsNumber="1" containsInteger="1" minValue="24" maxValue="49" count="7">
        <n v="24"/>
        <n v="25"/>
        <n v="46"/>
        <n v="31"/>
        <n v="26"/>
        <n v="49"/>
        <m/>
      </sharedItems>
    </cacheField>
    <cacheField name="Rate Category" numFmtId="0">
      <sharedItems containsBlank="1"/>
    </cacheField>
    <cacheField name="Phase" numFmtId="0">
      <sharedItems containsBlank="1"/>
    </cacheField>
    <cacheField name="Strip" numFmtId="0">
      <sharedItems containsString="0" containsBlank="1" containsNumber="1" containsInteger="1" minValue="10" maxValue="20"/>
    </cacheField>
    <cacheField name="01/2021" numFmtId="0">
      <sharedItems containsString="0" containsBlank="1" containsNumber="1" minValue="1" maxValue="5327158.5530000003"/>
    </cacheField>
    <cacheField name="02/2021" numFmtId="0">
      <sharedItems containsString="0" containsBlank="1" containsNumber="1" minValue="0" maxValue="4879283.2419999996"/>
    </cacheField>
    <cacheField name="03/2021" numFmtId="0">
      <sharedItems containsString="0" containsBlank="1" containsNumber="1" minValue="1" maxValue="5272270.9390000002"/>
    </cacheField>
    <cacheField name="04/2021" numFmtId="0">
      <sharedItems containsString="0" containsBlank="1" containsNumber="1" minValue="0" maxValue="4929856.1260000002"/>
    </cacheField>
    <cacheField name="05/2021" numFmtId="0">
      <sharedItems containsString="0" containsBlank="1" containsNumber="1" minValue="0" maxValue="4643075.5760000004"/>
    </cacheField>
    <cacheField name="06/2021" numFmtId="0">
      <sharedItems containsString="0" containsBlank="1" containsNumber="1" minValue="0" maxValue="4592623.7470000004"/>
    </cacheField>
    <cacheField name="07/2021" numFmtId="0">
      <sharedItems containsString="0" containsBlank="1" containsNumber="1" minValue="0" maxValue="4739323.9850000003"/>
    </cacheField>
    <cacheField name="08/2021" numFmtId="0">
      <sharedItems containsString="0" containsBlank="1" containsNumber="1" minValue="0" maxValue="4552542.09"/>
    </cacheField>
    <cacheField name="09/2021" numFmtId="0">
      <sharedItems containsString="0" containsBlank="1" containsNumber="1" minValue="0" maxValue="4317815.26"/>
    </cacheField>
    <cacheField name="10/2021" numFmtId="0">
      <sharedItems containsString="0" containsBlank="1" containsNumber="1" minValue="0" maxValue="4649763.7309999997"/>
    </cacheField>
    <cacheField name="11/2021" numFmtId="0">
      <sharedItems containsString="0" containsBlank="1" containsNumber="1" minValue="1" maxValue="4853756.0360000003"/>
    </cacheField>
    <cacheField name="12/2021" numFmtId="0">
      <sharedItems containsString="0" containsBlank="1" containsNumber="1" minValue="1" maxValue="5158391.542999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30">
  <r>
    <n v="1000003893"/>
    <s v="PORT OF BELLINGHAM"/>
    <n v="200001137286"/>
    <x v="0"/>
    <n v="5000633355"/>
    <x v="0"/>
    <s v="SCH_24EC"/>
    <s v="Two"/>
    <n v="18"/>
    <n v="4680"/>
    <n v="4360"/>
    <n v="4160"/>
    <n v="5640"/>
    <n v="7480"/>
    <n v="8040"/>
    <n v="11760"/>
    <n v="10280"/>
    <n v="8960"/>
    <n v="4160"/>
    <n v="680"/>
    <m/>
  </r>
  <r>
    <n v="1000003893"/>
    <s v="PORT OF BELLINGHAM"/>
    <n v="200001467121"/>
    <x v="0"/>
    <n v="5001601558"/>
    <x v="0"/>
    <s v="SCH_24EC"/>
    <s v="Two"/>
    <n v="18"/>
    <n v="410"/>
    <n v="410"/>
    <n v="420"/>
    <n v="310"/>
    <n v="290"/>
    <n v="230"/>
    <n v="210"/>
    <n v="170"/>
    <n v="190"/>
    <n v="220"/>
    <n v="320"/>
    <n v="450"/>
  </r>
  <r>
    <n v="1000003893"/>
    <s v="PORT OF BELLINGHAM"/>
    <n v="200001673587"/>
    <x v="0"/>
    <n v="5001065367"/>
    <x v="0"/>
    <s v="SCH_24EC"/>
    <s v="Two"/>
    <n v="18"/>
    <n v="1100"/>
    <n v="1030"/>
    <n v="920"/>
    <n v="770"/>
    <n v="720"/>
    <n v="590"/>
    <n v="560"/>
    <n v="640"/>
    <n v="760"/>
    <n v="830"/>
    <n v="1040"/>
    <n v="1110"/>
  </r>
  <r>
    <n v="1000003893"/>
    <s v="PORT OF BELLINGHAM"/>
    <n v="200005640244"/>
    <x v="0"/>
    <n v="5001524299"/>
    <x v="0"/>
    <s v="SCH_24EC"/>
    <s v="Two"/>
    <n v="18"/>
    <n v="1710"/>
    <n v="1620"/>
    <n v="1630"/>
    <n v="1400"/>
    <n v="1010"/>
    <n v="680"/>
    <n v="440"/>
    <n v="440"/>
    <n v="490"/>
    <n v="510"/>
    <n v="680"/>
    <n v="1060"/>
  </r>
  <r>
    <n v="1000003893"/>
    <s v="PORT OF BELLINGHAM"/>
    <n v="200010431076"/>
    <x v="0"/>
    <n v="5001226266"/>
    <x v="0"/>
    <s v="SCH_24EC"/>
    <s v="Two"/>
    <n v="18"/>
    <n v="10"/>
    <m/>
    <m/>
    <m/>
    <m/>
    <m/>
    <n v="10"/>
    <n v="10"/>
    <m/>
    <n v="10"/>
    <m/>
    <n v="10"/>
  </r>
  <r>
    <n v="1000003893"/>
    <s v="PORT OF BELLINGHAM"/>
    <n v="200010606693"/>
    <x v="0"/>
    <n v="5001618053"/>
    <x v="0"/>
    <s v="SCH_24EC"/>
    <s v="Two"/>
    <n v="18"/>
    <n v="4388"/>
    <n v="4102"/>
    <n v="4172"/>
    <n v="3799"/>
    <n v="2768"/>
    <n v="2090"/>
    <n v="1557"/>
    <n v="1371"/>
    <n v="1677"/>
    <n v="2328"/>
    <n v="3304"/>
    <n v="4469"/>
  </r>
  <r>
    <n v="1000003893"/>
    <s v="PORT OF BELLINGHAM"/>
    <n v="200010947238"/>
    <x v="0"/>
    <n v="5001555851"/>
    <x v="0"/>
    <s v="SCH_24EC"/>
    <s v="Two"/>
    <n v="18"/>
    <n v="2560"/>
    <n v="2500"/>
    <n v="2740"/>
    <n v="3260"/>
    <n v="3850"/>
    <n v="3700"/>
    <n v="3920"/>
    <n v="2640"/>
    <n v="2650"/>
    <n v="2190"/>
    <n v="2010"/>
    <n v="2440"/>
  </r>
  <r>
    <n v="1000003893"/>
    <s v="PORT OF BELLINGHAM"/>
    <n v="200012885808"/>
    <x v="0"/>
    <n v="5001697929"/>
    <x v="0"/>
    <s v="SCH_24EC"/>
    <s v="Two"/>
    <n v="18"/>
    <n v="688.16"/>
    <n v="550"/>
    <n v="550"/>
    <n v="600"/>
    <n v="630"/>
    <n v="560"/>
    <n v="590"/>
    <n v="640"/>
    <n v="620"/>
    <n v="570"/>
    <n v="690"/>
    <n v="890"/>
  </r>
  <r>
    <n v="1000003893"/>
    <s v="PORT OF BELLINGHAM"/>
    <n v="200014167627"/>
    <x v="0"/>
    <n v="5000468063"/>
    <x v="0"/>
    <s v="SCH_24EC"/>
    <s v="Two"/>
    <n v="18"/>
    <m/>
    <n v="1"/>
    <n v="2.1150000000000002"/>
    <n v="7"/>
    <n v="7"/>
    <n v="4"/>
    <n v="2"/>
    <m/>
    <m/>
    <n v="1"/>
    <m/>
    <n v="1"/>
  </r>
  <r>
    <n v="1000003893"/>
    <s v="PORT OF BELLINGHAM"/>
    <n v="200017713435"/>
    <x v="0"/>
    <n v="5001021461"/>
    <x v="0"/>
    <s v="SCH_24EC"/>
    <s v="Two"/>
    <n v="18"/>
    <n v="1788"/>
    <n v="1885"/>
    <n v="1455"/>
    <n v="1007"/>
    <n v="908"/>
    <n v="1008"/>
    <n v="762"/>
    <n v="620"/>
    <n v="759"/>
    <n v="818"/>
    <n v="1309"/>
    <n v="1740"/>
  </r>
  <r>
    <n v="1000003893"/>
    <s v="PORT OF BELLINGHAM"/>
    <n v="200018019261"/>
    <x v="0"/>
    <n v="5001552098"/>
    <x v="0"/>
    <s v="SCH_24EI"/>
    <s v="Two"/>
    <n v="18"/>
    <n v="2680"/>
    <n v="2360"/>
    <n v="2360"/>
    <n v="2120"/>
    <n v="2120"/>
    <n v="1880"/>
    <n v="1960"/>
    <n v="1840"/>
    <n v="2040"/>
    <n v="2200"/>
    <n v="2320"/>
    <n v="2600"/>
  </r>
  <r>
    <n v="1000003893"/>
    <s v="PORT OF BELLINGHAM"/>
    <n v="200018309365"/>
    <x v="0"/>
    <n v="5001587624"/>
    <x v="0"/>
    <s v="SCH_24EC"/>
    <s v="Two"/>
    <n v="18"/>
    <n v="130"/>
    <n v="100"/>
    <n v="120"/>
    <n v="130"/>
    <n v="150"/>
    <n v="130"/>
    <n v="130"/>
    <n v="120"/>
    <n v="140"/>
    <n v="130"/>
    <n v="130"/>
    <n v="150"/>
  </r>
  <r>
    <n v="1000003893"/>
    <s v="PORT OF BELLINGHAM"/>
    <n v="200018419701"/>
    <x v="0"/>
    <n v="5001001466"/>
    <x v="0"/>
    <s v="SCH_24EC"/>
    <s v="Two"/>
    <n v="18"/>
    <n v="4902"/>
    <n v="5883"/>
    <n v="5832"/>
    <n v="5128"/>
    <n v="5318"/>
    <n v="3167"/>
    <n v="2651"/>
    <n v="2649"/>
    <n v="1332"/>
    <n v="1927"/>
    <n v="4024"/>
    <n v="6545"/>
  </r>
  <r>
    <n v="1000003893"/>
    <s v="PORT OF BELLINGHAM"/>
    <n v="200018777421"/>
    <x v="0"/>
    <n v="5001108723"/>
    <x v="0"/>
    <s v="SCH_24EC"/>
    <s v="Two"/>
    <n v="18"/>
    <n v="2640"/>
    <n v="2480"/>
    <n v="2400"/>
    <n v="2160"/>
    <n v="1920"/>
    <n v="1760"/>
    <n v="1840"/>
    <n v="1920"/>
    <n v="1920"/>
    <n v="2000"/>
    <n v="2880"/>
    <n v="2800"/>
  </r>
  <r>
    <n v="1000003893"/>
    <s v="PORT OF BELLINGHAM"/>
    <n v="200018947255"/>
    <x v="0"/>
    <n v="5001058253"/>
    <x v="0"/>
    <s v="SCH_24EC"/>
    <s v="Two"/>
    <n v="18"/>
    <n v="2600"/>
    <n v="3621"/>
    <n v="3099"/>
    <n v="2620"/>
    <n v="1827"/>
    <n v="1213"/>
    <n v="577"/>
    <n v="597"/>
    <n v="720"/>
    <n v="997"/>
    <n v="1874"/>
    <n v="2624"/>
  </r>
  <r>
    <n v="1000003893"/>
    <s v="PORT OF BELLINGHAM"/>
    <n v="200019107198"/>
    <x v="0"/>
    <n v="5001450160"/>
    <x v="0"/>
    <s v="SCH_24EC"/>
    <s v="Two"/>
    <n v="18"/>
    <n v="6440"/>
    <n v="6880"/>
    <n v="6440"/>
    <n v="5360"/>
    <n v="4720"/>
    <n v="5080"/>
    <n v="5320"/>
    <n v="5600"/>
    <n v="5840"/>
    <n v="4600"/>
    <n v="5480"/>
    <n v="6160"/>
  </r>
  <r>
    <n v="1000003893"/>
    <s v="PORT OF BELLINGHAM"/>
    <n v="200019456496"/>
    <x v="0"/>
    <n v="5001052647"/>
    <x v="0"/>
    <s v="SCH_24EC"/>
    <s v="Two"/>
    <n v="18"/>
    <n v="850"/>
    <n v="900"/>
    <n v="820"/>
    <n v="670"/>
    <n v="500"/>
    <n v="550"/>
    <n v="540"/>
    <n v="460"/>
    <n v="560"/>
    <n v="660"/>
    <n v="710"/>
    <n v="980"/>
  </r>
  <r>
    <n v="1000003893"/>
    <s v="PORT OF BELLINGHAM"/>
    <n v="200020238305"/>
    <x v="0"/>
    <n v="5001195191"/>
    <x v="0"/>
    <s v="SCH_24EC"/>
    <s v="Two"/>
    <n v="18"/>
    <n v="480"/>
    <n v="560"/>
    <n v="490"/>
    <n v="530"/>
    <n v="520"/>
    <n v="520"/>
    <n v="460"/>
    <n v="560"/>
    <n v="400"/>
    <n v="380"/>
    <n v="370"/>
    <n v="550"/>
  </r>
  <r>
    <n v="1000003893"/>
    <s v="PORT OF BELLINGHAM"/>
    <n v="200020380818"/>
    <x v="0"/>
    <n v="5001674463"/>
    <x v="0"/>
    <s v="SCH_24EC"/>
    <s v="Two"/>
    <n v="18"/>
    <n v="101"/>
    <n v="95"/>
    <n v="81"/>
    <n v="68"/>
    <n v="14"/>
    <n v="4"/>
    <n v="4"/>
    <n v="6"/>
    <n v="4"/>
    <n v="4"/>
    <n v="7"/>
    <n v="6"/>
  </r>
  <r>
    <n v="1000003893"/>
    <s v="PORT OF BELLINGHAM"/>
    <n v="200020995912"/>
    <x v="0"/>
    <n v="5000378199"/>
    <x v="0"/>
    <s v="SCH_24EC"/>
    <s v="Two"/>
    <n v="18"/>
    <n v="202"/>
    <n v="271"/>
    <n v="314"/>
    <n v="304"/>
    <n v="289"/>
    <n v="266"/>
    <n v="240"/>
    <n v="196"/>
    <n v="195"/>
    <n v="187"/>
    <n v="199"/>
    <n v="204"/>
  </r>
  <r>
    <n v="1000003893"/>
    <s v="PORT OF BELLINGHAM"/>
    <n v="200020996555"/>
    <x v="0"/>
    <n v="5000399616"/>
    <x v="0"/>
    <s v="SCH_24EC"/>
    <s v="Two"/>
    <n v="18"/>
    <n v="248"/>
    <n v="321"/>
    <n v="336"/>
    <n v="249"/>
    <n v="98"/>
    <n v="66"/>
    <n v="58"/>
    <n v="53"/>
    <n v="72"/>
    <n v="67"/>
    <n v="193"/>
    <n v="309"/>
  </r>
  <r>
    <n v="1000003893"/>
    <s v="PORT OF BELLINGHAM"/>
    <n v="200020996746"/>
    <x v="0"/>
    <n v="5000403162"/>
    <x v="0"/>
    <s v="SCH_24EC"/>
    <s v="Two"/>
    <n v="18"/>
    <n v="156"/>
    <n v="530"/>
    <n v="2335"/>
    <n v="1604"/>
    <n v="710"/>
    <n v="172"/>
    <n v="157"/>
    <n v="135"/>
    <n v="145"/>
    <n v="190"/>
    <n v="294"/>
    <n v="157"/>
  </r>
  <r>
    <n v="1000003893"/>
    <s v="PORT OF BELLINGHAM"/>
    <n v="200021110560"/>
    <x v="0"/>
    <n v="5000603634"/>
    <x v="0"/>
    <s v="SCH_24EC"/>
    <s v="Two"/>
    <n v="18"/>
    <n v="183"/>
    <n v="168"/>
    <n v="145"/>
    <n v="122"/>
    <n v="122"/>
    <n v="136"/>
    <n v="150"/>
    <n v="137"/>
    <n v="129"/>
    <n v="140"/>
    <n v="185"/>
    <n v="201.3"/>
  </r>
  <r>
    <n v="1000003893"/>
    <s v="PORT OF BELLINGHAM"/>
    <n v="200022320499"/>
    <x v="0"/>
    <n v="5000686999"/>
    <x v="0"/>
    <s v="SCH_24EC"/>
    <s v="Two"/>
    <n v="18"/>
    <n v="2410"/>
    <n v="2630"/>
    <n v="2160"/>
    <n v="1780"/>
    <n v="1580"/>
    <n v="1410"/>
    <n v="1140"/>
    <n v="1260"/>
    <n v="1600"/>
    <n v="1770"/>
    <n v="2190"/>
    <n v="2380"/>
  </r>
  <r>
    <n v="1000003893"/>
    <s v="PORT OF BELLINGHAM"/>
    <n v="200022321455"/>
    <x v="0"/>
    <n v="5000535790"/>
    <x v="0"/>
    <s v="SCH_24EC"/>
    <s v="Two"/>
    <n v="18"/>
    <n v="1227"/>
    <n v="1128"/>
    <n v="1011"/>
    <n v="848"/>
    <n v="785"/>
    <n v="661"/>
    <n v="624"/>
    <n v="701"/>
    <n v="830"/>
    <n v="918"/>
    <n v="1195"/>
    <n v="1298"/>
  </r>
  <r>
    <n v="1000003893"/>
    <s v="PORT OF BELLINGHAM"/>
    <n v="200022321794"/>
    <x v="0"/>
    <n v="5001837148"/>
    <x v="0"/>
    <s v="SCH_24EC"/>
    <s v="Two"/>
    <n v="18"/>
    <n v="7600"/>
    <n v="6160"/>
    <n v="5040"/>
    <n v="3120"/>
    <n v="5400"/>
    <n v="7880"/>
    <n v="6440"/>
    <n v="3760"/>
    <n v="4560"/>
    <n v="4840"/>
    <n v="6400"/>
    <n v="8840"/>
  </r>
  <r>
    <n v="1000003893"/>
    <s v="PORT OF BELLINGHAM"/>
    <n v="200022322602"/>
    <x v="0"/>
    <n v="5000600030"/>
    <x v="0"/>
    <s v="SCH_24EC"/>
    <s v="Two"/>
    <n v="18"/>
    <n v="5020"/>
    <n v="5510"/>
    <n v="3540"/>
    <n v="3360"/>
    <n v="900"/>
    <n v="860"/>
    <n v="1570"/>
    <n v="780"/>
    <n v="920"/>
    <n v="950"/>
    <n v="2050"/>
    <n v="2460"/>
  </r>
  <r>
    <n v="1000003893"/>
    <s v="PORT OF BELLINGHAM"/>
    <n v="200022322784"/>
    <x v="0"/>
    <n v="5000065735"/>
    <x v="0"/>
    <s v="SCH_24EC"/>
    <s v="Two"/>
    <n v="18"/>
    <n v="815"/>
    <n v="755"/>
    <n v="919"/>
    <n v="391"/>
    <n v="270"/>
    <n v="91"/>
    <n v="20"/>
    <n v="5"/>
    <n v="24"/>
    <n v="67"/>
    <n v="304"/>
    <n v="971"/>
  </r>
  <r>
    <n v="1000003893"/>
    <s v="PORT OF BELLINGHAM"/>
    <n v="200022323170"/>
    <x v="0"/>
    <n v="5000837522"/>
    <x v="0"/>
    <s v="SCH_24EC"/>
    <s v="Two"/>
    <n v="18"/>
    <n v="7960"/>
    <n v="8830"/>
    <n v="7490"/>
    <n v="6430"/>
    <n v="5630"/>
    <n v="5300"/>
    <n v="4240"/>
    <n v="4370"/>
    <n v="5290"/>
    <n v="4090"/>
    <n v="5150"/>
    <n v="5730"/>
  </r>
  <r>
    <n v="1000003893"/>
    <s v="PORT OF BELLINGHAM"/>
    <n v="200022323576"/>
    <x v="0"/>
    <n v="5000042076"/>
    <x v="0"/>
    <s v="SCH_24EC"/>
    <s v="Two"/>
    <n v="18"/>
    <n v="792"/>
    <n v="846"/>
    <n v="729"/>
    <n v="569"/>
    <n v="545"/>
    <n v="536"/>
    <n v="871"/>
    <n v="1166"/>
    <n v="1230"/>
    <n v="946"/>
    <n v="716"/>
    <n v="760"/>
  </r>
  <r>
    <n v="1000003893"/>
    <s v="PORT OF BELLINGHAM"/>
    <n v="200022323790"/>
    <x v="0"/>
    <n v="5001165624"/>
    <x v="0"/>
    <s v="SCH_24EC"/>
    <s v="Two"/>
    <n v="18"/>
    <n v="3730"/>
    <n v="3990"/>
    <n v="3290"/>
    <n v="2820"/>
    <n v="2500"/>
    <n v="2320"/>
    <n v="1870"/>
    <n v="1950"/>
    <n v="2470"/>
    <n v="2670"/>
    <n v="3390"/>
    <n v="3700"/>
  </r>
  <r>
    <n v="1000003893"/>
    <s v="PORT OF BELLINGHAM"/>
    <n v="200022324145"/>
    <x v="0"/>
    <n v="5001114889"/>
    <x v="0"/>
    <s v="SCH_24EC"/>
    <s v="Two"/>
    <n v="18"/>
    <n v="25"/>
    <n v="26"/>
    <n v="26"/>
    <n v="26"/>
    <n v="26"/>
    <n v="26"/>
    <n v="22"/>
    <n v="70"/>
    <n v="27"/>
    <n v="25"/>
    <n v="28"/>
    <n v="28"/>
  </r>
  <r>
    <n v="1000003893"/>
    <s v="PORT OF BELLINGHAM"/>
    <n v="200022324350"/>
    <x v="0"/>
    <n v="5001335571"/>
    <x v="0"/>
    <s v="SCH_24EC"/>
    <s v="Two"/>
    <n v="18"/>
    <n v="750"/>
    <n v="800"/>
    <n v="660"/>
    <n v="600"/>
    <n v="560"/>
    <n v="520"/>
    <n v="450"/>
    <n v="470"/>
    <n v="430"/>
    <n v="290"/>
    <n v="370"/>
    <n v="380"/>
  </r>
  <r>
    <n v="1000003893"/>
    <s v="PORT OF BELLINGHAM"/>
    <n v="200022465971"/>
    <x v="0"/>
    <n v="5001465801"/>
    <x v="0"/>
    <s v="SCH_24EC"/>
    <s v="Two"/>
    <n v="18"/>
    <n v="3840"/>
    <n v="3800"/>
    <n v="3680"/>
    <n v="3360"/>
    <n v="3560"/>
    <n v="3320"/>
    <n v="3840"/>
    <n v="3520"/>
    <n v="3600"/>
    <n v="3720"/>
    <n v="3720"/>
    <n v="4160"/>
  </r>
  <r>
    <n v="1000003893"/>
    <s v="PORT OF BELLINGHAM"/>
    <n v="200023187335"/>
    <x v="0"/>
    <n v="5001047566"/>
    <x v="0"/>
    <s v="SCH_24EC"/>
    <s v="Two"/>
    <n v="18"/>
    <n v="170"/>
    <n v="288"/>
    <n v="224"/>
    <n v="156"/>
    <n v="225"/>
    <n v="204"/>
    <n v="153"/>
    <n v="476"/>
    <n v="1073"/>
    <n v="464"/>
    <n v="1192"/>
    <n v="852"/>
  </r>
  <r>
    <n v="1000003893"/>
    <s v="PORT OF BELLINGHAM"/>
    <n v="200024230621"/>
    <x v="0"/>
    <n v="5000973758"/>
    <x v="0"/>
    <s v="SCH_24EC"/>
    <s v="Two"/>
    <n v="18"/>
    <n v="1938"/>
    <n v="1948"/>
    <n v="1946"/>
    <n v="1837"/>
    <n v="1373"/>
    <n v="1264"/>
    <n v="999"/>
    <n v="288"/>
    <n v="220"/>
    <n v="399"/>
    <n v="605"/>
    <n v="1165"/>
  </r>
  <r>
    <n v="1000003893"/>
    <s v="PORT OF BELLINGHAM"/>
    <n v="220004980763"/>
    <x v="0"/>
    <n v="5000866723"/>
    <x v="0"/>
    <s v="SCH_24EC"/>
    <s v="Two"/>
    <n v="18"/>
    <n v="7320"/>
    <n v="7880"/>
    <n v="5920"/>
    <n v="5280"/>
    <n v="6160"/>
    <n v="6200"/>
    <n v="6640"/>
    <n v="6360"/>
    <n v="7120"/>
    <n v="6920"/>
    <n v="6920"/>
    <n v="6920"/>
  </r>
  <r>
    <n v="1000003893"/>
    <s v="PORT OF BELLINGHAM"/>
    <n v="220009036868"/>
    <x v="0"/>
    <n v="5001103787"/>
    <x v="0"/>
    <s v="SCH_24EC"/>
    <s v="Two"/>
    <n v="18"/>
    <n v="285"/>
    <n v="299"/>
    <n v="262"/>
    <m/>
    <m/>
    <m/>
    <m/>
    <m/>
    <m/>
    <m/>
    <m/>
    <m/>
  </r>
  <r>
    <n v="1000003893"/>
    <s v="PORT OF BELLINGHAM"/>
    <n v="220012415158"/>
    <x v="0"/>
    <n v="5001168923"/>
    <x v="0"/>
    <s v="SCH_24EC"/>
    <s v="Two"/>
    <n v="18"/>
    <n v="150"/>
    <n v="130"/>
    <n v="120"/>
    <n v="100"/>
    <n v="90"/>
    <n v="80"/>
    <n v="70"/>
    <n v="80"/>
    <n v="90"/>
    <n v="120"/>
    <n v="120"/>
    <n v="160"/>
  </r>
  <r>
    <n v="1000017916"/>
    <s v="WASHINGTON STATE FERRIES"/>
    <n v="200000378006"/>
    <x v="1"/>
    <n v="5000622943"/>
    <x v="1"/>
    <s v="SCH_25EC"/>
    <s v="Two"/>
    <n v="10"/>
    <n v="62160"/>
    <n v="68160"/>
    <n v="87600"/>
    <n v="59520"/>
    <n v="54120"/>
    <n v="56040"/>
    <n v="46800"/>
    <n v="50520"/>
    <n v="58680"/>
    <n v="47160"/>
    <n v="82560"/>
    <n v="78720"/>
  </r>
  <r>
    <n v="1000017916"/>
    <s v="WASHINGTON STATE FERRIES"/>
    <n v="200005439787"/>
    <x v="1"/>
    <n v="5000394878"/>
    <x v="0"/>
    <s v="SCH_24EC"/>
    <s v="Two"/>
    <n v="10"/>
    <n v="2610"/>
    <n v="2480"/>
    <n v="2390"/>
    <n v="2550"/>
    <n v="2660"/>
    <n v="2870"/>
    <n v="3310"/>
    <n v="3050"/>
    <n v="3240"/>
    <n v="3320"/>
    <n v="2910"/>
    <n v="2870"/>
  </r>
  <r>
    <n v="1000017916"/>
    <s v="WASHINGTON STATE FERRIES"/>
    <n v="200007497437"/>
    <x v="1"/>
    <n v="5000151117"/>
    <x v="0"/>
    <s v="SCH_24EC"/>
    <s v="Two"/>
    <n v="10"/>
    <n v="2590"/>
    <n v="2480"/>
    <n v="2850"/>
    <n v="0"/>
    <n v="0"/>
    <n v="0"/>
    <n v="0"/>
    <m/>
    <m/>
    <m/>
    <m/>
    <m/>
  </r>
  <r>
    <n v="1000017916"/>
    <s v="WASHINGTON STATE FERRIES"/>
    <n v="200011506751"/>
    <x v="1"/>
    <n v="5001646531"/>
    <x v="0"/>
    <s v="SCH_24EC"/>
    <s v="Two"/>
    <n v="10"/>
    <n v="18400"/>
    <n v="17200"/>
    <n v="16800"/>
    <n v="12960"/>
    <n v="11520"/>
    <n v="10560"/>
    <n v="10080"/>
    <n v="11120"/>
    <n v="10960"/>
    <n v="12880"/>
    <n v="14240"/>
    <n v="16640"/>
  </r>
  <r>
    <n v="1000017916"/>
    <s v="WASHINGTON STATE FERRIES"/>
    <n v="200012065872"/>
    <x v="1"/>
    <n v="5001595859"/>
    <x v="2"/>
    <s v="SCH_26EC"/>
    <s v="Two"/>
    <n v="10"/>
    <n v="267600"/>
    <n v="294000"/>
    <n v="290400"/>
    <n v="269400"/>
    <n v="261000"/>
    <n v="262800"/>
    <n v="240900"/>
    <n v="225900"/>
    <n v="188700"/>
    <n v="183300"/>
    <n v="270000"/>
    <n v="305700"/>
  </r>
  <r>
    <n v="1000017916"/>
    <s v="WASHINGTON STATE FERRIES"/>
    <n v="200012803322"/>
    <x v="1"/>
    <n v="5000710381"/>
    <x v="2"/>
    <s v="SCH_26EC"/>
    <s v="Two"/>
    <n v="10"/>
    <n v="52560"/>
    <n v="52440"/>
    <n v="55080"/>
    <n v="67320"/>
    <n v="57480"/>
    <n v="41160"/>
    <n v="52440"/>
    <n v="44760"/>
    <n v="44880"/>
    <n v="50760"/>
    <n v="76560"/>
    <n v="72600"/>
  </r>
  <r>
    <n v="1000017916"/>
    <s v="WASHINGTON STATE FERRIES"/>
    <n v="200013843129"/>
    <x v="1"/>
    <n v="5000869825"/>
    <x v="0"/>
    <s v="SCH_24EC"/>
    <s v="Two"/>
    <n v="10"/>
    <n v="6640"/>
    <n v="6000"/>
    <n v="6480"/>
    <n v="5440"/>
    <n v="6285"/>
    <n v="3675"/>
    <n v="4720"/>
    <n v="2725.16"/>
    <n v="7034.84"/>
    <n v="4880"/>
    <n v="5402.4"/>
    <n v="6623.28"/>
  </r>
  <r>
    <n v="1000017916"/>
    <s v="WASHINGTON STATE FERRIES"/>
    <n v="200016170843"/>
    <x v="1"/>
    <n v="5001022781"/>
    <x v="3"/>
    <s v="SCH_31EC"/>
    <s v="Two"/>
    <n v="10"/>
    <n v="22140"/>
    <n v="31320"/>
    <n v="22860"/>
    <n v="20700"/>
    <n v="18720"/>
    <n v="28620"/>
    <n v="32760"/>
    <n v="31320"/>
    <n v="35820"/>
    <n v="41760"/>
    <n v="25920"/>
    <n v="25020"/>
  </r>
  <r>
    <n v="1000017916"/>
    <s v="WASHINGTON STATE FERRIES"/>
    <n v="200017202009"/>
    <x v="1"/>
    <n v="5000196121"/>
    <x v="1"/>
    <s v="SCH_25EC"/>
    <s v="Two"/>
    <n v="10"/>
    <n v="28624.446"/>
    <n v="27186.974999999999"/>
    <n v="39650.409"/>
    <n v="18595.53"/>
    <n v="22852.233"/>
    <n v="19976.957999999999"/>
    <n v="22610.223000000002"/>
    <n v="25488.306"/>
    <n v="27788.967000000001"/>
    <n v="35307.800999999999"/>
    <n v="30769.424999999999"/>
    <n v="35094.843000000001"/>
  </r>
  <r>
    <n v="1000017916"/>
    <s v="WASHINGTON STATE FERRIES"/>
    <n v="200022076331"/>
    <x v="1"/>
    <n v="5000840694"/>
    <x v="1"/>
    <s v="SCH_25EC"/>
    <s v="Two"/>
    <n v="10"/>
    <n v="32200"/>
    <n v="31840"/>
    <n v="31520"/>
    <n v="27480"/>
    <n v="22280"/>
    <n v="17040"/>
    <n v="12440"/>
    <n v="12880"/>
    <n v="13840"/>
    <n v="16120"/>
    <n v="26160"/>
    <n v="28920"/>
  </r>
  <r>
    <n v="1000017916"/>
    <s v="WASHINGTON STATE FERRIES"/>
    <n v="200022533372"/>
    <x v="1"/>
    <n v="5000033003"/>
    <x v="0"/>
    <s v="SCH_24EC"/>
    <s v="Two"/>
    <n v="10"/>
    <n v="930"/>
    <n v="910"/>
    <n v="980"/>
    <n v="830"/>
    <n v="640"/>
    <n v="510"/>
    <n v="560"/>
    <n v="490"/>
    <n v="510"/>
    <n v="560"/>
    <n v="530"/>
    <n v="760"/>
  </r>
  <r>
    <n v="1000017916"/>
    <s v="WASHINGTON STATE FERRIES"/>
    <n v="200022533984"/>
    <x v="1"/>
    <n v="5000508545"/>
    <x v="0"/>
    <s v="SCH_24EC"/>
    <s v="Two"/>
    <n v="10"/>
    <n v="1600"/>
    <n v="1600"/>
    <n v="1590"/>
    <n v="1540"/>
    <n v="1680"/>
    <n v="1570"/>
    <n v="1578"/>
    <n v="1632"/>
    <n v="1629"/>
    <n v="1534"/>
    <n v="1648"/>
    <n v="1491"/>
  </r>
  <r>
    <n v="1000017916"/>
    <s v="WASHINGTON STATE FERRIES"/>
    <n v="200024134427"/>
    <x v="1"/>
    <n v="5000182886"/>
    <x v="0"/>
    <s v="SCH_24EC"/>
    <s v="Two"/>
    <n v="10"/>
    <n v="1870"/>
    <n v="1630"/>
    <n v="1470"/>
    <n v="1520"/>
    <n v="1310"/>
    <n v="1300"/>
    <n v="1370"/>
    <n v="1330"/>
    <n v="1520"/>
    <n v="1540"/>
    <n v="1810"/>
    <n v="1630"/>
  </r>
  <r>
    <n v="1000017916"/>
    <s v="WASHINGTON STATE FERRIES"/>
    <n v="200024661601"/>
    <x v="1"/>
    <n v="5001168562"/>
    <x v="1"/>
    <s v="SCH_25EC"/>
    <s v="Two"/>
    <n v="10"/>
    <n v="25040"/>
    <n v="24400"/>
    <n v="23840"/>
    <n v="23080"/>
    <n v="19840"/>
    <n v="23920"/>
    <n v="28160"/>
    <n v="25280"/>
    <n v="26840"/>
    <n v="23840"/>
    <n v="50200"/>
    <n v="21600"/>
  </r>
  <r>
    <n v="1000017916"/>
    <s v="WASHINGTON STATE FERRIES"/>
    <n v="220013295682"/>
    <x v="1"/>
    <n v="5002086458"/>
    <x v="1"/>
    <s v="SCH_25EC"/>
    <s v="Two"/>
    <n v="10"/>
    <n v="24640"/>
    <n v="23240"/>
    <n v="21360"/>
    <n v="21800"/>
    <n v="18160"/>
    <n v="16320"/>
    <n v="18000"/>
    <n v="17240"/>
    <n v="16040"/>
    <n v="22960"/>
    <n v="25520"/>
    <n v="29560"/>
  </r>
  <r>
    <n v="1000017916"/>
    <s v="WASHINGTON STATE FERRIES"/>
    <n v="220013296193"/>
    <x v="1"/>
    <n v="5000368572"/>
    <x v="0"/>
    <s v="SCH_24EC"/>
    <s v="Two"/>
    <n v="10"/>
    <n v="1662"/>
    <n v="1755"/>
    <n v="1369"/>
    <n v="1186"/>
    <n v="1039"/>
    <n v="866"/>
    <n v="855"/>
    <n v="1076"/>
    <n v="1156"/>
    <n v="1521"/>
    <n v="1530"/>
    <n v="1757"/>
  </r>
  <r>
    <n v="1000017916"/>
    <s v="WASHINGTON STATE FERRIES"/>
    <n v="220013296243"/>
    <x v="1"/>
    <n v="5000061651"/>
    <x v="0"/>
    <s v="SCH_24EC"/>
    <s v="Two"/>
    <n v="10"/>
    <n v="1456"/>
    <n v="1203"/>
    <n v="1072"/>
    <n v="976"/>
    <n v="909"/>
    <n v="798"/>
    <n v="788"/>
    <n v="919"/>
    <n v="956"/>
    <n v="1209"/>
    <n v="1179"/>
    <n v="1432"/>
  </r>
  <r>
    <n v="1000023497"/>
    <s v="WASH ST TRANSIT INS POOL"/>
    <n v="200016269124"/>
    <x v="1"/>
    <n v="5001809796"/>
    <x v="0"/>
    <s v="SCH_24EC"/>
    <s v="Two"/>
    <n v="10"/>
    <n v="3590"/>
    <n v="3810"/>
    <n v="3740"/>
    <n v="2780"/>
    <n v="2180"/>
    <n v="2190"/>
    <n v="1970"/>
    <n v="1810"/>
    <n v="1865"/>
    <n v="2652"/>
    <n v="3687"/>
    <n v="4530"/>
  </r>
  <r>
    <n v="1000023497"/>
    <s v="WASH ST TRANSIT INS POOL"/>
    <n v="200016269207"/>
    <x v="1"/>
    <n v="5001796932"/>
    <x v="0"/>
    <s v="SCH_24EC"/>
    <s v="Two"/>
    <n v="10"/>
    <n v="2540"/>
    <n v="2780"/>
    <n v="2360"/>
    <n v="1880"/>
    <n v="1420"/>
    <n v="1490"/>
    <n v="1270"/>
    <n v="1130"/>
    <n v="1391"/>
    <n v="1685"/>
    <n v="2142"/>
    <n v="3196"/>
  </r>
  <r>
    <n v="1000024456"/>
    <s v="WASH STATE PATROL"/>
    <n v="200013164716"/>
    <x v="1"/>
    <n v="5001124926"/>
    <x v="1"/>
    <s v="SCH_25EC"/>
    <s v="Two"/>
    <n v="10"/>
    <n v="26560"/>
    <n v="28240"/>
    <n v="30240"/>
    <n v="25920"/>
    <n v="22960"/>
    <n v="21120"/>
    <n v="25360"/>
    <n v="19200"/>
    <n v="22960"/>
    <n v="20800"/>
    <n v="21040"/>
    <n v="31360"/>
  </r>
  <r>
    <n v="1000046198"/>
    <s v="T-MOBILE"/>
    <n v="220012411231"/>
    <x v="0"/>
    <n v="5002102582"/>
    <x v="0"/>
    <s v="SCH_24EC"/>
    <s v="Two"/>
    <n v="18"/>
    <n v="2361"/>
    <n v="2287"/>
    <n v="2295"/>
    <n v="2562"/>
    <n v="2445"/>
    <n v="2597"/>
    <n v="3360"/>
    <n v="7281"/>
    <n v="7387"/>
    <n v="7018"/>
    <n v="7822"/>
    <n v="6812"/>
  </r>
  <r>
    <n v="1000076819"/>
    <s v="WSDOT"/>
    <n v="220011863648"/>
    <x v="1"/>
    <n v="5001969239"/>
    <x v="0"/>
    <s v="SCH_24EC"/>
    <s v="Two"/>
    <n v="10"/>
    <n v="1050"/>
    <m/>
    <n v="950"/>
    <m/>
    <n v="850"/>
    <m/>
    <n v="530"/>
    <m/>
    <n v="510"/>
    <m/>
    <n v="604"/>
    <m/>
  </r>
  <r>
    <n v="1000108698"/>
    <s v="CITY OF ISSAQUAH"/>
    <n v="220012481879"/>
    <x v="0"/>
    <n v="5002130945"/>
    <x v="0"/>
    <s v="SCH_24EC"/>
    <s v="Two"/>
    <n v="18"/>
    <n v="24"/>
    <n v="25"/>
    <n v="25"/>
    <n v="20"/>
    <n v="21"/>
    <n v="24"/>
    <n v="23"/>
    <n v="22"/>
    <n v="27"/>
    <n v="43"/>
    <n v="101"/>
    <n v="109"/>
  </r>
  <r>
    <n v="1000110845"/>
    <s v="CITY OF KENT"/>
    <n v="200011773633"/>
    <x v="2"/>
    <n v="5000153960"/>
    <x v="0"/>
    <s v="SCH_24EC"/>
    <s v="Two"/>
    <n v="15"/>
    <n v="3250"/>
    <n v="2861"/>
    <n v="3206"/>
    <n v="2368"/>
    <n v="1997"/>
    <n v="1822"/>
    <n v="2363"/>
    <n v="2168"/>
    <n v="1953"/>
    <n v="1765"/>
    <n v="2707"/>
    <n v="3266"/>
  </r>
  <r>
    <n v="1000110845"/>
    <s v="CITY OF KENT"/>
    <n v="200011773872"/>
    <x v="2"/>
    <n v="5000168927"/>
    <x v="0"/>
    <s v="SCH_24EC"/>
    <s v="Two"/>
    <n v="15"/>
    <n v="381"/>
    <n v="399"/>
    <n v="500"/>
    <n v="496"/>
    <n v="430"/>
    <n v="329"/>
    <n v="203"/>
    <n v="150"/>
    <n v="173"/>
    <n v="239"/>
    <n v="373"/>
    <n v="430"/>
  </r>
  <r>
    <n v="1000110845"/>
    <s v="CITY OF KENT"/>
    <n v="200011774128"/>
    <x v="2"/>
    <n v="5000283386"/>
    <x v="0"/>
    <s v="SCH_24EC"/>
    <s v="Two"/>
    <n v="15"/>
    <n v="428"/>
    <n v="407"/>
    <n v="356"/>
    <n v="276"/>
    <n v="145"/>
    <n v="142"/>
    <n v="139"/>
    <n v="166"/>
    <n v="186"/>
    <n v="204"/>
    <n v="290"/>
    <n v="434"/>
  </r>
  <r>
    <n v="1000110845"/>
    <s v="CITY OF KENT"/>
    <n v="200011774433"/>
    <x v="2"/>
    <n v="5000583137"/>
    <x v="1"/>
    <s v="SCH_25EC"/>
    <s v="Two"/>
    <n v="15"/>
    <n v="6880"/>
    <n v="6080"/>
    <n v="9040"/>
    <n v="9600"/>
    <n v="14800"/>
    <n v="20000"/>
    <n v="14880"/>
    <n v="23360"/>
    <n v="15760"/>
    <n v="10160"/>
    <n v="8160"/>
    <n v="4560"/>
  </r>
  <r>
    <n v="1000110845"/>
    <s v="CITY OF KENT"/>
    <n v="200011774763"/>
    <x v="2"/>
    <n v="5000262770"/>
    <x v="0"/>
    <s v="SCH_24EC"/>
    <s v="Two"/>
    <n v="15"/>
    <n v="90"/>
    <n v="72"/>
    <n v="63"/>
    <n v="59"/>
    <n v="47"/>
    <n v="42"/>
    <n v="46"/>
    <n v="50"/>
    <n v="58"/>
    <n v="73"/>
    <n v="74"/>
    <n v="91"/>
  </r>
  <r>
    <n v="1000110845"/>
    <s v="CITY OF KENT"/>
    <n v="200011805005"/>
    <x v="2"/>
    <n v="5000271017"/>
    <x v="0"/>
    <s v="SCH_24EC"/>
    <s v="Two"/>
    <n v="15"/>
    <n v="500"/>
    <n v="736"/>
    <n v="423"/>
    <n v="230"/>
    <n v="34"/>
    <n v="45"/>
    <n v="44"/>
    <n v="54"/>
    <n v="45"/>
    <n v="70"/>
    <n v="224"/>
    <n v="427"/>
  </r>
  <r>
    <n v="1000110845"/>
    <s v="CITY OF KENT"/>
    <n v="200011805591"/>
    <x v="2"/>
    <n v="5000032458"/>
    <x v="1"/>
    <s v="SCH_25EC"/>
    <s v="Two"/>
    <n v="15"/>
    <n v="3640"/>
    <n v="3720"/>
    <n v="2360"/>
    <n v="1000"/>
    <n v="640"/>
    <n v="280"/>
    <n v="2520"/>
    <n v="360"/>
    <n v="320"/>
    <n v="1440"/>
    <n v="2680"/>
    <n v="3240"/>
  </r>
  <r>
    <n v="1000110845"/>
    <s v="CITY OF KENT"/>
    <n v="200011805872"/>
    <x v="2"/>
    <n v="5000152384"/>
    <x v="0"/>
    <s v="SCH_24EC"/>
    <s v="Two"/>
    <n v="15"/>
    <n v="883"/>
    <n v="772"/>
    <n v="731"/>
    <n v="613"/>
    <n v="460"/>
    <n v="205"/>
    <n v="100"/>
    <n v="109"/>
    <n v="166"/>
    <n v="672"/>
    <n v="716"/>
    <n v="857"/>
  </r>
  <r>
    <n v="1000110845"/>
    <s v="CITY OF KENT"/>
    <n v="200011806110"/>
    <x v="2"/>
    <n v="5000123496"/>
    <x v="0"/>
    <s v="SCH_24EC"/>
    <s v="Two"/>
    <n v="15"/>
    <n v="482"/>
    <n v="381"/>
    <n v="385"/>
    <n v="372"/>
    <n v="369"/>
    <n v="420"/>
    <n v="407"/>
    <n v="414"/>
    <n v="485"/>
    <n v="458"/>
    <n v="521"/>
    <n v="390"/>
  </r>
  <r>
    <n v="1000110845"/>
    <s v="CITY OF KENT"/>
    <n v="200011806334"/>
    <x v="2"/>
    <n v="5000178069"/>
    <x v="0"/>
    <s v="SCH_24EC"/>
    <s v="Two"/>
    <n v="15"/>
    <n v="87"/>
    <n v="98"/>
    <n v="71"/>
    <n v="61"/>
    <n v="93"/>
    <n v="55"/>
    <n v="40"/>
    <n v="102"/>
    <n v="55"/>
    <n v="64"/>
    <n v="192"/>
    <n v="821"/>
  </r>
  <r>
    <n v="1000110845"/>
    <s v="CITY OF KENT"/>
    <n v="200011807407"/>
    <x v="2"/>
    <n v="5000010999"/>
    <x v="0"/>
    <s v="SCH_24EC"/>
    <s v="Two"/>
    <n v="15"/>
    <n v="496"/>
    <n v="376"/>
    <n v="163"/>
    <n v="185"/>
    <n v="148"/>
    <n v="161"/>
    <n v="184"/>
    <n v="183"/>
    <n v="174"/>
    <n v="148"/>
    <n v="197"/>
    <n v="457"/>
  </r>
  <r>
    <n v="1000110845"/>
    <s v="CITY OF KENT"/>
    <n v="200011807696"/>
    <x v="2"/>
    <n v="5000563327"/>
    <x v="0"/>
    <s v="SCH_24EC"/>
    <s v="Two"/>
    <n v="15"/>
    <n v="1288"/>
    <n v="1609"/>
    <n v="1494"/>
    <n v="1438"/>
    <n v="973"/>
    <n v="831"/>
    <n v="769"/>
    <n v="742"/>
    <n v="830"/>
    <n v="1206"/>
    <n v="1834"/>
    <n v="2186"/>
  </r>
  <r>
    <n v="1000110845"/>
    <s v="CITY OF KENT"/>
    <n v="200011808009"/>
    <x v="2"/>
    <n v="5000527503"/>
    <x v="0"/>
    <s v="SCH_24EC"/>
    <s v="Two"/>
    <n v="15"/>
    <n v="593"/>
    <n v="1345"/>
    <n v="691"/>
    <n v="592"/>
    <n v="417"/>
    <n v="393"/>
    <n v="413"/>
    <n v="382"/>
    <n v="438"/>
    <n v="580"/>
    <n v="1045"/>
    <n v="288"/>
  </r>
  <r>
    <n v="1000110845"/>
    <s v="CITY OF KENT"/>
    <n v="200011808249"/>
    <x v="2"/>
    <n v="5000249957"/>
    <x v="0"/>
    <s v="SCH_24EC"/>
    <s v="Two"/>
    <n v="15"/>
    <n v="680"/>
    <n v="580"/>
    <n v="579"/>
    <n v="640"/>
    <n v="619"/>
    <n v="676"/>
    <n v="768"/>
    <n v="630"/>
    <n v="713"/>
    <n v="745"/>
    <n v="714"/>
    <n v="706"/>
  </r>
  <r>
    <n v="1000110845"/>
    <s v="CITY OF KENT"/>
    <n v="200011808496"/>
    <x v="2"/>
    <n v="5000035799"/>
    <x v="0"/>
    <s v="SCH_24EC"/>
    <s v="Two"/>
    <n v="15"/>
    <n v="46"/>
    <n v="41"/>
    <n v="41"/>
    <n v="44"/>
    <n v="41"/>
    <n v="42"/>
    <n v="44"/>
    <n v="41"/>
    <n v="42"/>
    <n v="47"/>
    <n v="54"/>
    <n v="89"/>
  </r>
  <r>
    <n v="1000110845"/>
    <s v="CITY OF KENT"/>
    <n v="200011808967"/>
    <x v="2"/>
    <n v="5001367827"/>
    <x v="0"/>
    <s v="SCH_24EC"/>
    <s v="Two"/>
    <n v="15"/>
    <n v="3281"/>
    <n v="3327"/>
    <n v="2910"/>
    <n v="2956"/>
    <n v="2179"/>
    <n v="2021"/>
    <n v="1070"/>
    <n v="833"/>
    <n v="1109"/>
    <n v="1779"/>
    <n v="2601"/>
    <n v="3450"/>
  </r>
  <r>
    <n v="1000110845"/>
    <s v="CITY OF KENT"/>
    <n v="200011809320"/>
    <x v="2"/>
    <n v="5000346935"/>
    <x v="1"/>
    <s v="SCH_25EC"/>
    <s v="Two"/>
    <n v="15"/>
    <n v="1480"/>
    <n v="1440"/>
    <n v="1280"/>
    <n v="2400"/>
    <n v="4120"/>
    <n v="4440"/>
    <n v="9000"/>
    <n v="7720"/>
    <n v="5160"/>
    <n v="1280"/>
    <n v="1120"/>
    <n v="1400"/>
  </r>
  <r>
    <n v="1000110845"/>
    <s v="CITY OF KENT"/>
    <n v="200011809502"/>
    <x v="2"/>
    <n v="5000362162"/>
    <x v="1"/>
    <s v="SCH_25EC"/>
    <s v="Two"/>
    <n v="15"/>
    <n v="21080"/>
    <n v="18120"/>
    <n v="18520"/>
    <n v="16720"/>
    <n v="11320"/>
    <n v="7360"/>
    <n v="6120"/>
    <n v="54760"/>
    <n v="9480"/>
    <n v="14280"/>
    <n v="14000"/>
    <n v="18040"/>
  </r>
  <r>
    <n v="1000110845"/>
    <s v="CITY OF KENT"/>
    <n v="200011809742"/>
    <x v="2"/>
    <n v="5001584002"/>
    <x v="0"/>
    <s v="SCH_24EC"/>
    <s v="Two"/>
    <n v="15"/>
    <n v="17"/>
    <n v="16"/>
    <n v="15"/>
    <n v="17"/>
    <n v="16"/>
    <n v="16"/>
    <n v="17"/>
    <n v="16"/>
    <n v="16"/>
    <n v="17"/>
    <n v="15"/>
    <n v="18"/>
  </r>
  <r>
    <n v="1000110845"/>
    <s v="CITY OF KENT"/>
    <n v="200011840127"/>
    <x v="2"/>
    <n v="5001866699"/>
    <x v="0"/>
    <s v="SCH_24EC"/>
    <s v="Two"/>
    <n v="15"/>
    <n v="753"/>
    <n v="681"/>
    <n v="647"/>
    <n v="609"/>
    <n v="441"/>
    <n v="416"/>
    <n v="313"/>
    <n v="272"/>
    <n v="420"/>
    <n v="488"/>
    <n v="545"/>
    <n v="648"/>
  </r>
  <r>
    <n v="1000110845"/>
    <s v="CITY OF KENT"/>
    <n v="200011840366"/>
    <x v="2"/>
    <n v="5000510984"/>
    <x v="0"/>
    <s v="SCH_24EC"/>
    <s v="Two"/>
    <n v="15"/>
    <n v="1705"/>
    <n v="1489"/>
    <n v="1499"/>
    <n v="1518"/>
    <n v="902"/>
    <n v="89"/>
    <n v="94"/>
    <n v="87"/>
    <n v="91"/>
    <n v="297"/>
    <n v="588"/>
    <n v="629"/>
  </r>
  <r>
    <n v="1000110845"/>
    <s v="CITY OF KENT"/>
    <n v="200011840630"/>
    <x v="2"/>
    <n v="5000928434"/>
    <x v="0"/>
    <s v="SCH_24EC"/>
    <s v="Two"/>
    <n v="15"/>
    <n v="241"/>
    <n v="211"/>
    <n v="196"/>
    <n v="163"/>
    <n v="154"/>
    <n v="130"/>
    <n v="129"/>
    <n v="128"/>
    <n v="158"/>
    <n v="187"/>
    <n v="209"/>
    <n v="252"/>
  </r>
  <r>
    <n v="1000110845"/>
    <s v="CITY OF KENT"/>
    <n v="200011841125"/>
    <x v="2"/>
    <n v="5001756657"/>
    <x v="1"/>
    <s v="SCH_25EC"/>
    <s v="Two"/>
    <n v="15"/>
    <n v="11280"/>
    <n v="11120"/>
    <n v="11600"/>
    <n v="11040"/>
    <n v="12640"/>
    <n v="12720"/>
    <n v="16560"/>
    <n v="14400"/>
    <n v="14400"/>
    <n v="11840"/>
    <n v="11600"/>
    <n v="11920"/>
  </r>
  <r>
    <n v="1000110845"/>
    <s v="CITY OF KENT"/>
    <n v="200011841422"/>
    <x v="2"/>
    <n v="5000730973"/>
    <x v="0"/>
    <s v="SCH_24EC"/>
    <s v="Two"/>
    <n v="15"/>
    <n v="1368"/>
    <n v="570"/>
    <n v="515"/>
    <n v="409"/>
    <n v="248"/>
    <n v="149"/>
    <n v="36"/>
    <n v="38"/>
    <n v="132"/>
    <n v="1141"/>
    <n v="534"/>
    <n v="362"/>
  </r>
  <r>
    <n v="1000110845"/>
    <s v="CITY OF KENT"/>
    <n v="200011841638"/>
    <x v="2"/>
    <n v="5000862725"/>
    <x v="0"/>
    <s v="SCH_24EC"/>
    <s v="Two"/>
    <n v="15"/>
    <n v="3126"/>
    <n v="2574"/>
    <n v="2796"/>
    <n v="1850"/>
    <n v="956"/>
    <n v="503"/>
    <n v="222"/>
    <n v="181"/>
    <n v="193"/>
    <n v="733"/>
    <n v="1614"/>
    <n v="2357"/>
  </r>
  <r>
    <n v="1000110845"/>
    <s v="CITY OF KENT"/>
    <n v="200011842206"/>
    <x v="2"/>
    <n v="5001843898"/>
    <x v="0"/>
    <s v="SCH_24EC"/>
    <s v="Two"/>
    <n v="15"/>
    <n v="4644"/>
    <n v="5079"/>
    <n v="4325"/>
    <n v="3577"/>
    <n v="2628"/>
    <n v="3271"/>
    <n v="4290"/>
    <n v="5883"/>
    <n v="2402"/>
    <n v="2889"/>
    <n v="4122"/>
    <n v="5382"/>
  </r>
  <r>
    <n v="1000110845"/>
    <s v="CITY OF KENT"/>
    <n v="200011842693"/>
    <x v="2"/>
    <n v="5000574322"/>
    <x v="0"/>
    <s v="SCH_24EC"/>
    <s v="Two"/>
    <n v="15"/>
    <m/>
    <m/>
    <m/>
    <m/>
    <m/>
    <m/>
    <m/>
    <m/>
    <m/>
    <m/>
    <m/>
    <m/>
  </r>
  <r>
    <n v="1000110845"/>
    <s v="CITY OF KENT"/>
    <n v="200011843477"/>
    <x v="2"/>
    <n v="5000912777"/>
    <x v="0"/>
    <s v="SCH_24EC"/>
    <s v="Two"/>
    <n v="15"/>
    <n v="301"/>
    <n v="256"/>
    <n v="260"/>
    <n v="361"/>
    <n v="369"/>
    <n v="393"/>
    <n v="441"/>
    <n v="423"/>
    <n v="388"/>
    <n v="360"/>
    <n v="309"/>
    <n v="335"/>
  </r>
  <r>
    <n v="1000110845"/>
    <s v="CITY OF KENT"/>
    <n v="200011844103"/>
    <x v="2"/>
    <n v="5000857860"/>
    <x v="0"/>
    <s v="SCH_24EC"/>
    <s v="Two"/>
    <n v="15"/>
    <n v="1607"/>
    <n v="1647"/>
    <n v="1384"/>
    <n v="1062"/>
    <n v="653"/>
    <n v="562"/>
    <n v="600"/>
    <n v="584"/>
    <n v="458"/>
    <n v="743"/>
    <n v="1029"/>
    <n v="1206"/>
  </r>
  <r>
    <n v="1000110845"/>
    <s v="CITY OF KENT"/>
    <n v="200011844368"/>
    <x v="2"/>
    <n v="5001832956"/>
    <x v="1"/>
    <s v="SCH_25EC"/>
    <s v="Two"/>
    <n v="15"/>
    <n v="8920"/>
    <n v="8120"/>
    <n v="7840"/>
    <n v="7160"/>
    <n v="6720"/>
    <n v="4440"/>
    <n v="4800"/>
    <n v="4240"/>
    <n v="4760"/>
    <n v="9840"/>
    <n v="6000"/>
    <n v="8000"/>
  </r>
  <r>
    <n v="1000110845"/>
    <s v="CITY OF KENT"/>
    <n v="200011844699"/>
    <x v="2"/>
    <n v="5000994136"/>
    <x v="1"/>
    <s v="SCH_25EC"/>
    <s v="Two"/>
    <n v="15"/>
    <n v="10030"/>
    <n v="5470"/>
    <n v="5840"/>
    <n v="5154"/>
    <n v="3435"/>
    <n v="1991"/>
    <n v="11189"/>
    <n v="15443"/>
    <n v="39852"/>
    <n v="40293"/>
    <n v="51229"/>
    <n v="11179"/>
  </r>
  <r>
    <n v="1000110845"/>
    <s v="CITY OF KENT"/>
    <n v="200011844954"/>
    <x v="2"/>
    <n v="5001725877"/>
    <x v="0"/>
    <s v="SCH_24EC"/>
    <s v="Two"/>
    <n v="15"/>
    <n v="457"/>
    <n v="392"/>
    <n v="321"/>
    <n v="201"/>
    <n v="191"/>
    <n v="83"/>
    <n v="82"/>
    <n v="161"/>
    <n v="177"/>
    <n v="220"/>
    <n v="404"/>
    <n v="491.93700000000001"/>
  </r>
  <r>
    <n v="1000110845"/>
    <s v="CITY OF KENT"/>
    <n v="200011865199"/>
    <x v="2"/>
    <n v="5001155572"/>
    <x v="1"/>
    <s v="SCH_25EC"/>
    <s v="Two"/>
    <n v="15"/>
    <n v="44480"/>
    <n v="51040"/>
    <n v="41600"/>
    <n v="45640"/>
    <n v="32800"/>
    <n v="45440"/>
    <n v="19800"/>
    <n v="35640"/>
    <n v="30560"/>
    <n v="23440"/>
    <n v="42600"/>
    <n v="31720"/>
  </r>
  <r>
    <n v="1000110845"/>
    <s v="CITY OF KENT"/>
    <n v="200011865496"/>
    <x v="2"/>
    <n v="5000568424"/>
    <x v="0"/>
    <s v="SCH_24EC"/>
    <s v="Two"/>
    <n v="15"/>
    <n v="2205"/>
    <n v="2260"/>
    <n v="1974"/>
    <n v="1659"/>
    <n v="1001"/>
    <n v="853"/>
    <n v="431"/>
    <n v="456"/>
    <n v="810"/>
    <n v="1368"/>
    <n v="2092"/>
    <n v="2371"/>
  </r>
  <r>
    <n v="1000110845"/>
    <s v="CITY OF KENT"/>
    <n v="200011865702"/>
    <x v="2"/>
    <n v="5001916162"/>
    <x v="0"/>
    <s v="SCH_24EC"/>
    <s v="Two"/>
    <n v="15"/>
    <n v="565"/>
    <n v="561"/>
    <n v="531"/>
    <n v="382"/>
    <n v="486"/>
    <n v="624"/>
    <n v="621"/>
    <n v="680"/>
    <n v="621"/>
    <n v="601"/>
    <n v="593"/>
    <n v="560"/>
  </r>
  <r>
    <n v="1000110845"/>
    <s v="CITY OF KENT"/>
    <n v="200011866031"/>
    <x v="2"/>
    <n v="5001172270"/>
    <x v="0"/>
    <s v="SCH_24EC"/>
    <s v="Two"/>
    <n v="15"/>
    <n v="816"/>
    <n v="754"/>
    <n v="551"/>
    <n v="386"/>
    <n v="258"/>
    <n v="193"/>
    <n v="123"/>
    <n v="115"/>
    <n v="178"/>
    <n v="298"/>
    <n v="365"/>
    <n v="666"/>
  </r>
  <r>
    <n v="1000110845"/>
    <s v="CITY OF KENT"/>
    <n v="200011866239"/>
    <x v="2"/>
    <n v="5001682769"/>
    <x v="0"/>
    <s v="SCH_24EC"/>
    <s v="Two"/>
    <n v="15"/>
    <n v="2112"/>
    <n v="1538"/>
    <n v="1609"/>
    <n v="1550"/>
    <n v="996"/>
    <n v="895"/>
    <n v="960"/>
    <n v="890"/>
    <n v="878"/>
    <n v="596"/>
    <n v="416"/>
    <n v="807"/>
  </r>
  <r>
    <n v="1000110845"/>
    <s v="CITY OF KENT"/>
    <n v="200011867096"/>
    <x v="2"/>
    <n v="5000924609"/>
    <x v="1"/>
    <s v="SCH_25EC"/>
    <s v="Two"/>
    <n v="15"/>
    <n v="37680"/>
    <n v="35040"/>
    <n v="34720"/>
    <n v="32320"/>
    <n v="23120"/>
    <n v="22080"/>
    <n v="23840"/>
    <n v="21840"/>
    <n v="19760"/>
    <n v="24160"/>
    <n v="27920"/>
    <n v="35600"/>
  </r>
  <r>
    <n v="1000110845"/>
    <s v="CITY OF KENT"/>
    <n v="200011867385"/>
    <x v="2"/>
    <n v="5000561739"/>
    <x v="0"/>
    <s v="SCH_24EC"/>
    <s v="Two"/>
    <n v="15"/>
    <n v="2039"/>
    <n v="2076"/>
    <n v="2328"/>
    <n v="2131"/>
    <n v="2112"/>
    <n v="1837"/>
    <n v="1675"/>
    <n v="1761"/>
    <n v="1676"/>
    <n v="2015"/>
    <n v="2170"/>
    <n v="2530"/>
  </r>
  <r>
    <n v="1000110845"/>
    <s v="CITY OF KENT"/>
    <n v="200011867641"/>
    <x v="2"/>
    <n v="5001624658"/>
    <x v="0"/>
    <s v="SCH_24EC"/>
    <s v="Two"/>
    <n v="15"/>
    <n v="205"/>
    <n v="289"/>
    <n v="184"/>
    <n v="79"/>
    <n v="36"/>
    <n v="38"/>
    <n v="182"/>
    <n v="263"/>
    <n v="30"/>
    <n v="10"/>
    <n v="0"/>
    <n v="0"/>
  </r>
  <r>
    <n v="1000110845"/>
    <s v="CITY OF KENT"/>
    <n v="200011868144"/>
    <x v="2"/>
    <n v="5000380277"/>
    <x v="0"/>
    <s v="SCH_24EC"/>
    <s v="Two"/>
    <n v="15"/>
    <m/>
    <m/>
    <m/>
    <m/>
    <m/>
    <m/>
    <m/>
    <m/>
    <m/>
    <m/>
    <m/>
    <m/>
  </r>
  <r>
    <n v="1000110845"/>
    <s v="CITY OF KENT"/>
    <n v="200011868433"/>
    <x v="2"/>
    <n v="5001579208"/>
    <x v="1"/>
    <s v="SCH_25EC"/>
    <s v="Two"/>
    <n v="15"/>
    <n v="2080"/>
    <n v="2480"/>
    <n v="2240"/>
    <n v="2800"/>
    <n v="7040"/>
    <n v="6400"/>
    <n v="10000"/>
    <n v="9440"/>
    <n v="3760"/>
    <n v="2000"/>
    <n v="1520"/>
    <n v="1600"/>
  </r>
  <r>
    <n v="1000110845"/>
    <s v="CITY OF KENT"/>
    <n v="200011868755"/>
    <x v="2"/>
    <n v="5001727628"/>
    <x v="0"/>
    <s v="SCH_24EC"/>
    <s v="Two"/>
    <n v="15"/>
    <n v="7920"/>
    <n v="6200"/>
    <n v="4760"/>
    <n v="5080"/>
    <n v="4080"/>
    <n v="4320"/>
    <n v="4920"/>
    <n v="4920"/>
    <n v="4560"/>
    <n v="4760"/>
    <n v="5440"/>
    <n v="6720"/>
  </r>
  <r>
    <n v="1000110845"/>
    <s v="CITY OF KENT"/>
    <n v="200011869068"/>
    <x v="2"/>
    <n v="5001805335"/>
    <x v="0"/>
    <s v="SCH_24EC"/>
    <s v="Two"/>
    <n v="15"/>
    <n v="1233"/>
    <n v="935"/>
    <n v="269"/>
    <n v="286"/>
    <n v="168"/>
    <n v="231"/>
    <n v="245"/>
    <n v="229"/>
    <n v="247"/>
    <n v="234"/>
    <n v="285"/>
    <n v="315"/>
  </r>
  <r>
    <n v="1000110845"/>
    <s v="CITY OF KENT"/>
    <n v="200011869068"/>
    <x v="2"/>
    <n v="5002096535"/>
    <x v="0"/>
    <s v="SCH_24EC"/>
    <s v="Two"/>
    <n v="15"/>
    <n v="41"/>
    <n v="36"/>
    <n v="32"/>
    <n v="30"/>
    <n v="23"/>
    <n v="22"/>
    <n v="24"/>
    <n v="26"/>
    <n v="32"/>
    <n v="35"/>
    <n v="44"/>
    <n v="42"/>
  </r>
  <r>
    <n v="1000110845"/>
    <s v="CITY OF KENT"/>
    <n v="200011869530"/>
    <x v="2"/>
    <n v="5000575712"/>
    <x v="0"/>
    <s v="SCH_24EC"/>
    <s v="Two"/>
    <n v="15"/>
    <m/>
    <n v="45"/>
    <n v="280"/>
    <n v="178"/>
    <n v="65"/>
    <n v="68"/>
    <n v="63"/>
    <n v="71"/>
    <n v="66"/>
    <n v="65"/>
    <n v="77"/>
    <n v="79"/>
  </r>
  <r>
    <n v="1000110845"/>
    <s v="CITY OF KENT"/>
    <n v="200011895345"/>
    <x v="2"/>
    <n v="5000923077"/>
    <x v="0"/>
    <s v="SCH_24EC"/>
    <s v="Two"/>
    <n v="15"/>
    <n v="1964"/>
    <n v="1815"/>
    <n v="1656"/>
    <n v="1531"/>
    <n v="1718"/>
    <n v="1684"/>
    <n v="1881"/>
    <n v="1711"/>
    <n v="1926"/>
    <n v="1947"/>
    <n v="1839"/>
    <n v="2002"/>
  </r>
  <r>
    <n v="1000110845"/>
    <s v="CITY OF KENT"/>
    <n v="200011896186"/>
    <x v="2"/>
    <n v="5000714103"/>
    <x v="0"/>
    <s v="SCH_24EC"/>
    <s v="Two"/>
    <n v="15"/>
    <n v="1370"/>
    <n v="1260"/>
    <n v="1290"/>
    <n v="1210"/>
    <n v="1220"/>
    <n v="1090"/>
    <n v="980"/>
    <n v="990"/>
    <n v="910"/>
    <n v="1000"/>
    <n v="1280"/>
    <n v="1500"/>
  </r>
  <r>
    <n v="1000110845"/>
    <s v="CITY OF KENT"/>
    <n v="200011896459"/>
    <x v="2"/>
    <n v="5001263219"/>
    <x v="0"/>
    <s v="SCH_24EC"/>
    <s v="Two"/>
    <n v="15"/>
    <n v="1379"/>
    <n v="1483"/>
    <n v="1341"/>
    <n v="1010"/>
    <n v="840"/>
    <n v="717"/>
    <n v="531"/>
    <n v="507"/>
    <n v="623"/>
    <n v="912"/>
    <n v="1074"/>
    <n v="1038"/>
  </r>
  <r>
    <n v="1000110845"/>
    <s v="CITY OF KENT"/>
    <n v="200011896939"/>
    <x v="2"/>
    <n v="5001043645"/>
    <x v="0"/>
    <s v="SCH_24EC"/>
    <s v="Two"/>
    <n v="15"/>
    <n v="189"/>
    <n v="155"/>
    <n v="144"/>
    <n v="3217"/>
    <n v="7983"/>
    <n v="5926"/>
    <n v="13146"/>
    <n v="10305"/>
    <n v="7435"/>
    <n v="173"/>
    <n v="231"/>
    <n v="229"/>
  </r>
  <r>
    <n v="1000110845"/>
    <s v="CITY OF KENT"/>
    <n v="200011897267"/>
    <x v="2"/>
    <n v="5001734327"/>
    <x v="0"/>
    <s v="SCH_24EC"/>
    <s v="Two"/>
    <n v="15"/>
    <n v="1032"/>
    <n v="993"/>
    <n v="841"/>
    <n v="479"/>
    <n v="143"/>
    <n v="170"/>
    <n v="196"/>
    <n v="134"/>
    <n v="133"/>
    <n v="143"/>
    <n v="194"/>
    <n v="490"/>
  </r>
  <r>
    <n v="1000110845"/>
    <s v="CITY OF KENT"/>
    <n v="200011897499"/>
    <x v="2"/>
    <n v="5001118533"/>
    <x v="0"/>
    <s v="SCH_24EC"/>
    <s v="Two"/>
    <n v="15"/>
    <n v="138"/>
    <n v="122"/>
    <n v="112"/>
    <n v="91"/>
    <n v="87"/>
    <n v="71"/>
    <n v="62"/>
    <n v="58"/>
    <n v="72"/>
    <n v="85"/>
    <n v="95"/>
    <n v="68"/>
  </r>
  <r>
    <n v="1000110845"/>
    <s v="CITY OF KENT"/>
    <n v="200011897697"/>
    <x v="2"/>
    <n v="5001252133"/>
    <x v="0"/>
    <s v="SCH_24EC"/>
    <s v="Two"/>
    <n v="15"/>
    <n v="77"/>
    <n v="72"/>
    <n v="60"/>
    <n v="56"/>
    <n v="49"/>
    <n v="49"/>
    <n v="47"/>
    <n v="57"/>
    <n v="57"/>
    <n v="72"/>
    <n v="80"/>
    <n v="84"/>
  </r>
  <r>
    <n v="1000110845"/>
    <s v="CITY OF KENT"/>
    <n v="200011897960"/>
    <x v="2"/>
    <n v="5001496960"/>
    <x v="0"/>
    <s v="SCH_24EC"/>
    <s v="Two"/>
    <n v="15"/>
    <m/>
    <m/>
    <n v="1"/>
    <m/>
    <m/>
    <m/>
    <n v="1"/>
    <m/>
    <m/>
    <m/>
    <m/>
    <m/>
  </r>
  <r>
    <n v="1000110845"/>
    <s v="CITY OF KENT"/>
    <n v="200011898224"/>
    <x v="2"/>
    <n v="5001880656"/>
    <x v="0"/>
    <s v="SCH_24EC"/>
    <s v="Two"/>
    <n v="15"/>
    <n v="1787"/>
    <n v="1723"/>
    <n v="1693"/>
    <n v="1039"/>
    <n v="602"/>
    <n v="627"/>
    <n v="814"/>
    <n v="824"/>
    <n v="545"/>
    <n v="819"/>
    <n v="1248"/>
    <n v="1938"/>
  </r>
  <r>
    <n v="1000110845"/>
    <s v="CITY OF KENT"/>
    <n v="200011898562"/>
    <x v="2"/>
    <n v="5001602920"/>
    <x v="1"/>
    <s v="SCH_25EC"/>
    <s v="Two"/>
    <n v="15"/>
    <n v="33440"/>
    <n v="27760"/>
    <n v="28400"/>
    <n v="34640"/>
    <n v="26240"/>
    <n v="21680"/>
    <n v="28800"/>
    <n v="35360"/>
    <n v="45680"/>
    <n v="43920"/>
    <n v="26640"/>
    <n v="36960"/>
  </r>
  <r>
    <n v="1000110845"/>
    <s v="CITY OF KENT"/>
    <n v="200011898869"/>
    <x v="2"/>
    <n v="5001665027"/>
    <x v="0"/>
    <s v="SCH_24EC"/>
    <s v="Two"/>
    <n v="15"/>
    <n v="1031"/>
    <n v="938"/>
    <n v="902"/>
    <n v="963"/>
    <n v="871"/>
    <n v="871"/>
    <n v="927"/>
    <n v="850"/>
    <n v="918"/>
    <n v="985"/>
    <n v="957"/>
    <n v="1061"/>
  </r>
  <r>
    <n v="1000110845"/>
    <s v="CITY OF KENT"/>
    <n v="200011899149"/>
    <x v="2"/>
    <n v="5001677201"/>
    <x v="0"/>
    <s v="SCH_24EC"/>
    <s v="Two"/>
    <n v="15"/>
    <n v="2196"/>
    <n v="2147"/>
    <n v="3434"/>
    <n v="2553"/>
    <n v="2276"/>
    <n v="2117"/>
    <n v="1784"/>
    <n v="1555"/>
    <n v="1855"/>
    <n v="2353"/>
    <n v="2648"/>
    <n v="5497"/>
  </r>
  <r>
    <n v="1000110845"/>
    <s v="CITY OF KENT"/>
    <n v="200011899412"/>
    <x v="2"/>
    <n v="5000757316"/>
    <x v="1"/>
    <s v="SCH_25EC"/>
    <s v="Two"/>
    <n v="15"/>
    <n v="22720"/>
    <n v="22400"/>
    <n v="18240"/>
    <n v="14400"/>
    <n v="10720"/>
    <n v="10560"/>
    <n v="13120"/>
    <n v="11840"/>
    <n v="9600"/>
    <n v="14720"/>
    <n v="19840"/>
    <n v="29120"/>
  </r>
  <r>
    <n v="1000110845"/>
    <s v="CITY OF KENT"/>
    <n v="200011899925"/>
    <x v="2"/>
    <n v="5001360919"/>
    <x v="0"/>
    <s v="SCH_24EC"/>
    <s v="Two"/>
    <n v="15"/>
    <n v="257"/>
    <n v="225"/>
    <n v="225"/>
    <n v="247"/>
    <n v="225"/>
    <n v="231"/>
    <n v="239"/>
    <n v="223"/>
    <n v="247"/>
    <n v="236"/>
    <n v="230"/>
    <n v="251"/>
  </r>
  <r>
    <n v="1000110845"/>
    <s v="CITY OF KENT"/>
    <n v="200011930175"/>
    <x v="2"/>
    <n v="5001869168"/>
    <x v="1"/>
    <s v="SCH_25EC"/>
    <s v="Two"/>
    <n v="15"/>
    <n v="14240"/>
    <n v="18280"/>
    <n v="18040"/>
    <n v="14440"/>
    <n v="5200"/>
    <n v="3520"/>
    <n v="2520"/>
    <n v="2080"/>
    <n v="5680"/>
    <n v="9400"/>
    <n v="13200"/>
    <n v="12320"/>
  </r>
  <r>
    <n v="1000110845"/>
    <s v="CITY OF KENT"/>
    <n v="200011930423"/>
    <x v="2"/>
    <n v="5001711663"/>
    <x v="0"/>
    <s v="SCH_24EC"/>
    <s v="Two"/>
    <n v="15"/>
    <n v="1249"/>
    <n v="1138"/>
    <n v="1120"/>
    <n v="1126"/>
    <n v="1382"/>
    <n v="1374"/>
    <n v="1879"/>
    <n v="1689"/>
    <n v="1397"/>
    <n v="1386"/>
    <n v="1209"/>
    <n v="1343"/>
  </r>
  <r>
    <n v="1000110845"/>
    <s v="CITY OF KENT"/>
    <n v="200011930688"/>
    <x v="2"/>
    <n v="5001556639"/>
    <x v="0"/>
    <s v="SCH_24EC"/>
    <s v="Two"/>
    <n v="15"/>
    <n v="131"/>
    <n v="118"/>
    <n v="122"/>
    <n v="118"/>
    <n v="133"/>
    <n v="126"/>
    <n v="121"/>
    <n v="132"/>
    <n v="124"/>
    <n v="132"/>
    <n v="120"/>
    <n v="131"/>
  </r>
  <r>
    <n v="1000110845"/>
    <s v="CITY OF KENT"/>
    <n v="200011931215"/>
    <x v="2"/>
    <n v="5001311757"/>
    <x v="0"/>
    <s v="SCH_24EC"/>
    <s v="Two"/>
    <n v="15"/>
    <n v="2760"/>
    <n v="2240"/>
    <n v="2080"/>
    <n v="2400"/>
    <n v="2200"/>
    <n v="3120"/>
    <n v="3760"/>
    <n v="3080"/>
    <n v="2600"/>
    <n v="2920"/>
    <n v="2920"/>
    <n v="3120"/>
  </r>
  <r>
    <n v="1000110845"/>
    <s v="CITY OF KENT"/>
    <n v="200011931512"/>
    <x v="2"/>
    <n v="5001333365"/>
    <x v="0"/>
    <s v="SCH_24EC"/>
    <s v="Two"/>
    <n v="15"/>
    <n v="2884"/>
    <n v="2938"/>
    <n v="2992"/>
    <n v="2841"/>
    <n v="2519"/>
    <n v="781"/>
    <n v="832"/>
    <n v="772"/>
    <n v="862"/>
    <n v="891"/>
    <n v="1621"/>
    <n v="2563"/>
  </r>
  <r>
    <n v="1000110845"/>
    <s v="CITY OF KENT"/>
    <n v="200011932098"/>
    <x v="2"/>
    <n v="5001486228"/>
    <x v="0"/>
    <s v="SCH_24EC"/>
    <s v="Two"/>
    <n v="15"/>
    <n v="3295"/>
    <n v="3223"/>
    <n v="3292"/>
    <n v="3249"/>
    <n v="812"/>
    <n v="314"/>
    <n v="294"/>
    <n v="383"/>
    <n v="389"/>
    <n v="393"/>
    <n v="750"/>
    <n v="2488"/>
  </r>
  <r>
    <n v="1000110845"/>
    <s v="CITY OF KENT"/>
    <n v="200011932320"/>
    <x v="2"/>
    <n v="5001633976"/>
    <x v="1"/>
    <s v="SCH_25EC"/>
    <s v="Two"/>
    <n v="15"/>
    <n v="17760"/>
    <n v="16320"/>
    <n v="15240"/>
    <n v="14880"/>
    <n v="16920"/>
    <n v="16560"/>
    <n v="24120"/>
    <n v="23520"/>
    <n v="18840"/>
    <n v="15360"/>
    <n v="15120"/>
    <n v="16560"/>
  </r>
  <r>
    <n v="1000110845"/>
    <s v="CITY OF KENT"/>
    <n v="200011932809"/>
    <x v="2"/>
    <n v="5001655333"/>
    <x v="0"/>
    <s v="SCH_24EC"/>
    <s v="Two"/>
    <n v="15"/>
    <n v="1768"/>
    <n v="1324"/>
    <n v="1322"/>
    <n v="1361"/>
    <n v="1589"/>
    <n v="1537"/>
    <n v="1648"/>
    <n v="1573"/>
    <n v="1701"/>
    <n v="1749"/>
    <n v="1602"/>
    <n v="1680"/>
  </r>
  <r>
    <n v="1000110845"/>
    <s v="CITY OF KENT"/>
    <n v="200011933195"/>
    <x v="2"/>
    <n v="5000791026"/>
    <x v="0"/>
    <s v="SCH_24EC"/>
    <s v="Two"/>
    <n v="15"/>
    <n v="12800"/>
    <n v="12600"/>
    <n v="12120"/>
    <n v="10640"/>
    <n v="10920"/>
    <n v="10520"/>
    <n v="10200"/>
    <n v="9720"/>
    <n v="9240"/>
    <n v="9760"/>
    <n v="9560"/>
    <n v="14360"/>
  </r>
  <r>
    <n v="1000110845"/>
    <s v="CITY OF KENT"/>
    <n v="200011933633"/>
    <x v="2"/>
    <n v="5000473823"/>
    <x v="0"/>
    <s v="SCH_24EC"/>
    <s v="Two"/>
    <n v="15"/>
    <m/>
    <m/>
    <m/>
    <m/>
    <n v="0"/>
    <m/>
    <n v="8"/>
    <n v="13"/>
    <n v="12"/>
    <n v="15"/>
    <n v="13"/>
    <n v="11"/>
  </r>
  <r>
    <n v="1000110845"/>
    <s v="CITY OF KENT"/>
    <n v="200011933856"/>
    <x v="2"/>
    <n v="5000692766"/>
    <x v="0"/>
    <s v="SCH_24EC"/>
    <s v="Two"/>
    <n v="15"/>
    <n v="2205"/>
    <n v="1873"/>
    <n v="2041"/>
    <n v="1841"/>
    <n v="829"/>
    <n v="646"/>
    <n v="469"/>
    <n v="448"/>
    <n v="410"/>
    <n v="544"/>
    <n v="1417"/>
    <n v="1876"/>
  </r>
  <r>
    <n v="1000110845"/>
    <s v="CITY OF KENT"/>
    <n v="200011934664"/>
    <x v="2"/>
    <n v="5000819653"/>
    <x v="1"/>
    <s v="SCH_25EC"/>
    <s v="Two"/>
    <n v="15"/>
    <n v="14700"/>
    <n v="20400"/>
    <n v="18900"/>
    <n v="17400"/>
    <n v="14400"/>
    <n v="12000"/>
    <n v="7500"/>
    <n v="6900"/>
    <n v="7800"/>
    <n v="8700"/>
    <n v="18000"/>
    <n v="17400"/>
  </r>
  <r>
    <n v="1000110845"/>
    <s v="CITY OF KENT"/>
    <n v="200011934912"/>
    <x v="2"/>
    <n v="5000411031"/>
    <x v="0"/>
    <s v="SCH_24EC"/>
    <s v="Two"/>
    <n v="15"/>
    <n v="199"/>
    <n v="17"/>
    <n v="17"/>
    <n v="17"/>
    <n v="16"/>
    <n v="15"/>
    <n v="6"/>
    <n v="3"/>
    <n v="3"/>
    <n v="4"/>
    <n v="13"/>
    <n v="437"/>
  </r>
  <r>
    <n v="1000110845"/>
    <s v="CITY OF KENT"/>
    <n v="200011960495"/>
    <x v="2"/>
    <n v="5001251952"/>
    <x v="0"/>
    <s v="SCH_24EC"/>
    <s v="Two"/>
    <n v="15"/>
    <n v="97"/>
    <n v="87"/>
    <n v="104"/>
    <n v="116"/>
    <m/>
    <n v="118"/>
    <n v="67"/>
    <n v="62"/>
    <n v="61"/>
    <n v="79"/>
    <n v="102"/>
    <n v="139"/>
  </r>
  <r>
    <n v="1000110845"/>
    <s v="CITY OF KENT"/>
    <n v="200011961006"/>
    <x v="2"/>
    <n v="5000891231"/>
    <x v="1"/>
    <s v="SCH_25EC"/>
    <s v="Two"/>
    <n v="15"/>
    <n v="2880"/>
    <n v="2600"/>
    <n v="2480"/>
    <n v="1920"/>
    <n v="487.52"/>
    <n v="1472.48"/>
    <n v="920"/>
    <n v="920"/>
    <n v="1040"/>
    <n v="1120"/>
    <n v="1760"/>
    <n v="2480"/>
  </r>
  <r>
    <n v="1000110845"/>
    <s v="CITY OF KENT"/>
    <n v="200011961295"/>
    <x v="2"/>
    <n v="5001307277"/>
    <x v="0"/>
    <s v="SCH_24EC"/>
    <s v="Two"/>
    <n v="15"/>
    <n v="1399"/>
    <n v="2456"/>
    <n v="1149"/>
    <n v="567"/>
    <n v="182"/>
    <n v="187"/>
    <n v="16277"/>
    <n v="192"/>
    <n v="232"/>
    <n v="963"/>
    <n v="1191"/>
    <n v="1714"/>
  </r>
  <r>
    <n v="1000110845"/>
    <s v="CITY OF KENT"/>
    <n v="200011961576"/>
    <x v="2"/>
    <n v="5001223139"/>
    <x v="0"/>
    <s v="SCH_24EC"/>
    <s v="Two"/>
    <n v="15"/>
    <n v="3832.24"/>
    <n v="7807.76"/>
    <n v="800"/>
    <n v="2560"/>
    <n v="360"/>
    <n v="360"/>
    <n v="360"/>
    <n v="320"/>
    <n v="320"/>
    <n v="360"/>
    <n v="440"/>
    <n v="1920"/>
  </r>
  <r>
    <n v="1000110845"/>
    <s v="CITY OF KENT"/>
    <n v="200011961824"/>
    <x v="2"/>
    <n v="5001335317"/>
    <x v="0"/>
    <s v="SCH_24EC"/>
    <s v="Two"/>
    <n v="15"/>
    <m/>
    <m/>
    <n v="1"/>
    <m/>
    <m/>
    <m/>
    <n v="1"/>
    <m/>
    <m/>
    <m/>
    <m/>
    <m/>
  </r>
  <r>
    <n v="1000110845"/>
    <s v="CITY OF KENT"/>
    <n v="200011962400"/>
    <x v="2"/>
    <n v="5000735009"/>
    <x v="0"/>
    <s v="SCH_24EC"/>
    <s v="Two"/>
    <n v="15"/>
    <n v="71"/>
    <n v="60"/>
    <n v="59"/>
    <n v="65"/>
    <n v="65"/>
    <n v="27"/>
    <n v="18"/>
    <n v="23"/>
    <n v="22"/>
    <n v="18"/>
    <n v="20"/>
    <n v="17"/>
  </r>
  <r>
    <n v="1000110845"/>
    <s v="CITY OF KENT"/>
    <n v="200011962657"/>
    <x v="2"/>
    <n v="5001448499"/>
    <x v="2"/>
    <s v="SCH_26EC"/>
    <s v="Two"/>
    <n v="15"/>
    <n v="203400"/>
    <n v="188700"/>
    <n v="174000"/>
    <n v="176700"/>
    <n v="154200"/>
    <n v="188100"/>
    <n v="223200"/>
    <n v="219600"/>
    <n v="189900"/>
    <n v="186300"/>
    <n v="176700"/>
    <n v="211800"/>
  </r>
  <r>
    <n v="1000110845"/>
    <s v="CITY OF KENT"/>
    <n v="200011962871"/>
    <x v="2"/>
    <n v="5001801673"/>
    <x v="0"/>
    <s v="SCH_24EC"/>
    <s v="Two"/>
    <n v="15"/>
    <n v="1516"/>
    <n v="507"/>
    <n v="195"/>
    <n v="120"/>
    <n v="203.43799999999999"/>
    <n v="135.56200000000001"/>
    <n v="41"/>
    <n v="38"/>
    <n v="124"/>
    <n v="598"/>
    <n v="4200"/>
    <n v="1319"/>
  </r>
  <r>
    <n v="1000110845"/>
    <s v="CITY OF KENT"/>
    <n v="200011963119"/>
    <x v="2"/>
    <n v="5001153118"/>
    <x v="0"/>
    <s v="SCH_24EC"/>
    <s v="Two"/>
    <n v="15"/>
    <n v="1571"/>
    <n v="1511"/>
    <n v="1304"/>
    <n v="1029"/>
    <n v="825"/>
    <n v="938"/>
    <n v="929"/>
    <n v="895"/>
    <n v="1058"/>
    <n v="1242"/>
    <n v="1169"/>
    <n v="1241"/>
  </r>
  <r>
    <n v="1000110845"/>
    <s v="CITY OF KENT"/>
    <n v="200011963408"/>
    <x v="2"/>
    <n v="5000858346"/>
    <x v="0"/>
    <s v="SCH_24EC"/>
    <s v="Two"/>
    <n v="15"/>
    <n v="24"/>
    <n v="24"/>
    <n v="26"/>
    <n v="12"/>
    <n v="23"/>
    <n v="42"/>
    <n v="104"/>
    <n v="95"/>
    <n v="67"/>
    <n v="44"/>
    <n v="26"/>
    <n v="28"/>
  </r>
  <r>
    <n v="1000110845"/>
    <s v="CITY OF KENT"/>
    <n v="200011963614"/>
    <x v="2"/>
    <n v="5000676275"/>
    <x v="0"/>
    <s v="SCH_24EC"/>
    <s v="Two"/>
    <n v="15"/>
    <n v="413"/>
    <n v="671"/>
    <n v="657"/>
    <n v="260"/>
    <n v="265.31299999999999"/>
    <n v="5.6870000000000003"/>
    <n v="119"/>
    <n v="111"/>
    <n v="146"/>
    <n v="273"/>
    <n v="357"/>
    <n v="547"/>
  </r>
  <r>
    <n v="1000110845"/>
    <s v="CITY OF KENT"/>
    <n v="200011964224"/>
    <x v="2"/>
    <n v="5001224284"/>
    <x v="0"/>
    <s v="SCH_24EC"/>
    <s v="Two"/>
    <n v="15"/>
    <n v="2880"/>
    <n v="2240"/>
    <n v="2080"/>
    <n v="2080"/>
    <n v="1520"/>
    <n v="1280"/>
    <n v="4040"/>
    <n v="4400"/>
    <n v="1800"/>
    <n v="1720"/>
    <n v="2360"/>
    <n v="3200"/>
  </r>
  <r>
    <n v="1000110845"/>
    <s v="CITY OF KENT"/>
    <n v="200011964455"/>
    <x v="2"/>
    <n v="5001279157"/>
    <x v="1"/>
    <s v="SCH_25EC"/>
    <s v="Two"/>
    <n v="15"/>
    <n v="34720"/>
    <n v="31160"/>
    <n v="30160"/>
    <n v="29040"/>
    <n v="22200"/>
    <n v="22160"/>
    <n v="26880"/>
    <n v="26040"/>
    <n v="23080"/>
    <n v="22400"/>
    <n v="24840"/>
    <n v="31000"/>
  </r>
  <r>
    <n v="1000110845"/>
    <s v="CITY OF KENT"/>
    <n v="200011964984"/>
    <x v="2"/>
    <n v="5001026740"/>
    <x v="1"/>
    <s v="SCH_25EC"/>
    <s v="Two"/>
    <n v="15"/>
    <n v="49920"/>
    <n v="55440"/>
    <n v="53160"/>
    <n v="47520"/>
    <n v="32400"/>
    <n v="33240"/>
    <n v="36600"/>
    <n v="32400"/>
    <n v="32520"/>
    <n v="32760"/>
    <n v="44760"/>
    <n v="51480"/>
  </r>
  <r>
    <n v="1000110845"/>
    <s v="CITY OF KENT"/>
    <n v="200011990260"/>
    <x v="2"/>
    <n v="5000675173"/>
    <x v="0"/>
    <s v="SCH_24EC"/>
    <s v="Two"/>
    <n v="15"/>
    <m/>
    <m/>
    <m/>
    <m/>
    <m/>
    <m/>
    <m/>
    <m/>
    <m/>
    <m/>
    <n v="42"/>
    <n v="44"/>
  </r>
  <r>
    <n v="1000110845"/>
    <s v="CITY OF KENT"/>
    <n v="200011990518"/>
    <x v="2"/>
    <n v="5001082297"/>
    <x v="0"/>
    <s v="SCH_24EC"/>
    <s v="Two"/>
    <n v="15"/>
    <n v="1406"/>
    <n v="1312"/>
    <n v="1038"/>
    <n v="363"/>
    <n v="313"/>
    <n v="270"/>
    <n v="296"/>
    <n v="261"/>
    <n v="292"/>
    <n v="291"/>
    <n v="306"/>
    <n v="479"/>
  </r>
  <r>
    <n v="1000110845"/>
    <s v="CITY OF KENT"/>
    <n v="200011990740"/>
    <x v="2"/>
    <n v="5001244905"/>
    <x v="0"/>
    <s v="SCH_24EC"/>
    <s v="Two"/>
    <n v="15"/>
    <n v="3591"/>
    <n v="3126"/>
    <n v="3451"/>
    <n v="3097"/>
    <n v="3149"/>
    <n v="3009"/>
    <n v="3293"/>
    <n v="2873"/>
    <n v="3268"/>
    <n v="3728"/>
    <n v="3742"/>
    <n v="4163"/>
  </r>
  <r>
    <n v="1000110845"/>
    <s v="CITY OF KENT"/>
    <n v="200011990997"/>
    <x v="2"/>
    <n v="5001501903"/>
    <x v="0"/>
    <s v="SCH_24EC"/>
    <s v="Two"/>
    <n v="15"/>
    <n v="1929"/>
    <n v="1707"/>
    <n v="1653"/>
    <n v="1412"/>
    <n v="319"/>
    <n v="341"/>
    <n v="363"/>
    <n v="445"/>
    <n v="343"/>
    <n v="928"/>
    <n v="1351"/>
    <n v="2335"/>
  </r>
  <r>
    <n v="1000110845"/>
    <s v="CITY OF KENT"/>
    <n v="200011990997"/>
    <x v="2"/>
    <n v="5001501915"/>
    <x v="0"/>
    <s v="SCH_24EC"/>
    <s v="Two"/>
    <n v="15"/>
    <n v="4880"/>
    <n v="4880"/>
    <n v="3680"/>
    <n v="3000"/>
    <n v="2080"/>
    <n v="2200"/>
    <n v="2560"/>
    <n v="2320"/>
    <n v="2040"/>
    <n v="2480"/>
    <n v="3320"/>
    <n v="5400"/>
  </r>
  <r>
    <n v="1000110845"/>
    <s v="CITY OF KENT"/>
    <n v="200011991318"/>
    <x v="2"/>
    <n v="5001555135"/>
    <x v="0"/>
    <s v="SCH_24EC"/>
    <s v="Two"/>
    <n v="15"/>
    <n v="17"/>
    <n v="15"/>
    <n v="15"/>
    <n v="17"/>
    <n v="15"/>
    <n v="16"/>
    <n v="16"/>
    <n v="16"/>
    <n v="15"/>
    <n v="17"/>
    <n v="15"/>
    <n v="17"/>
  </r>
  <r>
    <n v="1000110845"/>
    <s v="CITY OF KENT"/>
    <n v="200011991532"/>
    <x v="2"/>
    <n v="5000784753"/>
    <x v="0"/>
    <s v="SCH_24EC"/>
    <s v="Two"/>
    <n v="15"/>
    <n v="3726"/>
    <n v="3327"/>
    <n v="3237"/>
    <n v="3061"/>
    <n v="3180"/>
    <n v="3042"/>
    <n v="4037"/>
    <n v="3878"/>
    <n v="3448"/>
    <n v="3232"/>
    <n v="2847"/>
    <n v="2985"/>
  </r>
  <r>
    <n v="1000110845"/>
    <s v="CITY OF KENT"/>
    <n v="200011991805"/>
    <x v="2"/>
    <n v="5001445159"/>
    <x v="1"/>
    <s v="SCH_25EC"/>
    <s v="Two"/>
    <n v="15"/>
    <n v="36640"/>
    <n v="34320"/>
    <n v="34080"/>
    <n v="31920"/>
    <n v="36480"/>
    <n v="34720"/>
    <n v="43920"/>
    <n v="38160"/>
    <n v="38960"/>
    <n v="33600"/>
    <n v="32560"/>
    <n v="36800"/>
  </r>
  <r>
    <n v="1000110845"/>
    <s v="CITY OF KENT"/>
    <n v="200011992894"/>
    <x v="2"/>
    <n v="5001111813"/>
    <x v="1"/>
    <s v="SCH_25EC"/>
    <s v="Two"/>
    <n v="15"/>
    <n v="28160"/>
    <n v="25600"/>
    <n v="24960"/>
    <n v="26080"/>
    <n v="23040"/>
    <n v="28640"/>
    <n v="40480"/>
    <n v="38080"/>
    <n v="29440"/>
    <n v="27840"/>
    <n v="25920"/>
    <n v="29760"/>
  </r>
  <r>
    <n v="1000110845"/>
    <s v="CITY OF KENT"/>
    <n v="200011993363"/>
    <x v="2"/>
    <n v="5000766682"/>
    <x v="0"/>
    <s v="SCH_24EC"/>
    <s v="Two"/>
    <n v="15"/>
    <n v="659"/>
    <n v="671"/>
    <n v="576"/>
    <n v="525"/>
    <n v="6139"/>
    <n v="522"/>
    <n v="466"/>
    <n v="447"/>
    <n v="4498"/>
    <n v="1724"/>
    <n v="638"/>
    <n v="663"/>
  </r>
  <r>
    <n v="1000110845"/>
    <s v="CITY OF KENT"/>
    <n v="200011993645"/>
    <x v="2"/>
    <n v="5001501368"/>
    <x v="0"/>
    <s v="SCH_24EC"/>
    <s v="Two"/>
    <n v="15"/>
    <n v="3803"/>
    <n v="2444"/>
    <n v="2945"/>
    <n v="2575"/>
    <n v="2197"/>
    <n v="1928"/>
    <n v="2166"/>
    <n v="2074"/>
    <n v="1882"/>
    <n v="2490"/>
    <n v="2457"/>
    <n v="2144"/>
  </r>
  <r>
    <n v="1000110845"/>
    <s v="CITY OF KENT"/>
    <n v="220011567686"/>
    <x v="2"/>
    <n v="5001932582"/>
    <x v="0"/>
    <s v="SCH_24EC"/>
    <s v="Two"/>
    <n v="15"/>
    <n v="4614"/>
    <n v="3364"/>
    <n v="3334"/>
    <n v="3240"/>
    <n v="3380"/>
    <n v="3151"/>
    <n v="3628"/>
    <n v="3236"/>
    <n v="3606"/>
    <n v="3868"/>
    <n v="3488"/>
    <n v="3839"/>
  </r>
  <r>
    <n v="1000110845"/>
    <s v="CITY OF KENT"/>
    <n v="220011567991"/>
    <x v="2"/>
    <n v="5000810597"/>
    <x v="0"/>
    <s v="SCH_24EC"/>
    <s v="Two"/>
    <n v="15"/>
    <n v="1339"/>
    <n v="1219"/>
    <n v="1210"/>
    <n v="1091"/>
    <n v="1110"/>
    <n v="981"/>
    <n v="893"/>
    <n v="660"/>
    <n v="738"/>
    <n v="885"/>
    <n v="992"/>
    <n v="1334"/>
  </r>
  <r>
    <n v="1000110845"/>
    <s v="CITY OF KENT"/>
    <n v="220011568015"/>
    <x v="2"/>
    <n v="5000511094"/>
    <x v="0"/>
    <s v="SCH_24EL"/>
    <s v="Two"/>
    <n v="15"/>
    <n v="49"/>
    <n v="15"/>
    <n v="15"/>
    <n v="16"/>
    <n v="10.313000000000001"/>
    <n v="20.687000000000001"/>
    <n v="17"/>
    <n v="18"/>
    <n v="14"/>
    <n v="16"/>
    <n v="24"/>
    <n v="252"/>
  </r>
  <r>
    <n v="1000110845"/>
    <s v="CITY OF KENT"/>
    <n v="220011568031"/>
    <x v="2"/>
    <n v="5000164558"/>
    <x v="0"/>
    <s v="SCH_24EC"/>
    <s v="Two"/>
    <n v="15"/>
    <n v="6"/>
    <n v="6"/>
    <n v="6"/>
    <n v="6"/>
    <n v="8.4380000000000006"/>
    <n v="2.5619999999999998"/>
    <n v="6"/>
    <n v="6"/>
    <n v="5"/>
    <n v="6"/>
    <n v="5"/>
    <n v="5"/>
  </r>
  <r>
    <n v="1000110845"/>
    <s v="CITY OF KENT"/>
    <n v="220012812677"/>
    <x v="2"/>
    <n v="5000448064"/>
    <x v="0"/>
    <s v="SCH_24EC"/>
    <s v="Two"/>
    <n v="15"/>
    <n v="1248"/>
    <n v="1173"/>
    <n v="1141"/>
    <n v="1151"/>
    <n v="1334"/>
    <n v="1303"/>
    <n v="1589"/>
    <n v="1898"/>
    <n v="1666"/>
    <n v="1472"/>
    <n v="1145"/>
    <n v="1270"/>
  </r>
  <r>
    <n v="1000194816"/>
    <s v="PORT OF BELLINGHAM"/>
    <n v="200024493831"/>
    <x v="0"/>
    <n v="5000985639"/>
    <x v="0"/>
    <s v="SCH_24EC"/>
    <s v="Two"/>
    <n v="18"/>
    <n v="5020"/>
    <n v="5000"/>
    <n v="4380"/>
    <n v="3740"/>
    <n v="3570"/>
    <n v="3120"/>
    <n v="3140"/>
    <n v="3000"/>
    <n v="3700"/>
    <n v="4330"/>
    <n v="4740"/>
    <n v="5340"/>
  </r>
  <r>
    <n v="1000194816"/>
    <s v="PORT OF BELLINGHAM"/>
    <n v="200024494029"/>
    <x v="0"/>
    <n v="5001395711"/>
    <x v="0"/>
    <s v="SCH_24EC"/>
    <s v="Two"/>
    <n v="18"/>
    <n v="1640"/>
    <n v="1620"/>
    <n v="1670"/>
    <n v="1610"/>
    <n v="1740"/>
    <n v="1770"/>
    <n v="1800"/>
    <n v="1790"/>
    <n v="1730"/>
    <n v="1790"/>
    <n v="1770"/>
    <n v="2000"/>
  </r>
  <r>
    <n v="1000194816"/>
    <s v="PORT OF BELLINGHAM"/>
    <n v="200024494227"/>
    <x v="0"/>
    <n v="5001505307"/>
    <x v="0"/>
    <s v="SCH_24EC"/>
    <s v="Two"/>
    <n v="18"/>
    <n v="1880"/>
    <n v="1800"/>
    <n v="2100"/>
    <n v="1870"/>
    <n v="1160"/>
    <n v="1680"/>
    <n v="2060"/>
    <n v="1810"/>
    <n v="1580"/>
    <n v="1430"/>
    <n v="1240"/>
    <n v="1450"/>
  </r>
  <r>
    <n v="1000228039"/>
    <s v="WSDOT TDGMO"/>
    <n v="200024052033"/>
    <x v="1"/>
    <n v="5001872182"/>
    <x v="0"/>
    <s v="SCH_24EC"/>
    <s v="Two"/>
    <n v="10"/>
    <n v="90"/>
    <n v="70"/>
    <n v="80"/>
    <n v="90"/>
    <n v="90"/>
    <n v="80"/>
    <n v="110"/>
    <n v="90"/>
    <n v="100"/>
    <n v="90"/>
    <n v="80"/>
    <n v="90"/>
  </r>
  <r>
    <n v="1000228039"/>
    <s v="WSDOT TDGMO"/>
    <n v="200024052215"/>
    <x v="1"/>
    <n v="5000410274"/>
    <x v="0"/>
    <s v="SCH_24EC"/>
    <s v="Two"/>
    <n v="10"/>
    <n v="220"/>
    <n v="198"/>
    <n v="197"/>
    <n v="155"/>
    <n v="125"/>
    <n v="89"/>
    <n v="74"/>
    <n v="71"/>
    <n v="68"/>
    <n v="76"/>
    <n v="131"/>
    <n v="176"/>
  </r>
  <r>
    <n v="1000228039"/>
    <s v="WSDOT TDGMO"/>
    <n v="200024052413"/>
    <x v="1"/>
    <n v="5001101263"/>
    <x v="0"/>
    <s v="SCH_24EC"/>
    <s v="Two"/>
    <n v="10"/>
    <n v="203"/>
    <n v="185"/>
    <n v="199"/>
    <n v="173"/>
    <n v="161"/>
    <n v="134"/>
    <n v="122"/>
    <n v="136"/>
    <n v="129"/>
    <n v="142"/>
    <n v="175"/>
    <n v="190"/>
  </r>
  <r>
    <n v="1000328005"/>
    <s v="T-MOBILE WEST CORPORATION"/>
    <n v="220011010406"/>
    <x v="0"/>
    <n v="5002068359"/>
    <x v="0"/>
    <s v="SCH_24EC"/>
    <s v="Two"/>
    <n v="18"/>
    <n v="4537"/>
    <n v="4036"/>
    <n v="4162"/>
    <n v="4116"/>
    <n v="4574"/>
    <n v="4323"/>
    <n v="4241"/>
    <n v="4704"/>
    <n v="4403"/>
    <n v="4672"/>
    <n v="4281"/>
    <n v="4775"/>
  </r>
  <r>
    <n v="1000328005"/>
    <s v="T-MOBILE WEST CORPORATION"/>
    <n v="220012755546"/>
    <x v="0"/>
    <n v="5002085315"/>
    <x v="0"/>
    <s v="SCH_24EC"/>
    <s v="Two"/>
    <n v="18"/>
    <n v="2827"/>
    <n v="2651"/>
    <n v="2739"/>
    <n v="2681"/>
    <n v="3068"/>
    <n v="2890"/>
    <n v="3079"/>
    <n v="2783"/>
    <n v="2910"/>
    <n v="2839"/>
    <n v="2739"/>
    <n v="2976"/>
  </r>
  <r>
    <n v="1000328005"/>
    <s v="T-MOBILE WEST CORPORATION"/>
    <n v="220012973487"/>
    <x v="0"/>
    <n v="5002084066"/>
    <x v="0"/>
    <s v="SCH_24EC"/>
    <s v="Two"/>
    <n v="18"/>
    <n v="5946"/>
    <n v="5744"/>
    <n v="6019"/>
    <n v="5713"/>
    <n v="6032"/>
    <n v="6483"/>
    <n v="6026"/>
    <n v="5991"/>
    <n v="7218"/>
    <n v="6258"/>
    <n v="6886"/>
    <n v="6527"/>
  </r>
  <r>
    <n v="1000328005"/>
    <s v="T-MOBILE WEST CORPORATION"/>
    <n v="220013631761"/>
    <x v="0"/>
    <n v="5002175898"/>
    <x v="0"/>
    <s v="SCH_24EC"/>
    <s v="Two"/>
    <n v="18"/>
    <n v="4829"/>
    <m/>
    <n v="4582"/>
    <m/>
    <n v="4752.2690000000002"/>
    <m/>
    <n v="4532.3810000000003"/>
    <m/>
    <n v="2679.2330000000002"/>
    <m/>
    <n v="7567.1170000000002"/>
    <m/>
  </r>
  <r>
    <n v="1000356724"/>
    <s v="CITY OF REDMOND"/>
    <n v="220002803405"/>
    <x v="0"/>
    <n v="5000129377"/>
    <x v="1"/>
    <s v="SCH_25EC"/>
    <s v="Two"/>
    <n v="18"/>
    <n v="79500"/>
    <n v="81600"/>
    <n v="72600"/>
    <n v="75000"/>
    <n v="93600"/>
    <n v="92100"/>
    <n v="134700"/>
    <n v="138300"/>
    <n v="114600"/>
    <n v="95100"/>
    <n v="76200"/>
    <n v="84300"/>
  </r>
  <r>
    <n v="1000356724"/>
    <s v="CITY OF REDMOND"/>
    <n v="220002803421"/>
    <x v="0"/>
    <n v="5001873144"/>
    <x v="0"/>
    <s v="SCH_24EC"/>
    <s v="Two"/>
    <n v="18"/>
    <n v="11200"/>
    <n v="12240"/>
    <n v="10360"/>
    <n v="10000"/>
    <n v="7160"/>
    <n v="5800"/>
    <n v="4080"/>
    <n v="4360"/>
    <n v="5120"/>
    <n v="7600"/>
    <n v="8960"/>
    <n v="11920"/>
  </r>
  <r>
    <n v="1000356724"/>
    <s v="CITY OF REDMOND"/>
    <n v="220013951912"/>
    <x v="0"/>
    <n v="5001950942"/>
    <x v="0"/>
    <s v="SCH_24EC"/>
    <s v="Two"/>
    <n v="18"/>
    <n v="832"/>
    <n v="938"/>
    <n v="810"/>
    <n v="740"/>
    <n v="693"/>
    <n v="625"/>
    <n v="518"/>
    <n v="547"/>
    <n v="583"/>
    <n v="720"/>
    <n v="705"/>
    <n v="839"/>
  </r>
  <r>
    <n v="1000467741"/>
    <s v="ISSAQUAH SCHOOL DIST  411"/>
    <n v="200012133415"/>
    <x v="1"/>
    <n v="5000103870"/>
    <x v="3"/>
    <s v="SCH_31EC"/>
    <s v="Two"/>
    <n v="10"/>
    <n v="49200"/>
    <n v="48900"/>
    <n v="52800"/>
    <n v="53700"/>
    <n v="54300"/>
    <n v="63300"/>
    <n v="58500"/>
    <n v="65400"/>
    <n v="77400"/>
    <n v="71100"/>
    <n v="75600"/>
    <n v="71400"/>
  </r>
  <r>
    <n v="1000467741"/>
    <s v="ISSAQUAH SCHOOL DIST  411"/>
    <n v="200012133613"/>
    <x v="1"/>
    <n v="5000268333"/>
    <x v="4"/>
    <s v="SCH_43E"/>
    <s v="Two"/>
    <n v="10"/>
    <n v="58500"/>
    <n v="55800"/>
    <n v="59400"/>
    <n v="62100"/>
    <n v="55200"/>
    <n v="51900"/>
    <n v="59100"/>
    <n v="54000"/>
    <n v="60441.3"/>
    <n v="69158.7"/>
    <n v="64500"/>
    <n v="76500"/>
  </r>
  <r>
    <n v="1000467741"/>
    <s v="ISSAQUAH SCHOOL DIST  411"/>
    <n v="200012133803"/>
    <x v="1"/>
    <n v="5000034501"/>
    <x v="3"/>
    <s v="SCH_31EC"/>
    <s v="Two"/>
    <n v="10"/>
    <n v="126900"/>
    <n v="125400"/>
    <n v="134700"/>
    <n v="161700"/>
    <n v="163500"/>
    <n v="189600"/>
    <n v="171600"/>
    <n v="201900"/>
    <n v="240900"/>
    <n v="223800"/>
    <n v="251400"/>
    <n v="230700"/>
  </r>
  <r>
    <n v="1000467741"/>
    <s v="ISSAQUAH SCHOOL DIST  411"/>
    <n v="200012133985"/>
    <x v="1"/>
    <n v="5000105266"/>
    <x v="4"/>
    <s v="SCH_43E"/>
    <s v="Two"/>
    <n v="10"/>
    <n v="95400"/>
    <n v="107100"/>
    <n v="109800"/>
    <n v="90900"/>
    <n v="62100"/>
    <n v="52200"/>
    <n v="48600"/>
    <n v="45900"/>
    <n v="62100"/>
    <n v="84600"/>
    <n v="113400"/>
    <n v="133200"/>
  </r>
  <r>
    <n v="1000467741"/>
    <s v="ISSAQUAH SCHOOL DIST  411"/>
    <n v="200012134462"/>
    <x v="1"/>
    <n v="5000264902"/>
    <x v="1"/>
    <s v="SCH_25EC"/>
    <s v="Two"/>
    <n v="10"/>
    <n v="60960"/>
    <n v="64800"/>
    <n v="71160"/>
    <n v="66480"/>
    <n v="63000"/>
    <n v="58200"/>
    <n v="70920"/>
    <n v="68400"/>
    <n v="69720"/>
    <n v="63720"/>
    <n v="60918.720000000001"/>
    <n v="63927.24"/>
  </r>
  <r>
    <n v="1000467741"/>
    <s v="ISSAQUAH SCHOOL DIST  411"/>
    <n v="200012155038"/>
    <x v="1"/>
    <n v="5000531441"/>
    <x v="4"/>
    <s v="SCH_43E"/>
    <s v="Two"/>
    <n v="10"/>
    <n v="130800"/>
    <n v="127200"/>
    <n v="120000"/>
    <n v="118200"/>
    <n v="96900"/>
    <n v="81000"/>
    <n v="64500"/>
    <n v="63000"/>
    <n v="84900"/>
    <n v="118800"/>
    <n v="134700"/>
    <n v="156900"/>
  </r>
  <r>
    <n v="1000467741"/>
    <s v="ISSAQUAH SCHOOL DIST  411"/>
    <n v="200012155228"/>
    <x v="1"/>
    <n v="5000500374"/>
    <x v="4"/>
    <s v="SCH_43E"/>
    <s v="Two"/>
    <n v="10"/>
    <n v="75000"/>
    <n v="103800"/>
    <n v="76500"/>
    <n v="64200"/>
    <n v="42000"/>
    <n v="37200"/>
    <n v="39300"/>
    <n v="37500"/>
    <n v="44700"/>
    <n v="63600"/>
    <n v="88500"/>
    <n v="127200"/>
  </r>
  <r>
    <n v="1000467741"/>
    <s v="ISSAQUAH SCHOOL DIST  411"/>
    <n v="200012155392"/>
    <x v="1"/>
    <n v="5000296643"/>
    <x v="4"/>
    <s v="SCH_43E"/>
    <s v="Two"/>
    <n v="10"/>
    <n v="41400"/>
    <n v="43200"/>
    <n v="47100"/>
    <n v="48300"/>
    <n v="43800"/>
    <n v="44100"/>
    <n v="49200"/>
    <n v="41100"/>
    <n v="45000"/>
    <n v="40800"/>
    <n v="62346.9"/>
    <n v="56753.1"/>
  </r>
  <r>
    <n v="1000467741"/>
    <s v="ISSAQUAH SCHOOL DIST  411"/>
    <n v="200012155590"/>
    <x v="1"/>
    <n v="5002106931"/>
    <x v="3"/>
    <s v="SCH_31EC"/>
    <s v="Two"/>
    <n v="10"/>
    <n v="55800"/>
    <n v="50400"/>
    <n v="55500"/>
    <n v="53400"/>
    <n v="47700"/>
    <n v="45300"/>
    <n v="48900"/>
    <n v="44700"/>
    <n v="50400"/>
    <n v="56400"/>
    <n v="54900"/>
    <n v="63900"/>
  </r>
  <r>
    <n v="1000467741"/>
    <s v="ISSAQUAH SCHOOL DIST  411"/>
    <n v="200012156028"/>
    <x v="1"/>
    <n v="5000595520"/>
    <x v="2"/>
    <s v="SCH_26EC"/>
    <s v="Two"/>
    <n v="10"/>
    <n v="166500"/>
    <n v="166800"/>
    <n v="196200"/>
    <n v="199800"/>
    <n v="188700"/>
    <n v="186300"/>
    <n v="221100"/>
    <n v="194400"/>
    <n v="236700"/>
    <n v="266400"/>
    <n v="248700"/>
    <n v="268800"/>
  </r>
  <r>
    <n v="1000467741"/>
    <s v="ISSAQUAH SCHOOL DIST  411"/>
    <n v="200012156028"/>
    <x v="1"/>
    <n v="5000595541"/>
    <x v="1"/>
    <s v="SCH_25EC"/>
    <s v="Two"/>
    <n v="10"/>
    <n v="25200"/>
    <n v="24900"/>
    <n v="24000"/>
    <n v="25800"/>
    <n v="27900"/>
    <n v="29700"/>
    <n v="27300"/>
    <n v="24900"/>
    <n v="29100"/>
    <n v="35700"/>
    <n v="33600"/>
    <n v="36000"/>
  </r>
  <r>
    <n v="1000467741"/>
    <s v="ISSAQUAH SCHOOL DIST  411"/>
    <n v="200012156200"/>
    <x v="1"/>
    <n v="5001396057"/>
    <x v="1"/>
    <s v="SCH_25EC"/>
    <s v="Two"/>
    <n v="10"/>
    <n v="56400"/>
    <n v="55800"/>
    <n v="59700"/>
    <n v="56100"/>
    <n v="55500"/>
    <n v="52200"/>
    <n v="66300"/>
    <n v="57900"/>
    <n v="67200"/>
    <n v="65400"/>
    <n v="61200"/>
    <n v="68700"/>
  </r>
  <r>
    <n v="1000467741"/>
    <s v="ISSAQUAH SCHOOL DIST  411"/>
    <n v="200012156333"/>
    <x v="1"/>
    <n v="5000713622"/>
    <x v="0"/>
    <s v="SCH_24EC"/>
    <s v="Two"/>
    <n v="10"/>
    <n v="3200"/>
    <n v="3000"/>
    <n v="3040"/>
    <n v="3120"/>
    <n v="2920"/>
    <n v="3360"/>
    <n v="2880"/>
    <n v="2160"/>
    <n v="3760"/>
    <n v="5360"/>
    <n v="3400"/>
    <n v="3960"/>
  </r>
  <r>
    <n v="1000467741"/>
    <s v="ISSAQUAH SCHOOL DIST  411"/>
    <n v="200012156481"/>
    <x v="1"/>
    <n v="5000850883"/>
    <x v="1"/>
    <s v="SCH_25EC"/>
    <s v="Two"/>
    <n v="10"/>
    <n v="27520"/>
    <n v="28760"/>
    <n v="27560"/>
    <n v="27560"/>
    <n v="20080"/>
    <n v="17880"/>
    <n v="16880"/>
    <n v="16520"/>
    <n v="18600"/>
    <n v="22040"/>
    <n v="27120"/>
    <n v="26720"/>
  </r>
  <r>
    <n v="1000467741"/>
    <s v="ISSAQUAH SCHOOL DIST  411"/>
    <n v="200012156762"/>
    <x v="1"/>
    <n v="5001592294"/>
    <x v="1"/>
    <s v="SCH_25EC"/>
    <s v="Two"/>
    <n v="10"/>
    <n v="50880"/>
    <n v="50400"/>
    <n v="51600"/>
    <n v="58920"/>
    <n v="56400"/>
    <n v="64440"/>
    <n v="63840"/>
    <n v="71160"/>
    <n v="67800"/>
    <n v="57120"/>
    <n v="62280"/>
    <n v="55800"/>
  </r>
  <r>
    <n v="1000467741"/>
    <s v="ISSAQUAH SCHOOL DIST  411"/>
    <n v="200012156960"/>
    <x v="1"/>
    <n v="5000496324"/>
    <x v="3"/>
    <s v="SCH_31EC"/>
    <s v="Two"/>
    <n v="10"/>
    <n v="38760"/>
    <n v="38760"/>
    <n v="42960"/>
    <n v="42960"/>
    <n v="40680"/>
    <n v="40680"/>
    <n v="44520"/>
    <n v="36240"/>
    <n v="46800"/>
    <n v="50520"/>
    <n v="58080"/>
    <n v="58680"/>
  </r>
  <r>
    <n v="1000467741"/>
    <s v="ISSAQUAH SCHOOL DIST  411"/>
    <n v="200012157950"/>
    <x v="1"/>
    <n v="5002227080"/>
    <x v="3"/>
    <s v="SCH_31EC"/>
    <s v="Two"/>
    <n v="10"/>
    <n v="74700"/>
    <n v="76500"/>
    <n v="83700"/>
    <n v="79200"/>
    <n v="76500"/>
    <n v="71100"/>
    <n v="80100"/>
    <n v="69300"/>
    <n v="81900"/>
    <n v="89100"/>
    <n v="87300"/>
    <n v="107100"/>
  </r>
  <r>
    <n v="1000467741"/>
    <s v="ISSAQUAH SCHOOL DIST  411"/>
    <n v="200012159154"/>
    <x v="1"/>
    <n v="5000995873"/>
    <x v="4"/>
    <s v="SCH_43E"/>
    <s v="Two"/>
    <n v="10"/>
    <n v="133200"/>
    <n v="139500"/>
    <n v="148500"/>
    <n v="144900"/>
    <n v="126900"/>
    <n v="105300"/>
    <n v="81900"/>
    <n v="50400"/>
    <n v="69300"/>
    <n v="34200"/>
    <n v="288000"/>
    <n v="258300"/>
  </r>
  <r>
    <n v="1000467741"/>
    <s v="ISSAQUAH SCHOOL DIST  411"/>
    <n v="200012159741"/>
    <x v="1"/>
    <n v="5001220901"/>
    <x v="4"/>
    <s v="SCH_43E"/>
    <s v="Two"/>
    <n v="10"/>
    <n v="51600"/>
    <n v="42300"/>
    <n v="46500"/>
    <n v="42000"/>
    <n v="37800"/>
    <n v="32700"/>
    <n v="31800"/>
    <n v="27900"/>
    <n v="29700"/>
    <n v="32100"/>
    <n v="36300"/>
    <n v="40500"/>
  </r>
  <r>
    <n v="1000467741"/>
    <s v="ISSAQUAH SCHOOL DIST  411"/>
    <n v="200012159956"/>
    <x v="1"/>
    <n v="5000860482"/>
    <x v="1"/>
    <s v="SCH_25EC"/>
    <s v="Two"/>
    <n v="10"/>
    <n v="51360"/>
    <n v="60360"/>
    <n v="61200"/>
    <n v="50280"/>
    <n v="46560"/>
    <n v="39240"/>
    <n v="18360"/>
    <n v="23520"/>
    <n v="39240"/>
    <n v="47640"/>
    <n v="49680"/>
    <n v="45840"/>
  </r>
  <r>
    <n v="1000467741"/>
    <s v="ISSAQUAH SCHOOL DIST  411"/>
    <n v="200012185134"/>
    <x v="1"/>
    <n v="5001006303"/>
    <x v="1"/>
    <s v="SCH_25EC"/>
    <s v="Two"/>
    <n v="10"/>
    <n v="49800"/>
    <n v="49800"/>
    <n v="49800"/>
    <n v="55200"/>
    <n v="61560"/>
    <n v="66240"/>
    <n v="75120"/>
    <n v="66960"/>
    <n v="77520"/>
    <n v="84480"/>
    <n v="76560"/>
    <n v="74760"/>
  </r>
  <r>
    <n v="1000467741"/>
    <s v="ISSAQUAH SCHOOL DIST  411"/>
    <n v="200012185340"/>
    <x v="1"/>
    <n v="5001201541"/>
    <x v="4"/>
    <s v="SCH_43E"/>
    <s v="Two"/>
    <n v="10"/>
    <n v="103200"/>
    <n v="121800"/>
    <n v="160200"/>
    <n v="139200"/>
    <n v="93600"/>
    <n v="66000"/>
    <n v="57000"/>
    <n v="42600"/>
    <n v="50400"/>
    <n v="61200"/>
    <n v="80400"/>
    <n v="116400"/>
  </r>
  <r>
    <n v="1000467741"/>
    <s v="ISSAQUAH SCHOOL DIST  411"/>
    <n v="200012186595"/>
    <x v="1"/>
    <n v="5000942248"/>
    <x v="2"/>
    <s v="SCH_26EC"/>
    <s v="Two"/>
    <n v="10"/>
    <n v="70800"/>
    <n v="72480"/>
    <n v="79800"/>
    <n v="88080"/>
    <n v="88440"/>
    <n v="103800"/>
    <n v="83760"/>
    <n v="93000"/>
    <n v="113400"/>
    <n v="107760"/>
    <n v="119280"/>
    <n v="99960"/>
  </r>
  <r>
    <n v="1000467741"/>
    <s v="ISSAQUAH SCHOOL DIST  411"/>
    <n v="200012187494"/>
    <x v="1"/>
    <n v="5001808008"/>
    <x v="0"/>
    <s v="SCH_24EC"/>
    <s v="Two"/>
    <n v="10"/>
    <n v="1840"/>
    <n v="2080"/>
    <n v="2000"/>
    <n v="1840"/>
    <n v="1200"/>
    <n v="800"/>
    <n v="1040"/>
    <n v="1040"/>
    <n v="1040"/>
    <n v="640"/>
    <n v="1440"/>
    <n v="1760"/>
  </r>
  <r>
    <n v="1000467741"/>
    <s v="ISSAQUAH SCHOOL DIST  411"/>
    <n v="200012187494"/>
    <x v="1"/>
    <n v="5001808012"/>
    <x v="1"/>
    <s v="SCH_25EC"/>
    <s v="Two"/>
    <n v="10"/>
    <n v="18240"/>
    <n v="17280"/>
    <n v="17640"/>
    <n v="16920"/>
    <n v="15720"/>
    <n v="13080"/>
    <n v="15120"/>
    <n v="14040"/>
    <n v="15960"/>
    <n v="16680"/>
    <n v="17040"/>
    <n v="20400"/>
  </r>
  <r>
    <n v="1000467741"/>
    <s v="ISSAQUAH SCHOOL DIST  411"/>
    <n v="200012187692"/>
    <x v="1"/>
    <n v="5000761420"/>
    <x v="2"/>
    <s v="SCH_26EC"/>
    <s v="Two"/>
    <n v="10"/>
    <n v="50640"/>
    <n v="55320"/>
    <n v="57240"/>
    <n v="61680"/>
    <n v="73920"/>
    <n v="78480"/>
    <n v="87240"/>
    <n v="72120"/>
    <n v="80040"/>
    <n v="93720"/>
    <n v="85560"/>
    <n v="89160"/>
  </r>
  <r>
    <n v="1000467741"/>
    <s v="ISSAQUAH SCHOOL DIST  411"/>
    <n v="220011531443"/>
    <x v="1"/>
    <n v="5002125638"/>
    <x v="3"/>
    <s v="SCH_31EC"/>
    <s v="Two"/>
    <n v="10"/>
    <n v="58500"/>
    <n v="57600"/>
    <n v="60300"/>
    <n v="60300"/>
    <n v="72900"/>
    <n v="73800"/>
    <n v="97200"/>
    <n v="99000"/>
    <n v="114300"/>
    <n v="109800"/>
    <n v="88200"/>
    <n v="81216.899999999994"/>
  </r>
  <r>
    <n v="1000467741"/>
    <s v="ISSAQUAH SCHOOL DIST  411"/>
    <n v="220014967271"/>
    <x v="1"/>
    <n v="5001725379"/>
    <x v="0"/>
    <s v="SCH_24EC"/>
    <s v="Two"/>
    <n v="10"/>
    <n v="1713"/>
    <n v="1616"/>
    <n v="1346"/>
    <n v="1607"/>
    <n v="1672"/>
    <n v="1788"/>
    <n v="1866"/>
    <n v="1995"/>
    <n v="1758"/>
    <n v="1792"/>
    <n v="1624"/>
    <n v="1753"/>
  </r>
  <r>
    <n v="1000467741"/>
    <s v="ISSAQUAH SCHOOL DIST  411"/>
    <n v="220015492600"/>
    <x v="1"/>
    <n v="5001703975"/>
    <x v="2"/>
    <s v="SCH_26EC"/>
    <s v="Two"/>
    <n v="10"/>
    <n v="144000"/>
    <n v="277200"/>
    <n v="154800"/>
    <n v="185700"/>
    <n v="130200"/>
    <n v="117600"/>
    <n v="143400"/>
    <n v="139200"/>
    <n v="140700"/>
    <n v="121800"/>
    <n v="121200"/>
    <n v="139500"/>
  </r>
  <r>
    <n v="1000467741"/>
    <s v="ISSAQUAH SCHOOL DIST  411"/>
    <n v="220017564349"/>
    <x v="1"/>
    <n v="5002230435"/>
    <x v="3"/>
    <s v="SCH_31EC"/>
    <s v="Two"/>
    <n v="10"/>
    <n v="49200"/>
    <n v="51600"/>
    <n v="49200"/>
    <n v="49200"/>
    <n v="72000"/>
    <n v="72000"/>
    <n v="81600"/>
    <n v="64800"/>
    <n v="74400"/>
    <n v="88800"/>
    <n v="76800"/>
    <n v="88800"/>
  </r>
  <r>
    <n v="1000467741"/>
    <s v="ISSAQUAH SCHOOL DIST  411"/>
    <n v="220020042283"/>
    <x v="1"/>
    <n v="5002304288"/>
    <x v="1"/>
    <s v="SCH_25EC"/>
    <s v="Two"/>
    <n v="10"/>
    <n v="9600"/>
    <n v="11100"/>
    <n v="9300"/>
    <n v="11700"/>
    <n v="18900"/>
    <n v="20400"/>
    <n v="28500"/>
    <n v="47700"/>
    <n v="59100"/>
    <n v="57900"/>
    <n v="36600"/>
    <n v="33000"/>
  </r>
  <r>
    <n v="1000467741"/>
    <s v="ISSAQUAH SCHOOL DIST  411"/>
    <n v="220020050286"/>
    <x v="1"/>
    <n v="5002304292"/>
    <x v="2"/>
    <s v="SCH_26EC"/>
    <s v="Two"/>
    <n v="10"/>
    <n v="177000"/>
    <n v="133200"/>
    <n v="144300"/>
    <n v="147900"/>
    <n v="184500"/>
    <n v="192000"/>
    <n v="236700"/>
    <n v="205500"/>
    <n v="261000"/>
    <n v="312900"/>
    <n v="311100"/>
    <n v="338100"/>
  </r>
  <r>
    <n v="1000467741"/>
    <s v="ISSAQUAH SCHOOL DIST  411"/>
    <n v="220020050286"/>
    <x v="1"/>
    <n v="5002304293"/>
    <x v="0"/>
    <s v="SCH_24EC"/>
    <s v="Two"/>
    <n v="10"/>
    <n v="1240"/>
    <n v="1250"/>
    <n v="1200"/>
    <n v="950"/>
    <n v="890"/>
    <n v="820"/>
    <n v="830"/>
    <n v="811"/>
    <n v="943"/>
    <n v="999"/>
    <n v="1138"/>
    <n v="1417"/>
  </r>
  <r>
    <n v="1000531550"/>
    <s v="CITY OF BELLEVUE"/>
    <n v="200001904040"/>
    <x v="1"/>
    <n v="5000879756"/>
    <x v="0"/>
    <s v="SCH_24EC"/>
    <s v="Two"/>
    <n v="10"/>
    <n v="5360"/>
    <n v="4320"/>
    <n v="4480"/>
    <n v="4160"/>
    <n v="2240"/>
    <n v="2920"/>
    <n v="3160"/>
    <n v="3200"/>
    <n v="2760"/>
    <n v="3160"/>
    <n v="3320"/>
    <n v="4000"/>
  </r>
  <r>
    <n v="1000537857"/>
    <s v="T-MOBILE"/>
    <n v="220010766644"/>
    <x v="0"/>
    <n v="5002058852"/>
    <x v="0"/>
    <s v="SCH_24EC"/>
    <s v="Two"/>
    <n v="18"/>
    <n v="1624"/>
    <n v="1809"/>
    <n v="1600"/>
    <n v="1596"/>
    <n v="1636"/>
    <n v="1512"/>
    <n v="1459"/>
    <n v="1603"/>
    <n v="1495"/>
    <n v="1657"/>
    <n v="1594"/>
    <n v="1765"/>
  </r>
  <r>
    <n v="1000537857"/>
    <s v="T-MOBILE"/>
    <n v="220012128892"/>
    <x v="0"/>
    <n v="5002135346"/>
    <x v="0"/>
    <s v="SCH_24EC"/>
    <s v="Two"/>
    <n v="18"/>
    <n v="3405"/>
    <n v="3258"/>
    <n v="3485"/>
    <n v="3196"/>
    <n v="3307"/>
    <n v="3600"/>
    <n v="3613"/>
    <n v="3630"/>
    <n v="4100.5150000000003"/>
    <n v="3302.4850000000001"/>
    <n v="6136"/>
    <n v="6456"/>
  </r>
  <r>
    <n v="1000590470"/>
    <s v="WA STATE D.O.T."/>
    <n v="200020384950"/>
    <x v="1"/>
    <n v="5000403179"/>
    <x v="0"/>
    <s v="SCH_24EC"/>
    <s v="Two"/>
    <n v="10"/>
    <n v="4020"/>
    <n v="3830"/>
    <n v="3480"/>
    <n v="3020"/>
    <n v="2980"/>
    <n v="2180"/>
    <n v="2120"/>
    <n v="2510"/>
    <n v="2860"/>
    <n v="3000"/>
    <n v="3750"/>
    <n v="4160"/>
  </r>
  <r>
    <n v="1000638127"/>
    <s v="WSDOT AVIATION DIVISION"/>
    <n v="200005782608"/>
    <x v="1"/>
    <n v="5000929932"/>
    <x v="0"/>
    <s v="SCH_24EC"/>
    <s v="Two"/>
    <n v="10"/>
    <n v="208"/>
    <n v="187"/>
    <n v="205"/>
    <n v="160"/>
    <n v="152"/>
    <n v="139"/>
    <n v="112"/>
    <n v="120"/>
    <n v="128"/>
    <n v="118"/>
    <n v="142"/>
    <n v="181"/>
  </r>
  <r>
    <n v="1000733798"/>
    <s v="SOUND TRANSIT"/>
    <n v="220013841105"/>
    <x v="1"/>
    <n v="5002129552"/>
    <x v="0"/>
    <s v="SCH_24EC"/>
    <s v="Two"/>
    <n v="10"/>
    <m/>
    <n v="5280"/>
    <n v="12880"/>
    <n v="9000"/>
    <n v="3720"/>
    <n v="6520"/>
    <m/>
    <m/>
    <m/>
    <n v="2200"/>
    <n v="9680"/>
    <n v="17400"/>
  </r>
  <r>
    <n v="1000733798"/>
    <s v="SOUND TRANSIT"/>
    <n v="220013841121"/>
    <x v="1"/>
    <n v="5002083628"/>
    <x v="0"/>
    <s v="SCH_24EC"/>
    <s v="Two"/>
    <n v="10"/>
    <n v="1492"/>
    <n v="1121"/>
    <n v="864"/>
    <n v="678"/>
    <n v="633"/>
    <n v="553"/>
    <n v="865"/>
    <n v="767"/>
    <n v="658"/>
    <n v="296"/>
    <n v="235"/>
    <n v="380"/>
  </r>
  <r>
    <n v="1000733798"/>
    <s v="SOUND TRANSIT"/>
    <n v="220013841147"/>
    <x v="1"/>
    <n v="5002083618"/>
    <x v="0"/>
    <s v="SCH_24EC"/>
    <s v="Two"/>
    <n v="10"/>
    <n v="527"/>
    <n v="521"/>
    <n v="693"/>
    <n v="475"/>
    <n v="385"/>
    <n v="298"/>
    <n v="513"/>
    <n v="448"/>
    <n v="487"/>
    <n v="334"/>
    <n v="285"/>
    <n v="455"/>
  </r>
  <r>
    <n v="1000733798"/>
    <s v="SOUND TRANSIT"/>
    <n v="220013841170"/>
    <x v="1"/>
    <n v="5002083612"/>
    <x v="0"/>
    <s v="SCH_24EC"/>
    <s v="Two"/>
    <n v="10"/>
    <n v="393"/>
    <n v="328"/>
    <n v="300"/>
    <n v="251"/>
    <n v="247"/>
    <n v="233"/>
    <n v="313"/>
    <n v="290"/>
    <n v="309"/>
    <n v="256"/>
    <n v="232"/>
    <n v="283"/>
  </r>
  <r>
    <n v="1000733798"/>
    <s v="SOUND TRANSIT"/>
    <n v="220013841402"/>
    <x v="1"/>
    <n v="5002083615"/>
    <x v="0"/>
    <s v="SCH_24EC"/>
    <s v="Two"/>
    <n v="10"/>
    <n v="25"/>
    <n v="26"/>
    <n v="27"/>
    <n v="25"/>
    <n v="26"/>
    <n v="25"/>
    <n v="28"/>
    <n v="26"/>
    <n v="28"/>
    <n v="26"/>
    <n v="27"/>
    <n v="28"/>
  </r>
  <r>
    <n v="1000733798"/>
    <s v="SOUND TRANSIT"/>
    <n v="220013841469"/>
    <x v="1"/>
    <n v="5002083668"/>
    <x v="0"/>
    <s v="SCH_24EC"/>
    <s v="Two"/>
    <n v="10"/>
    <n v="519"/>
    <n v="468"/>
    <n v="594"/>
    <n v="399"/>
    <n v="256"/>
    <n v="156"/>
    <n v="303"/>
    <n v="237"/>
    <n v="270"/>
    <n v="153"/>
    <n v="173"/>
    <n v="344"/>
  </r>
  <r>
    <n v="1000733798"/>
    <s v="SOUND TRANSIT"/>
    <n v="220013841485"/>
    <x v="1"/>
    <n v="5002083629"/>
    <x v="0"/>
    <s v="SCH_24EC"/>
    <s v="Two"/>
    <n v="10"/>
    <n v="458"/>
    <n v="459"/>
    <n v="557"/>
    <n v="430"/>
    <n v="403"/>
    <n v="324"/>
    <n v="598"/>
    <n v="543"/>
    <n v="600"/>
    <n v="398"/>
    <n v="280"/>
    <n v="413"/>
  </r>
  <r>
    <n v="1000733798"/>
    <s v="SOUND TRANSIT"/>
    <n v="220013841709"/>
    <x v="1"/>
    <n v="5002083621"/>
    <x v="0"/>
    <s v="SCH_24EC"/>
    <s v="Two"/>
    <n v="10"/>
    <n v="980"/>
    <n v="969"/>
    <n v="1151"/>
    <n v="914"/>
    <n v="734"/>
    <n v="577"/>
    <n v="917"/>
    <n v="819"/>
    <n v="930"/>
    <n v="651"/>
    <n v="615"/>
    <n v="905"/>
  </r>
  <r>
    <n v="1000794660"/>
    <s v="DSHS CSD REGION 4 OFFICE"/>
    <n v="200019267497"/>
    <x v="1"/>
    <n v="5001714383"/>
    <x v="1"/>
    <s v="SCH_25EC"/>
    <s v="Two"/>
    <n v="10"/>
    <n v="10000"/>
    <n v="9120"/>
    <n v="9600"/>
    <n v="7680"/>
    <n v="6320"/>
    <n v="5520"/>
    <n v="6720"/>
    <n v="6000"/>
    <n v="6480"/>
    <n v="5680"/>
    <n v="7440"/>
    <n v="12160"/>
  </r>
  <r>
    <n v="1000926869"/>
    <s v="WASHINGTON STATE DOT"/>
    <n v="220012356196"/>
    <x v="1"/>
    <n v="5002115613"/>
    <x v="0"/>
    <s v="SCH_24EC"/>
    <s v="Two"/>
    <n v="10"/>
    <n v="9772.7000000000007"/>
    <m/>
    <n v="14597.3"/>
    <m/>
    <n v="8700"/>
    <m/>
    <n v="4840"/>
    <m/>
    <n v="4050"/>
    <m/>
    <n v="5647"/>
    <m/>
  </r>
  <r>
    <n v="1000926869"/>
    <s v="WASHINGTON STATE DOT"/>
    <n v="220012356204"/>
    <x v="1"/>
    <n v="5002115614"/>
    <x v="0"/>
    <s v="SCH_24EC"/>
    <s v="Two"/>
    <n v="10"/>
    <n v="2033.7"/>
    <m/>
    <n v="21526.3"/>
    <m/>
    <n v="7850"/>
    <m/>
    <n v="4860"/>
    <m/>
    <n v="4451"/>
    <m/>
    <n v="5720"/>
    <m/>
  </r>
  <r>
    <n v="1000926869"/>
    <s v="WASHINGTON STATE DOT"/>
    <n v="220012356220"/>
    <x v="1"/>
    <n v="5002115611"/>
    <x v="0"/>
    <s v="SCH_24EC"/>
    <s v="Two"/>
    <n v="10"/>
    <n v="10425.81"/>
    <m/>
    <n v="9448.39"/>
    <m/>
    <n v="9937.1"/>
    <m/>
    <n v="23098.21"/>
    <m/>
    <n v="6223"/>
    <m/>
    <n v="7708"/>
    <m/>
  </r>
  <r>
    <n v="1000926869"/>
    <s v="WASHINGTON STATE DOT"/>
    <n v="220012356238"/>
    <x v="1"/>
    <n v="5002115610"/>
    <x v="0"/>
    <s v="SCH_24EC"/>
    <s v="Two"/>
    <n v="10"/>
    <n v="7500"/>
    <n v="5650"/>
    <n v="5720"/>
    <n v="4570"/>
    <n v="3690"/>
    <n v="2567.19"/>
    <n v="4902.8100000000004"/>
    <n v="3550"/>
    <n v="3890"/>
    <n v="3950"/>
    <n v="5871"/>
    <n v="5859"/>
  </r>
  <r>
    <n v="1000926869"/>
    <s v="WASHINGTON STATE DOT"/>
    <n v="220012356261"/>
    <x v="1"/>
    <n v="5002115608"/>
    <x v="0"/>
    <s v="SCH_24EC"/>
    <s v="Two"/>
    <n v="10"/>
    <n v="5638.11"/>
    <n v="3901.89"/>
    <n v="4550"/>
    <n v="3760"/>
    <n v="3400"/>
    <n v="1021.81"/>
    <n v="3948.19"/>
    <n v="2440"/>
    <n v="2740"/>
    <n v="2740"/>
    <n v="4026"/>
    <n v="4698"/>
  </r>
  <r>
    <n v="1000927693"/>
    <s v="WASHINGTON STATE DOT"/>
    <n v="200015295302"/>
    <x v="1"/>
    <n v="5000204374"/>
    <x v="1"/>
    <s v="SCH_25EC"/>
    <s v="Two"/>
    <n v="10"/>
    <n v="16080"/>
    <n v="17720"/>
    <n v="15560"/>
    <n v="13800"/>
    <n v="10040"/>
    <n v="10120"/>
    <n v="10320"/>
    <n v="10480"/>
    <n v="9320"/>
    <n v="11320"/>
    <n v="11560"/>
    <n v="15760"/>
  </r>
  <r>
    <n v="1000927693"/>
    <s v="WASHINGTON STATE DOT"/>
    <n v="200015296698"/>
    <x v="1"/>
    <n v="5001569856"/>
    <x v="0"/>
    <s v="SCH_24EC"/>
    <s v="Two"/>
    <n v="10"/>
    <n v="4320"/>
    <n v="5160"/>
    <n v="4680"/>
    <n v="4640"/>
    <n v="4080"/>
    <n v="3600"/>
    <n v="3800"/>
    <n v="4000"/>
    <n v="3840"/>
    <n v="4160"/>
    <n v="4560"/>
    <n v="4360"/>
  </r>
  <r>
    <n v="1000927693"/>
    <s v="WASHINGTON STATE DOT"/>
    <n v="200015296870"/>
    <x v="1"/>
    <n v="5001710058"/>
    <x v="0"/>
    <s v="SCH_24EC"/>
    <s v="Two"/>
    <n v="10"/>
    <n v="3075"/>
    <n v="2959"/>
    <n v="3298"/>
    <n v="2801"/>
    <n v="2030"/>
    <n v="1738"/>
    <n v="1499"/>
    <n v="1439"/>
    <n v="1550"/>
    <n v="1539"/>
    <n v="2099"/>
    <n v="2996"/>
  </r>
  <r>
    <n v="1000927693"/>
    <s v="WASHINGTON STATE DOT"/>
    <n v="200015297035"/>
    <x v="1"/>
    <n v="5001159688"/>
    <x v="0"/>
    <s v="SCH_24EC"/>
    <s v="Two"/>
    <n v="10"/>
    <n v="3135"/>
    <n v="4057"/>
    <n v="4159"/>
    <n v="4867"/>
    <n v="4582"/>
    <n v="4856"/>
    <n v="5111"/>
    <n v="4768"/>
    <n v="4857"/>
    <n v="5104"/>
    <n v="4119"/>
    <n v="4521"/>
  </r>
  <r>
    <n v="1000927693"/>
    <s v="WASHINGTON STATE DOT"/>
    <n v="200015297431"/>
    <x v="1"/>
    <n v="5000990638"/>
    <x v="0"/>
    <s v="SCH_24EC"/>
    <s v="Two"/>
    <n v="10"/>
    <n v="12560"/>
    <n v="9200"/>
    <n v="11680"/>
    <n v="9360"/>
    <n v="7200"/>
    <n v="3440"/>
    <n v="2720"/>
    <n v="2000"/>
    <n v="2400"/>
    <n v="2640"/>
    <n v="5680"/>
    <n v="8240"/>
  </r>
  <r>
    <n v="1000927693"/>
    <s v="WASHINGTON STATE DOT"/>
    <n v="200015298348"/>
    <x v="1"/>
    <n v="5001020075"/>
    <x v="0"/>
    <s v="SCH_24EC"/>
    <s v="Two"/>
    <n v="10"/>
    <n v="4867"/>
    <n v="4970"/>
    <n v="5854"/>
    <n v="3729"/>
    <n v="2415"/>
    <n v="1721"/>
    <n v="1546"/>
    <n v="1577"/>
    <n v="1712"/>
    <n v="1835"/>
    <n v="2681"/>
    <n v="3641"/>
  </r>
  <r>
    <n v="1000927693"/>
    <s v="WASHINGTON STATE DOT"/>
    <n v="200015298728"/>
    <x v="1"/>
    <n v="5001136634"/>
    <x v="0"/>
    <s v="SCH_24EC"/>
    <s v="Two"/>
    <n v="10"/>
    <n v="3240"/>
    <n v="3480"/>
    <n v="3320"/>
    <n v="2640"/>
    <n v="1920"/>
    <n v="1640"/>
    <n v="1360"/>
    <n v="1120"/>
    <n v="1560"/>
    <n v="1880"/>
    <n v="2400"/>
    <n v="3600"/>
  </r>
  <r>
    <n v="1000927693"/>
    <s v="WASHINGTON STATE DOT"/>
    <n v="200015298900"/>
    <x v="1"/>
    <n v="5001794092"/>
    <x v="1"/>
    <s v="SCH_25EC"/>
    <s v="Two"/>
    <n v="10"/>
    <n v="28500"/>
    <n v="27300"/>
    <n v="23700"/>
    <n v="21600"/>
    <n v="14100"/>
    <n v="16200"/>
    <n v="13200"/>
    <n v="13500"/>
    <n v="12900"/>
    <n v="15300"/>
    <n v="17700"/>
    <n v="21600"/>
  </r>
  <r>
    <n v="1000927693"/>
    <s v="WASHINGTON STATE DOT"/>
    <n v="200015299122"/>
    <x v="1"/>
    <n v="5001127715"/>
    <x v="0"/>
    <s v="SCH_24EL"/>
    <s v="Two"/>
    <n v="10"/>
    <n v="5167"/>
    <n v="4866"/>
    <n v="4204"/>
    <n v="3951"/>
    <n v="2929"/>
    <n v="1962"/>
    <n v="1479"/>
    <n v="1487"/>
    <n v="2011"/>
    <n v="3086"/>
    <n v="4276"/>
    <n v="4515"/>
  </r>
  <r>
    <n v="1000927693"/>
    <s v="WASHINGTON STATE DOT"/>
    <n v="220006557080"/>
    <x v="1"/>
    <n v="5000117959"/>
    <x v="0"/>
    <s v="SCH_24EC"/>
    <s v="Two"/>
    <n v="10"/>
    <n v="7600"/>
    <n v="5760"/>
    <n v="5720"/>
    <n v="2840"/>
    <n v="1760"/>
    <n v="1280"/>
    <n v="800"/>
    <n v="640"/>
    <n v="480"/>
    <n v="1240"/>
    <n v="3080"/>
    <n v="4320"/>
  </r>
  <r>
    <n v="1000927693"/>
    <s v="WASHINGTON STATE DOT"/>
    <n v="220006557692"/>
    <x v="1"/>
    <n v="5001542938"/>
    <x v="0"/>
    <s v="SCH_24EC"/>
    <s v="Two"/>
    <n v="10"/>
    <n v="250"/>
    <n v="203"/>
    <n v="178"/>
    <n v="154"/>
    <n v="143"/>
    <n v="118"/>
    <n v="121"/>
    <n v="130"/>
    <n v="153"/>
    <n v="193"/>
    <n v="204"/>
    <n v="238"/>
  </r>
  <r>
    <n v="1000927693"/>
    <s v="WASHINGTON STATE DOT"/>
    <n v="220006557692"/>
    <x v="1"/>
    <n v="5001542959"/>
    <x v="0"/>
    <s v="SCH_24EC"/>
    <s v="Two"/>
    <n v="10"/>
    <n v="3520"/>
    <n v="3200"/>
    <n v="2840"/>
    <n v="2360"/>
    <n v="2640"/>
    <n v="2000"/>
    <n v="2120"/>
    <n v="1920"/>
    <n v="2000"/>
    <n v="2240"/>
    <n v="2240"/>
    <n v="2720"/>
  </r>
  <r>
    <n v="1000927693"/>
    <s v="WASHINGTON STATE DOT"/>
    <n v="220006557700"/>
    <x v="1"/>
    <n v="5000849701"/>
    <x v="0"/>
    <s v="SCH_24EC"/>
    <s v="Two"/>
    <n v="10"/>
    <n v="4040"/>
    <n v="3480"/>
    <n v="4240"/>
    <n v="2840"/>
    <n v="2280"/>
    <n v="2280"/>
    <n v="1560"/>
    <n v="1760"/>
    <n v="1680"/>
    <n v="1680"/>
    <n v="2760"/>
    <n v="4520"/>
  </r>
  <r>
    <n v="1000927693"/>
    <s v="WASHINGTON STATE DOT"/>
    <n v="220006557718"/>
    <x v="1"/>
    <n v="5000363762"/>
    <x v="0"/>
    <s v="SCH_24EC"/>
    <s v="Two"/>
    <n v="10"/>
    <n v="6269"/>
    <n v="6171"/>
    <n v="4707"/>
    <n v="2539"/>
    <n v="2188"/>
    <n v="2183"/>
    <n v="2200"/>
    <n v="2080"/>
    <n v="2037"/>
    <n v="2184"/>
    <n v="3906"/>
    <n v="6041"/>
  </r>
  <r>
    <n v="1000927693"/>
    <s v="WASHINGTON STATE DOT"/>
    <n v="220006557726"/>
    <x v="1"/>
    <n v="5001281381"/>
    <x v="0"/>
    <s v="SCH_24EC"/>
    <s v="Two"/>
    <n v="10"/>
    <n v="4240"/>
    <n v="4640"/>
    <n v="4080"/>
    <n v="4040"/>
    <n v="4000"/>
    <n v="4160"/>
    <n v="3600"/>
    <n v="3480"/>
    <n v="3720"/>
    <n v="3640"/>
    <n v="4240"/>
    <n v="4240"/>
  </r>
  <r>
    <n v="1000927693"/>
    <s v="WASHINGTON STATE DOT"/>
    <n v="220006557734"/>
    <x v="1"/>
    <n v="5001306617"/>
    <x v="0"/>
    <s v="SCH_24EC"/>
    <s v="Two"/>
    <n v="10"/>
    <n v="11760"/>
    <n v="11520"/>
    <n v="11440"/>
    <n v="11360"/>
    <n v="10640"/>
    <n v="7680"/>
    <n v="8160"/>
    <n v="7040"/>
    <n v="7200"/>
    <n v="7360"/>
    <n v="9200"/>
    <n v="10720"/>
  </r>
  <r>
    <n v="1000927693"/>
    <s v="WASHINGTON STATE DOT"/>
    <n v="220006557742"/>
    <x v="1"/>
    <n v="5001446138"/>
    <x v="0"/>
    <s v="SCH_24EC"/>
    <s v="Two"/>
    <n v="10"/>
    <n v="6080"/>
    <n v="6200"/>
    <n v="6240"/>
    <n v="6280"/>
    <n v="7200"/>
    <n v="6840"/>
    <n v="7400"/>
    <n v="6800"/>
    <n v="7440"/>
    <n v="7360"/>
    <n v="7320"/>
    <n v="7920"/>
  </r>
  <r>
    <n v="1000927693"/>
    <s v="WASHINGTON STATE DOT"/>
    <n v="220006557759"/>
    <x v="1"/>
    <n v="5000264330"/>
    <x v="0"/>
    <s v="SCH_24EI"/>
    <s v="Two"/>
    <n v="10"/>
    <n v="1313"/>
    <n v="1773"/>
    <n v="1053"/>
    <n v="448"/>
    <n v="406"/>
    <n v="1252"/>
    <n v="354"/>
    <n v="385"/>
    <n v="1385"/>
    <n v="426"/>
    <n v="629"/>
    <n v="866"/>
  </r>
  <r>
    <n v="1000927693"/>
    <s v="WASHINGTON STATE DOT"/>
    <n v="220006557767"/>
    <x v="1"/>
    <n v="5000416578"/>
    <x v="0"/>
    <s v="SCH_24EC"/>
    <s v="Two"/>
    <n v="10"/>
    <n v="1845"/>
    <n v="2035"/>
    <n v="1917"/>
    <n v="1978"/>
    <n v="2790"/>
    <n v="3083"/>
    <n v="3035"/>
    <n v="3285"/>
    <n v="3419"/>
    <n v="2701"/>
    <n v="2363"/>
    <n v="2244"/>
  </r>
  <r>
    <n v="1000927693"/>
    <s v="WASHINGTON STATE DOT"/>
    <n v="220006557775"/>
    <x v="1"/>
    <n v="5000413125"/>
    <x v="1"/>
    <s v="SCH_25EC"/>
    <s v="Two"/>
    <n v="10"/>
    <n v="26600"/>
    <n v="27600"/>
    <n v="24520"/>
    <n v="22280"/>
    <n v="20960"/>
    <n v="21400"/>
    <n v="19920"/>
    <n v="19800"/>
    <n v="21640"/>
    <n v="20360"/>
    <n v="23840"/>
    <n v="25040"/>
  </r>
  <r>
    <n v="1000927693"/>
    <s v="WASHINGTON STATE DOT"/>
    <n v="220006557783"/>
    <x v="1"/>
    <n v="5001352207"/>
    <x v="0"/>
    <s v="SCH_24EC"/>
    <s v="Two"/>
    <n v="10"/>
    <n v="2073"/>
    <n v="1940"/>
    <n v="1921"/>
    <n v="1020"/>
    <n v="630"/>
    <n v="313"/>
    <n v="275"/>
    <n v="298"/>
    <n v="430"/>
    <n v="754"/>
    <n v="781"/>
    <n v="919"/>
  </r>
  <r>
    <n v="1000993307"/>
    <s v="KAISER FOUNDATION HEALTH PLAN OF WASH"/>
    <n v="200008405744"/>
    <x v="2"/>
    <n v="5000505437"/>
    <x v="1"/>
    <s v="SCH_25EC"/>
    <s v="Two"/>
    <n v="15"/>
    <n v="58480"/>
    <n v="63680"/>
    <n v="51680"/>
    <n v="47920"/>
    <n v="40480"/>
    <n v="34160"/>
    <n v="34800"/>
    <n v="35920"/>
    <n v="36480"/>
    <n v="44000"/>
    <n v="41920"/>
    <n v="51200"/>
  </r>
  <r>
    <n v="1000993307"/>
    <s v="KAISER FOUNDATION HEALTH PLAN OF WASH"/>
    <n v="220011852948"/>
    <x v="2"/>
    <n v="5002045071"/>
    <x v="2"/>
    <s v="SCH_26EC"/>
    <s v="Two"/>
    <n v="15"/>
    <n v="319200"/>
    <n v="307200"/>
    <n v="308700"/>
    <n v="290400"/>
    <n v="289500"/>
    <n v="354900"/>
    <n v="360600"/>
    <n v="353100"/>
    <n v="336600"/>
    <n v="292200"/>
    <n v="294000"/>
    <n v="264300"/>
  </r>
  <r>
    <n v="1000993307"/>
    <s v="KAISER FOUNDATION HEALTH PLAN OF WASH"/>
    <n v="220012054403"/>
    <x v="2"/>
    <n v="5002134770"/>
    <x v="2"/>
    <s v="SCH_26EC"/>
    <s v="Two"/>
    <n v="15"/>
    <n v="230700"/>
    <n v="232200"/>
    <n v="227100"/>
    <n v="211500"/>
    <n v="233400"/>
    <n v="262800"/>
    <n v="302400"/>
    <n v="241800"/>
    <n v="183300"/>
    <n v="191700"/>
    <n v="215700"/>
    <n v="252300"/>
  </r>
  <r>
    <n v="1000993307"/>
    <s v="KAISER FOUNDATION HEALTH PLAN OF WASH"/>
    <n v="220013891456"/>
    <x v="2"/>
    <n v="5002153596"/>
    <x v="2"/>
    <s v="SCH_26EC"/>
    <s v="Two"/>
    <n v="15"/>
    <n v="119100"/>
    <n v="114600"/>
    <n v="103200"/>
    <n v="84000"/>
    <n v="74700"/>
    <n v="84600"/>
    <n v="104700"/>
    <n v="82200"/>
    <n v="66300"/>
    <n v="79200"/>
    <n v="103200"/>
    <n v="126900"/>
  </r>
  <r>
    <n v="1000993307"/>
    <s v="KAISER FOUNDATION HEALTH PLAN OF WASH"/>
    <n v="220013891464"/>
    <x v="2"/>
    <n v="5002080401"/>
    <x v="2"/>
    <s v="SCH_26EC"/>
    <s v="Two"/>
    <n v="15"/>
    <n v="173400"/>
    <n v="183000"/>
    <n v="163500"/>
    <n v="126000"/>
    <n v="121200"/>
    <n v="139500"/>
    <n v="157500"/>
    <n v="144900"/>
    <n v="125100"/>
    <n v="137100"/>
    <n v="178800"/>
    <n v="204600"/>
  </r>
  <r>
    <n v="1000993307"/>
    <s v="KAISER FOUNDATION HEALTH PLAN OF WASH"/>
    <n v="220019014913"/>
    <x v="2"/>
    <n v="5002169423"/>
    <x v="0"/>
    <s v="SCH_24EC"/>
    <s v="Two"/>
    <n v="15"/>
    <n v="1000"/>
    <n v="1100"/>
    <n v="1000"/>
    <n v="990"/>
    <n v="1030"/>
    <n v="1120"/>
    <n v="1080"/>
    <n v="1080"/>
    <n v="1140"/>
    <n v="1080"/>
    <n v="1150"/>
    <n v="1110"/>
  </r>
  <r>
    <n v="1001027014"/>
    <s v="WSDOT"/>
    <n v="200000497947"/>
    <x v="1"/>
    <n v="5000306462"/>
    <x v="0"/>
    <s v="SCH_24EC"/>
    <s v="Two"/>
    <n v="10"/>
    <n v="0"/>
    <m/>
    <m/>
    <m/>
    <n v="17.72"/>
    <n v="102.28"/>
    <n v="100"/>
    <n v="100"/>
    <n v="140"/>
    <n v="150"/>
    <n v="170"/>
    <n v="210"/>
  </r>
  <r>
    <n v="1001027014"/>
    <s v="WSDOT"/>
    <n v="200002318612"/>
    <x v="1"/>
    <n v="5001059261"/>
    <x v="0"/>
    <s v="SCH_24EC"/>
    <s v="Two"/>
    <n v="10"/>
    <n v="2960"/>
    <n v="2480"/>
    <n v="2240"/>
    <n v="1840"/>
    <n v="1760"/>
    <n v="1440"/>
    <n v="1200"/>
    <n v="1360"/>
    <n v="1440"/>
    <n v="1680"/>
    <n v="2240"/>
    <n v="2480"/>
  </r>
  <r>
    <n v="1001027014"/>
    <s v="WSDOT"/>
    <n v="200002319248"/>
    <x v="1"/>
    <n v="5001396732"/>
    <x v="0"/>
    <s v="SCH_24EC"/>
    <s v="Two"/>
    <n v="10"/>
    <n v="701"/>
    <n v="683"/>
    <n v="658"/>
    <n v="567"/>
    <n v="544"/>
    <n v="465"/>
    <n v="446"/>
    <n v="476"/>
    <n v="508"/>
    <n v="518"/>
    <n v="654"/>
    <n v="706"/>
  </r>
  <r>
    <n v="1001027014"/>
    <s v="WSDOT"/>
    <n v="200002627103"/>
    <x v="1"/>
    <n v="5000715108"/>
    <x v="0"/>
    <s v="SCH_24EC"/>
    <s v="Two"/>
    <n v="10"/>
    <n v="566"/>
    <n v="489"/>
    <n v="496"/>
    <n v="443"/>
    <n v="476"/>
    <n v="425"/>
    <n v="412"/>
    <n v="460"/>
    <n v="451"/>
    <n v="500"/>
    <n v="489"/>
    <n v="564"/>
  </r>
  <r>
    <n v="1001027014"/>
    <s v="WSDOT"/>
    <n v="200002942213"/>
    <x v="1"/>
    <n v="5000685734"/>
    <x v="0"/>
    <s v="SCH_24EL"/>
    <s v="Two"/>
    <n v="10"/>
    <m/>
    <n v="442"/>
    <m/>
    <n v="451"/>
    <m/>
    <n v="375"/>
    <m/>
    <n v="388"/>
    <m/>
    <n v="451"/>
    <m/>
    <n v="516"/>
  </r>
  <r>
    <n v="1001027014"/>
    <s v="WSDOT"/>
    <n v="200003926967"/>
    <x v="1"/>
    <n v="5000531726"/>
    <x v="0"/>
    <s v="SCH_24EC"/>
    <s v="Two"/>
    <n v="10"/>
    <n v="577"/>
    <m/>
    <n v="510"/>
    <m/>
    <n v="373"/>
    <m/>
    <n v="293"/>
    <m/>
    <n v="297"/>
    <m/>
    <n v="285"/>
    <m/>
  </r>
  <r>
    <n v="1001027014"/>
    <s v="WSDOT"/>
    <n v="200004429797"/>
    <x v="1"/>
    <n v="5000866508"/>
    <x v="0"/>
    <s v="SCH_24EC"/>
    <s v="Two"/>
    <n v="10"/>
    <n v="1350"/>
    <n v="1300"/>
    <n v="1360"/>
    <n v="1060"/>
    <n v="970"/>
    <n v="940"/>
    <n v="860"/>
    <n v="910"/>
    <n v="1160"/>
    <n v="1170"/>
    <n v="1280"/>
    <n v="1460"/>
  </r>
  <r>
    <n v="1001027014"/>
    <s v="WSDOT"/>
    <n v="200004432403"/>
    <x v="1"/>
    <n v="5000674803"/>
    <x v="0"/>
    <s v="SCH_24EC"/>
    <s v="Two"/>
    <n v="10"/>
    <m/>
    <n v="1376"/>
    <m/>
    <n v="1055"/>
    <m/>
    <n v="748"/>
    <m/>
    <n v="690"/>
    <m/>
    <n v="927"/>
    <m/>
    <n v="1271"/>
  </r>
  <r>
    <n v="1001027014"/>
    <s v="WSDOT"/>
    <n v="200004472367"/>
    <x v="1"/>
    <n v="5000405465"/>
    <x v="0"/>
    <s v="SCH_24EL"/>
    <s v="Two"/>
    <n v="10"/>
    <n v="152"/>
    <n v="127"/>
    <n v="111"/>
    <n v="98"/>
    <n v="92"/>
    <n v="77"/>
    <n v="78"/>
    <n v="94"/>
    <n v="102"/>
    <n v="132"/>
    <n v="132"/>
    <n v="153"/>
  </r>
  <r>
    <n v="1001027014"/>
    <s v="WSDOT"/>
    <n v="200004544546"/>
    <x v="1"/>
    <n v="5000710733"/>
    <x v="0"/>
    <s v="SCH_24EL"/>
    <s v="Two"/>
    <n v="10"/>
    <n v="383"/>
    <m/>
    <n v="335"/>
    <m/>
    <n v="249"/>
    <m/>
    <n v="205"/>
    <m/>
    <n v="231"/>
    <m/>
    <n v="300"/>
    <m/>
  </r>
  <r>
    <n v="1001027014"/>
    <s v="WSDOT"/>
    <n v="200004589632"/>
    <x v="1"/>
    <n v="5001608837"/>
    <x v="0"/>
    <s v="SCH_24EC"/>
    <s v="Two"/>
    <n v="10"/>
    <n v="1180"/>
    <n v="1030"/>
    <n v="910"/>
    <n v="810"/>
    <n v="800"/>
    <n v="720"/>
    <n v="750"/>
    <n v="730"/>
    <n v="770"/>
    <n v="900"/>
    <n v="890"/>
    <n v="1070"/>
  </r>
  <r>
    <n v="1001027014"/>
    <s v="WSDOT"/>
    <n v="200004866428"/>
    <x v="1"/>
    <n v="5000857723"/>
    <x v="0"/>
    <s v="SCH_24EL"/>
    <s v="Two"/>
    <n v="10"/>
    <n v="1176"/>
    <m/>
    <n v="1023"/>
    <m/>
    <n v="753"/>
    <m/>
    <n v="594"/>
    <m/>
    <n v="688"/>
    <m/>
    <n v="947"/>
    <m/>
  </r>
  <r>
    <n v="1001027014"/>
    <s v="WSDOT"/>
    <n v="200004973976"/>
    <x v="1"/>
    <n v="5001719922"/>
    <x v="0"/>
    <s v="SCH_24EC"/>
    <s v="Two"/>
    <n v="10"/>
    <n v="288"/>
    <n v="312"/>
    <n v="305"/>
    <n v="268"/>
    <n v="251"/>
    <n v="245"/>
    <n v="257"/>
    <n v="236"/>
    <n v="251"/>
    <n v="278"/>
    <n v="270"/>
    <n v="305"/>
  </r>
  <r>
    <n v="1001027014"/>
    <s v="WSDOT"/>
    <n v="200005817883"/>
    <x v="1"/>
    <n v="5000936826"/>
    <x v="0"/>
    <s v="SCH_24EC"/>
    <s v="Two"/>
    <n v="10"/>
    <n v="660"/>
    <n v="600"/>
    <n v="570"/>
    <n v="510"/>
    <n v="410"/>
    <n v="340"/>
    <n v="330"/>
    <n v="310"/>
    <n v="380"/>
    <n v="490"/>
    <n v="560"/>
    <n v="540"/>
  </r>
  <r>
    <n v="1001027014"/>
    <s v="WSDOT"/>
    <n v="200005973769"/>
    <x v="1"/>
    <n v="5001792639"/>
    <x v="0"/>
    <s v="SCH_24EC"/>
    <s v="Two"/>
    <n v="10"/>
    <n v="180"/>
    <n v="172"/>
    <n v="152"/>
    <n v="131"/>
    <n v="122"/>
    <n v="97"/>
    <n v="90"/>
    <n v="102"/>
    <n v="123"/>
    <n v="133"/>
    <n v="168"/>
    <n v="181"/>
  </r>
  <r>
    <n v="1001027014"/>
    <s v="WSDOT"/>
    <n v="200006615914"/>
    <x v="1"/>
    <n v="5000513961"/>
    <x v="0"/>
    <s v="SCH_24EC"/>
    <s v="Two"/>
    <n v="10"/>
    <n v="359"/>
    <m/>
    <n v="316"/>
    <m/>
    <n v="226"/>
    <m/>
    <n v="193"/>
    <m/>
    <n v="251"/>
    <m/>
    <n v="353"/>
    <m/>
  </r>
  <r>
    <n v="1001027014"/>
    <s v="WSDOT"/>
    <n v="200006730051"/>
    <x v="1"/>
    <n v="5001162708"/>
    <x v="0"/>
    <s v="SCH_24EC"/>
    <s v="Two"/>
    <n v="10"/>
    <n v="882"/>
    <n v="820"/>
    <n v="740"/>
    <n v="619"/>
    <n v="571"/>
    <n v="467"/>
    <n v="425"/>
    <n v="482"/>
    <n v="576"/>
    <n v="632"/>
    <n v="817"/>
    <n v="879"/>
  </r>
  <r>
    <n v="1001027014"/>
    <s v="WSDOT"/>
    <n v="200008742914"/>
    <x v="1"/>
    <n v="5000082222"/>
    <x v="0"/>
    <s v="SCH_24EL"/>
    <s v="Two"/>
    <n v="10"/>
    <n v="352"/>
    <n v="361"/>
    <n v="287"/>
    <n v="252"/>
    <n v="236"/>
    <n v="194"/>
    <n v="183"/>
    <n v="226"/>
    <n v="250"/>
    <n v="314"/>
    <n v="324"/>
    <n v="358"/>
  </r>
  <r>
    <n v="1001027014"/>
    <s v="WSDOT"/>
    <n v="200008946689"/>
    <x v="1"/>
    <n v="5000872292"/>
    <x v="0"/>
    <s v="SCH_24EL"/>
    <s v="Two"/>
    <n v="10"/>
    <n v="1148"/>
    <m/>
    <n v="1067"/>
    <m/>
    <n v="925"/>
    <m/>
    <n v="852"/>
    <m/>
    <n v="886"/>
    <m/>
    <n v="966"/>
    <m/>
  </r>
  <r>
    <n v="1001027014"/>
    <s v="WSDOT"/>
    <n v="200008958742"/>
    <x v="1"/>
    <n v="5000331532"/>
    <x v="0"/>
    <s v="SCH_24EC"/>
    <s v="Two"/>
    <n v="10"/>
    <n v="1900"/>
    <m/>
    <n v="1700"/>
    <m/>
    <n v="1482"/>
    <m/>
    <n v="1281"/>
    <m/>
    <n v="1277"/>
    <m/>
    <n v="1648"/>
    <m/>
  </r>
  <r>
    <n v="1001027014"/>
    <s v="WSDOT"/>
    <n v="200009225232"/>
    <x v="1"/>
    <n v="5000970655"/>
    <x v="0"/>
    <s v="SCH_24EC"/>
    <s v="Two"/>
    <n v="10"/>
    <n v="260"/>
    <n v="260"/>
    <n v="230"/>
    <n v="220"/>
    <n v="170"/>
    <n v="150"/>
    <n v="150"/>
    <n v="140"/>
    <n v="170"/>
    <n v="220"/>
    <n v="240"/>
    <n v="290"/>
  </r>
  <r>
    <n v="1001027014"/>
    <s v="WSDOT"/>
    <n v="200009391778"/>
    <x v="1"/>
    <n v="5000580857"/>
    <x v="0"/>
    <s v="SCH_24EL"/>
    <s v="Two"/>
    <n v="10"/>
    <n v="348"/>
    <m/>
    <n v="282"/>
    <m/>
    <n v="219"/>
    <m/>
    <n v="179"/>
    <m/>
    <n v="227"/>
    <m/>
    <n v="298"/>
    <m/>
  </r>
  <r>
    <n v="1001027014"/>
    <s v="WSDOT"/>
    <n v="200010357065"/>
    <x v="1"/>
    <n v="5001752551"/>
    <x v="0"/>
    <s v="SCH_24EC"/>
    <s v="Two"/>
    <n v="10"/>
    <n v="771"/>
    <n v="662"/>
    <n v="593"/>
    <n v="533"/>
    <n v="509"/>
    <n v="439"/>
    <n v="456"/>
    <n v="463"/>
    <n v="510"/>
    <n v="607"/>
    <n v="620"/>
    <n v="724"/>
  </r>
  <r>
    <n v="1001027014"/>
    <s v="WSDOT"/>
    <n v="200010948970"/>
    <x v="1"/>
    <n v="5000551149"/>
    <x v="0"/>
    <s v="SCH_24EC"/>
    <s v="Two"/>
    <n v="10"/>
    <n v="530"/>
    <n v="470"/>
    <n v="460"/>
    <n v="430"/>
    <n v="440"/>
    <n v="400"/>
    <n v="380"/>
    <n v="420"/>
    <n v="420"/>
    <n v="480"/>
    <n v="455.81"/>
    <n v="534.19000000000005"/>
  </r>
  <r>
    <n v="1001027014"/>
    <s v="WSDOT"/>
    <n v="200010949259"/>
    <x v="1"/>
    <n v="5000758983"/>
    <x v="0"/>
    <s v="SCH_24EC"/>
    <s v="Two"/>
    <n v="10"/>
    <n v="390"/>
    <n v="370"/>
    <n v="350"/>
    <n v="360"/>
    <n v="320"/>
    <n v="310"/>
    <n v="320"/>
    <n v="300"/>
    <n v="320"/>
    <n v="370"/>
    <n v="370"/>
    <n v="420"/>
  </r>
  <r>
    <n v="1001027014"/>
    <s v="WSDOT"/>
    <n v="200010949689"/>
    <x v="1"/>
    <n v="5001308803"/>
    <x v="0"/>
    <s v="SCH_24EC"/>
    <s v="Two"/>
    <n v="10"/>
    <n v="250"/>
    <n v="210"/>
    <n v="180"/>
    <n v="160"/>
    <n v="150"/>
    <n v="140"/>
    <n v="140"/>
    <n v="150"/>
    <n v="170"/>
    <n v="210"/>
    <n v="220"/>
    <n v="240"/>
  </r>
  <r>
    <n v="1001027014"/>
    <s v="WSDOT"/>
    <n v="200010975494"/>
    <x v="1"/>
    <n v="5000119335"/>
    <x v="0"/>
    <s v="SCH_24EC"/>
    <s v="Two"/>
    <n v="10"/>
    <n v="1200"/>
    <n v="980"/>
    <n v="890"/>
    <n v="800"/>
    <n v="770"/>
    <n v="660"/>
    <n v="610"/>
    <n v="630"/>
    <n v="710"/>
    <n v="850"/>
    <n v="880"/>
    <n v="990"/>
  </r>
  <r>
    <n v="1001027014"/>
    <s v="WSDOT"/>
    <n v="200010975668"/>
    <x v="1"/>
    <n v="5001353972"/>
    <x v="0"/>
    <s v="SCH_24EC"/>
    <s v="Two"/>
    <n v="10"/>
    <n v="350"/>
    <n v="330"/>
    <n v="310"/>
    <n v="330"/>
    <n v="300"/>
    <n v="300"/>
    <n v="310"/>
    <n v="280"/>
    <n v="310"/>
    <n v="340"/>
    <n v="330"/>
    <n v="390"/>
  </r>
  <r>
    <n v="1001027014"/>
    <s v="WSDOT"/>
    <n v="200010975999"/>
    <x v="1"/>
    <n v="5000388489"/>
    <x v="0"/>
    <s v="SCH_24EC"/>
    <s v="Two"/>
    <n v="10"/>
    <n v="300"/>
    <n v="270"/>
    <n v="250"/>
    <n v="237.42"/>
    <n v="184.84"/>
    <n v="137.74"/>
    <n v="180"/>
    <n v="130"/>
    <n v="210"/>
    <n v="200"/>
    <n v="250"/>
    <n v="300"/>
  </r>
  <r>
    <n v="1001027014"/>
    <s v="WSDOT"/>
    <n v="200010976195"/>
    <x v="1"/>
    <n v="5001056627"/>
    <x v="0"/>
    <s v="SCH_24EC"/>
    <s v="Two"/>
    <n v="10"/>
    <n v="6297"/>
    <m/>
    <n v="5620"/>
    <m/>
    <n v="4346"/>
    <m/>
    <n v="3531"/>
    <m/>
    <n v="3497"/>
    <m/>
    <n v="5005.3389999999999"/>
    <m/>
  </r>
  <r>
    <n v="1001027014"/>
    <s v="WSDOT"/>
    <n v="200010976450"/>
    <x v="1"/>
    <n v="5001022797"/>
    <x v="0"/>
    <s v="SCH_24EC"/>
    <s v="Two"/>
    <n v="10"/>
    <n v="964"/>
    <n v="914"/>
    <n v="889"/>
    <n v="777"/>
    <n v="693"/>
    <n v="707"/>
    <n v="675"/>
    <n v="750"/>
    <n v="1008"/>
    <n v="1071"/>
    <n v="1223"/>
    <n v="1153"/>
  </r>
  <r>
    <n v="1001027014"/>
    <s v="WSDOT"/>
    <n v="200010976732"/>
    <x v="1"/>
    <n v="5000527966"/>
    <x v="0"/>
    <s v="SCH_24EC"/>
    <s v="Two"/>
    <n v="10"/>
    <n v="469"/>
    <n v="452"/>
    <n v="429"/>
    <n v="372"/>
    <n v="349"/>
    <n v="293"/>
    <n v="268"/>
    <n v="282"/>
    <n v="311"/>
    <n v="321"/>
    <n v="440"/>
    <n v="464"/>
  </r>
  <r>
    <n v="1001027014"/>
    <s v="WSDOT"/>
    <n v="200010977003"/>
    <x v="1"/>
    <n v="5000689665"/>
    <x v="0"/>
    <s v="SCH_24EC"/>
    <s v="Two"/>
    <n v="10"/>
    <n v="570"/>
    <n v="520"/>
    <n v="480"/>
    <n v="440"/>
    <n v="350"/>
    <n v="290"/>
    <n v="280"/>
    <n v="260"/>
    <n v="320"/>
    <n v="410"/>
    <n v="470"/>
    <n v="520"/>
  </r>
  <r>
    <n v="1001027014"/>
    <s v="WSDOT"/>
    <n v="200011010473"/>
    <x v="1"/>
    <n v="5000085442"/>
    <x v="0"/>
    <s v="SCH_24EC"/>
    <s v="Two"/>
    <n v="10"/>
    <n v="524"/>
    <n v="462"/>
    <n v="497"/>
    <n v="444"/>
    <n v="439"/>
    <n v="380"/>
    <n v="347"/>
    <n v="380"/>
    <n v="368"/>
    <n v="414"/>
    <n v="439"/>
    <n v="535"/>
  </r>
  <r>
    <n v="1001027014"/>
    <s v="WSDOT"/>
    <n v="200011456098"/>
    <x v="1"/>
    <n v="5000616408"/>
    <x v="0"/>
    <s v="SCH_24EC"/>
    <s v="Two"/>
    <n v="10"/>
    <m/>
    <n v="6800"/>
    <m/>
    <n v="5360"/>
    <m/>
    <n v="4080"/>
    <m/>
    <n v="3280"/>
    <m/>
    <n v="4560"/>
    <m/>
    <n v="6400"/>
  </r>
  <r>
    <n v="1001027014"/>
    <s v="WSDOT"/>
    <n v="200012304123"/>
    <x v="1"/>
    <n v="5000924767"/>
    <x v="0"/>
    <s v="SCH_24EL"/>
    <s v="Two"/>
    <n v="10"/>
    <n v="480"/>
    <n v="390"/>
    <n v="370"/>
    <n v="340"/>
    <n v="360"/>
    <n v="330"/>
    <n v="340"/>
    <n v="340"/>
    <n v="360"/>
    <n v="410"/>
    <n v="390"/>
    <n v="440"/>
  </r>
  <r>
    <n v="1001027014"/>
    <s v="WSDOT"/>
    <n v="200013156175"/>
    <x v="1"/>
    <n v="5000008807"/>
    <x v="0"/>
    <s v="SCH_24EL"/>
    <s v="Two"/>
    <n v="10"/>
    <m/>
    <n v="155"/>
    <m/>
    <n v="103"/>
    <m/>
    <n v="75"/>
    <m/>
    <n v="75"/>
    <m/>
    <n v="390"/>
    <m/>
    <m/>
  </r>
  <r>
    <n v="1001027014"/>
    <s v="WSDOT"/>
    <n v="200013617523"/>
    <x v="1"/>
    <n v="5000180117"/>
    <x v="0"/>
    <s v="SCH_24EL"/>
    <s v="Two"/>
    <n v="10"/>
    <m/>
    <n v="357"/>
    <m/>
    <n v="285"/>
    <m/>
    <n v="205"/>
    <m/>
    <n v="198"/>
    <m/>
    <n v="290"/>
    <m/>
    <n v="357"/>
  </r>
  <r>
    <n v="1001027014"/>
    <s v="WSDOT"/>
    <n v="200013999962"/>
    <x v="1"/>
    <n v="5000190559"/>
    <x v="0"/>
    <s v="SCH_24EC"/>
    <s v="Two"/>
    <n v="10"/>
    <n v="1011"/>
    <n v="963"/>
    <n v="891"/>
    <n v="761"/>
    <n v="719"/>
    <n v="597"/>
    <n v="564"/>
    <n v="621"/>
    <n v="700"/>
    <n v="732"/>
    <n v="932"/>
    <n v="998"/>
  </r>
  <r>
    <n v="1001027014"/>
    <s v="WSDOT"/>
    <n v="200014259317"/>
    <x v="1"/>
    <n v="5000482718"/>
    <x v="0"/>
    <s v="SCH_24EL"/>
    <s v="Two"/>
    <n v="10"/>
    <n v="428"/>
    <n v="358"/>
    <n v="310"/>
    <n v="274"/>
    <n v="253"/>
    <n v="214"/>
    <n v="210"/>
    <n v="255"/>
    <n v="273"/>
    <n v="225"/>
    <n v="39"/>
    <n v="29"/>
  </r>
  <r>
    <n v="1001027014"/>
    <s v="WSDOT"/>
    <n v="200014785279"/>
    <x v="1"/>
    <n v="5001593152"/>
    <x v="0"/>
    <s v="SCH_24EL"/>
    <s v="Two"/>
    <n v="10"/>
    <n v="326"/>
    <m/>
    <n v="281"/>
    <m/>
    <n v="211"/>
    <m/>
    <n v="169"/>
    <m/>
    <n v="183"/>
    <m/>
    <n v="135"/>
    <m/>
  </r>
  <r>
    <n v="1001027014"/>
    <s v="WSDOT"/>
    <n v="200015189976"/>
    <x v="1"/>
    <n v="5000408624"/>
    <x v="0"/>
    <s v="SCH_24EC"/>
    <s v="Two"/>
    <n v="10"/>
    <n v="330"/>
    <n v="310"/>
    <n v="290"/>
    <n v="230"/>
    <n v="180"/>
    <n v="160"/>
    <n v="140"/>
    <n v="170"/>
    <n v="210"/>
    <n v="250"/>
    <n v="280"/>
    <n v="360"/>
  </r>
  <r>
    <n v="1001027014"/>
    <s v="WSDOT"/>
    <n v="200016635233"/>
    <x v="1"/>
    <n v="5000372702"/>
    <x v="0"/>
    <s v="SCH_24EC"/>
    <s v="Two"/>
    <n v="10"/>
    <m/>
    <n v="1616"/>
    <m/>
    <n v="671"/>
    <m/>
    <n v="189"/>
    <m/>
    <n v="185"/>
    <m/>
    <n v="593"/>
    <m/>
    <n v="1686"/>
  </r>
  <r>
    <n v="1001027014"/>
    <s v="WSDOT"/>
    <n v="200017416898"/>
    <x v="1"/>
    <n v="5000736398"/>
    <x v="0"/>
    <s v="SCH_24EL"/>
    <s v="Two"/>
    <n v="10"/>
    <n v="513"/>
    <n v="444"/>
    <n v="454"/>
    <n v="427"/>
    <n v="444"/>
    <n v="397"/>
    <n v="382"/>
    <n v="435"/>
    <n v="428"/>
    <n v="480"/>
    <n v="476"/>
    <n v="552"/>
  </r>
  <r>
    <n v="1001027014"/>
    <s v="WSDOT"/>
    <n v="200018627014"/>
    <x v="1"/>
    <n v="5001447313"/>
    <x v="0"/>
    <s v="SCH_24EL"/>
    <s v="Two"/>
    <n v="10"/>
    <n v="240"/>
    <n v="200"/>
    <n v="210"/>
    <n v="160"/>
    <n v="140"/>
    <n v="140"/>
    <n v="120"/>
    <n v="120"/>
    <n v="160"/>
    <n v="170"/>
    <n v="200"/>
    <n v="240"/>
  </r>
  <r>
    <n v="1001027014"/>
    <s v="WSDOT"/>
    <n v="200018879607"/>
    <x v="1"/>
    <n v="5000542999"/>
    <x v="0"/>
    <s v="SCH_24EC"/>
    <s v="Two"/>
    <n v="10"/>
    <n v="340"/>
    <n v="320"/>
    <n v="290"/>
    <n v="240"/>
    <n v="190"/>
    <n v="200"/>
    <n v="170"/>
    <n v="200"/>
    <n v="240"/>
    <n v="280"/>
    <n v="290"/>
    <n v="360"/>
  </r>
  <r>
    <n v="1001027014"/>
    <s v="WSDOT"/>
    <n v="200019304753"/>
    <x v="1"/>
    <n v="5000593412"/>
    <x v="0"/>
    <s v="SCH_24EC"/>
    <s v="Two"/>
    <n v="10"/>
    <n v="961"/>
    <m/>
    <n v="816"/>
    <m/>
    <n v="540"/>
    <m/>
    <n v="357"/>
    <m/>
    <n v="464"/>
    <m/>
    <n v="734"/>
    <m/>
  </r>
  <r>
    <n v="1001027014"/>
    <s v="WSDOT"/>
    <n v="200019831771"/>
    <x v="1"/>
    <n v="5000875995"/>
    <x v="0"/>
    <s v="SCH_24EL"/>
    <s v="Two"/>
    <n v="10"/>
    <n v="396"/>
    <n v="355"/>
    <n v="353"/>
    <n v="322"/>
    <n v="344"/>
    <n v="318"/>
    <n v="303"/>
    <n v="339"/>
    <n v="329"/>
    <n v="393"/>
    <n v="368.12900000000002"/>
    <n v="356.87099999999998"/>
  </r>
  <r>
    <n v="1001027014"/>
    <s v="WSDOT"/>
    <n v="200020232852"/>
    <x v="1"/>
    <n v="5000780159"/>
    <x v="0"/>
    <s v="SCH_24EL"/>
    <s v="Two"/>
    <n v="10"/>
    <n v="4940"/>
    <m/>
    <n v="4900"/>
    <m/>
    <n v="3710"/>
    <m/>
    <n v="2930"/>
    <m/>
    <n v="3200"/>
    <m/>
    <n v="4220"/>
    <m/>
  </r>
  <r>
    <n v="1001027014"/>
    <s v="WSDOT"/>
    <n v="200020275067"/>
    <x v="1"/>
    <n v="5000489255"/>
    <x v="0"/>
    <s v="SCH_24EL"/>
    <s v="Two"/>
    <n v="10"/>
    <n v="650"/>
    <n v="700"/>
    <n v="610"/>
    <n v="530"/>
    <n v="470"/>
    <n v="400"/>
    <n v="400"/>
    <n v="490"/>
    <n v="540"/>
    <n v="690"/>
    <n v="670"/>
    <n v="770"/>
  </r>
  <r>
    <n v="1001027014"/>
    <s v="WSDOT"/>
    <n v="200020676041"/>
    <x v="1"/>
    <n v="5001080243"/>
    <x v="0"/>
    <s v="SCH_24EL"/>
    <s v="Two"/>
    <n v="10"/>
    <n v="535"/>
    <n v="491"/>
    <n v="458"/>
    <n v="372"/>
    <n v="316"/>
    <n v="307"/>
    <n v="267"/>
    <n v="239"/>
    <n v="286"/>
    <n v="323"/>
    <n v="389"/>
    <n v="370"/>
  </r>
  <r>
    <n v="1001027014"/>
    <s v="WSDOT"/>
    <n v="200021092123"/>
    <x v="1"/>
    <n v="5000753041"/>
    <x v="0"/>
    <s v="SCH_24EC"/>
    <s v="Two"/>
    <n v="10"/>
    <n v="512"/>
    <n v="475"/>
    <n v="471"/>
    <n v="473"/>
    <n v="434"/>
    <n v="382"/>
    <n v="399"/>
    <n v="374"/>
    <n v="390"/>
    <n v="384"/>
    <n v="368"/>
    <n v="407"/>
  </r>
  <r>
    <n v="1001027014"/>
    <s v="WSDOT"/>
    <n v="200021248485"/>
    <x v="1"/>
    <n v="5000387939"/>
    <x v="0"/>
    <s v="SCH_24EC"/>
    <s v="Two"/>
    <n v="10"/>
    <n v="183"/>
    <n v="140"/>
    <n v="88"/>
    <n v="67"/>
    <n v="69"/>
    <n v="49"/>
    <n v="69"/>
    <n v="62"/>
    <n v="108"/>
    <n v="128"/>
    <n v="165"/>
    <n v="177"/>
  </r>
  <r>
    <n v="1001027014"/>
    <s v="WSDOT"/>
    <n v="200022705178"/>
    <x v="1"/>
    <n v="5001371498"/>
    <x v="0"/>
    <s v="SCH_24EL"/>
    <s v="Two"/>
    <n v="10"/>
    <n v="410"/>
    <n v="420"/>
    <n v="430"/>
    <n v="420"/>
    <n v="430"/>
    <n v="430"/>
    <n v="460"/>
    <n v="450"/>
    <n v="410"/>
    <n v="480"/>
    <n v="420"/>
    <n v="490"/>
  </r>
  <r>
    <n v="1001027014"/>
    <s v="WSDOT"/>
    <n v="200022848051"/>
    <x v="1"/>
    <n v="5001244612"/>
    <x v="0"/>
    <s v="SCH_24EC"/>
    <s v="Two"/>
    <n v="10"/>
    <n v="869"/>
    <n v="863"/>
    <n v="793"/>
    <n v="669"/>
    <n v="629"/>
    <n v="521"/>
    <n v="483"/>
    <n v="527"/>
    <n v="595"/>
    <n v="601"/>
    <n v="772"/>
    <n v="828"/>
  </r>
  <r>
    <n v="1001027014"/>
    <s v="WSDOT"/>
    <n v="200022938902"/>
    <x v="1"/>
    <n v="5000145062"/>
    <x v="0"/>
    <s v="SCH_24EC"/>
    <s v="Two"/>
    <n v="10"/>
    <n v="170"/>
    <n v="170"/>
    <n v="170"/>
    <n v="180"/>
    <n v="180"/>
    <n v="190"/>
    <n v="200"/>
    <n v="180"/>
    <n v="190"/>
    <n v="200"/>
    <n v="180"/>
    <n v="190"/>
  </r>
  <r>
    <n v="1001027014"/>
    <s v="WSDOT"/>
    <n v="200024101988"/>
    <x v="1"/>
    <n v="5000020885"/>
    <x v="0"/>
    <s v="SCH_24EC"/>
    <s v="Two"/>
    <n v="10"/>
    <n v="300"/>
    <n v="280"/>
    <n v="260"/>
    <n v="250"/>
    <n v="190"/>
    <n v="160"/>
    <n v="140"/>
    <n v="140"/>
    <n v="160"/>
    <n v="220"/>
    <n v="250"/>
    <n v="320"/>
  </r>
  <r>
    <n v="1001027014"/>
    <s v="WSDOT"/>
    <n v="200024248599"/>
    <x v="1"/>
    <n v="5000475921"/>
    <x v="0"/>
    <s v="SCH_24EC"/>
    <s v="Two"/>
    <n v="10"/>
    <n v="180"/>
    <n v="180"/>
    <n v="180"/>
    <n v="190"/>
    <n v="180"/>
    <n v="190"/>
    <n v="190"/>
    <n v="180"/>
    <n v="190"/>
    <n v="190"/>
    <n v="190"/>
    <n v="190"/>
  </r>
  <r>
    <n v="1001027014"/>
    <s v="WSDOT"/>
    <n v="200024422137"/>
    <x v="1"/>
    <n v="5001243395"/>
    <x v="0"/>
    <s v="SCH_24EC"/>
    <s v="Two"/>
    <n v="10"/>
    <m/>
    <n v="1440"/>
    <m/>
    <n v="1280"/>
    <m/>
    <n v="960"/>
    <m/>
    <n v="800"/>
    <m/>
    <n v="1040"/>
    <m/>
    <n v="1680"/>
  </r>
  <r>
    <n v="1001027014"/>
    <s v="WSDOT"/>
    <n v="200024593200"/>
    <x v="1"/>
    <n v="5000749035"/>
    <x v="0"/>
    <s v="SCH_24EC"/>
    <s v="Two"/>
    <n v="10"/>
    <n v="480"/>
    <n v="440"/>
    <n v="440"/>
    <n v="430"/>
    <n v="380"/>
    <n v="360"/>
    <n v="370"/>
    <n v="350"/>
    <n v="360"/>
    <n v="410"/>
    <n v="320"/>
    <n v="350"/>
  </r>
  <r>
    <n v="1001027014"/>
    <s v="WSDOT"/>
    <n v="200024800209"/>
    <x v="1"/>
    <n v="5001698892"/>
    <x v="0"/>
    <s v="SCH_24EC"/>
    <s v="Two"/>
    <n v="10"/>
    <n v="1004"/>
    <n v="938"/>
    <n v="951"/>
    <n v="789"/>
    <n v="729"/>
    <n v="711"/>
    <n v="639"/>
    <n v="649"/>
    <n v="804"/>
    <n v="780"/>
    <n v="861"/>
    <n v="1008"/>
  </r>
  <r>
    <n v="1001027014"/>
    <s v="WSDOT"/>
    <n v="200025359700"/>
    <x v="1"/>
    <n v="5001684138"/>
    <x v="0"/>
    <s v="SCH_24EL"/>
    <s v="Two"/>
    <n v="10"/>
    <n v="358"/>
    <n v="298"/>
    <n v="262"/>
    <n v="224"/>
    <n v="198"/>
    <n v="160"/>
    <n v="136"/>
    <n v="144"/>
    <n v="171"/>
    <n v="230"/>
    <n v="261"/>
    <n v="321"/>
  </r>
  <r>
    <n v="1001027014"/>
    <s v="WSDOT"/>
    <n v="220005606854"/>
    <x v="1"/>
    <n v="5000834231"/>
    <x v="0"/>
    <s v="SCH_24EC"/>
    <s v="Two"/>
    <n v="10"/>
    <n v="702"/>
    <n v="645"/>
    <n v="655"/>
    <n v="560"/>
    <n v="530"/>
    <n v="520"/>
    <n v="473"/>
    <n v="474"/>
    <n v="580"/>
    <n v="504"/>
    <n v="593"/>
    <n v="589"/>
  </r>
  <r>
    <n v="1001027014"/>
    <s v="WSDOT"/>
    <n v="220005606888"/>
    <x v="1"/>
    <n v="5001703843"/>
    <x v="0"/>
    <s v="SCH_24EC"/>
    <s v="Two"/>
    <n v="10"/>
    <n v="812"/>
    <n v="747"/>
    <n v="705"/>
    <n v="607"/>
    <n v="508"/>
    <n v="466"/>
    <n v="478"/>
    <n v="457"/>
    <n v="520"/>
    <n v="606"/>
    <n v="617"/>
    <n v="693"/>
  </r>
  <r>
    <n v="1001027014"/>
    <s v="WSDOT"/>
    <n v="220005607639"/>
    <x v="1"/>
    <n v="5000941154"/>
    <x v="0"/>
    <s v="SCH_24EL"/>
    <s v="Two"/>
    <n v="10"/>
    <n v="240"/>
    <n v="220"/>
    <n v="230"/>
    <n v="210"/>
    <n v="240"/>
    <n v="230"/>
    <n v="210"/>
    <n v="250"/>
    <n v="220"/>
    <n v="260"/>
    <n v="240"/>
    <n v="270"/>
  </r>
  <r>
    <n v="1001027014"/>
    <s v="WSDOT"/>
    <n v="220005607829"/>
    <x v="1"/>
    <n v="5001629896"/>
    <x v="0"/>
    <s v="SCH_24EC"/>
    <s v="Two"/>
    <n v="10"/>
    <n v="929"/>
    <n v="861"/>
    <n v="879"/>
    <n v="748"/>
    <n v="715"/>
    <n v="714"/>
    <n v="626"/>
    <n v="631"/>
    <n v="679"/>
    <n v="603"/>
    <n v="660"/>
    <n v="763"/>
  </r>
  <r>
    <n v="1001027014"/>
    <s v="WSDOT"/>
    <n v="220005607845"/>
    <x v="1"/>
    <n v="5001247144"/>
    <x v="0"/>
    <s v="SCH_24EC"/>
    <s v="Two"/>
    <n v="10"/>
    <n v="270"/>
    <n v="250"/>
    <n v="250"/>
    <n v="250"/>
    <n v="230"/>
    <n v="230"/>
    <n v="250"/>
    <n v="220"/>
    <n v="240"/>
    <n v="270"/>
    <n v="260"/>
    <n v="290"/>
  </r>
  <r>
    <n v="1001027014"/>
    <s v="WSDOT"/>
    <n v="220005607852"/>
    <x v="1"/>
    <n v="5000898342"/>
    <x v="0"/>
    <s v="SCH_24EC"/>
    <s v="Two"/>
    <n v="10"/>
    <n v="949"/>
    <n v="880"/>
    <n v="810"/>
    <n v="767"/>
    <n v="649"/>
    <n v="575"/>
    <n v="573"/>
    <n v="547"/>
    <n v="647"/>
    <n v="791"/>
    <n v="840"/>
    <n v="1014"/>
  </r>
  <r>
    <n v="1001027014"/>
    <s v="WSDOT"/>
    <n v="220005608603"/>
    <x v="1"/>
    <n v="5001039977"/>
    <x v="0"/>
    <s v="SCH_24EC"/>
    <s v="Two"/>
    <n v="10"/>
    <n v="530"/>
    <n v="500"/>
    <n v="500"/>
    <n v="480"/>
    <n v="430"/>
    <n v="410"/>
    <n v="430"/>
    <n v="390"/>
    <n v="450"/>
    <n v="500"/>
    <n v="510"/>
    <n v="600"/>
  </r>
  <r>
    <n v="1001027014"/>
    <s v="WSDOT"/>
    <n v="220005608611"/>
    <x v="1"/>
    <n v="5001063682"/>
    <x v="0"/>
    <s v="SCH_24EC"/>
    <s v="Two"/>
    <n v="10"/>
    <n v="540"/>
    <n v="520"/>
    <n v="490"/>
    <n v="430"/>
    <n v="420"/>
    <n v="350"/>
    <n v="320"/>
    <n v="340"/>
    <n v="360"/>
    <n v="380"/>
    <n v="490"/>
    <n v="520"/>
  </r>
  <r>
    <n v="1001027014"/>
    <s v="WSDOT"/>
    <n v="220005608678"/>
    <x v="1"/>
    <n v="5001094452"/>
    <x v="0"/>
    <s v="SCH_24EC"/>
    <s v="Two"/>
    <n v="10"/>
    <n v="280"/>
    <n v="220"/>
    <n v="200"/>
    <n v="170"/>
    <n v="160"/>
    <n v="130"/>
    <n v="120"/>
    <n v="130"/>
    <n v="150"/>
    <n v="180"/>
    <n v="210"/>
    <n v="240"/>
  </r>
  <r>
    <n v="1001027014"/>
    <s v="WSDOT"/>
    <n v="220005682632"/>
    <x v="1"/>
    <n v="5000594198"/>
    <x v="0"/>
    <s v="SCH_24EC"/>
    <s v="Two"/>
    <n v="10"/>
    <n v="170"/>
    <n v="160"/>
    <n v="130"/>
    <n v="130"/>
    <n v="100"/>
    <n v="100"/>
    <n v="80"/>
    <n v="90"/>
    <n v="100"/>
    <n v="130"/>
    <n v="140"/>
    <n v="170"/>
  </r>
  <r>
    <n v="1001027014"/>
    <s v="WSDOT"/>
    <n v="220005682640"/>
    <x v="1"/>
    <n v="5001309986"/>
    <x v="0"/>
    <s v="SCH_24EC"/>
    <s v="Two"/>
    <n v="10"/>
    <n v="277"/>
    <n v="283"/>
    <n v="281"/>
    <n v="301"/>
    <n v="266"/>
    <n v="196"/>
    <n v="195"/>
    <n v="188"/>
    <n v="208"/>
    <n v="229"/>
    <n v="254"/>
    <n v="288"/>
  </r>
  <r>
    <n v="1001027014"/>
    <s v="WSDOT"/>
    <n v="220005682657"/>
    <x v="1"/>
    <n v="5000485800"/>
    <x v="0"/>
    <s v="SCH_24EC"/>
    <s v="Two"/>
    <n v="10"/>
    <n v="210"/>
    <n v="190"/>
    <n v="180"/>
    <n v="140"/>
    <n v="140"/>
    <n v="110"/>
    <n v="100"/>
    <n v="110"/>
    <n v="140"/>
    <n v="150"/>
    <n v="190"/>
    <n v="210"/>
  </r>
  <r>
    <n v="1001027014"/>
    <s v="WSDOT"/>
    <n v="220005683457"/>
    <x v="1"/>
    <n v="5000597793"/>
    <x v="0"/>
    <s v="SCH_24EC"/>
    <s v="Two"/>
    <n v="10"/>
    <n v="860"/>
    <n v="930"/>
    <n v="800"/>
    <n v="730"/>
    <n v="670"/>
    <n v="630"/>
    <n v="520"/>
    <n v="540"/>
    <n v="620"/>
    <n v="640"/>
    <n v="750"/>
    <n v="780"/>
  </r>
  <r>
    <n v="1001027014"/>
    <s v="WSDOT"/>
    <n v="220005729565"/>
    <x v="1"/>
    <n v="5000807255"/>
    <x v="0"/>
    <s v="SCH_24EC"/>
    <s v="Two"/>
    <n v="10"/>
    <n v="210"/>
    <n v="180"/>
    <n v="170"/>
    <n v="160"/>
    <n v="130"/>
    <n v="100"/>
    <n v="110"/>
    <n v="100"/>
    <n v="130"/>
    <n v="160"/>
    <n v="170"/>
    <n v="210"/>
  </r>
  <r>
    <n v="1001027014"/>
    <s v="WSDOT"/>
    <n v="220005729573"/>
    <x v="1"/>
    <n v="5000597907"/>
    <x v="0"/>
    <s v="SCH_24EC"/>
    <s v="Two"/>
    <n v="10"/>
    <n v="564"/>
    <n v="524"/>
    <n v="525"/>
    <n v="444"/>
    <n v="407"/>
    <n v="369"/>
    <n v="329"/>
    <n v="335"/>
    <n v="430"/>
    <n v="423"/>
    <n v="519"/>
    <n v="544"/>
  </r>
  <r>
    <n v="1001027014"/>
    <s v="WSDOT"/>
    <n v="220005729599"/>
    <x v="1"/>
    <n v="5001625131"/>
    <x v="0"/>
    <s v="SCH_24EC"/>
    <s v="Two"/>
    <n v="10"/>
    <n v="1210"/>
    <n v="1160"/>
    <n v="1080"/>
    <n v="930"/>
    <n v="860"/>
    <n v="700"/>
    <n v="680"/>
    <n v="740"/>
    <n v="830"/>
    <n v="900"/>
    <n v="1160"/>
    <n v="1210"/>
  </r>
  <r>
    <n v="1001027014"/>
    <s v="WSDOT"/>
    <n v="220005729607"/>
    <x v="1"/>
    <n v="5000727985"/>
    <x v="0"/>
    <s v="SCH_24EC"/>
    <s v="Two"/>
    <n v="10"/>
    <n v="250"/>
    <n v="240"/>
    <n v="220"/>
    <n v="180"/>
    <n v="160"/>
    <n v="130"/>
    <n v="120"/>
    <n v="110"/>
    <n v="160"/>
    <n v="160"/>
    <n v="200"/>
    <n v="270"/>
  </r>
  <r>
    <n v="1001027014"/>
    <s v="WSDOT"/>
    <n v="220005729615"/>
    <x v="1"/>
    <n v="5001339952"/>
    <x v="0"/>
    <s v="SCH_24EC"/>
    <s v="Two"/>
    <n v="10"/>
    <n v="560"/>
    <n v="700"/>
    <n v="770"/>
    <n v="420"/>
    <n v="340"/>
    <n v="280"/>
    <n v="270"/>
    <n v="250"/>
    <n v="320"/>
    <n v="410"/>
    <n v="460"/>
    <n v="560"/>
  </r>
  <r>
    <n v="1001027014"/>
    <s v="WSDOT"/>
    <n v="220005729623"/>
    <x v="1"/>
    <n v="5000567911"/>
    <x v="0"/>
    <s v="SCH_24EC"/>
    <s v="Two"/>
    <n v="10"/>
    <n v="250"/>
    <n v="240"/>
    <n v="230"/>
    <n v="200"/>
    <n v="150"/>
    <n v="130"/>
    <n v="110"/>
    <n v="110"/>
    <n v="130"/>
    <n v="170"/>
    <n v="210"/>
    <n v="278.33"/>
  </r>
  <r>
    <n v="1001027014"/>
    <s v="WSDOT"/>
    <n v="220005729649"/>
    <x v="1"/>
    <n v="5001284905"/>
    <x v="0"/>
    <s v="SCH_24EC"/>
    <s v="Two"/>
    <n v="10"/>
    <n v="220"/>
    <n v="180"/>
    <n v="180"/>
    <n v="150"/>
    <n v="130"/>
    <n v="120"/>
    <n v="100"/>
    <n v="110"/>
    <n v="140"/>
    <n v="150"/>
    <n v="180"/>
    <n v="220"/>
  </r>
  <r>
    <n v="1001027014"/>
    <s v="WSDOT"/>
    <n v="220005729664"/>
    <x v="1"/>
    <n v="5001680645"/>
    <x v="0"/>
    <s v="SCH_24EC"/>
    <s v="Two"/>
    <n v="10"/>
    <n v="210"/>
    <n v="180"/>
    <n v="190"/>
    <n v="155.16999999999999"/>
    <n v="123.64"/>
    <n v="116.36"/>
    <n v="94.83"/>
    <n v="100"/>
    <n v="140"/>
    <n v="140"/>
    <n v="190"/>
    <n v="220"/>
  </r>
  <r>
    <n v="1001027014"/>
    <s v="WSDOT"/>
    <n v="220005729680"/>
    <x v="1"/>
    <n v="5001926596"/>
    <x v="0"/>
    <s v="SCH_24EC"/>
    <s v="Two"/>
    <n v="10"/>
    <n v="540"/>
    <n v="500"/>
    <n v="520"/>
    <n v="405.77"/>
    <n v="333.62"/>
    <n v="300.61"/>
    <n v="250"/>
    <n v="300"/>
    <n v="330"/>
    <n v="435.48"/>
    <n v="504.52"/>
    <n v="600"/>
  </r>
  <r>
    <n v="1001027014"/>
    <s v="WSDOT"/>
    <n v="220005730001"/>
    <x v="1"/>
    <n v="5001355266"/>
    <x v="0"/>
    <s v="SCH_24EC"/>
    <s v="Two"/>
    <n v="10"/>
    <n v="360"/>
    <n v="320"/>
    <n v="310"/>
    <n v="240"/>
    <n v="220"/>
    <n v="190"/>
    <n v="180"/>
    <n v="170"/>
    <n v="250"/>
    <n v="260"/>
    <n v="320"/>
    <n v="350"/>
  </r>
  <r>
    <n v="1001027014"/>
    <s v="WSDOT"/>
    <n v="220005730019"/>
    <x v="1"/>
    <n v="5000540868"/>
    <x v="0"/>
    <s v="SCH_24EC"/>
    <s v="Two"/>
    <n v="10"/>
    <n v="1120"/>
    <n v="1020"/>
    <n v="1000"/>
    <n v="780"/>
    <n v="680"/>
    <n v="610"/>
    <n v="520"/>
    <n v="540"/>
    <n v="760"/>
    <n v="740"/>
    <n v="880"/>
    <n v="1207.33"/>
  </r>
  <r>
    <n v="1001027014"/>
    <s v="WSDOT"/>
    <n v="220005730084"/>
    <x v="1"/>
    <n v="5000097382"/>
    <x v="0"/>
    <s v="SCH_24EC"/>
    <s v="Two"/>
    <n v="10"/>
    <n v="1170"/>
    <n v="1000"/>
    <n v="900"/>
    <n v="840"/>
    <n v="790"/>
    <n v="720"/>
    <n v="710"/>
    <n v="840"/>
    <n v="850"/>
    <n v="1050"/>
    <n v="990"/>
    <n v="1200"/>
  </r>
  <r>
    <n v="1001027014"/>
    <s v="WSDOT"/>
    <n v="220005730399"/>
    <x v="1"/>
    <n v="5000836147"/>
    <x v="0"/>
    <s v="SCH_24EL"/>
    <s v="Two"/>
    <n v="10"/>
    <n v="1000"/>
    <n v="850"/>
    <n v="780"/>
    <n v="720"/>
    <n v="680"/>
    <n v="600"/>
    <n v="600"/>
    <n v="700"/>
    <n v="720"/>
    <n v="880"/>
    <n v="830"/>
    <n v="950"/>
  </r>
  <r>
    <n v="1001027014"/>
    <s v="WSDOT"/>
    <n v="220005730480"/>
    <x v="1"/>
    <n v="5001866155"/>
    <x v="0"/>
    <s v="SCH_24EC"/>
    <s v="Two"/>
    <n v="10"/>
    <n v="165"/>
    <n v="141"/>
    <n v="129"/>
    <n v="119"/>
    <n v="124"/>
    <n v="111"/>
    <n v="120"/>
    <n v="117"/>
    <n v="124"/>
    <n v="140"/>
    <n v="136"/>
    <n v="151"/>
  </r>
  <r>
    <n v="1001027014"/>
    <s v="WSDOT"/>
    <n v="220005730738"/>
    <x v="1"/>
    <n v="5000274951"/>
    <x v="0"/>
    <s v="SCH_24EC"/>
    <s v="Two"/>
    <n v="10"/>
    <n v="160"/>
    <n v="134"/>
    <n v="126"/>
    <n v="118"/>
    <n v="121"/>
    <n v="108"/>
    <n v="116"/>
    <n v="113"/>
    <n v="119"/>
    <n v="138"/>
    <n v="135"/>
    <n v="151"/>
  </r>
  <r>
    <n v="1001027014"/>
    <s v="WSDOT"/>
    <n v="220005741677"/>
    <x v="1"/>
    <n v="5000152274"/>
    <x v="0"/>
    <s v="SCH_24EC"/>
    <s v="Two"/>
    <n v="10"/>
    <n v="438"/>
    <n v="282.10700000000003"/>
    <n v="381.89299999999997"/>
    <n v="278"/>
    <n v="242"/>
    <n v="198"/>
    <n v="187"/>
    <n v="308.64499999999998"/>
    <n v="224.35499999999999"/>
    <n v="425"/>
    <n v="545"/>
    <n v="541"/>
  </r>
  <r>
    <n v="1001027014"/>
    <s v="WSDOT"/>
    <n v="220005742428"/>
    <x v="1"/>
    <n v="5000951127"/>
    <x v="0"/>
    <s v="SCH_24EC"/>
    <s v="Two"/>
    <n v="10"/>
    <n v="277"/>
    <n v="373"/>
    <n v="187.03299999999999"/>
    <n v="155"/>
    <n v="142.15199999999999"/>
    <n v="0"/>
    <n v="0"/>
    <m/>
    <n v="180"/>
    <n v="340"/>
    <n v="420"/>
    <n v="430"/>
  </r>
  <r>
    <n v="1001027014"/>
    <s v="WSDOT"/>
    <n v="220005746890"/>
    <x v="1"/>
    <n v="5000767468"/>
    <x v="0"/>
    <s v="SCH_24EC"/>
    <s v="Two"/>
    <n v="10"/>
    <n v="410"/>
    <n v="350"/>
    <n v="320"/>
    <n v="310"/>
    <n v="310"/>
    <n v="290"/>
    <n v="290"/>
    <n v="290"/>
    <n v="320"/>
    <n v="360"/>
    <n v="350"/>
    <n v="390"/>
  </r>
  <r>
    <n v="1001027014"/>
    <s v="WSDOT"/>
    <n v="220005754977"/>
    <x v="1"/>
    <n v="5001059745"/>
    <x v="0"/>
    <s v="SCH_24EC"/>
    <s v="Two"/>
    <n v="10"/>
    <n v="1920"/>
    <m/>
    <n v="1700"/>
    <m/>
    <n v="1370"/>
    <m/>
    <n v="1070"/>
    <m/>
    <n v="1080"/>
    <m/>
    <n v="1410"/>
    <m/>
  </r>
  <r>
    <n v="1001027014"/>
    <s v="WSDOT"/>
    <n v="220005756014"/>
    <x v="1"/>
    <n v="5001565274"/>
    <x v="0"/>
    <s v="SCH_24EC"/>
    <s v="Two"/>
    <n v="10"/>
    <n v="1390"/>
    <m/>
    <n v="1190"/>
    <m/>
    <n v="1040"/>
    <m/>
    <n v="850"/>
    <m/>
    <n v="870"/>
    <m/>
    <n v="1160"/>
    <m/>
  </r>
  <r>
    <n v="1001027014"/>
    <s v="WSDOT"/>
    <n v="220005756055"/>
    <x v="1"/>
    <n v="5000799118"/>
    <x v="0"/>
    <s v="SCH_24EC"/>
    <s v="Two"/>
    <n v="10"/>
    <n v="1198"/>
    <m/>
    <n v="1048"/>
    <m/>
    <n v="746"/>
    <m/>
    <n v="605"/>
    <m/>
    <n v="720"/>
    <m/>
    <n v="837"/>
    <m/>
  </r>
  <r>
    <n v="1001027014"/>
    <s v="WSDOT"/>
    <n v="220005756907"/>
    <x v="1"/>
    <n v="5001267779"/>
    <x v="0"/>
    <s v="SCH_24EC"/>
    <s v="Two"/>
    <n v="10"/>
    <m/>
    <n v="690"/>
    <m/>
    <n v="550"/>
    <m/>
    <n v="380"/>
    <m/>
    <n v="350"/>
    <m/>
    <n v="560"/>
    <m/>
    <n v="740"/>
  </r>
  <r>
    <n v="1001027014"/>
    <s v="WSDOT"/>
    <n v="220005761568"/>
    <x v="1"/>
    <n v="5000128652"/>
    <x v="0"/>
    <s v="SCH_24EC"/>
    <s v="Two"/>
    <n v="10"/>
    <n v="1340"/>
    <m/>
    <n v="1200"/>
    <m/>
    <n v="990"/>
    <m/>
    <n v="890"/>
    <m/>
    <n v="950"/>
    <m/>
    <n v="1150"/>
    <m/>
  </r>
  <r>
    <n v="1001027014"/>
    <s v="WSDOT"/>
    <n v="220005761584"/>
    <x v="1"/>
    <n v="5001049653"/>
    <x v="0"/>
    <s v="SCH_24EC"/>
    <s v="Two"/>
    <n v="10"/>
    <n v="1343"/>
    <m/>
    <n v="583"/>
    <m/>
    <n v="782"/>
    <m/>
    <n v="600"/>
    <m/>
    <n v="595"/>
    <m/>
    <n v="800"/>
    <m/>
  </r>
  <r>
    <n v="1001027014"/>
    <s v="WSDOT"/>
    <n v="220006432623"/>
    <x v="1"/>
    <n v="5000523348"/>
    <x v="0"/>
    <s v="SCH_24EC"/>
    <s v="Two"/>
    <n v="10"/>
    <n v="920"/>
    <n v="980"/>
    <n v="820"/>
    <n v="730"/>
    <n v="670"/>
    <n v="640"/>
    <n v="540"/>
    <n v="570"/>
    <n v="690"/>
    <n v="710"/>
    <n v="870"/>
    <n v="920"/>
  </r>
  <r>
    <n v="1001027014"/>
    <s v="WSDOT"/>
    <n v="220006432631"/>
    <x v="1"/>
    <n v="5001221107"/>
    <x v="0"/>
    <s v="SCH_24EC"/>
    <s v="Two"/>
    <n v="10"/>
    <n v="4070"/>
    <n v="4460"/>
    <n v="3690"/>
    <n v="3250"/>
    <n v="2930"/>
    <n v="2740"/>
    <n v="2230"/>
    <n v="2390"/>
    <n v="2970"/>
    <n v="3230"/>
    <n v="3980"/>
    <n v="4260"/>
  </r>
  <r>
    <n v="1001027014"/>
    <s v="WSDOT"/>
    <n v="220006432649"/>
    <x v="1"/>
    <n v="5001706014"/>
    <x v="0"/>
    <s v="SCH_24EC"/>
    <s v="Two"/>
    <n v="10"/>
    <n v="192"/>
    <m/>
    <n v="172"/>
    <m/>
    <n v="125"/>
    <m/>
    <n v="117"/>
    <m/>
    <n v="142"/>
    <m/>
    <n v="198"/>
    <m/>
  </r>
  <r>
    <n v="1001027014"/>
    <s v="WSDOT"/>
    <n v="220006432672"/>
    <x v="1"/>
    <n v="5000363161"/>
    <x v="0"/>
    <s v="SCH_24EL"/>
    <s v="Two"/>
    <n v="10"/>
    <n v="490"/>
    <m/>
    <n v="410"/>
    <m/>
    <n v="300"/>
    <m/>
    <n v="270"/>
    <m/>
    <n v="350"/>
    <m/>
    <n v="460"/>
    <m/>
  </r>
  <r>
    <n v="1001027014"/>
    <s v="WSDOT"/>
    <n v="220006621043"/>
    <x v="1"/>
    <n v="5001799316"/>
    <x v="0"/>
    <s v="SCH_24EC"/>
    <s v="Two"/>
    <n v="10"/>
    <m/>
    <n v="491"/>
    <m/>
    <n v="366"/>
    <m/>
    <n v="284"/>
    <m/>
    <n v="270"/>
    <m/>
    <n v="359"/>
    <m/>
    <n v="392"/>
  </r>
  <r>
    <n v="1001027014"/>
    <s v="WSDOT"/>
    <n v="220006621498"/>
    <x v="1"/>
    <n v="5001484986"/>
    <x v="0"/>
    <s v="SCH_24EC"/>
    <s v="Two"/>
    <n v="10"/>
    <m/>
    <n v="617"/>
    <m/>
    <n v="458"/>
    <m/>
    <n v="354"/>
    <m/>
    <n v="332"/>
    <m/>
    <n v="467"/>
    <m/>
    <n v="598"/>
  </r>
  <r>
    <n v="1001027014"/>
    <s v="WSDOT"/>
    <n v="220006621514"/>
    <x v="1"/>
    <n v="5000885360"/>
    <x v="0"/>
    <s v="SCH_24EC"/>
    <s v="Two"/>
    <n v="10"/>
    <m/>
    <n v="1116"/>
    <m/>
    <n v="913"/>
    <m/>
    <n v="648"/>
    <m/>
    <n v="703"/>
    <m/>
    <n v="962"/>
    <m/>
    <n v="1279.915"/>
  </r>
  <r>
    <n v="1001027014"/>
    <s v="WSDOT"/>
    <n v="220007975794"/>
    <x v="1"/>
    <n v="5000912685"/>
    <x v="0"/>
    <s v="SCH_24EC"/>
    <s v="Two"/>
    <n v="10"/>
    <n v="13680"/>
    <n v="12920"/>
    <n v="11720"/>
    <n v="9800"/>
    <n v="9200"/>
    <n v="7400"/>
    <n v="6880"/>
    <n v="7720"/>
    <n v="9040"/>
    <n v="9640"/>
    <n v="12800"/>
    <n v="13440"/>
  </r>
  <r>
    <n v="1001054042"/>
    <s v="CITY OF BELLEVUE"/>
    <n v="200009138518"/>
    <x v="1"/>
    <n v="5001923759"/>
    <x v="0"/>
    <s v="SCH_24EC"/>
    <s v="Two"/>
    <n v="10"/>
    <n v="332"/>
    <n v="715"/>
    <n v="391"/>
    <n v="238"/>
    <n v="121"/>
    <n v="128"/>
    <n v="137"/>
    <n v="128"/>
    <n v="125"/>
    <n v="135"/>
    <n v="411"/>
    <n v="644"/>
  </r>
  <r>
    <n v="1001054042"/>
    <s v="CITY OF BELLEVUE"/>
    <n v="200009138666"/>
    <x v="1"/>
    <n v="5000457182"/>
    <x v="0"/>
    <s v="SCH_24EC"/>
    <s v="Two"/>
    <n v="10"/>
    <n v="48"/>
    <n v="37"/>
    <n v="40"/>
    <n v="44"/>
    <n v="41"/>
    <n v="45"/>
    <n v="45"/>
    <n v="41"/>
    <n v="41"/>
    <n v="44"/>
    <n v="41"/>
    <n v="46"/>
  </r>
  <r>
    <n v="1001054042"/>
    <s v="CITY OF BELLEVUE"/>
    <n v="200009139243"/>
    <x v="1"/>
    <n v="5001327546"/>
    <x v="0"/>
    <s v="SCH_24EC"/>
    <s v="Two"/>
    <n v="10"/>
    <n v="4510"/>
    <n v="5200"/>
    <n v="4190"/>
    <n v="3740"/>
    <n v="3001"/>
    <n v="1592"/>
    <n v="2014"/>
    <n v="2376"/>
    <n v="1334"/>
    <n v="951"/>
    <n v="2576"/>
    <n v="3506"/>
  </r>
  <r>
    <n v="1001097056"/>
    <s v="WASHINGTON STATE DOT"/>
    <n v="200006840199"/>
    <x v="1"/>
    <n v="5000867661"/>
    <x v="0"/>
    <s v="SCH_24EC"/>
    <s v="Two"/>
    <n v="10"/>
    <n v="672"/>
    <n v="758"/>
    <n v="634"/>
    <n v="617"/>
    <n v="652"/>
    <n v="613"/>
    <n v="612"/>
    <n v="663"/>
    <n v="644"/>
    <n v="717"/>
    <n v="675"/>
    <n v="771"/>
  </r>
  <r>
    <n v="1001120370"/>
    <s v="DEPT OF HEALTH"/>
    <n v="200010721559"/>
    <x v="1"/>
    <n v="5000192375"/>
    <x v="1"/>
    <s v="SCH_25EC"/>
    <s v="Two"/>
    <n v="10"/>
    <n v="48680"/>
    <n v="44920"/>
    <n v="43840"/>
    <n v="43600"/>
    <n v="52840"/>
    <n v="56160"/>
    <n v="62960"/>
    <n v="70880"/>
    <n v="68360"/>
    <n v="71280"/>
    <n v="59920"/>
    <n v="61440"/>
  </r>
  <r>
    <n v="1001120370"/>
    <s v="DEPT OF HEALTH"/>
    <n v="200010721757"/>
    <x v="1"/>
    <n v="5001788694"/>
    <x v="2"/>
    <s v="SCH_26EC"/>
    <s v="Two"/>
    <n v="10"/>
    <n v="117300"/>
    <n v="119400"/>
    <n v="132900"/>
    <n v="130500"/>
    <n v="106800"/>
    <n v="114900"/>
    <n v="129900"/>
    <n v="139200"/>
    <n v="131400"/>
    <n v="114000"/>
    <n v="117000"/>
    <n v="124200"/>
  </r>
  <r>
    <n v="1001120370"/>
    <s v="DEPT OF HEALTH"/>
    <n v="200010721963"/>
    <x v="1"/>
    <n v="5000947531"/>
    <x v="2"/>
    <s v="SCH_26EC"/>
    <s v="Two"/>
    <n v="10"/>
    <n v="103200"/>
    <n v="96900"/>
    <n v="104400"/>
    <n v="96000"/>
    <n v="93300"/>
    <n v="79500"/>
    <n v="92400"/>
    <n v="101100"/>
    <n v="87600"/>
    <n v="79500"/>
    <n v="91500"/>
    <n v="98400"/>
  </r>
  <r>
    <n v="1001149191"/>
    <s v="WASH ST AVIATION DIVISION"/>
    <n v="200012124968"/>
    <x v="1"/>
    <n v="5001007197"/>
    <x v="0"/>
    <s v="SCH_24EC"/>
    <s v="Two"/>
    <n v="10"/>
    <n v="30"/>
    <n v="29"/>
    <n v="33"/>
    <n v="25"/>
    <n v="24"/>
    <n v="801"/>
    <n v="610"/>
    <n v="503"/>
    <n v="588"/>
    <n v="656"/>
    <n v="139"/>
    <n v="33"/>
  </r>
  <r>
    <n v="1001292268"/>
    <s v="WSDOT"/>
    <n v="200021449109"/>
    <x v="1"/>
    <n v="5000014014"/>
    <x v="0"/>
    <s v="SCH_24EC"/>
    <s v="Two"/>
    <n v="10"/>
    <n v="460"/>
    <n v="480"/>
    <n v="450"/>
    <n v="460"/>
    <n v="450"/>
    <n v="480"/>
    <n v="440"/>
    <n v="460"/>
    <n v="450"/>
    <n v="462"/>
    <n v="482"/>
    <n v="464"/>
  </r>
  <r>
    <n v="1001294054"/>
    <s v="WSDOT"/>
    <n v="220005421791"/>
    <x v="1"/>
    <n v="5001960167"/>
    <x v="0"/>
    <s v="SCH_24EC"/>
    <s v="Two"/>
    <n v="10"/>
    <n v="10840"/>
    <n v="10160"/>
    <n v="10480"/>
    <n v="8560"/>
    <n v="7960"/>
    <n v="8000"/>
    <n v="7120"/>
    <n v="7320"/>
    <n v="8960"/>
    <n v="8920"/>
    <n v="9800"/>
    <n v="10440"/>
  </r>
  <r>
    <n v="1001298501"/>
    <s v="WSDOT"/>
    <n v="220007289014"/>
    <x v="1"/>
    <n v="5002054307"/>
    <x v="0"/>
    <s v="SCH_24EC"/>
    <s v="Two"/>
    <n v="10"/>
    <n v="1675"/>
    <n v="1504"/>
    <n v="1644"/>
    <n v="1547"/>
    <n v="1200"/>
    <n v="1107"/>
    <n v="1140"/>
    <n v="1219"/>
    <n v="1542"/>
    <n v="1685"/>
    <n v="1838"/>
    <n v="2205"/>
  </r>
  <r>
    <n v="1001306299"/>
    <s v="UNIV OF WASH BOTHELL FACILITY SERVICES"/>
    <n v="220014800209"/>
    <x v="2"/>
    <n v="5000357181"/>
    <x v="1"/>
    <s v="SCH_25EC"/>
    <s v="Two"/>
    <n v="15"/>
    <n v="43500"/>
    <n v="44700"/>
    <n v="48000"/>
    <n v="51600"/>
    <n v="48600"/>
    <n v="50100"/>
    <n v="45300"/>
    <n v="42300"/>
    <n v="67500"/>
    <n v="80700"/>
    <n v="74100"/>
    <n v="81000"/>
  </r>
  <r>
    <n v="1001306299"/>
    <s v="UNIV OF WASH BOTHELL FACILITY SERVICES"/>
    <n v="220014800217"/>
    <x v="2"/>
    <n v="5001980110"/>
    <x v="1"/>
    <s v="SCH_25EC"/>
    <s v="Two"/>
    <n v="15"/>
    <n v="64200"/>
    <n v="64800"/>
    <n v="69300"/>
    <n v="62100"/>
    <n v="61800"/>
    <n v="63600"/>
    <n v="61200"/>
    <n v="57600"/>
    <n v="67800"/>
    <n v="70500"/>
    <n v="70800"/>
    <n v="81000"/>
  </r>
  <r>
    <n v="1001306299"/>
    <s v="UNIV OF WASH BOTHELL FACILITY SERVICES"/>
    <n v="220014800241"/>
    <x v="2"/>
    <n v="5000585702"/>
    <x v="2"/>
    <s v="SCH_26EC"/>
    <s v="Two"/>
    <n v="15"/>
    <n v="33900"/>
    <n v="31200"/>
    <n v="45600"/>
    <n v="43200"/>
    <n v="65100"/>
    <n v="71100"/>
    <n v="162300"/>
    <n v="123000"/>
    <n v="107700"/>
    <n v="69600"/>
    <n v="55200"/>
    <n v="54000"/>
  </r>
  <r>
    <n v="1001306299"/>
    <s v="UNIV OF WASH BOTHELL FACILITY SERVICES"/>
    <n v="220014800266"/>
    <x v="2"/>
    <n v="5000895290"/>
    <x v="0"/>
    <s v="SCH_24EC"/>
    <s v="Two"/>
    <n v="15"/>
    <n v="1333"/>
    <n v="1326"/>
    <n v="1464"/>
    <n v="1184"/>
    <n v="782"/>
    <n v="765"/>
    <n v="848"/>
    <n v="885"/>
    <n v="618"/>
    <n v="758"/>
    <n v="971"/>
    <n v="1408"/>
  </r>
  <r>
    <n v="1001306299"/>
    <s v="UNIV OF WASH BOTHELL FACILITY SERVICES"/>
    <n v="220014800274"/>
    <x v="2"/>
    <n v="5000073700"/>
    <x v="0"/>
    <s v="SCH_24EC"/>
    <s v="Two"/>
    <n v="15"/>
    <n v="5158"/>
    <n v="4392"/>
    <n v="4772"/>
    <n v="4506"/>
    <n v="2191"/>
    <n v="1856"/>
    <n v="871"/>
    <n v="803"/>
    <n v="1078"/>
    <n v="2645"/>
    <n v="3859"/>
    <n v="6296"/>
  </r>
  <r>
    <n v="1001306299"/>
    <s v="UNIV OF WASH BOTHELL FACILITY SERVICES"/>
    <n v="220014800407"/>
    <x v="2"/>
    <n v="5000225128"/>
    <x v="1"/>
    <s v="SCH_25EC"/>
    <s v="Two"/>
    <n v="15"/>
    <n v="31317.155999999999"/>
    <n v="31790.628000000001"/>
    <n v="27683.495999999999"/>
    <n v="17997.984"/>
    <n v="18293.715"/>
    <n v="18675.855"/>
    <n v="15147.099"/>
    <n v="19744.334999999999"/>
    <n v="28358.649000000001"/>
    <n v="49661.379000000001"/>
    <n v="55267.875"/>
    <n v="56360.294999999998"/>
  </r>
  <r>
    <n v="1001306299"/>
    <s v="UNIV OF WASH BOTHELL FACILITY SERVICES"/>
    <n v="220014800449"/>
    <x v="2"/>
    <n v="5000916797"/>
    <x v="1"/>
    <s v="SCH_25EC"/>
    <s v="Two"/>
    <n v="15"/>
    <n v="33840"/>
    <n v="31440"/>
    <n v="34200"/>
    <n v="34440"/>
    <n v="35640"/>
    <n v="32400"/>
    <n v="36360"/>
    <n v="33480"/>
    <n v="45840"/>
    <n v="49800"/>
    <n v="45120"/>
    <n v="47160"/>
  </r>
  <r>
    <n v="1001306299"/>
    <s v="UNIV OF WASH BOTHELL FACILITY SERVICES"/>
    <n v="220014805240"/>
    <x v="2"/>
    <n v="5001998430"/>
    <x v="1"/>
    <s v="SCH_25EC"/>
    <s v="Two"/>
    <n v="15"/>
    <n v="12160"/>
    <n v="12480"/>
    <n v="14360"/>
    <n v="12680"/>
    <n v="13080"/>
    <n v="13160"/>
    <n v="14040"/>
    <n v="15960"/>
    <n v="17840"/>
    <n v="19000"/>
    <n v="17360"/>
    <n v="18680"/>
  </r>
  <r>
    <n v="1001306299"/>
    <s v="UNIV OF WASH BOTHELL FACILITY SERVICES"/>
    <n v="220015605995"/>
    <x v="2"/>
    <n v="5001186884"/>
    <x v="0"/>
    <s v="SCH_24EL"/>
    <s v="Two"/>
    <n v="15"/>
    <n v="230"/>
    <n v="223"/>
    <n v="245"/>
    <n v="224"/>
    <n v="235"/>
    <n v="252"/>
    <n v="247"/>
    <n v="239"/>
    <n v="264"/>
    <n v="231"/>
    <n v="222"/>
    <n v="252"/>
  </r>
  <r>
    <n v="1001306299"/>
    <s v="UNIV OF WASH BOTHELL FACILITY SERVICES"/>
    <n v="220015606019"/>
    <x v="2"/>
    <n v="5000995168"/>
    <x v="0"/>
    <s v="SCH_24EC"/>
    <s v="Two"/>
    <n v="15"/>
    <n v="2238"/>
    <n v="2028"/>
    <n v="1985"/>
    <n v="1683"/>
    <n v="1463"/>
    <n v="1385"/>
    <n v="1285"/>
    <n v="1444"/>
    <n v="1718"/>
    <n v="1779"/>
    <n v="1778"/>
    <n v="2493"/>
  </r>
  <r>
    <n v="1001306299"/>
    <s v="UNIV OF WASH BOTHELL FACILITY SERVICES"/>
    <n v="220024804944"/>
    <x v="2"/>
    <n v="5000117310"/>
    <x v="2"/>
    <s v="SCH_26EC"/>
    <s v="Two"/>
    <n v="15"/>
    <n v="4800"/>
    <n v="2400"/>
    <n v="2400"/>
    <n v="2400"/>
    <n v="2400"/>
    <n v="4800"/>
    <n v="2400"/>
    <n v="2400"/>
    <n v="4800"/>
    <n v="2400"/>
    <n v="4800"/>
    <n v="2400"/>
  </r>
  <r>
    <n v="1001306299"/>
    <s v="UNIV OF WASH BOTHELL FACILITY SERVICES"/>
    <n v="220024804951"/>
    <x v="2"/>
    <n v="5000404794"/>
    <x v="0"/>
    <s v="SCH_24EC"/>
    <s v="Two"/>
    <n v="15"/>
    <n v="13760"/>
    <n v="12960"/>
    <n v="13600"/>
    <n v="11840"/>
    <n v="10680"/>
    <n v="11160"/>
    <n v="10000"/>
    <n v="9680"/>
    <n v="11960"/>
    <n v="13600"/>
    <n v="14560"/>
    <n v="17360"/>
  </r>
  <r>
    <n v="1001306299"/>
    <s v="UNIV OF WASH BOTHELL FACILITY SERVICES"/>
    <n v="220024804969"/>
    <x v="2"/>
    <n v="5001775787"/>
    <x v="1"/>
    <s v="SCH_25EC"/>
    <s v="Two"/>
    <n v="15"/>
    <n v="34920"/>
    <n v="37320"/>
    <n v="41160"/>
    <n v="34920"/>
    <n v="36600"/>
    <n v="36720"/>
    <n v="39360"/>
    <n v="38400"/>
    <n v="51360"/>
    <n v="67440"/>
    <n v="71640"/>
    <n v="87120"/>
  </r>
  <r>
    <n v="1001306299"/>
    <s v="UNIV OF WASH BOTHELL FACILITY SERVICES"/>
    <n v="220024804977"/>
    <x v="2"/>
    <n v="5001224511"/>
    <x v="0"/>
    <s v="SCH_24EC"/>
    <s v="Two"/>
    <n v="15"/>
    <n v="7000"/>
    <n v="6400"/>
    <n v="6360"/>
    <n v="5640"/>
    <n v="5200"/>
    <n v="5440"/>
    <n v="4680"/>
    <n v="7440"/>
    <n v="7880"/>
    <n v="13000"/>
    <n v="15360"/>
    <n v="17280"/>
  </r>
  <r>
    <n v="1001306299"/>
    <s v="UNIV OF WASH BOTHELL FACILITY SERVICES"/>
    <n v="220024805297"/>
    <x v="2"/>
    <n v="5001965539"/>
    <x v="0"/>
    <s v="SCH_24EC"/>
    <s v="Two"/>
    <n v="15"/>
    <n v="4640"/>
    <n v="4960"/>
    <n v="7320"/>
    <n v="4320"/>
    <n v="2240"/>
    <n v="2000"/>
    <n v="1560"/>
    <n v="1560"/>
    <n v="1960"/>
    <n v="2960"/>
    <n v="6120"/>
    <n v="8120"/>
  </r>
  <r>
    <n v="1001344383"/>
    <s v="CITY OF ISSAQUAH"/>
    <n v="200011960859"/>
    <x v="0"/>
    <n v="5000765885"/>
    <x v="0"/>
    <s v="SCH_24EC"/>
    <s v="Two"/>
    <n v="18"/>
    <n v="385"/>
    <n v="497"/>
    <n v="362"/>
    <n v="227"/>
    <n v="212"/>
    <n v="170"/>
    <n v="189"/>
    <n v="174"/>
    <n v="190"/>
    <n v="180"/>
    <n v="179"/>
    <n v="222"/>
  </r>
  <r>
    <n v="1001344383"/>
    <s v="CITY OF ISSAQUAH"/>
    <n v="200012811960"/>
    <x v="0"/>
    <n v="5001821057"/>
    <x v="0"/>
    <s v="SCH_24EC"/>
    <s v="Two"/>
    <n v="18"/>
    <n v="140"/>
    <n v="141"/>
    <n v="137"/>
    <n v="111"/>
    <n v="125"/>
    <n v="125"/>
    <n v="139"/>
    <n v="146"/>
    <n v="140"/>
    <n v="141"/>
    <n v="173"/>
    <n v="185"/>
  </r>
  <r>
    <n v="1001344383"/>
    <s v="CITY OF ISSAQUAH"/>
    <n v="220015652559"/>
    <x v="0"/>
    <n v="5002146268"/>
    <x v="1"/>
    <s v="SCH_25EC"/>
    <s v="Two"/>
    <n v="18"/>
    <n v="5106.68"/>
    <n v="4640"/>
    <n v="6440"/>
    <n v="5040"/>
    <n v="4080"/>
    <n v="2720"/>
    <n v="2040"/>
    <n v="1440"/>
    <n v="2800"/>
    <n v="5800"/>
    <n v="8240"/>
    <n v="9160"/>
  </r>
  <r>
    <n v="1001385295"/>
    <s v="DSHS"/>
    <n v="200005030867"/>
    <x v="1"/>
    <n v="5000510542"/>
    <x v="2"/>
    <s v="SCH_26EC"/>
    <s v="Two"/>
    <n v="10"/>
    <n v="134080"/>
    <n v="139840"/>
    <n v="152480"/>
    <n v="122400"/>
    <n v="123040"/>
    <n v="116160"/>
    <n v="132480"/>
    <n v="131680"/>
    <n v="128960"/>
    <n v="119520"/>
    <n v="122720"/>
    <n v="142880"/>
  </r>
  <r>
    <n v="1001411500"/>
    <s v="WALMART STORES INC"/>
    <n v="200008040269"/>
    <x v="1"/>
    <n v="5000846399"/>
    <x v="2"/>
    <s v="SCH_26EC"/>
    <s v="Two"/>
    <n v="10"/>
    <n v="300300"/>
    <n v="255300"/>
    <n v="261300"/>
    <n v="285300"/>
    <n v="260100"/>
    <n v="287100"/>
    <n v="342000"/>
    <n v="312300"/>
    <n v="289200"/>
    <n v="298500"/>
    <n v="273300"/>
    <n v="304800"/>
  </r>
  <r>
    <n v="1001411500"/>
    <s v="WALMART STORES INC"/>
    <n v="200016129013"/>
    <x v="1"/>
    <n v="5000560587"/>
    <x v="2"/>
    <s v="SCH_26EC"/>
    <s v="Two"/>
    <n v="10"/>
    <n v="307500"/>
    <n v="276900"/>
    <n v="270600"/>
    <n v="271500"/>
    <n v="302100"/>
    <n v="288600"/>
    <n v="303900"/>
    <n v="327300"/>
    <n v="314100"/>
    <n v="294600"/>
    <n v="298500"/>
    <n v="277200"/>
  </r>
  <r>
    <n v="1001411500"/>
    <s v="WALMART STORES INC"/>
    <n v="220012869826"/>
    <x v="1"/>
    <n v="5000315198"/>
    <x v="2"/>
    <s v="SCH_26EC"/>
    <s v="Two"/>
    <n v="10"/>
    <n v="320700"/>
    <n v="306900"/>
    <n v="336300"/>
    <n v="291300"/>
    <n v="280200"/>
    <n v="300900"/>
    <n v="331200"/>
    <n v="317400"/>
    <n v="323700"/>
    <n v="273000"/>
    <n v="292200"/>
    <n v="300900"/>
  </r>
  <r>
    <n v="1001411500"/>
    <s v="WALMART STORES INC"/>
    <n v="220012869875"/>
    <x v="1"/>
    <n v="5001657380"/>
    <x v="2"/>
    <s v="SCH_26EC"/>
    <s v="Two"/>
    <n v="10"/>
    <n v="336600"/>
    <n v="284700"/>
    <n v="303900"/>
    <n v="297000"/>
    <n v="325200"/>
    <n v="312300"/>
    <n v="324300"/>
    <n v="377400"/>
    <n v="349800"/>
    <n v="340500"/>
    <n v="266700"/>
    <n v="376800"/>
  </r>
  <r>
    <n v="1001411500"/>
    <s v="WALMART STORES INC"/>
    <n v="220012870212"/>
    <x v="1"/>
    <n v="5000147289"/>
    <x v="2"/>
    <s v="SCH_26EC"/>
    <s v="Two"/>
    <n v="10"/>
    <n v="276300"/>
    <n v="281400"/>
    <n v="278700"/>
    <n v="270300"/>
    <n v="312300"/>
    <n v="305400"/>
    <n v="334200"/>
    <n v="348300"/>
    <n v="328800"/>
    <n v="285600"/>
    <n v="305700"/>
    <n v="297600"/>
  </r>
  <r>
    <n v="1001411500"/>
    <s v="WALMART STORES INC"/>
    <n v="220012870238"/>
    <x v="1"/>
    <n v="5001755470"/>
    <x v="2"/>
    <s v="SCH_26EC"/>
    <s v="Two"/>
    <n v="10"/>
    <n v="213300"/>
    <n v="186600"/>
    <n v="180900"/>
    <n v="199800"/>
    <n v="184500"/>
    <n v="201300"/>
    <n v="241500"/>
    <n v="236100"/>
    <n v="210900"/>
    <n v="212700"/>
    <n v="193200"/>
    <n v="214500"/>
  </r>
  <r>
    <n v="1001411500"/>
    <s v="WALMART STORES INC"/>
    <n v="220012870253"/>
    <x v="1"/>
    <n v="5000868923"/>
    <x v="2"/>
    <s v="SCH_26EC"/>
    <s v="Two"/>
    <n v="10"/>
    <n v="323100"/>
    <n v="287700"/>
    <n v="281400"/>
    <n v="292800"/>
    <n v="316800"/>
    <n v="302400"/>
    <n v="325800"/>
    <n v="356400"/>
    <n v="326100"/>
    <n v="322500"/>
    <n v="294600"/>
    <n v="330000"/>
  </r>
  <r>
    <n v="1001411500"/>
    <s v="WALMART STORES INC"/>
    <n v="220012870279"/>
    <x v="1"/>
    <n v="5001688570"/>
    <x v="2"/>
    <s v="SCH_26EC"/>
    <s v="Two"/>
    <n v="10"/>
    <n v="294000"/>
    <n v="282300"/>
    <n v="309300"/>
    <n v="280500"/>
    <n v="299700"/>
    <n v="325200"/>
    <n v="345900"/>
    <n v="330000"/>
    <n v="499800"/>
    <m/>
    <n v="293100"/>
    <n v="284700"/>
  </r>
  <r>
    <n v="1001411500"/>
    <s v="WALMART STORES INC"/>
    <n v="220012870410"/>
    <x v="1"/>
    <n v="5001919202"/>
    <x v="2"/>
    <s v="SCH_26EC"/>
    <s v="Two"/>
    <n v="10"/>
    <n v="298500"/>
    <n v="274800"/>
    <n v="324600"/>
    <n v="274200"/>
    <n v="291000"/>
    <n v="317400"/>
    <n v="324600"/>
    <n v="304500"/>
    <n v="489000"/>
    <m/>
    <n v="308400"/>
    <n v="366000"/>
  </r>
  <r>
    <n v="1001411500"/>
    <s v="WALMART STORES INC"/>
    <n v="220012870964"/>
    <x v="1"/>
    <n v="5000176227"/>
    <x v="2"/>
    <s v="SCH_26EC"/>
    <s v="Two"/>
    <n v="10"/>
    <n v="269100"/>
    <n v="250800"/>
    <n v="265500"/>
    <n v="291000"/>
    <n v="262500"/>
    <n v="267300"/>
    <n v="314700"/>
    <n v="275700"/>
    <n v="271200"/>
    <n v="285300"/>
    <n v="263400"/>
    <n v="289200"/>
  </r>
  <r>
    <n v="1001411500"/>
    <s v="WALMART STORES INC"/>
    <n v="220012871418"/>
    <x v="1"/>
    <n v="5001823856"/>
    <x v="2"/>
    <s v="SCH_26EC"/>
    <s v="Two"/>
    <n v="10"/>
    <n v="233100"/>
    <n v="225000"/>
    <n v="226500"/>
    <n v="242100"/>
    <n v="222900"/>
    <n v="240900"/>
    <n v="276300"/>
    <n v="257400"/>
    <n v="255000"/>
    <n v="228300"/>
    <n v="248400"/>
    <n v="215100"/>
  </r>
  <r>
    <n v="1001451613"/>
    <s v="WASHINGTON STATE PATROL PROP MGMT"/>
    <n v="200016443927"/>
    <x v="0"/>
    <n v="5001459748"/>
    <x v="1"/>
    <s v="SCH_25EC"/>
    <s v="Two"/>
    <n v="18"/>
    <n v="70500"/>
    <n v="63600"/>
    <n v="65700"/>
    <n v="58200"/>
    <n v="52200"/>
    <n v="45600"/>
    <n v="45000"/>
    <n v="43200"/>
    <n v="42600"/>
    <n v="44100"/>
    <n v="52500"/>
    <n v="63300"/>
  </r>
  <r>
    <n v="1001487169"/>
    <s v="KAISER FOUNDATION HEALTH PLAN OF WASH"/>
    <n v="200016908150"/>
    <x v="2"/>
    <n v="5001151158"/>
    <x v="1"/>
    <s v="SCH_25EC"/>
    <s v="Two"/>
    <n v="15"/>
    <n v="40160"/>
    <n v="39920"/>
    <n v="37200"/>
    <n v="39920"/>
    <n v="37600"/>
    <n v="42480"/>
    <n v="50640"/>
    <n v="45040"/>
    <n v="38480"/>
    <n v="35840"/>
    <n v="39200"/>
    <n v="38160"/>
  </r>
  <r>
    <n v="1001487169"/>
    <s v="KAISER FOUNDATION HEALTH PLAN OF WASH"/>
    <n v="200016908499"/>
    <x v="2"/>
    <n v="5000204076"/>
    <x v="0"/>
    <s v="SCH_24EC"/>
    <s v="Two"/>
    <n v="15"/>
    <n v="8667"/>
    <n v="7971"/>
    <n v="8052"/>
    <n v="7759"/>
    <n v="6568"/>
    <n v="6587"/>
    <n v="8218"/>
    <n v="7786"/>
    <n v="6964"/>
    <n v="7041"/>
    <n v="7537"/>
    <n v="7735"/>
  </r>
  <r>
    <n v="1001487169"/>
    <s v="KAISER FOUNDATION HEALTH PLAN OF WASH"/>
    <n v="200016908705"/>
    <x v="2"/>
    <n v="5000208625"/>
    <x v="1"/>
    <s v="SCH_25EC"/>
    <s v="Two"/>
    <n v="15"/>
    <n v="102840"/>
    <n v="98040"/>
    <n v="110640"/>
    <n v="100560"/>
    <n v="98400"/>
    <n v="101640"/>
    <n v="100800"/>
    <n v="98880"/>
    <n v="111360"/>
    <n v="100800"/>
    <n v="102600"/>
    <n v="115200"/>
  </r>
  <r>
    <n v="1001487169"/>
    <s v="KAISER FOUNDATION HEALTH PLAN OF WASH"/>
    <n v="200016908903"/>
    <x v="2"/>
    <n v="5000513154"/>
    <x v="1"/>
    <s v="SCH_25EC"/>
    <s v="Two"/>
    <n v="15"/>
    <n v="28760"/>
    <n v="28360"/>
    <n v="32800"/>
    <n v="28600"/>
    <n v="27280"/>
    <n v="28960"/>
    <n v="32920"/>
    <n v="31040"/>
    <n v="33280"/>
    <n v="27720"/>
    <n v="24760"/>
    <n v="30000"/>
  </r>
  <r>
    <n v="1001555378"/>
    <s v="KAISER FOUNDATION HEALTH PLAN OF WASH"/>
    <n v="200015823228"/>
    <x v="2"/>
    <n v="5001391165"/>
    <x v="2"/>
    <s v="SCH_26EC"/>
    <s v="Two"/>
    <n v="15"/>
    <n v="471900"/>
    <n v="420000"/>
    <n v="428100"/>
    <n v="473100"/>
    <n v="498000"/>
    <n v="562800"/>
    <n v="650700"/>
    <n v="705300"/>
    <n v="585000"/>
    <n v="546300"/>
    <n v="474000"/>
    <n v="469800"/>
  </r>
  <r>
    <n v="1001613913"/>
    <s v="T-MOBILE WEST CORPORATION"/>
    <n v="200017963550"/>
    <x v="0"/>
    <n v="5001093190"/>
    <x v="0"/>
    <s v="SCH_24EC"/>
    <s v="Two"/>
    <n v="18"/>
    <n v="3628"/>
    <n v="3203"/>
    <n v="3234"/>
    <n v="3535"/>
    <n v="3261"/>
    <n v="3407"/>
    <n v="3635"/>
    <n v="3282"/>
    <n v="3168"/>
    <n v="3326"/>
    <n v="3020"/>
    <n v="3361"/>
  </r>
  <r>
    <n v="1001613913"/>
    <s v="T-MOBILE WEST CORPORATION"/>
    <n v="220016928297"/>
    <x v="0"/>
    <n v="5002162446"/>
    <x v="0"/>
    <s v="SCH_24EC"/>
    <s v="Two"/>
    <n v="18"/>
    <n v="2149"/>
    <n v="2151"/>
    <n v="2012"/>
    <n v="2085"/>
    <n v="2017"/>
    <n v="2227"/>
    <n v="2092"/>
    <n v="2232"/>
    <n v="2088"/>
    <n v="2084"/>
    <n v="2154"/>
    <n v="2083"/>
  </r>
  <r>
    <n v="1001613913"/>
    <s v="T-MOBILE WEST CORPORATION"/>
    <n v="220016929170"/>
    <x v="0"/>
    <n v="5002254081"/>
    <x v="0"/>
    <s v="SCH_24EC"/>
    <s v="Two"/>
    <n v="18"/>
    <n v="4374"/>
    <n v="4284"/>
    <n v="4095"/>
    <n v="4479"/>
    <n v="4570"/>
    <n v="5351"/>
    <n v="5270"/>
    <n v="5615"/>
    <n v="5056"/>
    <n v="4684"/>
    <n v="4625"/>
    <n v="4345"/>
  </r>
  <r>
    <n v="1001613913"/>
    <s v="T-MOBILE WEST CORPORATION"/>
    <n v="220019790132"/>
    <x v="0"/>
    <n v="5002281950"/>
    <x v="0"/>
    <s v="SCH_24EC"/>
    <s v="Two"/>
    <n v="18"/>
    <n v="4321"/>
    <n v="3838"/>
    <n v="3871"/>
    <n v="4305"/>
    <n v="3989"/>
    <n v="4185"/>
    <n v="4565"/>
    <n v="4289"/>
    <n v="4535"/>
    <n v="3979"/>
    <n v="6130"/>
    <n v="6837"/>
  </r>
  <r>
    <n v="1001616117"/>
    <s v="CITY OF KENT-KENT EVENTS CENTER"/>
    <n v="200017863271"/>
    <x v="2"/>
    <n v="5000635975"/>
    <x v="2"/>
    <s v="SCH_26EC"/>
    <s v="Two"/>
    <n v="15"/>
    <n v="93300"/>
    <n v="105300"/>
    <n v="191100"/>
    <n v="192900"/>
    <n v="130800"/>
    <n v="90300"/>
    <n v="97800"/>
    <n v="200400"/>
    <n v="228600"/>
    <n v="276000"/>
    <n v="257400"/>
    <n v="247800"/>
  </r>
  <r>
    <n v="1001630043"/>
    <s v="WSDOT AREA  3"/>
    <n v="200021902867"/>
    <x v="1"/>
    <n v="5001009041"/>
    <x v="0"/>
    <s v="SCH_24EL"/>
    <s v="Two"/>
    <n v="10"/>
    <m/>
    <n v="399"/>
    <m/>
    <n v="351"/>
    <m/>
    <n v="191"/>
    <m/>
    <n v="127"/>
    <m/>
    <n v="201"/>
    <m/>
    <n v="375"/>
  </r>
  <r>
    <n v="1001630043"/>
    <s v="WSDOT AREA  3"/>
    <n v="200021903022"/>
    <x v="1"/>
    <n v="5001090256"/>
    <x v="0"/>
    <s v="SCH_24EL"/>
    <s v="Two"/>
    <n v="10"/>
    <n v="1393"/>
    <n v="1368"/>
    <n v="1355"/>
    <n v="1076"/>
    <n v="847"/>
    <n v="867"/>
    <n v="683"/>
    <n v="730"/>
    <n v="1021"/>
    <n v="962"/>
    <n v="1056"/>
    <n v="1379"/>
  </r>
  <r>
    <n v="1001630043"/>
    <s v="WSDOT AREA  3"/>
    <n v="220006149326"/>
    <x v="1"/>
    <n v="5001929290"/>
    <x v="0"/>
    <s v="SCH_24EL"/>
    <s v="Two"/>
    <n v="10"/>
    <n v="415"/>
    <n v="408"/>
    <n v="397"/>
    <n v="361"/>
    <n v="352"/>
    <n v="315"/>
    <n v="253"/>
    <n v="267"/>
    <n v="292"/>
    <n v="335"/>
    <n v="381"/>
    <n v="318"/>
  </r>
  <r>
    <n v="1001630043"/>
    <s v="WSDOT AREA  3"/>
    <n v="220006149334"/>
    <x v="1"/>
    <n v="5001430549"/>
    <x v="0"/>
    <s v="SCH_24EC"/>
    <s v="Two"/>
    <n v="10"/>
    <n v="370"/>
    <n v="350"/>
    <n v="330"/>
    <n v="290"/>
    <n v="300"/>
    <n v="270"/>
    <n v="270"/>
    <n v="280"/>
    <n v="310"/>
    <n v="300"/>
    <n v="360"/>
    <n v="370"/>
  </r>
  <r>
    <n v="1001630043"/>
    <s v="WSDOT AREA  3"/>
    <n v="220006149359"/>
    <x v="1"/>
    <n v="5001415021"/>
    <x v="0"/>
    <s v="SCH_24EC"/>
    <s v="Two"/>
    <n v="10"/>
    <n v="378"/>
    <n v="369"/>
    <n v="359"/>
    <n v="319"/>
    <n v="304"/>
    <n v="272"/>
    <n v="243"/>
    <n v="254"/>
    <n v="265"/>
    <n v="277"/>
    <n v="350"/>
    <n v="358"/>
  </r>
  <r>
    <n v="1001630043"/>
    <s v="WSDOT AREA  3"/>
    <n v="220006149367"/>
    <x v="1"/>
    <n v="5000088510"/>
    <x v="0"/>
    <s v="SCH_24EC"/>
    <s v="Two"/>
    <n v="10"/>
    <n v="250"/>
    <n v="230"/>
    <n v="250"/>
    <n v="260"/>
    <n v="290"/>
    <n v="296"/>
    <n v="287"/>
    <n v="280"/>
    <n v="285"/>
    <n v="253"/>
    <n v="285"/>
    <n v="289"/>
  </r>
  <r>
    <n v="1001682144"/>
    <s v="WASH STATE DEPT OF HEALTH"/>
    <n v="220012548842"/>
    <x v="1"/>
    <n v="5002041384"/>
    <x v="0"/>
    <s v="SCH_24EC"/>
    <s v="Two"/>
    <n v="10"/>
    <n v="340"/>
    <n v="310"/>
    <n v="290"/>
    <n v="290"/>
    <n v="330"/>
    <n v="300"/>
    <n v="340"/>
    <n v="360"/>
    <n v="340"/>
    <n v="260"/>
    <n v="220"/>
    <n v="296"/>
  </r>
  <r>
    <n v="1001700101"/>
    <s v="PROVIDENCE MARIANWOOD"/>
    <n v="200003458383"/>
    <x v="1"/>
    <n v="5001241847"/>
    <x v="1"/>
    <s v="SCH_25EC"/>
    <s v="Two"/>
    <n v="10"/>
    <n v="48000"/>
    <n v="41920"/>
    <n v="46080"/>
    <n v="49920"/>
    <n v="49280"/>
    <n v="50720"/>
    <n v="62240"/>
    <n v="54080"/>
    <n v="53600"/>
    <n v="52800"/>
    <n v="44480"/>
    <n v="47520"/>
  </r>
  <r>
    <n v="1001774996"/>
    <s v="BELLEVUE COLLEGE"/>
    <n v="220006230886"/>
    <x v="1"/>
    <n v="5000344157"/>
    <x v="2"/>
    <s v="SCH_26EC"/>
    <s v="Two"/>
    <n v="10"/>
    <n v="69720"/>
    <n v="67560"/>
    <n v="59760"/>
    <n v="54240"/>
    <n v="66720"/>
    <n v="59040"/>
    <n v="94200"/>
    <n v="79920"/>
    <n v="64560"/>
    <n v="60120"/>
    <n v="56880"/>
    <n v="63600"/>
  </r>
  <r>
    <n v="1001774996"/>
    <s v="BELLEVUE COLLEGE"/>
    <n v="220006231231"/>
    <x v="1"/>
    <n v="5001098454"/>
    <x v="0"/>
    <s v="SCH_24EC"/>
    <s v="Two"/>
    <n v="10"/>
    <n v="3209"/>
    <n v="3058"/>
    <n v="2959"/>
    <n v="2994"/>
    <n v="3055"/>
    <n v="3280"/>
    <n v="3826"/>
    <n v="3976"/>
    <n v="3041"/>
    <n v="3156"/>
    <n v="3127"/>
    <n v="3580"/>
  </r>
  <r>
    <n v="1001774996"/>
    <s v="BELLEVUE COLLEGE"/>
    <n v="220006231231"/>
    <x v="1"/>
    <n v="5001098498"/>
    <x v="3"/>
    <s v="SCH_31EC"/>
    <s v="Two"/>
    <n v="10"/>
    <n v="1004400"/>
    <n v="925200"/>
    <n v="860400"/>
    <n v="741600"/>
    <n v="259200"/>
    <n v="547200"/>
    <n v="190800"/>
    <n v="93600"/>
    <n v="93600"/>
    <n v="151200"/>
    <n v="169200"/>
    <n v="194400"/>
  </r>
  <r>
    <n v="1001845189"/>
    <s v="T-MOBILE WEST CORPORATION"/>
    <n v="220011540352"/>
    <x v="0"/>
    <n v="5000897662"/>
    <x v="0"/>
    <s v="SCH_24EC"/>
    <s v="Two"/>
    <n v="18"/>
    <m/>
    <n v="1268"/>
    <m/>
    <n v="1280"/>
    <m/>
    <n v="10820"/>
    <m/>
    <n v="13843"/>
    <m/>
    <n v="13767"/>
    <m/>
    <n v="13311"/>
  </r>
  <r>
    <n v="1001845189"/>
    <s v="T-MOBILE WEST CORPORATION"/>
    <n v="220012380352"/>
    <x v="0"/>
    <n v="5001658139"/>
    <x v="0"/>
    <s v="SCH_24EC"/>
    <s v="Two"/>
    <n v="18"/>
    <n v="3133"/>
    <n v="3286"/>
    <n v="3771"/>
    <n v="3638"/>
    <n v="3817"/>
    <n v="3681"/>
    <n v="4095"/>
    <n v="3838"/>
    <n v="7746"/>
    <n v="0"/>
    <m/>
    <m/>
  </r>
  <r>
    <n v="1001845189"/>
    <s v="T-MOBILE WEST CORPORATION"/>
    <n v="220013059666"/>
    <x v="0"/>
    <n v="5002134814"/>
    <x v="0"/>
    <s v="SCH_24EC"/>
    <s v="Two"/>
    <n v="18"/>
    <n v="2830"/>
    <n v="2980"/>
    <n v="3000"/>
    <n v="2750"/>
    <n v="2960"/>
    <n v="3020"/>
    <n v="4040"/>
    <n v="3830"/>
    <n v="4110"/>
    <n v="3480"/>
    <n v="2960"/>
    <n v="3277.59"/>
  </r>
  <r>
    <n v="1001936315"/>
    <s v="WASHINGTON STATE DOT"/>
    <n v="220003884073"/>
    <x v="1"/>
    <n v="5001993768"/>
    <x v="0"/>
    <s v="SCH_24EC"/>
    <s v="Two"/>
    <n v="10"/>
    <n v="8667"/>
    <n v="7572"/>
    <n v="6786"/>
    <n v="6650"/>
    <n v="5083"/>
    <n v="4948"/>
    <n v="5065"/>
    <n v="5201"/>
    <n v="6172"/>
    <n v="6393"/>
    <n v="6692"/>
    <n v="7673"/>
  </r>
  <r>
    <n v="1001936315"/>
    <s v="WASHINGTON STATE DOT"/>
    <n v="220003885930"/>
    <x v="1"/>
    <n v="5001977154"/>
    <x v="0"/>
    <s v="SCH_24EC"/>
    <s v="Two"/>
    <n v="10"/>
    <n v="3295"/>
    <n v="3239"/>
    <n v="2590"/>
    <n v="2250"/>
    <n v="2104"/>
    <n v="1744"/>
    <n v="1637"/>
    <n v="1964"/>
    <n v="2177"/>
    <n v="2722"/>
    <n v="2739"/>
    <n v="3140"/>
  </r>
  <r>
    <n v="1001936315"/>
    <s v="WASHINGTON STATE DOT"/>
    <n v="220004288639"/>
    <x v="1"/>
    <n v="5002014109"/>
    <x v="2"/>
    <s v="SCH_26EC"/>
    <s v="Two"/>
    <n v="10"/>
    <n v="68520"/>
    <n v="68160"/>
    <n v="74160"/>
    <n v="107040"/>
    <n v="114600"/>
    <n v="122760"/>
    <n v="132000"/>
    <n v="112680"/>
    <n v="104160"/>
    <n v="80520"/>
    <n v="59880"/>
    <n v="51240"/>
  </r>
  <r>
    <n v="1001979479"/>
    <s v="WASH STATE DEPT OF HWY"/>
    <n v="200018769634"/>
    <x v="1"/>
    <n v="5000201130"/>
    <x v="0"/>
    <s v="SCH_24EC"/>
    <s v="Two"/>
    <n v="10"/>
    <n v="6775"/>
    <n v="8326"/>
    <n v="7179"/>
    <n v="6481"/>
    <n v="4722"/>
    <n v="4537"/>
    <n v="4071"/>
    <n v="4460"/>
    <n v="3849"/>
    <n v="4072"/>
    <n v="6534"/>
    <n v="6670"/>
  </r>
  <r>
    <n v="1001985138"/>
    <s v="WSDOT OR SIGNALS"/>
    <n v="200000086468"/>
    <x v="1"/>
    <n v="5000537580"/>
    <x v="0"/>
    <s v="SCH_24EC"/>
    <s v="Two"/>
    <n v="10"/>
    <n v="2880"/>
    <n v="2720"/>
    <n v="2720"/>
    <n v="2080"/>
    <n v="1920"/>
    <n v="1760"/>
    <n v="1760"/>
    <n v="1760"/>
    <n v="1920"/>
    <n v="2240"/>
    <n v="2560"/>
    <n v="2880"/>
  </r>
  <r>
    <n v="1001985138"/>
    <s v="WSDOT OR SIGNALS"/>
    <n v="200000304747"/>
    <x v="1"/>
    <n v="5001689876"/>
    <x v="0"/>
    <s v="SCH_24EL"/>
    <s v="Two"/>
    <n v="10"/>
    <n v="2640"/>
    <n v="2720"/>
    <n v="2560"/>
    <n v="2000"/>
    <n v="1840"/>
    <n v="1760"/>
    <n v="1440"/>
    <n v="1680"/>
    <n v="2000"/>
    <n v="2320"/>
    <n v="2640"/>
    <n v="3280"/>
  </r>
  <r>
    <n v="1001985138"/>
    <s v="WSDOT OR SIGNALS"/>
    <n v="200000401402"/>
    <x v="1"/>
    <n v="5001007234"/>
    <x v="0"/>
    <s v="SCH_24EC"/>
    <s v="Two"/>
    <n v="10"/>
    <n v="190"/>
    <n v="197"/>
    <n v="204"/>
    <n v="193"/>
    <n v="202"/>
    <n v="194"/>
    <n v="219"/>
    <n v="205"/>
    <n v="221"/>
    <n v="199"/>
    <n v="194"/>
    <n v="217"/>
  </r>
  <r>
    <n v="1001985138"/>
    <s v="WSDOT OR SIGNALS"/>
    <n v="200000401832"/>
    <x v="1"/>
    <n v="5001086801"/>
    <x v="0"/>
    <s v="SCH_24EC"/>
    <s v="Two"/>
    <n v="10"/>
    <n v="540"/>
    <n v="490"/>
    <n v="500"/>
    <n v="420"/>
    <n v="390"/>
    <n v="396"/>
    <n v="356"/>
    <n v="354"/>
    <n v="442"/>
    <n v="451"/>
    <n v="520.90899999999999"/>
    <n v="527"/>
  </r>
  <r>
    <n v="1001985138"/>
    <s v="WSDOT OR SIGNALS"/>
    <n v="200000402020"/>
    <x v="1"/>
    <n v="5001677376"/>
    <x v="0"/>
    <s v="SCH_24EC"/>
    <s v="Two"/>
    <n v="10"/>
    <n v="338"/>
    <n v="277"/>
    <n v="237"/>
    <n v="219"/>
    <n v="173"/>
    <n v="158"/>
    <n v="171"/>
    <n v="185"/>
    <n v="215"/>
    <n v="270"/>
    <n v="284"/>
    <n v="337"/>
  </r>
  <r>
    <n v="1001985138"/>
    <s v="WSDOT OR SIGNALS"/>
    <n v="200000402186"/>
    <x v="1"/>
    <n v="5001901650"/>
    <x v="0"/>
    <s v="SCH_24EC"/>
    <s v="Two"/>
    <n v="10"/>
    <n v="783"/>
    <n v="687"/>
    <n v="496"/>
    <n v="555"/>
    <n v="542"/>
    <n v="454"/>
    <n v="415"/>
    <n v="174"/>
    <n v="432"/>
    <n v="598"/>
    <n v="629"/>
    <n v="760"/>
  </r>
  <r>
    <n v="1001985138"/>
    <s v="WSDOT OR SIGNALS"/>
    <n v="200000402400"/>
    <x v="1"/>
    <n v="5001012950"/>
    <x v="0"/>
    <s v="SCH_24EC"/>
    <s v="Two"/>
    <n v="10"/>
    <n v="368"/>
    <n v="336"/>
    <n v="317"/>
    <n v="261"/>
    <n v="230"/>
    <n v="217"/>
    <n v="191"/>
    <n v="197"/>
    <n v="259"/>
    <n v="270"/>
    <n v="315"/>
    <n v="385"/>
  </r>
  <r>
    <n v="1001985138"/>
    <s v="WSDOT OR SIGNALS"/>
    <n v="200000402616"/>
    <x v="1"/>
    <n v="5001907265"/>
    <x v="0"/>
    <s v="SCH_24EC"/>
    <s v="Two"/>
    <n v="10"/>
    <n v="110"/>
    <n v="114"/>
    <n v="114"/>
    <n v="104"/>
    <n v="89"/>
    <n v="82"/>
    <n v="65"/>
    <n v="46"/>
    <n v="51"/>
    <n v="63"/>
    <n v="101"/>
    <n v="121"/>
  </r>
  <r>
    <n v="1001985138"/>
    <s v="WSDOT OR SIGNALS"/>
    <n v="200000403010"/>
    <x v="1"/>
    <n v="5000580372"/>
    <x v="0"/>
    <s v="SCH_24EC"/>
    <s v="Two"/>
    <n v="10"/>
    <n v="470"/>
    <n v="430"/>
    <n v="440"/>
    <n v="380"/>
    <n v="350"/>
    <n v="370"/>
    <n v="330"/>
    <n v="340"/>
    <n v="411"/>
    <n v="395"/>
    <n v="442"/>
    <n v="509"/>
  </r>
  <r>
    <n v="1001985138"/>
    <s v="WSDOT OR SIGNALS"/>
    <n v="200000403234"/>
    <x v="1"/>
    <n v="5000353818"/>
    <x v="0"/>
    <s v="SCH_24EC"/>
    <s v="Two"/>
    <n v="10"/>
    <n v="222"/>
    <n v="230"/>
    <n v="238"/>
    <n v="229"/>
    <n v="252"/>
    <n v="255"/>
    <n v="288"/>
    <n v="272"/>
    <n v="290"/>
    <n v="271"/>
    <n v="239"/>
    <n v="257"/>
  </r>
  <r>
    <n v="1001985138"/>
    <s v="WSDOT OR SIGNALS"/>
    <n v="200000403416"/>
    <x v="1"/>
    <n v="5001728619"/>
    <x v="0"/>
    <s v="SCH_24EC"/>
    <s v="Two"/>
    <n v="10"/>
    <n v="991"/>
    <n v="942"/>
    <n v="929"/>
    <n v="770"/>
    <n v="694"/>
    <n v="675"/>
    <n v="530"/>
    <n v="528"/>
    <n v="666"/>
    <n v="655"/>
    <n v="748"/>
    <n v="886"/>
  </r>
  <r>
    <n v="1001985138"/>
    <s v="WSDOT OR SIGNALS"/>
    <n v="200000403598"/>
    <x v="1"/>
    <n v="5001198949"/>
    <x v="0"/>
    <s v="SCH_24EC"/>
    <s v="Two"/>
    <n v="10"/>
    <n v="580"/>
    <n v="600"/>
    <n v="530"/>
    <n v="550"/>
    <n v="460"/>
    <n v="460"/>
    <n v="500"/>
    <n v="500"/>
    <n v="530"/>
    <n v="600"/>
    <n v="580"/>
    <n v="710"/>
  </r>
  <r>
    <n v="1001985138"/>
    <s v="WSDOT OR SIGNALS"/>
    <n v="200000403788"/>
    <x v="1"/>
    <n v="5001067000"/>
    <x v="0"/>
    <s v="SCH_24EC"/>
    <s v="Two"/>
    <n v="10"/>
    <n v="350"/>
    <n v="322"/>
    <n v="308"/>
    <n v="247"/>
    <n v="218"/>
    <n v="202"/>
    <n v="171"/>
    <n v="179"/>
    <n v="243"/>
    <n v="254"/>
    <n v="302"/>
    <n v="370"/>
  </r>
  <r>
    <n v="1001985138"/>
    <s v="WSDOT OR SIGNALS"/>
    <n v="200000403986"/>
    <x v="1"/>
    <n v="5001023840"/>
    <x v="0"/>
    <s v="SCH_24EC"/>
    <s v="Two"/>
    <n v="10"/>
    <n v="434"/>
    <n v="398"/>
    <n v="384"/>
    <n v="303"/>
    <n v="281"/>
    <n v="302"/>
    <n v="283"/>
    <n v="255"/>
    <n v="234"/>
    <n v="226"/>
    <n v="254"/>
    <n v="292"/>
  </r>
  <r>
    <n v="1001985138"/>
    <s v="WSDOT OR SIGNALS"/>
    <n v="200000404182"/>
    <x v="1"/>
    <n v="5001115022"/>
    <x v="0"/>
    <s v="SCH_24EC"/>
    <s v="Two"/>
    <n v="10"/>
    <n v="431"/>
    <n v="403"/>
    <n v="362"/>
    <n v="304"/>
    <n v="286"/>
    <n v="240"/>
    <n v="230"/>
    <n v="250"/>
    <n v="279"/>
    <n v="306"/>
    <n v="393"/>
    <n v="417"/>
  </r>
  <r>
    <n v="1001985138"/>
    <s v="WSDOT OR SIGNALS"/>
    <n v="200000404372"/>
    <x v="1"/>
    <n v="5000842161"/>
    <x v="0"/>
    <s v="SCH_24EL"/>
    <s v="Two"/>
    <n v="10"/>
    <n v="1168"/>
    <n v="1015"/>
    <n v="930"/>
    <n v="827"/>
    <n v="807"/>
    <n v="677"/>
    <n v="613"/>
    <n v="704"/>
    <n v="746"/>
    <n v="899"/>
    <n v="944"/>
    <n v="1143"/>
  </r>
  <r>
    <n v="1001985138"/>
    <s v="WSDOT OR SIGNALS"/>
    <n v="200000960621"/>
    <x v="1"/>
    <n v="5000596469"/>
    <x v="0"/>
    <s v="SCH_24EC"/>
    <s v="Two"/>
    <n v="10"/>
    <n v="3080"/>
    <n v="3444.36"/>
    <n v="2915.64"/>
    <n v="2480"/>
    <n v="2160"/>
    <n v="1840"/>
    <n v="2200"/>
    <n v="2000"/>
    <n v="2251.2399999999998"/>
    <n v="1788.76"/>
    <n v="3052.36"/>
    <n v="3342.72"/>
  </r>
  <r>
    <n v="1001985138"/>
    <s v="WSDOT OR SIGNALS"/>
    <n v="200002082325"/>
    <x v="1"/>
    <n v="5001428509"/>
    <x v="0"/>
    <s v="SCH_24EC"/>
    <s v="Two"/>
    <n v="10"/>
    <n v="225.47"/>
    <n v="310"/>
    <n v="290"/>
    <n v="240"/>
    <n v="230"/>
    <n v="205"/>
    <n v="167"/>
    <n v="191"/>
    <n v="210"/>
    <n v="265"/>
    <n v="288"/>
    <n v="354"/>
  </r>
  <r>
    <n v="1001985138"/>
    <s v="WSDOT OR SIGNALS"/>
    <n v="200002708721"/>
    <x v="1"/>
    <n v="5000521838"/>
    <x v="0"/>
    <s v="SCH_24EL"/>
    <s v="Two"/>
    <n v="10"/>
    <n v="4000"/>
    <n v="3520"/>
    <n v="3120"/>
    <n v="2800"/>
    <n v="2560"/>
    <n v="2080"/>
    <n v="1680"/>
    <n v="2080"/>
    <n v="2240"/>
    <m/>
    <n v="5840"/>
    <n v="3680"/>
  </r>
  <r>
    <n v="1001985138"/>
    <s v="WSDOT OR SIGNALS"/>
    <n v="200004909129"/>
    <x v="1"/>
    <n v="5000339078"/>
    <x v="0"/>
    <s v="SCH_24EC"/>
    <s v="Two"/>
    <n v="10"/>
    <n v="324.92"/>
    <n v="320"/>
    <n v="300"/>
    <n v="250"/>
    <n v="240"/>
    <n v="200"/>
    <n v="171"/>
    <n v="200"/>
    <n v="220"/>
    <n v="277"/>
    <n v="301"/>
    <n v="365"/>
  </r>
  <r>
    <n v="1001985138"/>
    <s v="WSDOT OR SIGNALS"/>
    <n v="200004926594"/>
    <x v="1"/>
    <n v="5000720110"/>
    <x v="0"/>
    <s v="SCH_24EC"/>
    <s v="Two"/>
    <n v="10"/>
    <n v="530"/>
    <n v="570"/>
    <n v="470"/>
    <n v="400"/>
    <n v="360"/>
    <n v="330"/>
    <n v="270"/>
    <n v="280"/>
    <n v="360"/>
    <n v="400"/>
    <n v="500"/>
    <n v="540"/>
  </r>
  <r>
    <n v="1001985138"/>
    <s v="WSDOT OR SIGNALS"/>
    <n v="200006697037"/>
    <x v="1"/>
    <n v="5000907434"/>
    <x v="0"/>
    <s v="SCH_24EC"/>
    <s v="Two"/>
    <n v="10"/>
    <n v="603"/>
    <n v="550"/>
    <n v="479"/>
    <n v="391"/>
    <n v="337"/>
    <n v="331"/>
    <n v="321"/>
    <n v="355"/>
    <n v="453"/>
    <n v="457"/>
    <n v="256"/>
    <n v="370"/>
  </r>
  <r>
    <n v="1001985138"/>
    <s v="WSDOT OR SIGNALS"/>
    <n v="200007335595"/>
    <x v="1"/>
    <n v="5000702149"/>
    <x v="0"/>
    <s v="SCH_24EC"/>
    <s v="Two"/>
    <n v="10"/>
    <n v="1380"/>
    <n v="1480"/>
    <n v="1200"/>
    <n v="1050"/>
    <n v="920"/>
    <n v="840"/>
    <n v="700"/>
    <n v="740"/>
    <n v="930"/>
    <n v="1020"/>
    <n v="1290"/>
    <n v="1410"/>
  </r>
  <r>
    <n v="1001985138"/>
    <s v="WSDOT OR SIGNALS"/>
    <n v="200008241172"/>
    <x v="1"/>
    <n v="5001721548"/>
    <x v="0"/>
    <s v="SCH_24EC"/>
    <s v="Two"/>
    <n v="10"/>
    <n v="1109"/>
    <n v="1020"/>
    <n v="929"/>
    <n v="918"/>
    <n v="742"/>
    <n v="686"/>
    <n v="741"/>
    <n v="722"/>
    <n v="774"/>
    <n v="1345"/>
    <n v="1458"/>
    <n v="1277"/>
  </r>
  <r>
    <n v="1001985138"/>
    <s v="WSDOT OR SIGNALS"/>
    <n v="200009401890"/>
    <x v="1"/>
    <n v="5001015233"/>
    <x v="0"/>
    <s v="SCH_24EL"/>
    <s v="Two"/>
    <n v="10"/>
    <n v="2720"/>
    <n v="2370"/>
    <n v="2170"/>
    <n v="1950"/>
    <n v="1890"/>
    <n v="1566"/>
    <n v="1432"/>
    <n v="1656"/>
    <n v="1733"/>
    <n v="2090"/>
    <n v="2140"/>
    <n v="2511"/>
  </r>
  <r>
    <n v="1001985138"/>
    <s v="WSDOT OR SIGNALS"/>
    <n v="200009973799"/>
    <x v="1"/>
    <n v="5001117786"/>
    <x v="0"/>
    <s v="SCH_24EC"/>
    <s v="Two"/>
    <n v="10"/>
    <n v="2143"/>
    <n v="2290"/>
    <n v="1841"/>
    <n v="1630"/>
    <n v="1445"/>
    <n v="1360"/>
    <n v="1111"/>
    <n v="1215"/>
    <n v="1488"/>
    <n v="1628"/>
    <n v="2014"/>
    <n v="2186"/>
  </r>
  <r>
    <n v="1001985138"/>
    <s v="WSDOT OR SIGNALS"/>
    <n v="200010314371"/>
    <x v="1"/>
    <n v="5001949990"/>
    <x v="0"/>
    <s v="SCH_24EL"/>
    <s v="Two"/>
    <n v="10"/>
    <n v="418"/>
    <n v="376.452"/>
    <n v="315.548"/>
    <n v="289"/>
    <n v="273"/>
    <n v="224"/>
    <n v="204"/>
    <n v="231"/>
    <n v="251"/>
    <n v="286"/>
    <n v="360"/>
    <n v="389"/>
  </r>
  <r>
    <n v="1001985138"/>
    <s v="WSDOT OR SIGNALS"/>
    <n v="200013184649"/>
    <x v="1"/>
    <n v="5000716384"/>
    <x v="0"/>
    <s v="SCH_24EC"/>
    <s v="Two"/>
    <n v="10"/>
    <n v="1810"/>
    <n v="1950"/>
    <n v="1630"/>
    <n v="1460"/>
    <n v="1330"/>
    <n v="1280"/>
    <n v="1100"/>
    <n v="1160"/>
    <n v="1390"/>
    <n v="1470"/>
    <n v="1760"/>
    <n v="1900"/>
  </r>
  <r>
    <n v="1001985138"/>
    <s v="WSDOT OR SIGNALS"/>
    <n v="200014821488"/>
    <x v="1"/>
    <n v="5000125988"/>
    <x v="0"/>
    <s v="SCH_24EC"/>
    <s v="Two"/>
    <n v="10"/>
    <n v="159"/>
    <n v="206"/>
    <n v="574"/>
    <n v="511"/>
    <n v="455"/>
    <n v="462"/>
    <n v="447"/>
    <n v="474"/>
    <n v="549"/>
    <n v="576"/>
    <n v="685"/>
    <n v="670"/>
  </r>
  <r>
    <n v="1001985138"/>
    <s v="WSDOT OR SIGNALS"/>
    <n v="200016112654"/>
    <x v="1"/>
    <n v="5001413518"/>
    <x v="0"/>
    <s v="SCH_24EC"/>
    <s v="Two"/>
    <n v="10"/>
    <n v="640"/>
    <n v="680"/>
    <n v="560"/>
    <n v="500"/>
    <n v="440"/>
    <n v="420"/>
    <n v="340"/>
    <n v="380"/>
    <n v="400"/>
    <n v="460"/>
    <n v="540"/>
    <n v="600"/>
  </r>
  <r>
    <n v="1001985138"/>
    <s v="WSDOT OR SIGNALS"/>
    <n v="200016151645"/>
    <x v="1"/>
    <n v="5000081756"/>
    <x v="0"/>
    <s v="SCH_24EC"/>
    <s v="Two"/>
    <n v="10"/>
    <n v="1642"/>
    <n v="1743"/>
    <n v="1440"/>
    <n v="1285"/>
    <n v="1175"/>
    <n v="1143"/>
    <n v="967"/>
    <n v="1029"/>
    <n v="1156"/>
    <n v="1215"/>
    <n v="1362"/>
    <n v="1341"/>
  </r>
  <r>
    <n v="1001985138"/>
    <s v="WSDOT OR SIGNALS"/>
    <n v="200016165397"/>
    <x v="1"/>
    <n v="5000996213"/>
    <x v="0"/>
    <s v="SCH_24EL"/>
    <s v="Two"/>
    <n v="10"/>
    <n v="1270"/>
    <n v="1100"/>
    <n v="1010"/>
    <n v="890"/>
    <n v="880"/>
    <n v="738"/>
    <n v="677"/>
    <n v="778"/>
    <n v="820"/>
    <n v="988"/>
    <n v="1043"/>
    <n v="1247"/>
  </r>
  <r>
    <n v="1001985138"/>
    <s v="WSDOT OR SIGNALS"/>
    <n v="200016467587"/>
    <x v="1"/>
    <n v="5000734348"/>
    <x v="0"/>
    <s v="SCH_24EC"/>
    <s v="Two"/>
    <n v="10"/>
    <n v="1990"/>
    <n v="1590"/>
    <n v="1410"/>
    <n v="1320"/>
    <n v="1060"/>
    <n v="980"/>
    <n v="1060"/>
    <n v="1130"/>
    <n v="1320"/>
    <n v="1610"/>
    <n v="1490"/>
    <n v="1770"/>
  </r>
  <r>
    <n v="1001985138"/>
    <s v="WSDOT OR SIGNALS"/>
    <n v="200017132560"/>
    <x v="1"/>
    <n v="5000044096"/>
    <x v="0"/>
    <s v="SCH_24EC"/>
    <s v="Two"/>
    <n v="10"/>
    <n v="820"/>
    <n v="880"/>
    <n v="760"/>
    <n v="690"/>
    <n v="660"/>
    <n v="640"/>
    <n v="560"/>
    <n v="590"/>
    <n v="680"/>
    <n v="700"/>
    <n v="810"/>
    <n v="850"/>
  </r>
  <r>
    <n v="1001985138"/>
    <s v="WSDOT OR SIGNALS"/>
    <n v="200019392626"/>
    <x v="1"/>
    <n v="5001905051"/>
    <x v="0"/>
    <s v="SCH_24EC"/>
    <s v="Two"/>
    <n v="10"/>
    <n v="860"/>
    <n v="870"/>
    <n v="810"/>
    <n v="660"/>
    <n v="590"/>
    <n v="500"/>
    <n v="500"/>
    <n v="490"/>
    <n v="610"/>
    <n v="670"/>
    <n v="690"/>
    <m/>
  </r>
  <r>
    <n v="1001985138"/>
    <s v="WSDOT OR SIGNALS"/>
    <n v="200019974076"/>
    <x v="1"/>
    <n v="5000563332"/>
    <x v="0"/>
    <s v="SCH_24EC"/>
    <s v="Two"/>
    <n v="10"/>
    <n v="2710"/>
    <n v="2610"/>
    <n v="2430"/>
    <n v="2340"/>
    <n v="2040"/>
    <n v="1820"/>
    <n v="1769"/>
    <n v="1651"/>
    <n v="1911"/>
    <n v="2162"/>
    <n v="2364"/>
    <n v="2923"/>
  </r>
  <r>
    <n v="1001985138"/>
    <s v="WSDOT OR SIGNALS"/>
    <n v="200020349797"/>
    <x v="1"/>
    <n v="5001159468"/>
    <x v="0"/>
    <s v="SCH_24EC"/>
    <s v="Two"/>
    <n v="10"/>
    <n v="1020"/>
    <n v="940"/>
    <n v="930"/>
    <n v="740"/>
    <n v="590"/>
    <n v="563"/>
    <n v="514"/>
    <n v="521"/>
    <n v="670"/>
    <n v="676"/>
    <n v="770"/>
    <n v="920"/>
  </r>
  <r>
    <n v="1001985138"/>
    <s v="WSDOT OR SIGNALS"/>
    <n v="200020999807"/>
    <x v="1"/>
    <n v="5000849937"/>
    <x v="0"/>
    <s v="SCH_24EC"/>
    <s v="Two"/>
    <n v="10"/>
    <n v="279"/>
    <n v="286"/>
    <n v="299"/>
    <n v="277"/>
    <n v="283"/>
    <n v="269"/>
    <n v="300"/>
    <n v="287"/>
    <n v="307"/>
    <n v="285"/>
    <n v="281"/>
    <n v="309"/>
  </r>
  <r>
    <n v="1001985138"/>
    <s v="WSDOT OR SIGNALS"/>
    <n v="200023423060"/>
    <x v="1"/>
    <n v="5000715841"/>
    <x v="0"/>
    <s v="SCH_24EC"/>
    <s v="Two"/>
    <n v="10"/>
    <n v="276.3"/>
    <n v="203.7"/>
    <n v="210"/>
    <n v="180"/>
    <n v="160"/>
    <n v="174.33"/>
    <n v="85.67"/>
    <n v="152.36000000000001"/>
    <n v="113.71"/>
    <n v="203.93"/>
    <n v="239.69"/>
    <n v="205.79"/>
  </r>
  <r>
    <n v="1001985138"/>
    <s v="WSDOT OR SIGNALS"/>
    <n v="220016227872"/>
    <x v="1"/>
    <n v="5001967982"/>
    <x v="0"/>
    <s v="SCH_24EC"/>
    <s v="Two"/>
    <n v="10"/>
    <n v="1780"/>
    <n v="1570"/>
    <n v="1460"/>
    <n v="1300"/>
    <n v="1240"/>
    <n v="1050"/>
    <n v="970"/>
    <n v="1090"/>
    <n v="1050"/>
    <n v="1060"/>
    <n v="1380"/>
    <n v="1470"/>
  </r>
  <r>
    <n v="1001985138"/>
    <s v="WSDOT OR SIGNALS"/>
    <n v="220016227880"/>
    <x v="1"/>
    <n v="5001189583"/>
    <x v="0"/>
    <s v="SCH_24EL"/>
    <s v="Two"/>
    <n v="10"/>
    <n v="4780"/>
    <n v="5110"/>
    <n v="4250"/>
    <n v="3750"/>
    <n v="3320"/>
    <n v="3120"/>
    <n v="2510"/>
    <n v="2690"/>
    <n v="3330"/>
    <n v="3690"/>
    <n v="4526.3599999999997"/>
    <n v="4827.6400000000003"/>
  </r>
  <r>
    <n v="1001985138"/>
    <s v="WSDOT OR SIGNALS"/>
    <n v="220016227880"/>
    <x v="1"/>
    <n v="5001189939"/>
    <x v="0"/>
    <s v="SCH_24EL"/>
    <s v="Two"/>
    <n v="10"/>
    <n v="910"/>
    <n v="990"/>
    <n v="820"/>
    <n v="730"/>
    <n v="670"/>
    <n v="640"/>
    <n v="550"/>
    <n v="590"/>
    <n v="700"/>
    <n v="740"/>
    <n v="890"/>
    <n v="940"/>
  </r>
  <r>
    <n v="1001985138"/>
    <s v="WSDOT OR SIGNALS"/>
    <n v="220016228607"/>
    <x v="1"/>
    <n v="5000797826"/>
    <x v="0"/>
    <s v="SCH_24EC"/>
    <s v="Two"/>
    <n v="10"/>
    <n v="2112"/>
    <n v="1828"/>
    <n v="1668"/>
    <n v="1472"/>
    <n v="1409"/>
    <n v="1162"/>
    <n v="1051"/>
    <n v="1212"/>
    <n v="1302"/>
    <n v="1589"/>
    <n v="1704"/>
    <n v="2080"/>
  </r>
  <r>
    <n v="1001985138"/>
    <s v="WSDOT OR SIGNALS"/>
    <n v="220016228615"/>
    <x v="1"/>
    <n v="5001327564"/>
    <x v="0"/>
    <s v="SCH_24EC"/>
    <s v="Two"/>
    <n v="10"/>
    <n v="1100"/>
    <n v="971"/>
    <n v="924"/>
    <n v="850"/>
    <n v="800"/>
    <n v="634"/>
    <n v="559"/>
    <n v="650"/>
    <n v="715"/>
    <n v="867"/>
    <n v="791"/>
    <n v="956"/>
  </r>
  <r>
    <n v="1001985138"/>
    <s v="WSDOT OR SIGNALS"/>
    <n v="220016228656"/>
    <x v="1"/>
    <n v="5001813397"/>
    <x v="0"/>
    <s v="SCH_24EL"/>
    <s v="Two"/>
    <n v="10"/>
    <n v="4960"/>
    <n v="4960"/>
    <n v="4320"/>
    <n v="3840"/>
    <n v="3520"/>
    <n v="2880"/>
    <n v="2720"/>
    <n v="2880"/>
    <n v="3360"/>
    <n v="3680"/>
    <n v="4320"/>
    <n v="5280"/>
  </r>
  <r>
    <n v="1001985138"/>
    <s v="WSDOT OR SIGNALS"/>
    <n v="220016228672"/>
    <x v="1"/>
    <n v="5001850178"/>
    <x v="0"/>
    <s v="SCH_24EL"/>
    <s v="Two"/>
    <n v="10"/>
    <n v="2090"/>
    <n v="1830"/>
    <n v="1660"/>
    <n v="1460"/>
    <n v="1410"/>
    <n v="1190"/>
    <n v="1090"/>
    <n v="1253"/>
    <n v="1347"/>
    <n v="1634"/>
    <n v="1735"/>
    <n v="2093"/>
  </r>
  <r>
    <n v="1001985138"/>
    <s v="WSDOT OR SIGNALS"/>
    <n v="220016238143"/>
    <x v="1"/>
    <n v="5000495619"/>
    <x v="0"/>
    <s v="SCH_24EC"/>
    <s v="Two"/>
    <n v="10"/>
    <n v="1890"/>
    <n v="1640"/>
    <n v="1520"/>
    <n v="1350"/>
    <n v="1380"/>
    <n v="1180"/>
    <n v="1080"/>
    <n v="1330.31"/>
    <n v="1149.69"/>
    <n v="1595.86"/>
    <n v="1591.63"/>
    <n v="1712.51"/>
  </r>
  <r>
    <n v="1001985138"/>
    <s v="WSDOT OR SIGNALS"/>
    <n v="220016238168"/>
    <x v="1"/>
    <n v="5000873173"/>
    <x v="0"/>
    <s v="SCH_24EC"/>
    <s v="Two"/>
    <n v="10"/>
    <n v="520"/>
    <n v="430"/>
    <n v="400"/>
    <n v="350"/>
    <n v="290"/>
    <n v="207"/>
    <n v="186"/>
    <n v="215"/>
    <n v="234"/>
    <n v="295"/>
    <n v="321"/>
    <n v="396"/>
  </r>
  <r>
    <n v="1001985138"/>
    <s v="WSDOT OR SIGNALS"/>
    <n v="220016238176"/>
    <x v="1"/>
    <n v="5001968022"/>
    <x v="0"/>
    <s v="SCH_24EC"/>
    <s v="Two"/>
    <n v="10"/>
    <n v="2920"/>
    <n v="3140"/>
    <n v="2570"/>
    <n v="2340"/>
    <n v="2130"/>
    <n v="2020"/>
    <n v="1680"/>
    <n v="1790"/>
    <n v="2161"/>
    <n v="2315"/>
    <n v="2824"/>
    <n v="3019"/>
  </r>
  <r>
    <n v="1001985138"/>
    <s v="WSDOT OR SIGNALS"/>
    <n v="220016238184"/>
    <x v="1"/>
    <n v="5001968029"/>
    <x v="0"/>
    <s v="SCH_24EC"/>
    <s v="Two"/>
    <n v="10"/>
    <n v="350"/>
    <n v="380"/>
    <n v="360"/>
    <n v="350"/>
    <n v="340"/>
    <n v="370"/>
    <n v="320"/>
    <n v="330"/>
    <n v="350"/>
    <n v="330"/>
    <n v="380"/>
    <n v="370"/>
  </r>
  <r>
    <n v="1001985138"/>
    <s v="WSDOT OR SIGNALS"/>
    <n v="220016238200"/>
    <x v="1"/>
    <n v="5001968035"/>
    <x v="0"/>
    <s v="SCH_24EC"/>
    <s v="Two"/>
    <n v="10"/>
    <n v="5390"/>
    <n v="5410"/>
    <n v="5290"/>
    <n v="4370"/>
    <n v="3940"/>
    <n v="3400"/>
    <n v="3400"/>
    <n v="3330"/>
    <n v="4020"/>
    <n v="4310"/>
    <n v="4910"/>
    <n v="5970"/>
  </r>
  <r>
    <n v="1001985138"/>
    <s v="WSDOT OR SIGNALS"/>
    <n v="220016238218"/>
    <x v="1"/>
    <n v="5001968028"/>
    <x v="0"/>
    <s v="SCH_24EC"/>
    <s v="Two"/>
    <n v="10"/>
    <n v="430"/>
    <n v="450"/>
    <n v="460"/>
    <n v="450"/>
    <n v="470"/>
    <n v="460"/>
    <n v="520"/>
    <n v="510"/>
    <n v="520"/>
    <n v="480"/>
    <n v="460"/>
    <n v="500"/>
  </r>
  <r>
    <n v="1001985138"/>
    <s v="WSDOT OR SIGNALS"/>
    <n v="220016247821"/>
    <x v="1"/>
    <n v="5001968032"/>
    <x v="0"/>
    <s v="SCH_24EC"/>
    <s v="Two"/>
    <n v="10"/>
    <n v="650"/>
    <n v="660"/>
    <n v="650"/>
    <n v="530"/>
    <n v="490"/>
    <n v="430"/>
    <n v="450"/>
    <n v="430"/>
    <n v="510"/>
    <n v="510"/>
    <n v="570"/>
    <n v="700"/>
  </r>
  <r>
    <n v="1001985138"/>
    <s v="WSDOT OR SIGNALS"/>
    <n v="220016247839"/>
    <x v="1"/>
    <n v="5000794962"/>
    <x v="0"/>
    <s v="SCH_24EC"/>
    <s v="Two"/>
    <n v="10"/>
    <n v="483"/>
    <n v="523"/>
    <n v="443"/>
    <n v="416"/>
    <n v="411"/>
    <n v="409"/>
    <n v="364"/>
    <n v="367"/>
    <n v="416"/>
    <n v="415"/>
    <n v="471"/>
    <n v="486"/>
  </r>
  <r>
    <n v="1001985138"/>
    <s v="WSDOT OR SIGNALS"/>
    <n v="220016247862"/>
    <x v="1"/>
    <n v="5001494355"/>
    <x v="0"/>
    <s v="SCH_24EL"/>
    <s v="Two"/>
    <n v="10"/>
    <n v="2480"/>
    <n v="2026"/>
    <n v="2015"/>
    <n v="1670"/>
    <n v="1559"/>
    <n v="1282"/>
    <n v="1145"/>
    <n v="1238"/>
    <n v="1535"/>
    <n v="1603"/>
    <n v="2054"/>
    <n v="2309"/>
  </r>
  <r>
    <n v="1001985138"/>
    <s v="WSDOT OR SIGNALS"/>
    <n v="220016247888"/>
    <x v="1"/>
    <n v="5000096673"/>
    <x v="0"/>
    <s v="SCH_24EC"/>
    <s v="Two"/>
    <n v="10"/>
    <n v="616"/>
    <n v="662"/>
    <n v="565"/>
    <n v="518"/>
    <n v="489"/>
    <n v="476"/>
    <n v="426"/>
    <n v="450"/>
    <n v="523"/>
    <n v="536"/>
    <n v="621"/>
    <n v="650"/>
  </r>
  <r>
    <n v="1001985138"/>
    <s v="WSDOT OR SIGNALS"/>
    <n v="220016247904"/>
    <x v="1"/>
    <n v="5001032473"/>
    <x v="0"/>
    <s v="SCH_24EC"/>
    <s v="Two"/>
    <n v="10"/>
    <n v="640"/>
    <n v="680"/>
    <n v="560"/>
    <n v="480"/>
    <n v="430"/>
    <n v="400"/>
    <n v="320"/>
    <n v="340"/>
    <n v="440"/>
    <n v="480"/>
    <n v="600"/>
    <n v="650"/>
  </r>
  <r>
    <n v="1001985138"/>
    <s v="WSDOT OR SIGNALS"/>
    <n v="220016247912"/>
    <x v="1"/>
    <n v="5000142391"/>
    <x v="0"/>
    <s v="SCH_24EC"/>
    <s v="Two"/>
    <n v="10"/>
    <n v="339"/>
    <n v="347"/>
    <n v="279"/>
    <n v="243"/>
    <n v="214"/>
    <n v="198"/>
    <n v="162"/>
    <n v="178"/>
    <n v="225"/>
    <n v="252"/>
    <n v="308"/>
    <n v="332"/>
  </r>
  <r>
    <n v="1001985138"/>
    <s v="WSDOT OR SIGNALS"/>
    <n v="220016247920"/>
    <x v="1"/>
    <n v="5001128697"/>
    <x v="0"/>
    <s v="SCH_24EC"/>
    <s v="Two"/>
    <n v="10"/>
    <n v="1390"/>
    <n v="1496"/>
    <n v="1254"/>
    <n v="1135"/>
    <n v="1056"/>
    <n v="1033"/>
    <n v="882"/>
    <n v="937"/>
    <n v="1104"/>
    <n v="1154"/>
    <n v="1361"/>
    <n v="1432"/>
  </r>
  <r>
    <n v="1001985138"/>
    <s v="WSDOT OR SIGNALS"/>
    <n v="220016247938"/>
    <x v="1"/>
    <n v="5001316705"/>
    <x v="0"/>
    <s v="SCH_24EC"/>
    <s v="Two"/>
    <n v="10"/>
    <n v="2004"/>
    <n v="2162"/>
    <n v="1765"/>
    <n v="1539"/>
    <n v="1357"/>
    <n v="1246"/>
    <n v="1015"/>
    <n v="1095"/>
    <n v="1373"/>
    <n v="1513"/>
    <n v="1881"/>
    <n v="2048"/>
  </r>
  <r>
    <n v="1001985138"/>
    <s v="WSDOT OR SIGNALS"/>
    <n v="220016247953"/>
    <x v="1"/>
    <n v="5001005502"/>
    <x v="0"/>
    <s v="SCH_24EC"/>
    <s v="Two"/>
    <n v="10"/>
    <n v="1070"/>
    <n v="1160"/>
    <n v="940"/>
    <n v="830"/>
    <n v="720"/>
    <n v="650"/>
    <n v="540"/>
    <n v="560"/>
    <n v="730"/>
    <n v="800"/>
    <n v="930"/>
    <n v="1060"/>
  </r>
  <r>
    <n v="1001985138"/>
    <s v="WSDOT OR SIGNALS"/>
    <n v="220016247961"/>
    <x v="1"/>
    <n v="5001634852"/>
    <x v="0"/>
    <s v="SCH_24EC"/>
    <s v="Two"/>
    <n v="10"/>
    <n v="400"/>
    <n v="360"/>
    <n v="330"/>
    <n v="310"/>
    <n v="310"/>
    <n v="282"/>
    <n v="251"/>
    <n v="286"/>
    <n v="295"/>
    <n v="316"/>
    <n v="367"/>
    <n v="382"/>
  </r>
  <r>
    <n v="1001985138"/>
    <s v="WSDOT OR SIGNALS"/>
    <n v="220016248019"/>
    <x v="1"/>
    <n v="5001300072"/>
    <x v="0"/>
    <s v="SCH_24EC"/>
    <s v="Two"/>
    <n v="10"/>
    <n v="663"/>
    <n v="714"/>
    <n v="609"/>
    <n v="563"/>
    <n v="535"/>
    <n v="521"/>
    <n v="465"/>
    <n v="484"/>
    <n v="559"/>
    <n v="570"/>
    <n v="660"/>
    <n v="685"/>
  </r>
  <r>
    <n v="1001985138"/>
    <s v="WSDOT OR SIGNALS"/>
    <n v="220016248084"/>
    <x v="1"/>
    <n v="5001950415"/>
    <x v="0"/>
    <s v="SCH_24EL"/>
    <s v="Two"/>
    <n v="10"/>
    <n v="831"/>
    <n v="717"/>
    <n v="654"/>
    <n v="560"/>
    <n v="531"/>
    <n v="445"/>
    <n v="391"/>
    <n v="446"/>
    <n v="474"/>
    <n v="542"/>
    <n v="675"/>
    <n v="719"/>
  </r>
  <r>
    <n v="1001985138"/>
    <s v="WSDOT OR SIGNALS"/>
    <n v="220016248290"/>
    <x v="1"/>
    <n v="5001967979"/>
    <x v="0"/>
    <s v="SCH_24EC"/>
    <s v="Two"/>
    <n v="10"/>
    <n v="290"/>
    <n v="260"/>
    <n v="270"/>
    <n v="270"/>
    <n v="300"/>
    <n v="280"/>
    <n v="290"/>
    <n v="320"/>
    <n v="280"/>
    <n v="280"/>
    <n v="290"/>
    <n v="270"/>
  </r>
  <r>
    <n v="1001985138"/>
    <s v="WSDOT OR SIGNALS"/>
    <n v="220016248316"/>
    <x v="1"/>
    <n v="5000524042"/>
    <x v="0"/>
    <s v="SCH_24EC"/>
    <s v="Two"/>
    <n v="10"/>
    <n v="320"/>
    <n v="340"/>
    <n v="350"/>
    <n v="330"/>
    <n v="330"/>
    <n v="300"/>
    <n v="290"/>
    <n v="240"/>
    <n v="240"/>
    <n v="270"/>
    <n v="350"/>
    <n v="340"/>
  </r>
  <r>
    <n v="1001985138"/>
    <s v="WSDOT OR SIGNALS"/>
    <n v="220016248324"/>
    <x v="1"/>
    <n v="5000499682"/>
    <x v="0"/>
    <s v="SCH_24EC"/>
    <s v="Two"/>
    <n v="10"/>
    <n v="2500"/>
    <n v="2660"/>
    <n v="2200"/>
    <n v="1920"/>
    <n v="1720"/>
    <n v="1600"/>
    <n v="1340"/>
    <n v="1420"/>
    <n v="1740"/>
    <n v="1900"/>
    <n v="2320"/>
    <n v="2500"/>
  </r>
  <r>
    <n v="1001985138"/>
    <s v="WSDOT OR SIGNALS"/>
    <n v="220016250031"/>
    <x v="1"/>
    <n v="5000779364"/>
    <x v="0"/>
    <s v="SCH_24EC"/>
    <s v="Two"/>
    <n v="10"/>
    <n v="780"/>
    <n v="1130"/>
    <n v="1120"/>
    <n v="270"/>
    <n v="110"/>
    <n v="70"/>
    <n v="133"/>
    <n v="129"/>
    <n v="72"/>
    <n v="150"/>
    <n v="164"/>
    <n v="162"/>
  </r>
  <r>
    <n v="1001985138"/>
    <s v="WSDOT OR SIGNALS"/>
    <n v="220016250064"/>
    <x v="1"/>
    <n v="5001903177"/>
    <x v="0"/>
    <s v="SCH_24EC"/>
    <s v="Two"/>
    <n v="10"/>
    <n v="1"/>
    <n v="2"/>
    <n v="1"/>
    <n v="1"/>
    <n v="2"/>
    <n v="1"/>
    <n v="1"/>
    <n v="1"/>
    <n v="1"/>
    <n v="1"/>
    <n v="1"/>
    <n v="2"/>
  </r>
  <r>
    <n v="1001985138"/>
    <s v="WSDOT OR SIGNALS"/>
    <n v="220016250205"/>
    <x v="1"/>
    <n v="5001493345"/>
    <x v="0"/>
    <s v="SCH_24EC"/>
    <s v="Two"/>
    <n v="10"/>
    <n v="2291"/>
    <n v="2317"/>
    <n v="1845"/>
    <n v="2007.931"/>
    <n v="1258.069"/>
    <n v="1460"/>
    <n v="1405"/>
    <n v="1568.806"/>
    <n v="1475.02"/>
    <n v="1242.174"/>
    <n v="2007"/>
    <n v="1982"/>
  </r>
  <r>
    <n v="1001985138"/>
    <s v="WSDOT OR SIGNALS"/>
    <n v="220016250221"/>
    <x v="1"/>
    <n v="5001983403"/>
    <x v="0"/>
    <s v="SCH_24EC"/>
    <s v="Two"/>
    <n v="10"/>
    <n v="450"/>
    <n v="390"/>
    <n v="350"/>
    <n v="310"/>
    <n v="300"/>
    <n v="239"/>
    <n v="223"/>
    <n v="254"/>
    <n v="269"/>
    <n v="327"/>
    <n v="348"/>
    <n v="429"/>
  </r>
  <r>
    <n v="1001985138"/>
    <s v="WSDOT OR SIGNALS"/>
    <n v="220016272258"/>
    <x v="1"/>
    <n v="5001980394"/>
    <x v="0"/>
    <s v="SCH_24EC"/>
    <s v="Two"/>
    <n v="10"/>
    <n v="610"/>
    <n v="560"/>
    <n v="510"/>
    <n v="542.85"/>
    <n v="307.14999999999998"/>
    <n v="342"/>
    <n v="309"/>
    <n v="355"/>
    <n v="382"/>
    <n v="478"/>
    <n v="518"/>
    <n v="636"/>
  </r>
  <r>
    <n v="1001985138"/>
    <s v="WSDOT OR SIGNALS"/>
    <n v="220016272274"/>
    <x v="1"/>
    <n v="5000309039"/>
    <x v="0"/>
    <s v="SCH_24EC"/>
    <s v="Two"/>
    <n v="10"/>
    <n v="780"/>
    <n v="690"/>
    <n v="660"/>
    <n v="560"/>
    <n v="520"/>
    <n v="470"/>
    <n v="470"/>
    <n v="450"/>
    <n v="520"/>
    <n v="540"/>
    <n v="600"/>
    <n v="700"/>
  </r>
  <r>
    <n v="1001985138"/>
    <s v="WSDOT OR SIGNALS"/>
    <n v="220016272282"/>
    <x v="1"/>
    <n v="5000467578"/>
    <x v="3"/>
    <s v="SCH_31EC"/>
    <s v="Two"/>
    <n v="10"/>
    <n v="72300"/>
    <n v="72300"/>
    <n v="79200"/>
    <n v="66600"/>
    <n v="51900"/>
    <n v="29700"/>
    <n v="15900"/>
    <n v="12900"/>
    <n v="13200"/>
    <n v="14400"/>
    <n v="18900"/>
    <n v="33900"/>
  </r>
  <r>
    <n v="1001985138"/>
    <s v="WSDOT OR SIGNALS"/>
    <n v="220016272803"/>
    <x v="1"/>
    <n v="5001760908"/>
    <x v="0"/>
    <s v="SCH_24EC"/>
    <s v="Two"/>
    <n v="10"/>
    <n v="4280"/>
    <n v="4880"/>
    <n v="4880"/>
    <n v="5360"/>
    <n v="6040"/>
    <n v="6200"/>
    <n v="2440"/>
    <n v="2360"/>
    <n v="2120"/>
    <n v="2040"/>
    <n v="1960"/>
    <n v="2160"/>
  </r>
  <r>
    <n v="1001985138"/>
    <s v="WSDOT OR SIGNALS"/>
    <n v="220016272845"/>
    <x v="1"/>
    <n v="5000364101"/>
    <x v="0"/>
    <s v="SCH_24EC"/>
    <s v="Two"/>
    <n v="10"/>
    <n v="1560"/>
    <n v="1350"/>
    <n v="1240"/>
    <n v="1090"/>
    <n v="1050"/>
    <n v="863"/>
    <n v="778"/>
    <n v="896"/>
    <n v="965"/>
    <n v="1182"/>
    <n v="1253"/>
    <n v="1519"/>
  </r>
  <r>
    <n v="1001985138"/>
    <s v="WSDOT OR SIGNALS"/>
    <n v="220016272852"/>
    <x v="1"/>
    <n v="5001237267"/>
    <x v="0"/>
    <s v="SCH_24EC"/>
    <s v="Two"/>
    <n v="10"/>
    <n v="2300"/>
    <n v="2070"/>
    <n v="1920"/>
    <n v="1720"/>
    <n v="1670"/>
    <n v="1391"/>
    <n v="1256"/>
    <n v="1447"/>
    <n v="1543"/>
    <n v="1864"/>
    <n v="1982"/>
    <n v="2401"/>
  </r>
  <r>
    <n v="1001985138"/>
    <s v="WSDOT OR SIGNALS"/>
    <n v="220016272878"/>
    <x v="1"/>
    <n v="5000759855"/>
    <x v="0"/>
    <s v="SCH_24EL"/>
    <s v="Two"/>
    <n v="10"/>
    <n v="3240"/>
    <n v="3490"/>
    <n v="2850"/>
    <n v="2510"/>
    <n v="2230"/>
    <n v="2080"/>
    <n v="1690"/>
    <n v="1820"/>
    <n v="2230"/>
    <n v="2460"/>
    <n v="2990"/>
    <n v="3220"/>
  </r>
  <r>
    <n v="1001985138"/>
    <s v="WSDOT OR SIGNALS"/>
    <n v="220016272936"/>
    <x v="1"/>
    <n v="5001572893"/>
    <x v="0"/>
    <s v="SCH_24EC"/>
    <s v="Two"/>
    <n v="10"/>
    <n v="3120"/>
    <n v="2740"/>
    <n v="2430"/>
    <n v="2140"/>
    <n v="2020"/>
    <n v="1630"/>
    <n v="1450"/>
    <n v="1670"/>
    <n v="1810"/>
    <n v="2240"/>
    <n v="2430"/>
    <n v="3000"/>
  </r>
  <r>
    <n v="1001985138"/>
    <s v="WSDOT OR SIGNALS"/>
    <n v="220016315784"/>
    <x v="1"/>
    <n v="5000822843"/>
    <x v="0"/>
    <s v="SCH_24EC"/>
    <s v="Two"/>
    <n v="10"/>
    <n v="4140"/>
    <n v="3660"/>
    <n v="3330"/>
    <n v="3010"/>
    <n v="3060"/>
    <n v="1770"/>
    <n v="1320"/>
    <n v="1490"/>
    <n v="1560"/>
    <n v="1880"/>
    <n v="1990"/>
    <n v="2430"/>
  </r>
  <r>
    <n v="1001985138"/>
    <s v="WSDOT OR SIGNALS"/>
    <n v="220016315891"/>
    <x v="1"/>
    <n v="5001679028"/>
    <x v="0"/>
    <s v="SCH_24EC"/>
    <s v="Two"/>
    <n v="10"/>
    <n v="2100"/>
    <n v="1820"/>
    <n v="1650"/>
    <n v="1450"/>
    <n v="1340"/>
    <n v="1050"/>
    <n v="900"/>
    <n v="1060"/>
    <n v="1160"/>
    <n v="1479"/>
    <n v="1604"/>
    <n v="1983"/>
  </r>
  <r>
    <n v="1001985138"/>
    <s v="WSDOT OR SIGNALS"/>
    <n v="220016315974"/>
    <x v="1"/>
    <n v="5001884270"/>
    <x v="0"/>
    <s v="SCH_24EL"/>
    <s v="Two"/>
    <n v="10"/>
    <n v="5130"/>
    <n v="4200"/>
    <n v="4030"/>
    <n v="3490"/>
    <n v="3280"/>
    <n v="2670"/>
    <n v="2360"/>
    <n v="2750"/>
    <n v="3000"/>
    <n v="3738"/>
    <n v="4024"/>
    <n v="4964"/>
  </r>
  <r>
    <n v="1001985138"/>
    <s v="WSDOT OR SIGNALS"/>
    <n v="220016316295"/>
    <x v="1"/>
    <n v="5001657579"/>
    <x v="0"/>
    <s v="SCH_24EC"/>
    <s v="Two"/>
    <n v="10"/>
    <n v="530"/>
    <n v="563"/>
    <n v="463"/>
    <n v="407"/>
    <n v="362"/>
    <n v="337"/>
    <n v="276"/>
    <n v="303"/>
    <n v="367"/>
    <n v="403"/>
    <n v="500"/>
    <n v="543"/>
  </r>
  <r>
    <n v="1001985138"/>
    <s v="WSDOT OR SIGNALS"/>
    <n v="220016316329"/>
    <x v="1"/>
    <n v="5001626596"/>
    <x v="0"/>
    <s v="SCH_24EC"/>
    <s v="Two"/>
    <n v="10"/>
    <n v="339"/>
    <n v="359"/>
    <n v="299"/>
    <n v="261"/>
    <n v="245.083"/>
    <n v="186.97"/>
    <n v="202.947"/>
    <n v="209.21100000000001"/>
    <n v="246.78899999999999"/>
    <n v="270"/>
    <n v="353"/>
    <n v="380"/>
  </r>
  <r>
    <n v="1001985138"/>
    <s v="WSDOT OR SIGNALS"/>
    <n v="220016316436"/>
    <x v="1"/>
    <n v="5000364936"/>
    <x v="0"/>
    <s v="SCH_24EC"/>
    <s v="Two"/>
    <n v="10"/>
    <n v="1137"/>
    <n v="1345"/>
    <n v="1065"/>
    <n v="517"/>
    <n v="463"/>
    <n v="429"/>
    <n v="351"/>
    <n v="379"/>
    <n v="467"/>
    <n v="512"/>
    <n v="636"/>
    <n v="667"/>
  </r>
  <r>
    <n v="1001985138"/>
    <s v="WSDOT OR SIGNALS"/>
    <n v="220016316444"/>
    <x v="1"/>
    <n v="5000563871"/>
    <x v="1"/>
    <s v="SCH_25EC"/>
    <s v="Two"/>
    <n v="10"/>
    <n v="15120"/>
    <n v="15120"/>
    <n v="17280"/>
    <n v="13600"/>
    <n v="10880"/>
    <n v="8880"/>
    <n v="6400"/>
    <n v="5200"/>
    <n v="4640"/>
    <n v="5600"/>
    <n v="6880"/>
    <n v="10080"/>
  </r>
  <r>
    <n v="1001985138"/>
    <s v="WSDOT OR SIGNALS"/>
    <n v="220016316469"/>
    <x v="1"/>
    <n v="5001450781"/>
    <x v="0"/>
    <s v="SCH_24EL"/>
    <s v="Two"/>
    <n v="10"/>
    <n v="2790"/>
    <n v="2410"/>
    <n v="2210"/>
    <n v="1940"/>
    <n v="1860"/>
    <n v="1529"/>
    <n v="1389"/>
    <n v="1602"/>
    <n v="1722"/>
    <n v="2107"/>
    <n v="2240"/>
    <n v="2722"/>
  </r>
  <r>
    <n v="1001985138"/>
    <s v="WSDOT OR SIGNALS"/>
    <n v="220016316477"/>
    <x v="1"/>
    <n v="5001573856"/>
    <x v="0"/>
    <s v="SCH_24EC"/>
    <s v="Two"/>
    <n v="10"/>
    <n v="243"/>
    <n v="258"/>
    <n v="218"/>
    <n v="187"/>
    <n v="167"/>
    <n v="155"/>
    <n v="126"/>
    <n v="135"/>
    <n v="167"/>
    <n v="183"/>
    <n v="224"/>
    <n v="246"/>
  </r>
  <r>
    <n v="1001985138"/>
    <s v="WSDOT OR SIGNALS"/>
    <n v="220016316691"/>
    <x v="1"/>
    <n v="5000896294"/>
    <x v="0"/>
    <s v="SCH_24EC"/>
    <s v="Two"/>
    <n v="10"/>
    <n v="3930"/>
    <n v="4000"/>
    <n v="3830"/>
    <n v="3220"/>
    <n v="3000"/>
    <n v="2650"/>
    <n v="2690"/>
    <n v="2550"/>
    <n v="3040"/>
    <n v="3220"/>
    <n v="3510"/>
    <n v="2940"/>
  </r>
  <r>
    <n v="1001985138"/>
    <s v="WSDOT OR SIGNALS"/>
    <n v="220016323184"/>
    <x v="1"/>
    <n v="5000573171"/>
    <x v="0"/>
    <s v="SCH_24EL"/>
    <s v="Two"/>
    <n v="10"/>
    <n v="1080"/>
    <n v="1000"/>
    <n v="1000"/>
    <n v="840"/>
    <n v="770"/>
    <n v="800"/>
    <n v="740"/>
    <n v="930"/>
    <n v="850"/>
    <n v="1090"/>
    <n v="1030"/>
    <n v="1170"/>
  </r>
  <r>
    <n v="1001985138"/>
    <s v="WSDOT OR SIGNALS"/>
    <n v="220016323739"/>
    <x v="1"/>
    <n v="5000557146"/>
    <x v="0"/>
    <s v="SCH_24EL"/>
    <s v="Two"/>
    <n v="10"/>
    <n v="490"/>
    <n v="474"/>
    <n v="394"/>
    <n v="353"/>
    <n v="298"/>
    <n v="292"/>
    <n v="273"/>
    <n v="326"/>
    <n v="356"/>
    <n v="411"/>
    <n v="483"/>
    <n v="504"/>
  </r>
  <r>
    <n v="1001985138"/>
    <s v="WSDOT OR SIGNALS"/>
    <n v="220016323747"/>
    <x v="1"/>
    <n v="5001781210"/>
    <x v="0"/>
    <s v="SCH_24EL"/>
    <s v="Two"/>
    <n v="10"/>
    <n v="696"/>
    <n v="640"/>
    <n v="523"/>
    <n v="463"/>
    <n v="384"/>
    <n v="374"/>
    <n v="342"/>
    <n v="424"/>
    <n v="457"/>
    <n v="544"/>
    <n v="616"/>
    <n v="658"/>
  </r>
  <r>
    <n v="1001985138"/>
    <s v="WSDOT OR SIGNALS"/>
    <n v="220016323754"/>
    <x v="1"/>
    <n v="5000503188"/>
    <x v="0"/>
    <s v="SCH_24EC"/>
    <s v="Two"/>
    <n v="10"/>
    <n v="1180"/>
    <n v="970"/>
    <n v="880"/>
    <n v="870"/>
    <n v="720"/>
    <n v="700"/>
    <n v="760"/>
    <n v="770"/>
    <n v="860"/>
    <n v="1030"/>
    <n v="1010"/>
    <n v="1210"/>
  </r>
  <r>
    <n v="1001985138"/>
    <s v="WSDOT OR SIGNALS"/>
    <n v="220016323762"/>
    <x v="1"/>
    <n v="5000056922"/>
    <x v="0"/>
    <s v="SCH_24EC"/>
    <s v="Two"/>
    <n v="10"/>
    <n v="2040"/>
    <n v="1630"/>
    <n v="1460"/>
    <n v="1410"/>
    <n v="1160"/>
    <n v="1100"/>
    <n v="1190"/>
    <n v="1230"/>
    <n v="1390"/>
    <n v="1680"/>
    <n v="1700"/>
    <n v="2050"/>
  </r>
  <r>
    <n v="1001985138"/>
    <s v="WSDOT OR SIGNALS"/>
    <n v="220016323770"/>
    <x v="1"/>
    <n v="5001882144"/>
    <x v="0"/>
    <s v="SCH_24EL"/>
    <s v="Two"/>
    <n v="10"/>
    <n v="1080"/>
    <n v="1010"/>
    <n v="850"/>
    <n v="780"/>
    <n v="670"/>
    <n v="680"/>
    <n v="630"/>
    <n v="750"/>
    <n v="780"/>
    <n v="890"/>
    <n v="1020"/>
    <n v="1040"/>
  </r>
  <r>
    <n v="1001985138"/>
    <s v="WSDOT OR SIGNALS"/>
    <n v="220016324091"/>
    <x v="1"/>
    <n v="5001473566"/>
    <x v="0"/>
    <s v="SCH_24EC"/>
    <s v="Two"/>
    <n v="10"/>
    <n v="334"/>
    <n v="308"/>
    <n v="251"/>
    <n v="220"/>
    <n v="188"/>
    <n v="184"/>
    <n v="172"/>
    <n v="210"/>
    <n v="223"/>
    <n v="266"/>
    <n v="310"/>
    <n v="323"/>
  </r>
  <r>
    <n v="1001985138"/>
    <s v="WSDOT OR SIGNALS"/>
    <n v="220016324109"/>
    <x v="1"/>
    <n v="5000849177"/>
    <x v="0"/>
    <s v="SCH_24EL"/>
    <s v="Two"/>
    <n v="10"/>
    <n v="5340"/>
    <n v="5120"/>
    <n v="4120"/>
    <n v="3770"/>
    <n v="3210"/>
    <n v="3210"/>
    <n v="3030"/>
    <n v="3530"/>
    <n v="3700"/>
    <n v="4304"/>
    <n v="4904"/>
    <m/>
  </r>
  <r>
    <n v="1001985138"/>
    <s v="WSDOT OR SIGNALS"/>
    <n v="220016324125"/>
    <x v="1"/>
    <n v="5000563157"/>
    <x v="0"/>
    <s v="SCH_24EC"/>
    <s v="Two"/>
    <n v="10"/>
    <n v="2560"/>
    <n v="2540"/>
    <n v="2220"/>
    <n v="1400"/>
    <n v="1150"/>
    <n v="1036"/>
    <n v="866"/>
    <n v="880"/>
    <n v="809"/>
    <n v="860"/>
    <n v="1089"/>
    <n v="1368"/>
  </r>
  <r>
    <n v="1001985138"/>
    <s v="WSDOT OR SIGNALS"/>
    <n v="220016326856"/>
    <x v="1"/>
    <n v="5001396105"/>
    <x v="0"/>
    <s v="SCH_24EC"/>
    <s v="Two"/>
    <n v="10"/>
    <n v="1904"/>
    <n v="1550"/>
    <n v="1363"/>
    <n v="1327"/>
    <n v="1102"/>
    <n v="1051"/>
    <n v="1144"/>
    <n v="1179"/>
    <n v="1314"/>
    <n v="1638"/>
    <n v="1631"/>
    <n v="1971"/>
  </r>
  <r>
    <n v="1001985138"/>
    <s v="WSDOT OR SIGNALS"/>
    <n v="220016326872"/>
    <x v="1"/>
    <n v="5000800790"/>
    <x v="0"/>
    <s v="SCH_24EC"/>
    <s v="Two"/>
    <n v="10"/>
    <n v="2311"/>
    <n v="1878"/>
    <n v="1672"/>
    <n v="1516"/>
    <n v="1406"/>
    <n v="1233"/>
    <n v="1250"/>
    <n v="1460"/>
    <n v="1560"/>
    <n v="1878"/>
    <n v="1946"/>
    <n v="2113"/>
  </r>
  <r>
    <n v="1001985138"/>
    <s v="WSDOT OR SIGNALS"/>
    <n v="220016326880"/>
    <x v="1"/>
    <n v="5000110299"/>
    <x v="0"/>
    <s v="SCH_24EC"/>
    <s v="Two"/>
    <n v="10"/>
    <n v="5440"/>
    <n v="6120"/>
    <n v="6400"/>
    <n v="7240"/>
    <n v="6640"/>
    <n v="6960"/>
    <n v="7560"/>
    <n v="7120"/>
    <n v="6800"/>
    <n v="6720"/>
    <n v="6000"/>
    <n v="6640"/>
  </r>
  <r>
    <n v="1001985138"/>
    <s v="WSDOT OR SIGNALS"/>
    <n v="220016326922"/>
    <x v="1"/>
    <n v="5001334329"/>
    <x v="0"/>
    <s v="SCH_24EL"/>
    <s v="Two"/>
    <n v="10"/>
    <n v="10"/>
    <n v="435"/>
    <n v="350"/>
    <n v="15"/>
    <n v="64"/>
    <n v="197"/>
    <n v="101"/>
    <n v="291"/>
    <n v="307"/>
    <n v="373"/>
    <n v="439"/>
    <n v="460"/>
  </r>
  <r>
    <n v="1001985138"/>
    <s v="WSDOT OR SIGNALS"/>
    <n v="220016326971"/>
    <x v="1"/>
    <n v="5000300720"/>
    <x v="0"/>
    <s v="SCH_24EC"/>
    <s v="Two"/>
    <n v="10"/>
    <n v="780"/>
    <n v="740"/>
    <n v="620"/>
    <n v="590"/>
    <n v="510"/>
    <n v="540"/>
    <n v="490"/>
    <n v="580"/>
    <n v="610"/>
    <n v="673"/>
    <n v="753"/>
    <n v="769"/>
  </r>
  <r>
    <n v="1001985138"/>
    <s v="WSDOT OR SIGNALS"/>
    <n v="220016334231"/>
    <x v="1"/>
    <n v="5001844554"/>
    <x v="0"/>
    <s v="SCH_24EC"/>
    <s v="Two"/>
    <n v="10"/>
    <n v="572"/>
    <n v="527"/>
    <n v="428"/>
    <n v="385"/>
    <n v="326"/>
    <n v="320"/>
    <n v="299"/>
    <n v="361"/>
    <n v="397"/>
    <n v="457"/>
    <n v="535"/>
    <n v="556"/>
  </r>
  <r>
    <n v="1001985138"/>
    <s v="WSDOT OR SIGNALS"/>
    <n v="220016334249"/>
    <x v="1"/>
    <n v="5000365885"/>
    <x v="0"/>
    <s v="SCH_24EC"/>
    <s v="Two"/>
    <n v="10"/>
    <n v="1420"/>
    <n v="1170"/>
    <n v="1063"/>
    <n v="999"/>
    <n v="812"/>
    <n v="764"/>
    <n v="819"/>
    <n v="869"/>
    <n v="988"/>
    <n v="1190"/>
    <n v="1202"/>
    <n v="1436"/>
  </r>
  <r>
    <n v="1001985138"/>
    <s v="WSDOT OR SIGNALS"/>
    <n v="220016334256"/>
    <x v="1"/>
    <n v="5001573614"/>
    <x v="0"/>
    <s v="SCH_24EC"/>
    <s v="Two"/>
    <n v="10"/>
    <n v="2050"/>
    <n v="1720"/>
    <n v="1560"/>
    <n v="1460"/>
    <n v="1380"/>
    <n v="1210"/>
    <n v="1230"/>
    <n v="1430"/>
    <n v="1500"/>
    <n v="1700"/>
    <n v="1650"/>
    <n v="1760"/>
  </r>
  <r>
    <n v="1001985138"/>
    <s v="WSDOT OR SIGNALS"/>
    <n v="220016334272"/>
    <x v="1"/>
    <n v="5000659936"/>
    <x v="0"/>
    <s v="SCH_24EC"/>
    <s v="Two"/>
    <n v="10"/>
    <n v="1090"/>
    <n v="1020"/>
    <n v="830"/>
    <n v="740"/>
    <n v="630"/>
    <n v="610"/>
    <n v="570"/>
    <n v="690"/>
    <n v="750"/>
    <n v="875"/>
    <n v="1015"/>
    <n v="1061"/>
  </r>
  <r>
    <n v="1001985138"/>
    <s v="WSDOT OR SIGNALS"/>
    <n v="220016334280"/>
    <x v="1"/>
    <n v="5000508065"/>
    <x v="0"/>
    <s v="SCH_24EL"/>
    <s v="Two"/>
    <n v="10"/>
    <n v="800"/>
    <n v="660"/>
    <n v="600"/>
    <n v="550"/>
    <n v="530"/>
    <n v="470"/>
    <n v="480"/>
    <n v="540"/>
    <n v="560"/>
    <n v="670"/>
    <n v="650"/>
    <n v="700"/>
  </r>
  <r>
    <n v="1001985138"/>
    <s v="WSDOT OR SIGNALS"/>
    <n v="220016334298"/>
    <x v="1"/>
    <n v="5000246767"/>
    <x v="0"/>
    <s v="SCH_24EC"/>
    <s v="Two"/>
    <n v="10"/>
    <n v="428"/>
    <n v="532"/>
    <n v="440"/>
    <n v="361"/>
    <n v="240"/>
    <n v="219"/>
    <n v="172"/>
    <n v="178"/>
    <n v="185"/>
    <n v="253"/>
    <n v="355"/>
    <n v="461"/>
  </r>
  <r>
    <n v="1001985138"/>
    <s v="WSDOT OR SIGNALS"/>
    <n v="220016334306"/>
    <x v="1"/>
    <n v="5001532820"/>
    <x v="0"/>
    <s v="SCH_24EL"/>
    <s v="Two"/>
    <n v="10"/>
    <n v="252"/>
    <n v="220"/>
    <n v="194"/>
    <n v="177"/>
    <n v="150"/>
    <n v="142.6"/>
    <n v="139"/>
    <n v="62.4"/>
    <n v="117"/>
    <n v="192"/>
    <n v="191"/>
    <n v="241"/>
  </r>
  <r>
    <n v="1001985138"/>
    <s v="WSDOT OR SIGNALS"/>
    <n v="220016334348"/>
    <x v="1"/>
    <n v="5000932597"/>
    <x v="0"/>
    <s v="SCH_24EC"/>
    <s v="Two"/>
    <n v="10"/>
    <n v="4200"/>
    <n v="3920"/>
    <n v="3160"/>
    <n v="2920"/>
    <n v="2520"/>
    <n v="2480"/>
    <n v="2320"/>
    <n v="2760"/>
    <n v="2960"/>
    <n v="3360"/>
    <n v="3320"/>
    <n v="4280"/>
  </r>
  <r>
    <n v="1001985138"/>
    <s v="WSDOT OR SIGNALS"/>
    <n v="220016334363"/>
    <x v="1"/>
    <n v="5001476260"/>
    <x v="0"/>
    <s v="SCH_24EC"/>
    <s v="Two"/>
    <n v="10"/>
    <n v="399"/>
    <n v="367"/>
    <n v="298"/>
    <n v="266"/>
    <n v="227"/>
    <n v="178"/>
    <n v="143"/>
    <n v="171"/>
    <n v="186"/>
    <n v="218"/>
    <n v="255"/>
    <n v="266"/>
  </r>
  <r>
    <n v="1001985138"/>
    <s v="WSDOT OR SIGNALS"/>
    <n v="220016334389"/>
    <x v="1"/>
    <n v="5000455652"/>
    <x v="0"/>
    <s v="SCH_24EC"/>
    <s v="Two"/>
    <n v="10"/>
    <n v="3260"/>
    <n v="3040"/>
    <n v="2500"/>
    <n v="2250"/>
    <n v="1990"/>
    <n v="1980"/>
    <n v="1840"/>
    <n v="2170"/>
    <n v="2300"/>
    <n v="2672"/>
    <n v="3054"/>
    <n v="3265"/>
  </r>
  <r>
    <n v="1001985138"/>
    <s v="WSDOT OR SIGNALS"/>
    <n v="220016334397"/>
    <x v="1"/>
    <n v="5001770856"/>
    <x v="0"/>
    <s v="SCH_24EC"/>
    <s v="Two"/>
    <n v="10"/>
    <n v="206"/>
    <n v="167"/>
    <n v="146"/>
    <n v="138"/>
    <n v="107"/>
    <n v="97"/>
    <n v="106"/>
    <n v="116"/>
    <n v="136"/>
    <n v="170"/>
    <n v="176"/>
    <n v="214"/>
  </r>
  <r>
    <n v="1001985138"/>
    <s v="WSDOT OR SIGNALS"/>
    <n v="220016334405"/>
    <x v="1"/>
    <n v="5000738697"/>
    <x v="0"/>
    <s v="SCH_24EC"/>
    <s v="Two"/>
    <n v="10"/>
    <n v="2546.88"/>
    <n v="1920"/>
    <n v="1920"/>
    <n v="1680"/>
    <n v="1520"/>
    <n v="1600"/>
    <n v="1520"/>
    <n v="1680"/>
    <n v="1760"/>
    <n v="2160"/>
    <n v="1760"/>
    <n v="2560"/>
  </r>
  <r>
    <n v="1001985138"/>
    <s v="WSDOT OR SIGNALS"/>
    <n v="220016334413"/>
    <x v="1"/>
    <n v="5000783393"/>
    <x v="0"/>
    <s v="SCH_24EL"/>
    <s v="Two"/>
    <n v="10"/>
    <n v="2160"/>
    <n v="1800"/>
    <n v="1390"/>
    <n v="1370"/>
    <n v="1150"/>
    <n v="1100"/>
    <n v="1160"/>
    <n v="1160"/>
    <n v="1270"/>
    <n v="1491"/>
    <n v="1504"/>
    <n v="1797"/>
  </r>
  <r>
    <n v="1001985138"/>
    <s v="WSDOT OR SIGNALS"/>
    <n v="220016334421"/>
    <x v="1"/>
    <n v="5001446860"/>
    <x v="0"/>
    <s v="SCH_24EC"/>
    <s v="Two"/>
    <n v="10"/>
    <n v="3680"/>
    <n v="3040"/>
    <n v="2560"/>
    <n v="2400"/>
    <n v="1840"/>
    <n v="1600"/>
    <n v="1760"/>
    <n v="2000"/>
    <n v="2320"/>
    <n v="3120"/>
    <n v="3280"/>
    <n v="4000"/>
  </r>
  <r>
    <n v="1001985138"/>
    <s v="WSDOT OR SIGNALS"/>
    <n v="220016334439"/>
    <x v="1"/>
    <n v="5001662219"/>
    <x v="0"/>
    <s v="SCH_24EL"/>
    <s v="Two"/>
    <n v="10"/>
    <n v="4720"/>
    <n v="3760"/>
    <n v="3440"/>
    <n v="3200"/>
    <n v="2560"/>
    <n v="2400"/>
    <n v="2640"/>
    <n v="2720"/>
    <n v="3120"/>
    <n v="3840"/>
    <n v="3760"/>
    <n v="4480"/>
  </r>
  <r>
    <n v="1001985138"/>
    <s v="WSDOT OR SIGNALS"/>
    <n v="220016334447"/>
    <x v="1"/>
    <n v="5000073012"/>
    <x v="0"/>
    <s v="SCH_24EC"/>
    <s v="Two"/>
    <n v="10"/>
    <n v="890"/>
    <n v="830"/>
    <n v="670"/>
    <n v="590"/>
    <n v="490"/>
    <n v="510"/>
    <n v="460"/>
    <n v="490"/>
    <n v="580"/>
    <n v="550"/>
    <n v="643"/>
    <n v="670"/>
  </r>
  <r>
    <n v="1001985138"/>
    <s v="WSDOT OR SIGNALS"/>
    <n v="220016334454"/>
    <x v="1"/>
    <n v="5001247940"/>
    <x v="0"/>
    <s v="SCH_24EC"/>
    <s v="Two"/>
    <n v="10"/>
    <n v="914"/>
    <n v="768"/>
    <n v="726"/>
    <n v="757"/>
    <n v="649"/>
    <n v="643"/>
    <n v="689"/>
    <n v="636"/>
    <n v="637"/>
    <n v="734"/>
    <n v="707"/>
    <n v="836"/>
  </r>
  <r>
    <n v="1001985138"/>
    <s v="WSDOT OR SIGNALS"/>
    <n v="220016334462"/>
    <x v="1"/>
    <n v="5001862395"/>
    <x v="0"/>
    <s v="SCH_24EC"/>
    <s v="Two"/>
    <n v="10"/>
    <n v="250"/>
    <n v="260"/>
    <n v="240"/>
    <n v="260"/>
    <n v="260"/>
    <n v="260"/>
    <n v="280"/>
    <n v="250"/>
    <n v="240"/>
    <n v="270"/>
    <n v="250"/>
    <n v="290.3"/>
  </r>
  <r>
    <n v="1001985138"/>
    <s v="WSDOT OR SIGNALS"/>
    <n v="220016348199"/>
    <x v="1"/>
    <n v="5000801127"/>
    <x v="0"/>
    <s v="SCH_24EC"/>
    <s v="Two"/>
    <n v="10"/>
    <n v="690"/>
    <n v="630"/>
    <n v="600"/>
    <n v="520"/>
    <n v="440"/>
    <n v="450"/>
    <n v="410"/>
    <n v="460"/>
    <n v="550"/>
    <n v="580"/>
    <n v="620"/>
    <n v="720"/>
  </r>
  <r>
    <n v="1001985138"/>
    <s v="WSDOT OR SIGNALS"/>
    <n v="220016348207"/>
    <x v="1"/>
    <n v="5000095096"/>
    <x v="0"/>
    <s v="SCH_24EC"/>
    <s v="Two"/>
    <n v="10"/>
    <n v="873"/>
    <n v="830"/>
    <n v="826"/>
    <n v="710"/>
    <n v="636"/>
    <n v="638"/>
    <n v="600"/>
    <n v="655"/>
    <n v="786"/>
    <n v="811"/>
    <n v="876"/>
    <n v="1012"/>
  </r>
  <r>
    <n v="1001985138"/>
    <s v="WSDOT OR SIGNALS"/>
    <n v="220016348215"/>
    <x v="1"/>
    <n v="5001244819"/>
    <x v="0"/>
    <s v="SCH_24EL"/>
    <s v="Two"/>
    <n v="10"/>
    <n v="1440"/>
    <n v="1280"/>
    <n v="1230"/>
    <n v="1060"/>
    <n v="930"/>
    <n v="950"/>
    <n v="915"/>
    <n v="1028"/>
    <n v="1068"/>
    <n v="1201"/>
    <n v="1235"/>
    <n v="1494"/>
  </r>
  <r>
    <n v="1001985138"/>
    <s v="WSDOT OR SIGNALS"/>
    <n v="220016348223"/>
    <x v="1"/>
    <n v="5000062498"/>
    <x v="0"/>
    <s v="SCH_24EL"/>
    <s v="Two"/>
    <n v="10"/>
    <n v="488"/>
    <n v="411"/>
    <n v="410"/>
    <n v="349"/>
    <n v="312"/>
    <n v="348"/>
    <n v="327"/>
    <n v="347"/>
    <n v="410"/>
    <n v="431"/>
    <n v="454"/>
    <n v="532"/>
  </r>
  <r>
    <n v="1001985138"/>
    <s v="WSDOT OR SIGNALS"/>
    <n v="220016348231"/>
    <x v="1"/>
    <n v="5002125859"/>
    <x v="0"/>
    <s v="SCH_24EC"/>
    <s v="Two"/>
    <n v="10"/>
    <n v="3640"/>
    <n v="3220"/>
    <n v="3090"/>
    <n v="2640"/>
    <n v="2290"/>
    <n v="2318"/>
    <n v="2162"/>
    <n v="2371"/>
    <n v="2729"/>
    <n v="2875"/>
    <n v="3045"/>
    <n v="3376"/>
  </r>
  <r>
    <n v="1001985138"/>
    <s v="WSDOT OR SIGNALS"/>
    <n v="220016348264"/>
    <x v="1"/>
    <n v="5001994136"/>
    <x v="0"/>
    <s v="SCH_24EC"/>
    <s v="Two"/>
    <n v="10"/>
    <n v="560"/>
    <n v="500"/>
    <n v="460"/>
    <n v="470"/>
    <n v="440"/>
    <n v="454"/>
    <n v="417"/>
    <n v="436"/>
    <n v="489"/>
    <n v="492"/>
    <n v="506"/>
    <n v="583"/>
  </r>
  <r>
    <n v="1001985138"/>
    <s v="WSDOT OR SIGNALS"/>
    <n v="220016348645"/>
    <x v="1"/>
    <n v="5001425309"/>
    <x v="0"/>
    <s v="SCH_24EC"/>
    <s v="Two"/>
    <n v="10"/>
    <m/>
    <n v="190"/>
    <m/>
    <n v="150"/>
    <m/>
    <n v="150"/>
    <m/>
    <n v="150"/>
    <m/>
    <n v="140"/>
    <m/>
    <n v="145"/>
  </r>
  <r>
    <n v="1001985138"/>
    <s v="WSDOT OR SIGNALS"/>
    <n v="220016348652"/>
    <x v="1"/>
    <n v="5001987052"/>
    <x v="0"/>
    <s v="SCH_24EC"/>
    <s v="Two"/>
    <n v="10"/>
    <n v="720"/>
    <n v="650"/>
    <n v="640"/>
    <n v="560"/>
    <n v="510"/>
    <n v="540"/>
    <n v="510"/>
    <n v="537"/>
    <n v="616"/>
    <n v="635"/>
    <n v="660"/>
    <n v="768"/>
  </r>
  <r>
    <n v="1001985138"/>
    <s v="WSDOT OR SIGNALS"/>
    <n v="220016348678"/>
    <x v="1"/>
    <n v="5000971993"/>
    <x v="0"/>
    <s v="SCH_24EC"/>
    <s v="Two"/>
    <n v="10"/>
    <n v="680"/>
    <n v="617"/>
    <n v="610"/>
    <n v="543"/>
    <n v="498"/>
    <n v="532"/>
    <n v="505"/>
    <n v="533"/>
    <n v="606"/>
    <n v="609"/>
    <n v="618"/>
    <n v="709"/>
  </r>
  <r>
    <n v="1001985138"/>
    <s v="WSDOT OR SIGNALS"/>
    <n v="220016348686"/>
    <x v="1"/>
    <n v="5001052661"/>
    <x v="0"/>
    <s v="SCH_24EL"/>
    <s v="Two"/>
    <n v="10"/>
    <n v="1190"/>
    <n v="1068"/>
    <n v="1014"/>
    <n v="867"/>
    <n v="735"/>
    <n v="766"/>
    <n v="706"/>
    <n v="759"/>
    <n v="900"/>
    <n v="964"/>
    <n v="1080"/>
    <n v="1231"/>
  </r>
  <r>
    <n v="1001985138"/>
    <s v="WSDOT OR SIGNALS"/>
    <n v="220016348892"/>
    <x v="1"/>
    <n v="5001845646"/>
    <x v="0"/>
    <s v="SCH_24EL"/>
    <s v="Two"/>
    <n v="10"/>
    <n v="2435.8789999999999"/>
    <n v="1894.1210000000001"/>
    <n v="1778"/>
    <n v="1575.548"/>
    <n v="1134.452"/>
    <n v="1245"/>
    <n v="1100"/>
    <n v="1211"/>
    <n v="1512"/>
    <n v="1616"/>
    <n v="1916"/>
    <n v="2140"/>
  </r>
  <r>
    <n v="1001985138"/>
    <s v="WSDOT OR SIGNALS"/>
    <n v="220016348900"/>
    <x v="1"/>
    <n v="5001553565"/>
    <x v="0"/>
    <s v="SCH_24EL"/>
    <s v="Two"/>
    <n v="10"/>
    <n v="3873"/>
    <n v="3344"/>
    <n v="3159"/>
    <n v="2609"/>
    <n v="2233"/>
    <n v="2144"/>
    <n v="1886"/>
    <n v="2115"/>
    <n v="2448"/>
    <n v="2713"/>
    <n v="2976"/>
    <n v="3550"/>
  </r>
  <r>
    <n v="1001985138"/>
    <s v="WSDOT OR SIGNALS"/>
    <n v="220016359501"/>
    <x v="1"/>
    <n v="5001762442"/>
    <x v="0"/>
    <s v="SCH_24EL"/>
    <s v="Two"/>
    <n v="10"/>
    <m/>
    <n v="333"/>
    <m/>
    <n v="273"/>
    <m/>
    <n v="99"/>
    <m/>
    <n v="110"/>
    <m/>
    <n v="145"/>
    <m/>
    <n v="183"/>
  </r>
  <r>
    <n v="1001985138"/>
    <s v="WSDOT OR SIGNALS"/>
    <n v="220016359519"/>
    <x v="1"/>
    <n v="5001547942"/>
    <x v="0"/>
    <s v="SCH_24EL"/>
    <s v="Two"/>
    <n v="10"/>
    <m/>
    <n v="346"/>
    <m/>
    <n v="259"/>
    <m/>
    <n v="195"/>
    <m/>
    <n v="206"/>
    <m/>
    <n v="277"/>
    <m/>
    <n v="360"/>
  </r>
  <r>
    <n v="1001985138"/>
    <s v="WSDOT OR SIGNALS"/>
    <n v="220016359527"/>
    <x v="1"/>
    <n v="5001840998"/>
    <x v="0"/>
    <s v="SCH_24EL"/>
    <s v="Two"/>
    <n v="10"/>
    <m/>
    <n v="477"/>
    <m/>
    <n v="363"/>
    <m/>
    <n v="270"/>
    <m/>
    <n v="292"/>
    <m/>
    <n v="399"/>
    <m/>
    <n v="323"/>
  </r>
  <r>
    <n v="1001985138"/>
    <s v="WSDOT OR SIGNALS"/>
    <n v="220016359535"/>
    <x v="1"/>
    <n v="5001728531"/>
    <x v="0"/>
    <s v="SCH_24EL"/>
    <s v="Two"/>
    <n v="10"/>
    <m/>
    <n v="993"/>
    <m/>
    <n v="825"/>
    <m/>
    <n v="633"/>
    <m/>
    <n v="654"/>
    <m/>
    <n v="896"/>
    <m/>
    <n v="1107"/>
  </r>
  <r>
    <n v="1001985138"/>
    <s v="WSDOT OR SIGNALS"/>
    <n v="220016359550"/>
    <x v="1"/>
    <n v="5001163992"/>
    <x v="0"/>
    <s v="SCH_24EC"/>
    <s v="Two"/>
    <n v="10"/>
    <n v="570"/>
    <n v="620"/>
    <n v="740"/>
    <n v="520"/>
    <n v="260"/>
    <n v="80"/>
    <n v="80"/>
    <n v="80"/>
    <n v="80"/>
    <n v="80"/>
    <n v="130"/>
    <n v="430"/>
  </r>
  <r>
    <n v="1001985138"/>
    <s v="WSDOT OR SIGNALS"/>
    <n v="220016359691"/>
    <x v="1"/>
    <n v="5000937950"/>
    <x v="0"/>
    <s v="SCH_24EC"/>
    <s v="Two"/>
    <n v="10"/>
    <n v="581"/>
    <n v="629"/>
    <n v="477"/>
    <n v="392"/>
    <n v="324"/>
    <n v="309"/>
    <n v="293"/>
    <n v="341"/>
    <n v="436"/>
    <n v="480"/>
    <n v="636"/>
    <n v="566"/>
  </r>
  <r>
    <n v="1001985138"/>
    <s v="WSDOT OR SIGNALS"/>
    <n v="220016359725"/>
    <x v="1"/>
    <n v="5001149383"/>
    <x v="1"/>
    <s v="SCH_25EC"/>
    <s v="Two"/>
    <n v="10"/>
    <n v="19040"/>
    <n v="20320"/>
    <n v="22760"/>
    <n v="23040"/>
    <n v="26080"/>
    <n v="27160"/>
    <n v="33200"/>
    <n v="29200"/>
    <n v="28360"/>
    <n v="22800"/>
    <n v="23400"/>
    <n v="20400"/>
  </r>
  <r>
    <n v="1001985138"/>
    <s v="WSDOT OR SIGNALS"/>
    <n v="220016359733"/>
    <x v="1"/>
    <n v="5000851690"/>
    <x v="0"/>
    <s v="SCH_24EC"/>
    <s v="Two"/>
    <n v="10"/>
    <n v="1320"/>
    <n v="1200"/>
    <n v="1170"/>
    <n v="1000"/>
    <n v="890"/>
    <n v="930"/>
    <n v="870"/>
    <n v="930"/>
    <n v="1110"/>
    <n v="1190"/>
    <n v="1220"/>
    <n v="1390"/>
  </r>
  <r>
    <n v="1001985138"/>
    <s v="WSDOT OR SIGNALS"/>
    <n v="220016359741"/>
    <x v="1"/>
    <n v="5002029613"/>
    <x v="0"/>
    <s v="SCH_24EC"/>
    <s v="Two"/>
    <n v="10"/>
    <n v="630"/>
    <n v="610"/>
    <n v="670"/>
    <n v="610"/>
    <n v="580"/>
    <n v="530"/>
    <n v="600"/>
    <n v="540"/>
    <n v="580"/>
    <n v="550"/>
    <n v="530"/>
    <n v="660"/>
  </r>
  <r>
    <n v="1001985138"/>
    <s v="WSDOT OR SIGNALS"/>
    <n v="220016359766"/>
    <x v="1"/>
    <n v="5001968031"/>
    <x v="0"/>
    <s v="SCH_24EC"/>
    <s v="Two"/>
    <n v="10"/>
    <n v="7410"/>
    <n v="7560"/>
    <n v="7280"/>
    <n v="6180"/>
    <n v="5820"/>
    <n v="5210"/>
    <n v="5000"/>
    <n v="4790"/>
    <n v="5550"/>
    <n v="5680"/>
    <n v="6170"/>
    <n v="7490"/>
  </r>
  <r>
    <n v="1001985138"/>
    <s v="WSDOT OR SIGNALS"/>
    <n v="220016360178"/>
    <x v="1"/>
    <n v="5001304029"/>
    <x v="0"/>
    <s v="SCH_24EC"/>
    <s v="Two"/>
    <n v="10"/>
    <n v="3760"/>
    <n v="3720"/>
    <n v="4040"/>
    <n v="2880"/>
    <n v="2360"/>
    <n v="1960"/>
    <n v="1840"/>
    <n v="1800"/>
    <n v="2000"/>
    <n v="2200"/>
    <n v="2960"/>
    <n v="4040"/>
  </r>
  <r>
    <n v="1001985138"/>
    <s v="WSDOT OR SIGNALS"/>
    <n v="220016360640"/>
    <x v="1"/>
    <n v="5000818992"/>
    <x v="0"/>
    <s v="SCH_24EC"/>
    <s v="Two"/>
    <n v="10"/>
    <n v="732"/>
    <n v="593"/>
    <n v="528"/>
    <n v="382"/>
    <n v="267"/>
    <n v="350"/>
    <n v="394"/>
    <n v="413"/>
    <n v="516"/>
    <n v="572"/>
    <n v="630"/>
    <n v="746"/>
  </r>
  <r>
    <n v="1001985138"/>
    <s v="WSDOT OR SIGNALS"/>
    <n v="220016360657"/>
    <x v="1"/>
    <n v="5001394344"/>
    <x v="0"/>
    <s v="SCH_24EL"/>
    <s v="Two"/>
    <n v="10"/>
    <n v="464"/>
    <n v="402"/>
    <n v="389"/>
    <n v="410"/>
    <n v="360"/>
    <n v="364"/>
    <n v="373"/>
    <n v="355"/>
    <n v="398"/>
    <n v="395"/>
    <n v="397"/>
    <n v="447"/>
  </r>
  <r>
    <n v="1001985138"/>
    <s v="WSDOT OR SIGNALS"/>
    <n v="220016360665"/>
    <x v="1"/>
    <n v="5001882615"/>
    <x v="0"/>
    <s v="SCH_24EL"/>
    <s v="Two"/>
    <n v="10"/>
    <n v="3650"/>
    <n v="3015"/>
    <n v="2682"/>
    <n v="2589"/>
    <n v="2048"/>
    <n v="1916"/>
    <n v="1911"/>
    <n v="1925"/>
    <n v="2355"/>
    <n v="2527"/>
    <n v="2702"/>
    <n v="3217"/>
  </r>
  <r>
    <n v="1001985138"/>
    <s v="WSDOT OR SIGNALS"/>
    <n v="220016360673"/>
    <x v="1"/>
    <n v="5002161502"/>
    <x v="0"/>
    <s v="SCH_24EC"/>
    <s v="Two"/>
    <n v="10"/>
    <n v="3450"/>
    <n v="2700"/>
    <n v="1970"/>
    <n v="506"/>
    <n v="1838"/>
    <n v="1697"/>
    <n v="1743"/>
    <n v="1837"/>
    <n v="2302"/>
    <n v="2134"/>
    <n v="1925"/>
    <n v="2358"/>
  </r>
  <r>
    <n v="1001985138"/>
    <s v="WSDOT OR SIGNALS"/>
    <n v="220016360681"/>
    <x v="1"/>
    <n v="5001124122"/>
    <x v="0"/>
    <s v="SCH_24EC"/>
    <s v="Two"/>
    <n v="10"/>
    <n v="464.40600000000001"/>
    <n v="421"/>
    <n v="410"/>
    <n v="428"/>
    <n v="369"/>
    <n v="366"/>
    <n v="383.625"/>
    <n v="361.375"/>
    <n v="431"/>
    <n v="429"/>
    <n v="435"/>
    <n v="489.59399999999999"/>
  </r>
  <r>
    <n v="1001985138"/>
    <s v="WSDOT OR SIGNALS"/>
    <n v="220016360897"/>
    <x v="1"/>
    <n v="5001940647"/>
    <x v="0"/>
    <s v="SCH_24EL"/>
    <s v="Two"/>
    <n v="10"/>
    <n v="2221"/>
    <n v="1730"/>
    <n v="1615"/>
    <n v="1569"/>
    <n v="1144"/>
    <n v="1028"/>
    <n v="1077"/>
    <n v="1080"/>
    <n v="1138"/>
    <n v="1288"/>
    <n v="1250"/>
    <n v="1489"/>
  </r>
  <r>
    <n v="1001985138"/>
    <s v="WSDOT OR SIGNALS"/>
    <n v="220016360954"/>
    <x v="1"/>
    <n v="5001189373"/>
    <x v="0"/>
    <s v="SCH_24EC"/>
    <s v="Two"/>
    <n v="10"/>
    <n v="1480"/>
    <n v="1180"/>
    <n v="1040"/>
    <n v="970"/>
    <n v="770"/>
    <n v="840"/>
    <n v="880"/>
    <n v="910"/>
    <n v="1128"/>
    <m/>
    <n v="2386.2220000000002"/>
    <n v="1391.0740000000001"/>
  </r>
  <r>
    <n v="1001985138"/>
    <s v="WSDOT OR SIGNALS"/>
    <n v="220016360996"/>
    <x v="1"/>
    <n v="5001148082"/>
    <x v="0"/>
    <s v="SCH_24EC"/>
    <s v="Two"/>
    <n v="10"/>
    <n v="720"/>
    <n v="541.36"/>
    <n v="604.72"/>
    <n v="392.48"/>
    <n v="240"/>
    <n v="320"/>
    <n v="1012.64"/>
    <n v="920.56"/>
    <n v="981.92"/>
    <n v="920.56"/>
    <n v="889.84"/>
    <n v="817.52"/>
  </r>
  <r>
    <n v="1001985138"/>
    <s v="WSDOT OR SIGNALS"/>
    <n v="220016361010"/>
    <x v="1"/>
    <n v="5001071402"/>
    <x v="0"/>
    <s v="SCH_24EC"/>
    <s v="Two"/>
    <n v="10"/>
    <n v="1040"/>
    <n v="880"/>
    <n v="800"/>
    <n v="720"/>
    <n v="560"/>
    <n v="480"/>
    <n v="560"/>
    <n v="320"/>
    <m/>
    <m/>
    <m/>
    <m/>
  </r>
  <r>
    <n v="1001985138"/>
    <s v="WSDOT OR SIGNALS"/>
    <n v="220016361028"/>
    <x v="1"/>
    <n v="5001792679"/>
    <x v="0"/>
    <s v="SCH_24EC"/>
    <s v="Two"/>
    <n v="10"/>
    <n v="170"/>
    <n v="160"/>
    <n v="140"/>
    <n v="150"/>
    <n v="120"/>
    <n v="110"/>
    <n v="100"/>
    <n v="100"/>
    <n v="130"/>
    <n v="140"/>
    <n v="150"/>
    <n v="170"/>
  </r>
  <r>
    <n v="1001985138"/>
    <s v="WSDOT OR SIGNALS"/>
    <n v="220016363107"/>
    <x v="1"/>
    <n v="5001101001"/>
    <x v="0"/>
    <s v="SCH_24EC"/>
    <s v="Two"/>
    <n v="10"/>
    <n v="80"/>
    <m/>
    <n v="240"/>
    <n v="1680"/>
    <n v="1440"/>
    <n v="1280"/>
    <n v="80"/>
    <m/>
    <m/>
    <m/>
    <m/>
    <n v="400"/>
  </r>
  <r>
    <n v="1001985138"/>
    <s v="WSDOT OR SIGNALS"/>
    <n v="220016363131"/>
    <x v="1"/>
    <n v="5001994133"/>
    <x v="0"/>
    <s v="SCH_24EC"/>
    <s v="Two"/>
    <n v="10"/>
    <n v="730"/>
    <n v="668"/>
    <n v="647"/>
    <n v="572"/>
    <n v="516"/>
    <n v="533"/>
    <n v="499"/>
    <n v="532"/>
    <n v="615"/>
    <n v="631"/>
    <n v="655"/>
    <n v="762"/>
  </r>
  <r>
    <n v="1001985138"/>
    <s v="WSDOT OR SIGNALS"/>
    <n v="220016380002"/>
    <x v="1"/>
    <n v="5000603055"/>
    <x v="0"/>
    <s v="SCH_24EC"/>
    <s v="Two"/>
    <n v="10"/>
    <n v="1893"/>
    <n v="2178"/>
    <n v="1769"/>
    <n v="1270"/>
    <n v="796"/>
    <n v="577"/>
    <n v="336"/>
    <n v="368"/>
    <n v="389"/>
    <n v="866"/>
    <n v="1432"/>
    <n v="1797"/>
  </r>
  <r>
    <n v="1001985138"/>
    <s v="WSDOT OR SIGNALS"/>
    <n v="220016380010"/>
    <x v="1"/>
    <n v="5001371014"/>
    <x v="0"/>
    <s v="SCH_24EC"/>
    <s v="Two"/>
    <n v="10"/>
    <n v="11200"/>
    <n v="11040"/>
    <n v="9040"/>
    <n v="5840"/>
    <n v="3360"/>
    <n v="3200"/>
    <n v="3520"/>
    <n v="3760"/>
    <n v="2880"/>
    <n v="4720"/>
    <n v="7600"/>
    <n v="11840"/>
  </r>
  <r>
    <n v="1001985138"/>
    <s v="WSDOT OR SIGNALS"/>
    <n v="220016380036"/>
    <x v="1"/>
    <n v="5000692385"/>
    <x v="0"/>
    <s v="SCH_24EC"/>
    <s v="Two"/>
    <n v="10"/>
    <n v="180"/>
    <n v="160"/>
    <n v="140"/>
    <n v="120"/>
    <n v="110"/>
    <n v="120"/>
    <n v="110"/>
    <n v="120"/>
    <n v="153"/>
    <n v="165"/>
    <n v="192"/>
    <n v="178"/>
  </r>
  <r>
    <n v="1001985138"/>
    <s v="WSDOT OR SIGNALS"/>
    <n v="220016380069"/>
    <x v="1"/>
    <n v="5000963879"/>
    <x v="0"/>
    <s v="SCH_24EC"/>
    <s v="Two"/>
    <n v="10"/>
    <n v="1350"/>
    <n v="1190"/>
    <n v="1080"/>
    <n v="900"/>
    <n v="760"/>
    <n v="730"/>
    <n v="730"/>
    <n v="810"/>
    <n v="1040"/>
    <n v="1150"/>
    <n v="1430"/>
    <n v="1291"/>
  </r>
  <r>
    <n v="1001985138"/>
    <s v="WSDOT OR SIGNALS"/>
    <n v="220016380085"/>
    <x v="1"/>
    <n v="5001483040"/>
    <x v="0"/>
    <s v="SCH_24EC"/>
    <s v="Two"/>
    <n v="10"/>
    <n v="2560"/>
    <n v="2400"/>
    <n v="1920"/>
    <n v="1760"/>
    <n v="1440"/>
    <n v="1600"/>
    <n v="1440"/>
    <n v="1600"/>
    <n v="1920"/>
    <n v="2240"/>
    <n v="2400"/>
    <n v="2080"/>
  </r>
  <r>
    <n v="1001985138"/>
    <s v="WSDOT OR SIGNALS"/>
    <n v="220016380192"/>
    <x v="1"/>
    <n v="5001624563"/>
    <x v="0"/>
    <s v="SCH_24EC"/>
    <s v="Two"/>
    <n v="10"/>
    <n v="5040"/>
    <n v="4400"/>
    <n v="3840"/>
    <n v="3120"/>
    <n v="2560"/>
    <n v="2560"/>
    <n v="2400"/>
    <n v="2960"/>
    <n v="3760"/>
    <n v="4160"/>
    <n v="5200"/>
    <n v="4800"/>
  </r>
  <r>
    <n v="1001985138"/>
    <s v="WSDOT OR SIGNALS"/>
    <n v="220016380218"/>
    <x v="1"/>
    <n v="5000038775"/>
    <x v="0"/>
    <s v="SCH_24EL"/>
    <s v="Two"/>
    <n v="10"/>
    <n v="527"/>
    <n v="430"/>
    <n v="380"/>
    <n v="326"/>
    <n v="288"/>
    <n v="296"/>
    <n v="298"/>
    <n v="338"/>
    <n v="417"/>
    <n v="533"/>
    <n v="469"/>
    <n v="444"/>
  </r>
  <r>
    <n v="1001985138"/>
    <s v="WSDOT OR SIGNALS"/>
    <n v="220016380234"/>
    <x v="1"/>
    <n v="5001985467"/>
    <x v="0"/>
    <s v="SCH_24EC"/>
    <s v="Two"/>
    <n v="10"/>
    <m/>
    <n v="424"/>
    <m/>
    <n v="346"/>
    <m/>
    <n v="268"/>
    <m/>
    <n v="272"/>
    <m/>
    <n v="367"/>
    <m/>
    <n v="458"/>
  </r>
  <r>
    <n v="1001985138"/>
    <s v="WSDOT OR SIGNALS"/>
    <n v="220016380259"/>
    <x v="1"/>
    <n v="5000120408"/>
    <x v="0"/>
    <s v="SCH_24EL"/>
    <s v="Two"/>
    <n v="10"/>
    <n v="1190"/>
    <n v="1020"/>
    <n v="980"/>
    <n v="790"/>
    <n v="660"/>
    <n v="650"/>
    <n v="630"/>
    <n v="720"/>
    <n v="900"/>
    <n v="1000"/>
    <n v="1230"/>
    <n v="1130"/>
  </r>
  <r>
    <n v="1001985138"/>
    <s v="WSDOT OR SIGNALS"/>
    <n v="220016380267"/>
    <x v="1"/>
    <n v="5000977914"/>
    <x v="0"/>
    <s v="SCH_24EL"/>
    <s v="Two"/>
    <n v="10"/>
    <n v="6320"/>
    <n v="5040"/>
    <n v="5200"/>
    <n v="4240"/>
    <n v="3440"/>
    <n v="3200"/>
    <n v="3440"/>
    <n v="4203.6000000000004"/>
    <n v="4603.76"/>
    <n v="5581.36"/>
    <n v="5373.68"/>
    <n v="7395.68"/>
  </r>
  <r>
    <n v="1001985138"/>
    <s v="WSDOT OR SIGNALS"/>
    <n v="220016380283"/>
    <x v="1"/>
    <n v="5000991013"/>
    <x v="0"/>
    <s v="SCH_24EC"/>
    <s v="Two"/>
    <n v="10"/>
    <n v="1490"/>
    <n v="1490"/>
    <n v="1420"/>
    <n v="1160"/>
    <n v="1050"/>
    <n v="890"/>
    <n v="900"/>
    <n v="870"/>
    <n v="1070"/>
    <n v="1150"/>
    <n v="1290"/>
    <n v="1570"/>
  </r>
  <r>
    <n v="1001985138"/>
    <s v="WSDOT OR SIGNALS"/>
    <n v="220016385720"/>
    <x v="1"/>
    <n v="5001708246"/>
    <x v="0"/>
    <s v="SCH_24EC"/>
    <s v="Two"/>
    <n v="10"/>
    <n v="319"/>
    <n v="324"/>
    <n v="317"/>
    <n v="273"/>
    <n v="259"/>
    <n v="234"/>
    <n v="242"/>
    <n v="230"/>
    <n v="264"/>
    <n v="271"/>
    <n v="295"/>
    <n v="347"/>
  </r>
  <r>
    <n v="1001985138"/>
    <s v="WSDOT OR SIGNALS"/>
    <n v="220016385738"/>
    <x v="1"/>
    <n v="5001375261"/>
    <x v="0"/>
    <s v="SCH_24EC"/>
    <s v="Two"/>
    <n v="10"/>
    <n v="624"/>
    <n v="657"/>
    <n v="604"/>
    <n v="513"/>
    <n v="483"/>
    <n v="428"/>
    <n v="303"/>
    <n v="258"/>
    <n v="285"/>
    <n v="379"/>
    <n v="541"/>
    <n v="702"/>
  </r>
  <r>
    <n v="1001985138"/>
    <s v="WSDOT OR SIGNALS"/>
    <n v="220016385746"/>
    <x v="1"/>
    <n v="5001919209"/>
    <x v="0"/>
    <s v="SCH_24EL"/>
    <s v="Two"/>
    <n v="10"/>
    <n v="290"/>
    <n v="237"/>
    <n v="305"/>
    <n v="274"/>
    <n v="272"/>
    <n v="189"/>
    <n v="184"/>
    <n v="225"/>
    <n v="240"/>
    <n v="171"/>
    <n v="172"/>
    <n v="253"/>
  </r>
  <r>
    <n v="1001985138"/>
    <s v="WSDOT OR SIGNALS"/>
    <n v="220016385753"/>
    <x v="1"/>
    <n v="5000793017"/>
    <x v="0"/>
    <s v="SCH_24EL"/>
    <s v="Two"/>
    <n v="10"/>
    <n v="1280"/>
    <n v="1440"/>
    <n v="1120"/>
    <n v="1120"/>
    <n v="960"/>
    <n v="800"/>
    <n v="640"/>
    <n v="800"/>
    <n v="960"/>
    <n v="960"/>
    <n v="1280"/>
    <n v="1440"/>
  </r>
  <r>
    <n v="1001985138"/>
    <s v="WSDOT OR SIGNALS"/>
    <n v="220016385761"/>
    <x v="1"/>
    <n v="5000079684"/>
    <x v="0"/>
    <s v="SCH_24EC"/>
    <s v="Two"/>
    <n v="10"/>
    <n v="2970"/>
    <n v="2880"/>
    <n v="2960"/>
    <n v="0"/>
    <n v="0"/>
    <n v="0"/>
    <n v="0"/>
    <m/>
    <m/>
    <m/>
    <m/>
    <m/>
  </r>
  <r>
    <n v="1001985138"/>
    <s v="WSDOT OR SIGNALS"/>
    <n v="220016385779"/>
    <x v="1"/>
    <n v="5000770508"/>
    <x v="0"/>
    <s v="SCH_24EL"/>
    <s v="Two"/>
    <n v="10"/>
    <n v="450"/>
    <n v="170"/>
    <n v="420"/>
    <n v="360"/>
    <n v="300"/>
    <n v="270"/>
    <n v="260"/>
    <n v="250"/>
    <n v="320"/>
    <n v="340"/>
    <n v="370"/>
    <n v="450"/>
  </r>
  <r>
    <n v="1001985138"/>
    <s v="WSDOT OR SIGNALS"/>
    <n v="220016385787"/>
    <x v="1"/>
    <n v="5000342368"/>
    <x v="0"/>
    <s v="SCH_24EC"/>
    <s v="Two"/>
    <n v="10"/>
    <n v="130"/>
    <n v="130"/>
    <n v="130"/>
    <n v="110"/>
    <n v="90"/>
    <n v="50"/>
    <n v="40"/>
    <n v="50"/>
    <n v="40"/>
    <n v="40"/>
    <n v="60"/>
    <n v="140"/>
  </r>
  <r>
    <n v="1001985138"/>
    <s v="WSDOT OR SIGNALS"/>
    <n v="220016386892"/>
    <x v="1"/>
    <n v="5001214372"/>
    <x v="0"/>
    <s v="SCH_24EC"/>
    <s v="Two"/>
    <n v="10"/>
    <n v="480"/>
    <n v="560"/>
    <n v="480"/>
    <n v="400"/>
    <n v="320"/>
    <n v="320"/>
    <n v="400"/>
    <n v="320"/>
    <n v="400"/>
    <n v="400"/>
    <n v="480"/>
    <n v="560"/>
  </r>
  <r>
    <n v="1001985138"/>
    <s v="WSDOT OR SIGNALS"/>
    <n v="220016386900"/>
    <x v="1"/>
    <n v="5000083071"/>
    <x v="0"/>
    <s v="SCH_24EL"/>
    <s v="Two"/>
    <n v="10"/>
    <n v="1050"/>
    <n v="1070"/>
    <n v="960"/>
    <n v="940"/>
    <n v="790"/>
    <n v="710"/>
    <n v="759"/>
    <n v="581"/>
    <n v="780"/>
    <n v="815"/>
    <n v="1419"/>
    <n v="1682"/>
  </r>
  <r>
    <n v="1001985138"/>
    <s v="WSDOT OR SIGNALS"/>
    <n v="220016386918"/>
    <x v="1"/>
    <n v="5000700725"/>
    <x v="0"/>
    <s v="SCH_24EL"/>
    <s v="Two"/>
    <n v="10"/>
    <n v="1190"/>
    <n v="1180"/>
    <n v="1080"/>
    <n v="900"/>
    <n v="810"/>
    <n v="860"/>
    <n v="860"/>
    <n v="790"/>
    <n v="1140"/>
    <n v="1180"/>
    <n v="1330"/>
    <n v="1290"/>
  </r>
  <r>
    <n v="1001985138"/>
    <s v="WSDOT OR SIGNALS"/>
    <n v="220016386926"/>
    <x v="1"/>
    <n v="5001011386"/>
    <x v="0"/>
    <s v="SCH_24EC"/>
    <s v="Two"/>
    <n v="10"/>
    <n v="1089"/>
    <n v="1102"/>
    <n v="1020"/>
    <n v="831"/>
    <n v="735"/>
    <n v="650"/>
    <n v="642"/>
    <n v="614"/>
    <n v="750"/>
    <n v="829"/>
    <n v="964"/>
    <n v="1174"/>
  </r>
  <r>
    <n v="1001985138"/>
    <s v="WSDOT OR SIGNALS"/>
    <n v="220016386942"/>
    <x v="1"/>
    <n v="5001175165"/>
    <x v="0"/>
    <s v="SCH_24EC"/>
    <s v="Two"/>
    <n v="10"/>
    <n v="1760"/>
    <n v="2080"/>
    <n v="1600"/>
    <n v="1600"/>
    <n v="1440"/>
    <n v="1280"/>
    <n v="704"/>
    <n v="2016"/>
    <n v="1440"/>
    <n v="1440"/>
    <n v="1830.08"/>
    <n v="1689.92"/>
  </r>
  <r>
    <n v="1001985138"/>
    <s v="WSDOT OR SIGNALS"/>
    <n v="220016386959"/>
    <x v="1"/>
    <n v="5001704231"/>
    <x v="0"/>
    <s v="SCH_24EL"/>
    <s v="Two"/>
    <n v="10"/>
    <n v="160"/>
    <n v="160"/>
    <n v="160"/>
    <n v="160"/>
    <n v="160"/>
    <n v="160"/>
    <n v="180"/>
    <n v="130"/>
    <n v="150"/>
    <n v="130"/>
    <n v="130"/>
    <n v="143"/>
  </r>
  <r>
    <n v="1001985138"/>
    <s v="WSDOT OR SIGNALS"/>
    <n v="220016386975"/>
    <x v="1"/>
    <n v="5002017800"/>
    <x v="0"/>
    <s v="SCH_24EC"/>
    <s v="Two"/>
    <n v="10"/>
    <n v="1880"/>
    <n v="1420"/>
    <n v="1500"/>
    <n v="1230"/>
    <n v="1140"/>
    <n v="970"/>
    <n v="1000"/>
    <n v="1130"/>
    <n v="1450"/>
    <n v="1570"/>
    <n v="1870"/>
    <n v="2170"/>
  </r>
  <r>
    <n v="1001985138"/>
    <s v="WSDOT OR SIGNALS"/>
    <n v="220017412077"/>
    <x v="1"/>
    <n v="5001475378"/>
    <x v="0"/>
    <s v="SCH_24EC"/>
    <s v="Two"/>
    <n v="10"/>
    <n v="480"/>
    <n v="430"/>
    <n v="480"/>
    <n v="390"/>
    <n v="360"/>
    <n v="330"/>
    <n v="280"/>
    <n v="300"/>
    <n v="399"/>
    <n v="417"/>
    <n v="494"/>
    <n v="608"/>
  </r>
  <r>
    <n v="1001985138"/>
    <s v="WSDOT OR SIGNALS"/>
    <n v="220017412085"/>
    <x v="1"/>
    <n v="5001285740"/>
    <x v="0"/>
    <s v="SCH_24EC"/>
    <s v="Two"/>
    <n v="10"/>
    <n v="2510"/>
    <n v="2310"/>
    <n v="2230"/>
    <n v="1780"/>
    <n v="1580"/>
    <n v="1470"/>
    <n v="1280"/>
    <n v="1250"/>
    <n v="1623"/>
    <n v="1717"/>
    <n v="2043"/>
    <n v="2470"/>
  </r>
  <r>
    <n v="1001985138"/>
    <s v="WSDOT OR SIGNALS"/>
    <n v="220017412192"/>
    <x v="1"/>
    <n v="5000735025"/>
    <x v="0"/>
    <s v="SCH_24EC"/>
    <s v="Two"/>
    <n v="10"/>
    <n v="940"/>
    <n v="880"/>
    <n v="880"/>
    <n v="710"/>
    <n v="640"/>
    <n v="590"/>
    <n v="520"/>
    <n v="530"/>
    <n v="721"/>
    <n v="747"/>
    <n v="879"/>
    <n v="1076"/>
  </r>
  <r>
    <n v="1001985138"/>
    <s v="WSDOT OR SIGNALS"/>
    <n v="220017412200"/>
    <x v="1"/>
    <n v="5001585433"/>
    <x v="0"/>
    <s v="SCH_24EL"/>
    <s v="Two"/>
    <n v="10"/>
    <n v="972"/>
    <n v="916"/>
    <n v="842"/>
    <n v="741"/>
    <n v="737"/>
    <n v="660"/>
    <n v="623"/>
    <n v="679"/>
    <n v="756"/>
    <n v="795"/>
    <n v="979"/>
    <n v="1020"/>
  </r>
  <r>
    <n v="1001985138"/>
    <s v="WSDOT OR SIGNALS"/>
    <n v="220017412234"/>
    <x v="1"/>
    <n v="5001483601"/>
    <x v="0"/>
    <s v="SCH_24EC"/>
    <s v="Two"/>
    <n v="10"/>
    <n v="290"/>
    <n v="240"/>
    <n v="240"/>
    <n v="190"/>
    <n v="190"/>
    <n v="172"/>
    <n v="183"/>
    <n v="179"/>
    <n v="211"/>
    <n v="235"/>
    <n v="249"/>
    <n v="294"/>
  </r>
  <r>
    <n v="1001985138"/>
    <s v="WSDOT OR SIGNALS"/>
    <n v="220017412242"/>
    <x v="1"/>
    <n v="5000072765"/>
    <x v="0"/>
    <s v="SCH_24EC"/>
    <s v="Two"/>
    <n v="10"/>
    <n v="559"/>
    <n v="528"/>
    <n v="541"/>
    <n v="469"/>
    <n v="459"/>
    <n v="466"/>
    <n v="430"/>
    <n v="427"/>
    <n v="517"/>
    <n v="486"/>
    <n v="530"/>
    <n v="613"/>
  </r>
  <r>
    <n v="1001985138"/>
    <s v="WSDOT OR SIGNALS"/>
    <n v="220017412259"/>
    <x v="1"/>
    <n v="5001007147"/>
    <x v="0"/>
    <s v="SCH_24EL"/>
    <s v="Two"/>
    <n v="10"/>
    <n v="480"/>
    <n v="460"/>
    <n v="460"/>
    <n v="400"/>
    <n v="380"/>
    <n v="380"/>
    <n v="350"/>
    <n v="358.96600000000001"/>
    <n v="413.03399999999999"/>
    <n v="400"/>
    <n v="445"/>
    <n v="534"/>
  </r>
  <r>
    <n v="1001985138"/>
    <s v="WSDOT OR SIGNALS"/>
    <n v="220017412267"/>
    <x v="1"/>
    <n v="5000774007"/>
    <x v="0"/>
    <s v="SCH_24EC"/>
    <s v="Two"/>
    <n v="10"/>
    <n v="283"/>
    <n v="271"/>
    <n v="221"/>
    <n v="215.542"/>
    <n v="160.458"/>
    <n v="172"/>
    <n v="146"/>
    <n v="153"/>
    <n v="199"/>
    <n v="209"/>
    <n v="266"/>
    <n v="279"/>
  </r>
  <r>
    <n v="1001985138"/>
    <s v="WSDOT OR SIGNALS"/>
    <n v="220017412275"/>
    <x v="1"/>
    <n v="5000277434"/>
    <x v="0"/>
    <s v="SCH_24EC"/>
    <s v="Two"/>
    <n v="10"/>
    <n v="6880"/>
    <n v="6720"/>
    <n v="7440"/>
    <n v="5840"/>
    <n v="3520"/>
    <n v="2480"/>
    <n v="1840"/>
    <n v="1680"/>
    <n v="2000"/>
    <n v="58.48"/>
    <n v="5781.52"/>
    <n v="4720"/>
  </r>
  <r>
    <n v="1001985138"/>
    <s v="WSDOT OR SIGNALS"/>
    <n v="220017412283"/>
    <x v="1"/>
    <n v="5001024983"/>
    <x v="0"/>
    <s v="SCH_24EC"/>
    <s v="Two"/>
    <n v="10"/>
    <n v="424"/>
    <n v="384"/>
    <n v="370"/>
    <n v="294"/>
    <n v="267"/>
    <n v="281"/>
    <n v="260"/>
    <n v="265"/>
    <n v="329"/>
    <n v="328"/>
    <n v="402"/>
    <n v="418"/>
  </r>
  <r>
    <n v="1001985138"/>
    <s v="WSDOT OR SIGNALS"/>
    <n v="220017412291"/>
    <x v="1"/>
    <n v="5000875000"/>
    <x v="0"/>
    <s v="SCH_24EC"/>
    <s v="Two"/>
    <n v="10"/>
    <n v="490"/>
    <n v="474"/>
    <n v="446"/>
    <n v="394"/>
    <n v="400"/>
    <n v="356"/>
    <n v="354"/>
    <n v="379"/>
    <n v="417"/>
    <n v="418"/>
    <n v="494"/>
    <n v="505"/>
  </r>
  <r>
    <n v="1001985138"/>
    <s v="WSDOT OR SIGNALS"/>
    <n v="220017412317"/>
    <x v="1"/>
    <n v="5001905495"/>
    <x v="0"/>
    <s v="SCH_24EC"/>
    <s v="Two"/>
    <n v="10"/>
    <n v="820"/>
    <n v="780"/>
    <n v="740"/>
    <n v="630"/>
    <n v="590"/>
    <n v="490"/>
    <n v="471"/>
    <n v="507"/>
    <n v="564"/>
    <n v="596"/>
    <n v="759"/>
    <n v="809"/>
  </r>
  <r>
    <n v="1001985138"/>
    <s v="WSDOT OR SIGNALS"/>
    <n v="220017412325"/>
    <x v="1"/>
    <n v="5000142329"/>
    <x v="0"/>
    <s v="SCH_24EC"/>
    <s v="Two"/>
    <n v="10"/>
    <n v="1680"/>
    <n v="1440"/>
    <n v="1360"/>
    <n v="1120"/>
    <n v="1040"/>
    <n v="880"/>
    <n v="880"/>
    <n v="800"/>
    <n v="1120"/>
    <n v="1200"/>
    <n v="1440"/>
    <n v="1680"/>
  </r>
  <r>
    <n v="1001985138"/>
    <s v="WSDOT OR SIGNALS"/>
    <n v="220017412358"/>
    <x v="1"/>
    <n v="5000468998"/>
    <x v="0"/>
    <s v="SCH_24EC"/>
    <s v="Two"/>
    <n v="10"/>
    <n v="620"/>
    <n v="570"/>
    <n v="520"/>
    <n v="420"/>
    <n v="400"/>
    <n v="350.90899999999999"/>
    <n v="280.09100000000001"/>
    <n v="340"/>
    <n v="396"/>
    <n v="439"/>
    <n v="556"/>
    <n v="603"/>
  </r>
  <r>
    <n v="1001985138"/>
    <s v="WSDOT OR SIGNALS"/>
    <n v="220017412366"/>
    <x v="1"/>
    <n v="5001332086"/>
    <x v="0"/>
    <s v="SCH_24EL"/>
    <s v="Two"/>
    <n v="10"/>
    <n v="367"/>
    <n v="283"/>
    <n v="265"/>
    <n v="223"/>
    <n v="215"/>
    <n v="186"/>
    <n v="191"/>
    <n v="184"/>
    <n v="224"/>
    <n v="259"/>
    <n v="295"/>
    <n v="353"/>
  </r>
  <r>
    <n v="1001985138"/>
    <s v="WSDOT OR SIGNALS"/>
    <n v="220017412374"/>
    <x v="1"/>
    <n v="5001904040"/>
    <x v="0"/>
    <s v="SCH_24EC"/>
    <s v="Two"/>
    <n v="10"/>
    <n v="540"/>
    <n v="510"/>
    <n v="520"/>
    <n v="440"/>
    <n v="430"/>
    <n v="430"/>
    <n v="490"/>
    <n v="390"/>
    <n v="495"/>
    <n v="459"/>
    <n v="506"/>
    <n v="594"/>
  </r>
  <r>
    <n v="1001985138"/>
    <s v="WSDOT OR SIGNALS"/>
    <n v="220017412390"/>
    <x v="1"/>
    <n v="5000524038"/>
    <x v="0"/>
    <s v="SCH_24EC"/>
    <s v="Two"/>
    <n v="10"/>
    <n v="697"/>
    <n v="645"/>
    <n v="622"/>
    <n v="500"/>
    <n v="440"/>
    <n v="416"/>
    <n v="363"/>
    <n v="374"/>
    <n v="497"/>
    <n v="394"/>
    <m/>
    <m/>
  </r>
  <r>
    <n v="1001985138"/>
    <s v="WSDOT OR SIGNALS"/>
    <n v="220017412408"/>
    <x v="1"/>
    <n v="5000087219"/>
    <x v="0"/>
    <s v="SCH_24EC"/>
    <s v="Two"/>
    <n v="10"/>
    <n v="190"/>
    <n v="180"/>
    <n v="180"/>
    <n v="140"/>
    <n v="180"/>
    <n v="190"/>
    <n v="154"/>
    <n v="147"/>
    <n v="146"/>
    <n v="137"/>
    <n v="149"/>
    <n v="143"/>
  </r>
  <r>
    <n v="1001985138"/>
    <s v="WSDOT OR SIGNALS"/>
    <n v="220017412416"/>
    <x v="1"/>
    <n v="5000725127"/>
    <x v="0"/>
    <s v="SCH_24EC"/>
    <s v="Two"/>
    <n v="10"/>
    <n v="472"/>
    <n v="454"/>
    <n v="484"/>
    <n v="454"/>
    <n v="426"/>
    <n v="358"/>
    <n v="355"/>
    <n v="390"/>
    <n v="423"/>
    <n v="431"/>
    <n v="517"/>
    <n v="528"/>
  </r>
  <r>
    <n v="1001985138"/>
    <s v="WSDOT OR SIGNALS"/>
    <n v="220017412424"/>
    <x v="1"/>
    <n v="5000806639"/>
    <x v="0"/>
    <s v="SCH_24EC"/>
    <s v="Two"/>
    <n v="10"/>
    <n v="807"/>
    <n v="746"/>
    <n v="673"/>
    <n v="561"/>
    <n v="547"/>
    <n v="475"/>
    <n v="455"/>
    <n v="499"/>
    <n v="562"/>
    <n v="598"/>
    <n v="746"/>
    <n v="806"/>
  </r>
  <r>
    <n v="1001985138"/>
    <s v="WSDOT OR SIGNALS"/>
    <n v="220017412440"/>
    <x v="1"/>
    <n v="5001628945"/>
    <x v="0"/>
    <s v="SCH_24EC"/>
    <s v="Two"/>
    <n v="10"/>
    <n v="440"/>
    <n v="400"/>
    <n v="360"/>
    <n v="310"/>
    <n v="280"/>
    <n v="247.41900000000001"/>
    <n v="217.58099999999999"/>
    <n v="234"/>
    <n v="294"/>
    <n v="345"/>
    <n v="381"/>
    <n v="462"/>
  </r>
  <r>
    <n v="1001985138"/>
    <s v="WSDOT OR SIGNALS"/>
    <n v="220017412457"/>
    <x v="1"/>
    <n v="5000930103"/>
    <x v="0"/>
    <s v="SCH_24EC"/>
    <s v="Two"/>
    <n v="10"/>
    <n v="1443"/>
    <n v="1328"/>
    <n v="1312"/>
    <n v="1104"/>
    <n v="1021"/>
    <n v="1006"/>
    <n v="904"/>
    <n v="906"/>
    <n v="1161"/>
    <n v="1174"/>
    <n v="1435"/>
    <n v="1503"/>
  </r>
  <r>
    <n v="1001985138"/>
    <s v="WSDOT OR SIGNALS"/>
    <n v="220017412473"/>
    <x v="1"/>
    <n v="5001420640"/>
    <x v="0"/>
    <s v="SCH_24EL"/>
    <s v="Two"/>
    <n v="10"/>
    <n v="230"/>
    <n v="220"/>
    <n v="220"/>
    <n v="200"/>
    <n v="210"/>
    <n v="208"/>
    <n v="199"/>
    <n v="195"/>
    <n v="227"/>
    <n v="207"/>
    <n v="220"/>
    <n v="248"/>
  </r>
  <r>
    <n v="1001985138"/>
    <s v="WSDOT OR SIGNALS"/>
    <n v="220017412481"/>
    <x v="1"/>
    <n v="5002059752"/>
    <x v="0"/>
    <s v="SCH_24EC"/>
    <s v="Two"/>
    <n v="10"/>
    <n v="700"/>
    <n v="650"/>
    <n v="620"/>
    <n v="500"/>
    <n v="450"/>
    <n v="510"/>
    <n v="500"/>
    <n v="522"/>
    <n v="653"/>
    <n v="639"/>
    <n v="727"/>
    <n v="864"/>
  </r>
  <r>
    <n v="1001985138"/>
    <s v="WSDOT OR SIGNALS"/>
    <n v="220017412499"/>
    <x v="1"/>
    <n v="5001304828"/>
    <x v="0"/>
    <s v="SCH_24EL"/>
    <s v="Two"/>
    <n v="10"/>
    <n v="1040"/>
    <n v="960"/>
    <n v="950"/>
    <n v="780"/>
    <n v="720"/>
    <n v="700"/>
    <n v="630"/>
    <n v="630"/>
    <n v="807"/>
    <n v="798"/>
    <n v="908"/>
    <n v="1083"/>
  </r>
  <r>
    <n v="1001985138"/>
    <s v="WSDOT OR SIGNALS"/>
    <n v="220017412507"/>
    <x v="1"/>
    <n v="5001644650"/>
    <x v="0"/>
    <s v="SCH_24EC"/>
    <s v="Two"/>
    <n v="10"/>
    <n v="790"/>
    <n v="712"/>
    <n v="689"/>
    <n v="551"/>
    <n v="493"/>
    <n v="777"/>
    <n v="476"/>
    <n v="432"/>
    <n v="549"/>
    <n v="571"/>
    <n v="675"/>
    <n v="820"/>
  </r>
  <r>
    <n v="1001985138"/>
    <s v="WSDOT OR SIGNALS"/>
    <n v="220017412515"/>
    <x v="1"/>
    <n v="5000004416"/>
    <x v="0"/>
    <s v="SCH_24EC"/>
    <s v="Two"/>
    <n v="10"/>
    <n v="304"/>
    <n v="284"/>
    <n v="283"/>
    <n v="260"/>
    <n v="276"/>
    <n v="251"/>
    <n v="268"/>
    <n v="251"/>
    <n v="279"/>
    <n v="290"/>
    <n v="244"/>
    <n v="229"/>
  </r>
  <r>
    <n v="1001985138"/>
    <s v="WSDOT OR SIGNALS"/>
    <n v="220017412655"/>
    <x v="1"/>
    <n v="5000422811"/>
    <x v="0"/>
    <s v="SCH_24EL"/>
    <s v="Two"/>
    <n v="10"/>
    <n v="1150"/>
    <n v="1010"/>
    <n v="950"/>
    <n v="820"/>
    <n v="810"/>
    <n v="696"/>
    <n v="711"/>
    <n v="687"/>
    <n v="818"/>
    <n v="914"/>
    <n v="992"/>
    <n v="1184"/>
  </r>
  <r>
    <n v="1001985138"/>
    <s v="WSDOT OR SIGNALS"/>
    <n v="220017412689"/>
    <x v="1"/>
    <n v="5001487435"/>
    <x v="0"/>
    <s v="SCH_24EL"/>
    <s v="Two"/>
    <n v="10"/>
    <n v="1350"/>
    <n v="1190"/>
    <n v="1130"/>
    <n v="960"/>
    <n v="930"/>
    <n v="783"/>
    <n v="801"/>
    <n v="787"/>
    <n v="955"/>
    <n v="1082"/>
    <n v="1186"/>
    <n v="1392"/>
  </r>
  <r>
    <n v="1001985138"/>
    <s v="WSDOT OR SIGNALS"/>
    <n v="220017422373"/>
    <x v="1"/>
    <n v="5001322822"/>
    <x v="0"/>
    <s v="SCH_24EC"/>
    <s v="Two"/>
    <n v="10"/>
    <n v="934"/>
    <n v="852"/>
    <n v="857"/>
    <n v="703"/>
    <n v="657"/>
    <n v="652"/>
    <n v="597"/>
    <n v="618"/>
    <n v="774"/>
    <n v="778"/>
    <n v="831"/>
    <n v="1001"/>
  </r>
  <r>
    <n v="1001985138"/>
    <s v="WSDOT OR SIGNALS"/>
    <n v="220017422381"/>
    <x v="1"/>
    <n v="5001137525"/>
    <x v="0"/>
    <s v="SCH_24EC"/>
    <s v="Two"/>
    <n v="10"/>
    <n v="517"/>
    <n v="454"/>
    <n v="417"/>
    <n v="350"/>
    <n v="329"/>
    <n v="269"/>
    <n v="268"/>
    <n v="268"/>
    <n v="336"/>
    <n v="398"/>
    <n v="432"/>
    <n v="533"/>
  </r>
  <r>
    <n v="1001985138"/>
    <s v="WSDOT OR SIGNALS"/>
    <n v="220017422605"/>
    <x v="1"/>
    <n v="5001431327"/>
    <x v="0"/>
    <s v="SCH_24EL"/>
    <s v="Two"/>
    <n v="10"/>
    <n v="2500"/>
    <n v="2270"/>
    <n v="2263"/>
    <n v="1780"/>
    <n v="1639"/>
    <n v="1558"/>
    <n v="1401"/>
    <n v="1470"/>
    <n v="1900"/>
    <n v="1975"/>
    <n v="2150"/>
    <n v="2626"/>
  </r>
  <r>
    <n v="1001985138"/>
    <s v="WSDOT OR SIGNALS"/>
    <n v="220017422647"/>
    <x v="1"/>
    <n v="5000326848"/>
    <x v="0"/>
    <s v="SCH_24EC"/>
    <s v="Two"/>
    <n v="10"/>
    <n v="1550"/>
    <n v="1417"/>
    <n v="1420"/>
    <n v="1143"/>
    <n v="1039"/>
    <n v="945"/>
    <n v="857"/>
    <n v="897"/>
    <n v="1137"/>
    <n v="1163"/>
    <n v="1197"/>
    <n v="1423"/>
  </r>
  <r>
    <n v="1001985138"/>
    <s v="WSDOT OR SIGNALS"/>
    <n v="220017422654"/>
    <x v="1"/>
    <n v="5001565596"/>
    <x v="0"/>
    <s v="SCH_24EC"/>
    <s v="Two"/>
    <n v="10"/>
    <n v="2401"/>
    <n v="2181"/>
    <n v="2148"/>
    <n v="1673"/>
    <n v="1505"/>
    <n v="1438"/>
    <n v="1249"/>
    <n v="1311"/>
    <n v="1722"/>
    <n v="1774"/>
    <n v="1926"/>
    <n v="2366"/>
  </r>
  <r>
    <n v="1001985138"/>
    <s v="WSDOT OR SIGNALS"/>
    <n v="220017422662"/>
    <x v="1"/>
    <n v="5000622805"/>
    <x v="0"/>
    <s v="SCH_24EC"/>
    <s v="Two"/>
    <n v="10"/>
    <n v="3326"/>
    <n v="3006"/>
    <n v="2984"/>
    <n v="2374"/>
    <n v="2113"/>
    <n v="2004"/>
    <n v="1787"/>
    <n v="1905"/>
    <n v="2499"/>
    <n v="2625"/>
    <n v="2862"/>
    <n v="3385"/>
  </r>
  <r>
    <n v="1001985138"/>
    <s v="WSDOT OR SIGNALS"/>
    <n v="220017422670"/>
    <x v="1"/>
    <n v="5001382541"/>
    <x v="0"/>
    <s v="SCH_24EL"/>
    <s v="Two"/>
    <n v="10"/>
    <n v="1774"/>
    <n v="1620"/>
    <n v="1608"/>
    <n v="1288"/>
    <n v="1170"/>
    <n v="1123"/>
    <n v="954"/>
    <n v="945"/>
    <n v="1242"/>
    <n v="1288"/>
    <n v="1395"/>
    <n v="1691"/>
  </r>
  <r>
    <n v="1001985138"/>
    <s v="WSDOT OR SIGNALS"/>
    <n v="220017422795"/>
    <x v="1"/>
    <n v="5000403854"/>
    <x v="0"/>
    <s v="SCH_24EC"/>
    <s v="Two"/>
    <n v="10"/>
    <n v="2306"/>
    <n v="2131"/>
    <n v="2118"/>
    <n v="1686"/>
    <n v="1516"/>
    <n v="1447"/>
    <n v="1232"/>
    <n v="1255"/>
    <n v="1633"/>
    <n v="1703"/>
    <n v="1855"/>
    <n v="2344"/>
  </r>
  <r>
    <n v="1001985138"/>
    <s v="WSDOT OR SIGNALS"/>
    <n v="220017422811"/>
    <x v="1"/>
    <n v="5001772160"/>
    <x v="0"/>
    <s v="SCH_24EL"/>
    <s v="Two"/>
    <n v="10"/>
    <n v="2352"/>
    <n v="2147"/>
    <n v="2153"/>
    <n v="1732"/>
    <n v="1593"/>
    <n v="1552"/>
    <n v="1410"/>
    <n v="1490"/>
    <n v="1911"/>
    <n v="1953"/>
    <n v="2096"/>
    <n v="2540"/>
  </r>
  <r>
    <n v="1001985138"/>
    <s v="WSDOT OR SIGNALS"/>
    <n v="220017422829"/>
    <x v="1"/>
    <n v="5001688471"/>
    <x v="0"/>
    <s v="SCH_24EC"/>
    <s v="Two"/>
    <n v="10"/>
    <n v="2940"/>
    <n v="2650"/>
    <n v="2620"/>
    <n v="1990"/>
    <n v="1790"/>
    <n v="1700"/>
    <n v="1520"/>
    <n v="1610"/>
    <n v="2110"/>
    <n v="2230"/>
    <n v="2470"/>
    <n v="3040"/>
  </r>
  <r>
    <n v="1001985138"/>
    <s v="WSDOT OR SIGNALS"/>
    <n v="220017422845"/>
    <x v="1"/>
    <n v="5001514399"/>
    <x v="0"/>
    <s v="SCH_24EC"/>
    <s v="Two"/>
    <n v="10"/>
    <m/>
    <m/>
    <n v="120"/>
    <n v="170"/>
    <n v="140"/>
    <n v="140"/>
    <n v="120"/>
    <n v="120"/>
    <n v="160"/>
    <n v="172"/>
    <n v="201"/>
    <n v="245"/>
  </r>
  <r>
    <n v="1001985138"/>
    <s v="WSDOT OR SIGNALS"/>
    <n v="220017422852"/>
    <x v="1"/>
    <n v="5001691536"/>
    <x v="0"/>
    <s v="SCH_24EL"/>
    <s v="Two"/>
    <n v="10"/>
    <n v="1917"/>
    <n v="1792"/>
    <n v="1794"/>
    <n v="1438"/>
    <n v="1346"/>
    <n v="1357"/>
    <n v="1262"/>
    <n v="1318"/>
    <n v="1624"/>
    <n v="1640"/>
    <n v="1732"/>
    <n v="2084"/>
  </r>
  <r>
    <n v="1001985138"/>
    <s v="WSDOT OR SIGNALS"/>
    <n v="220017446919"/>
    <x v="1"/>
    <n v="5001463328"/>
    <x v="0"/>
    <s v="SCH_24EC"/>
    <s v="Two"/>
    <n v="10"/>
    <n v="1220"/>
    <n v="1010"/>
    <n v="950"/>
    <n v="950"/>
    <n v="760"/>
    <n v="770"/>
    <n v="740"/>
    <n v="760"/>
    <n v="887"/>
    <n v="911"/>
    <n v="941"/>
    <n v="1106"/>
  </r>
  <r>
    <n v="1001985138"/>
    <s v="WSDOT OR SIGNALS"/>
    <n v="220017524616"/>
    <x v="1"/>
    <n v="5001052674"/>
    <x v="0"/>
    <s v="SCH_24EC"/>
    <s v="Two"/>
    <n v="10"/>
    <n v="110"/>
    <m/>
    <n v="110"/>
    <m/>
    <n v="110"/>
    <m/>
    <n v="110"/>
    <m/>
    <n v="117"/>
    <m/>
    <n v="111"/>
    <m/>
  </r>
  <r>
    <n v="1001985138"/>
    <s v="WSDOT OR SIGNALS"/>
    <n v="220017547955"/>
    <x v="1"/>
    <n v="5001264091"/>
    <x v="0"/>
    <s v="SCH_24EC"/>
    <s v="Two"/>
    <n v="10"/>
    <n v="1020"/>
    <n v="910"/>
    <n v="940"/>
    <n v="760"/>
    <n v="710"/>
    <n v="710"/>
    <n v="640"/>
    <n v="665"/>
    <n v="835"/>
    <n v="850"/>
    <n v="969"/>
    <n v="1014"/>
  </r>
  <r>
    <n v="1001985138"/>
    <s v="WSDOT OR SIGNALS"/>
    <n v="220017547963"/>
    <x v="1"/>
    <n v="5000562957"/>
    <x v="0"/>
    <s v="SCH_24EC"/>
    <s v="Two"/>
    <n v="10"/>
    <n v="1077"/>
    <n v="984"/>
    <n v="982"/>
    <n v="793"/>
    <n v="730"/>
    <n v="719"/>
    <n v="655"/>
    <n v="682"/>
    <n v="873"/>
    <n v="896"/>
    <n v="1033"/>
    <n v="1107"/>
  </r>
  <r>
    <n v="1001985138"/>
    <s v="WSDOT OR SIGNALS"/>
    <n v="220017547971"/>
    <x v="1"/>
    <n v="5000590452"/>
    <x v="0"/>
    <s v="SCH_24EC"/>
    <s v="Two"/>
    <n v="10"/>
    <n v="100"/>
    <m/>
    <n v="100"/>
    <m/>
    <n v="80"/>
    <m/>
    <n v="90"/>
    <m/>
    <n v="90"/>
    <m/>
    <n v="83"/>
    <m/>
  </r>
  <r>
    <n v="1001985138"/>
    <s v="WSDOT OR SIGNALS"/>
    <n v="220017547989"/>
    <x v="1"/>
    <n v="5001006258"/>
    <x v="0"/>
    <s v="SCH_24EC"/>
    <s v="Two"/>
    <n v="10"/>
    <n v="8000"/>
    <n v="7360"/>
    <n v="7120"/>
    <n v="5680"/>
    <n v="5280"/>
    <n v="5600"/>
    <n v="5200"/>
    <n v="5280"/>
    <n v="6480"/>
    <n v="6960"/>
    <n v="7840"/>
    <n v="7760"/>
  </r>
  <r>
    <n v="1001985138"/>
    <s v="WSDOT OR SIGNALS"/>
    <n v="220017548599"/>
    <x v="1"/>
    <n v="5001791782"/>
    <x v="0"/>
    <s v="SCH_24EC"/>
    <s v="Two"/>
    <n v="10"/>
    <n v="1650"/>
    <n v="1490"/>
    <n v="1480"/>
    <n v="1170"/>
    <n v="1100"/>
    <n v="1160"/>
    <n v="1070"/>
    <n v="1060"/>
    <n v="1370"/>
    <n v="1430"/>
    <n v="1594"/>
    <n v="1660"/>
  </r>
  <r>
    <n v="1001985138"/>
    <s v="WSDOT OR SIGNALS"/>
    <n v="220017548607"/>
    <x v="1"/>
    <n v="5000555723"/>
    <x v="0"/>
    <s v="SCH_24EC"/>
    <s v="Two"/>
    <n v="10"/>
    <n v="1090"/>
    <n v="1000"/>
    <n v="990"/>
    <n v="800"/>
    <n v="740"/>
    <n v="730"/>
    <n v="670"/>
    <n v="689"/>
    <n v="882"/>
    <n v="911"/>
    <n v="1049"/>
    <n v="1118"/>
  </r>
  <r>
    <n v="1001985138"/>
    <s v="WSDOT OR SIGNALS"/>
    <n v="220017548615"/>
    <x v="1"/>
    <n v="5001652673"/>
    <x v="0"/>
    <s v="SCH_24EC"/>
    <s v="Two"/>
    <n v="10"/>
    <n v="323"/>
    <n v="310"/>
    <n v="323"/>
    <n v="273"/>
    <n v="263"/>
    <n v="266"/>
    <n v="250"/>
    <n v="252"/>
    <n v="306"/>
    <n v="298"/>
    <n v="326"/>
    <n v="344"/>
  </r>
  <r>
    <n v="1001985138"/>
    <s v="WSDOT OR SIGNALS"/>
    <n v="220017548631"/>
    <x v="1"/>
    <n v="5000189131"/>
    <x v="0"/>
    <s v="SCH_24EC"/>
    <s v="Two"/>
    <n v="10"/>
    <n v="920"/>
    <n v="800"/>
    <n v="870"/>
    <n v="730"/>
    <n v="670"/>
    <n v="670"/>
    <n v="638"/>
    <n v="776"/>
    <n v="705"/>
    <n v="753"/>
    <n v="805"/>
    <n v="958"/>
  </r>
  <r>
    <n v="1001985138"/>
    <s v="WSDOT OR SIGNALS"/>
    <n v="220017548656"/>
    <x v="1"/>
    <n v="5001203526"/>
    <x v="0"/>
    <s v="SCH_24EC"/>
    <s v="Two"/>
    <n v="10"/>
    <n v="851"/>
    <n v="778"/>
    <n v="800"/>
    <n v="660"/>
    <n v="618"/>
    <n v="612"/>
    <n v="561"/>
    <n v="581"/>
    <n v="688"/>
    <n v="690"/>
    <n v="771"/>
    <n v="824"/>
  </r>
  <r>
    <n v="1001985138"/>
    <s v="WSDOT OR SIGNALS"/>
    <n v="220017548664"/>
    <x v="1"/>
    <n v="5000966441"/>
    <x v="0"/>
    <s v="SCH_24EL"/>
    <s v="Two"/>
    <n v="10"/>
    <n v="1077"/>
    <n v="984"/>
    <n v="982"/>
    <n v="792"/>
    <n v="721"/>
    <n v="699"/>
    <n v="636"/>
    <n v="671"/>
    <n v="860"/>
    <n v="887"/>
    <n v="1025"/>
    <n v="1100"/>
  </r>
  <r>
    <n v="1001985138"/>
    <s v="WSDOT OR SIGNALS"/>
    <n v="220017549019"/>
    <x v="1"/>
    <n v="5000090058"/>
    <x v="0"/>
    <s v="SCH_24EC"/>
    <s v="Two"/>
    <n v="10"/>
    <n v="739"/>
    <n v="692"/>
    <n v="349"/>
    <n v="307"/>
    <n v="292"/>
    <n v="307"/>
    <n v="252"/>
    <n v="237"/>
    <n v="415"/>
    <n v="763"/>
    <n v="869"/>
    <n v="970"/>
  </r>
  <r>
    <n v="1001985138"/>
    <s v="WSDOT OR SIGNALS"/>
    <n v="220017549027"/>
    <x v="1"/>
    <n v="5000754305"/>
    <x v="0"/>
    <s v="SCH_24EC"/>
    <s v="Two"/>
    <n v="10"/>
    <n v="716"/>
    <n v="659"/>
    <n v="677"/>
    <n v="567"/>
    <n v="545"/>
    <n v="546"/>
    <n v="502"/>
    <n v="499"/>
    <n v="610"/>
    <n v="609"/>
    <n v="686"/>
    <n v="718"/>
  </r>
  <r>
    <n v="1001985138"/>
    <s v="WSDOT OR SIGNALS"/>
    <n v="220017549035"/>
    <x v="1"/>
    <n v="5000002907"/>
    <x v="0"/>
    <s v="SCH_24EC"/>
    <s v="Two"/>
    <n v="10"/>
    <n v="1200"/>
    <n v="1169"/>
    <n v="918"/>
    <n v="752"/>
    <n v="692"/>
    <n v="680"/>
    <n v="625"/>
    <n v="639"/>
    <n v="805"/>
    <n v="821"/>
    <n v="940"/>
    <n v="1006"/>
  </r>
  <r>
    <n v="1001985138"/>
    <s v="WSDOT OR SIGNALS"/>
    <n v="220017550413"/>
    <x v="1"/>
    <n v="5001390120"/>
    <x v="0"/>
    <s v="SCH_24EC"/>
    <s v="Two"/>
    <n v="10"/>
    <n v="1038"/>
    <n v="932"/>
    <n v="903"/>
    <n v="616"/>
    <n v="588"/>
    <n v="629"/>
    <n v="546"/>
    <n v="583"/>
    <n v="773"/>
    <n v="822"/>
    <n v="975"/>
    <n v="1055"/>
  </r>
  <r>
    <n v="1001985138"/>
    <s v="WSDOT OR SIGNALS"/>
    <n v="220017550447"/>
    <x v="1"/>
    <n v="5001256943"/>
    <x v="0"/>
    <s v="SCH_24EC"/>
    <s v="Two"/>
    <n v="10"/>
    <n v="6960"/>
    <n v="5954.64"/>
    <n v="6160"/>
    <n v="4560"/>
    <n v="4551.76"/>
    <n v="4350"/>
    <n v="3566.16"/>
    <n v="3680"/>
    <n v="4880"/>
    <n v="5120"/>
    <n v="5040"/>
    <n v="5200"/>
  </r>
  <r>
    <n v="1001985138"/>
    <s v="WSDOT OR SIGNALS"/>
    <n v="220017550470"/>
    <x v="1"/>
    <n v="5000433349"/>
    <x v="0"/>
    <s v="SCH_24EC"/>
    <s v="Two"/>
    <n v="10"/>
    <n v="640"/>
    <n v="587"/>
    <n v="595"/>
    <n v="496"/>
    <n v="477"/>
    <n v="471"/>
    <n v="434"/>
    <n v="441"/>
    <n v="541"/>
    <n v="538"/>
    <n v="601"/>
    <n v="478"/>
  </r>
  <r>
    <n v="1001985138"/>
    <s v="WSDOT OR SIGNALS"/>
    <n v="220017550967"/>
    <x v="1"/>
    <n v="5001703678"/>
    <x v="0"/>
    <s v="SCH_24EC"/>
    <s v="Two"/>
    <n v="10"/>
    <n v="473"/>
    <n v="453"/>
    <n v="456"/>
    <n v="370"/>
    <n v="350"/>
    <n v="347"/>
    <n v="318"/>
    <n v="327"/>
    <n v="409"/>
    <n v="409"/>
    <n v="457"/>
    <n v="493"/>
  </r>
  <r>
    <n v="1001985138"/>
    <s v="WSDOT OR SIGNALS"/>
    <n v="220017550983"/>
    <x v="1"/>
    <n v="5001484826"/>
    <x v="0"/>
    <s v="SCH_24EC"/>
    <s v="Two"/>
    <n v="10"/>
    <n v="1410"/>
    <n v="1300"/>
    <n v="1300"/>
    <n v="1060"/>
    <n v="1000"/>
    <n v="980"/>
    <n v="900"/>
    <n v="932"/>
    <n v="1169"/>
    <n v="1184"/>
    <n v="1350"/>
    <n v="1435"/>
  </r>
  <r>
    <n v="1001985138"/>
    <s v="WSDOT OR SIGNALS"/>
    <n v="220017551429"/>
    <x v="1"/>
    <n v="5001496578"/>
    <x v="0"/>
    <s v="SCH_24EC"/>
    <s v="Two"/>
    <n v="10"/>
    <n v="2351"/>
    <n v="2119"/>
    <n v="2085"/>
    <n v="1662"/>
    <n v="1526"/>
    <n v="1507"/>
    <n v="1393"/>
    <n v="1437"/>
    <n v="1848"/>
    <n v="1937"/>
    <n v="2276"/>
    <n v="2449"/>
  </r>
  <r>
    <n v="1001985138"/>
    <s v="WSDOT OR SIGNALS"/>
    <n v="220017551452"/>
    <x v="1"/>
    <n v="5000298864"/>
    <x v="0"/>
    <s v="SCH_24EC"/>
    <s v="Two"/>
    <n v="10"/>
    <n v="11910"/>
    <n v="9720"/>
    <n v="8440"/>
    <n v="7420"/>
    <n v="7190"/>
    <n v="6190"/>
    <n v="6432"/>
    <n v="6555"/>
    <n v="7353"/>
    <n v="9047"/>
    <n v="9417"/>
    <n v="10872"/>
  </r>
  <r>
    <n v="1001985138"/>
    <s v="WSDOT OR SIGNALS"/>
    <n v="220017551635"/>
    <x v="1"/>
    <n v="5001742286"/>
    <x v="0"/>
    <s v="SCH_24EC"/>
    <s v="Two"/>
    <n v="10"/>
    <n v="630"/>
    <n v="640"/>
    <n v="280"/>
    <n v="390"/>
    <n v="350"/>
    <n v="270"/>
    <n v="220"/>
    <n v="290"/>
    <n v="289"/>
    <n v="360"/>
    <n v="361"/>
    <n v="406"/>
  </r>
  <r>
    <n v="1001985138"/>
    <s v="WSDOT OR SIGNALS"/>
    <n v="220017551650"/>
    <x v="1"/>
    <n v="5000989787"/>
    <x v="0"/>
    <s v="SCH_24EL"/>
    <s v="Two"/>
    <n v="10"/>
    <n v="110"/>
    <n v="110"/>
    <n v="90"/>
    <n v="80"/>
    <n v="70"/>
    <n v="70"/>
    <n v="62"/>
    <n v="113"/>
    <n v="241"/>
    <n v="304"/>
    <n v="305"/>
    <n v="363"/>
  </r>
  <r>
    <n v="1001985138"/>
    <s v="WSDOT OR SIGNALS"/>
    <n v="220017552096"/>
    <x v="1"/>
    <n v="5001585678"/>
    <x v="0"/>
    <s v="SCH_24EL"/>
    <s v="Two"/>
    <n v="10"/>
    <n v="2187"/>
    <n v="1792"/>
    <n v="1565"/>
    <n v="1514"/>
    <n v="1214"/>
    <n v="1129"/>
    <n v="1210"/>
    <n v="1550"/>
    <n v="1644"/>
    <n v="1817"/>
    <n v="2194"/>
    <n v="1976"/>
  </r>
  <r>
    <n v="1001985138"/>
    <s v="WSDOT OR SIGNALS"/>
    <n v="220017670500"/>
    <x v="1"/>
    <n v="5002105584"/>
    <x v="0"/>
    <s v="SCH_24EC"/>
    <s v="Two"/>
    <n v="10"/>
    <n v="660"/>
    <n v="650"/>
    <n v="620"/>
    <n v="560"/>
    <n v="490"/>
    <n v="460"/>
    <n v="528"/>
    <n v="515"/>
    <n v="596"/>
    <n v="608"/>
    <n v="622"/>
    <n v="736"/>
  </r>
  <r>
    <n v="1001985138"/>
    <s v="WSDOT OR SIGNALS"/>
    <n v="220017670526"/>
    <x v="1"/>
    <n v="5001947828"/>
    <x v="0"/>
    <s v="SCH_24EC"/>
    <s v="Two"/>
    <n v="10"/>
    <n v="450"/>
    <n v="380"/>
    <n v="380"/>
    <n v="410"/>
    <n v="520"/>
    <n v="480"/>
    <n v="490"/>
    <n v="520"/>
    <n v="420"/>
    <n v="377"/>
    <n v="377"/>
    <n v="481"/>
  </r>
  <r>
    <n v="1001985138"/>
    <s v="WSDOT OR SIGNALS"/>
    <n v="220017736848"/>
    <x v="1"/>
    <n v="5001137771"/>
    <x v="0"/>
    <s v="SCH_24EC"/>
    <s v="Two"/>
    <n v="10"/>
    <n v="1600"/>
    <n v="1450"/>
    <n v="1460"/>
    <n v="1170"/>
    <n v="1060"/>
    <n v="1020"/>
    <n v="903"/>
    <n v="960"/>
    <n v="1018"/>
    <n v="1185"/>
    <n v="1136"/>
    <n v="1354"/>
  </r>
  <r>
    <n v="1001985138"/>
    <s v="WSDOT OR SIGNALS"/>
    <n v="220017736855"/>
    <x v="1"/>
    <n v="5000167786"/>
    <x v="0"/>
    <s v="SCH_24EC"/>
    <s v="Two"/>
    <n v="10"/>
    <n v="7360"/>
    <n v="6320"/>
    <n v="5840"/>
    <n v="4880"/>
    <n v="4800"/>
    <n v="4480"/>
    <n v="3840"/>
    <n v="4080"/>
    <n v="5360"/>
    <n v="5600"/>
    <n v="6720"/>
    <n v="7040"/>
  </r>
  <r>
    <n v="1001985138"/>
    <s v="WSDOT OR SIGNALS"/>
    <n v="220018935985"/>
    <x v="1"/>
    <n v="5000692260"/>
    <x v="0"/>
    <s v="SCH_24EL"/>
    <s v="Two"/>
    <n v="10"/>
    <n v="3840"/>
    <n v="3360"/>
    <n v="2880"/>
    <n v="1120"/>
    <n v="3840"/>
    <n v="1760"/>
    <n v="2240"/>
    <n v="2400"/>
    <n v="2720"/>
    <n v="3582.24"/>
    <n v="2977.76"/>
    <n v="4288"/>
  </r>
  <r>
    <n v="1001985138"/>
    <s v="WSDOT OR SIGNALS"/>
    <n v="220018949457"/>
    <x v="1"/>
    <n v="5000516043"/>
    <x v="0"/>
    <s v="SCH_24EL"/>
    <s v="Two"/>
    <n v="10"/>
    <m/>
    <n v="102"/>
    <m/>
    <n v="94"/>
    <m/>
    <n v="53"/>
    <m/>
    <n v="6"/>
    <m/>
    <n v="10"/>
    <m/>
    <n v="13"/>
  </r>
  <r>
    <n v="1001985138"/>
    <s v="WSDOT OR SIGNALS"/>
    <n v="220019111537"/>
    <x v="1"/>
    <n v="5000777040"/>
    <x v="0"/>
    <s v="SCH_24EC"/>
    <s v="Two"/>
    <n v="10"/>
    <n v="2150"/>
    <n v="1840"/>
    <n v="1710"/>
    <n v="1490"/>
    <n v="1450"/>
    <n v="1210"/>
    <n v="1100"/>
    <n v="1259"/>
    <n v="1338"/>
    <n v="1620"/>
    <n v="1717"/>
    <n v="2088"/>
  </r>
  <r>
    <n v="1001985138"/>
    <s v="WSDOT OR SIGNALS"/>
    <n v="220019114598"/>
    <x v="1"/>
    <n v="5001952722"/>
    <x v="0"/>
    <s v="SCH_24EL"/>
    <s v="Two"/>
    <n v="10"/>
    <n v="370"/>
    <n v="340"/>
    <n v="320"/>
    <n v="310"/>
    <n v="270"/>
    <n v="250"/>
    <n v="270"/>
    <n v="250"/>
    <n v="269"/>
    <n v="311"/>
    <n v="315"/>
    <n v="373"/>
  </r>
  <r>
    <n v="1001985138"/>
    <s v="WSDOT OR SIGNALS"/>
    <n v="220019115454"/>
    <x v="1"/>
    <n v="5000924876"/>
    <x v="0"/>
    <s v="SCH_24EC"/>
    <s v="Two"/>
    <n v="10"/>
    <n v="832"/>
    <n v="733"/>
    <n v="694"/>
    <n v="639"/>
    <n v="627"/>
    <n v="545"/>
    <n v="516"/>
    <n v="582"/>
    <n v="586"/>
    <n v="676"/>
    <n v="694"/>
    <n v="842"/>
  </r>
  <r>
    <n v="1001985138"/>
    <s v="WSDOT OR SIGNALS"/>
    <n v="220019159841"/>
    <x v="1"/>
    <n v="5000717587"/>
    <x v="0"/>
    <s v="SCH_24EL"/>
    <s v="Two"/>
    <n v="10"/>
    <m/>
    <n v="553"/>
    <m/>
    <n v="400"/>
    <m/>
    <n v="328"/>
    <m/>
    <n v="342"/>
    <m/>
    <n v="470"/>
    <m/>
    <n v="533.37300000000005"/>
  </r>
  <r>
    <n v="1001985138"/>
    <s v="WSDOT OR SIGNALS"/>
    <n v="220019159858"/>
    <x v="1"/>
    <n v="5000589679"/>
    <x v="0"/>
    <s v="SCH_24EL"/>
    <s v="Two"/>
    <n v="10"/>
    <m/>
    <n v="1360"/>
    <m/>
    <n v="1093"/>
    <m/>
    <n v="921"/>
    <m/>
    <n v="562"/>
    <m/>
    <n v="808"/>
    <m/>
    <n v="757"/>
  </r>
  <r>
    <n v="1001985138"/>
    <s v="WSDOT OR SIGNALS"/>
    <n v="220019309156"/>
    <x v="1"/>
    <n v="5001518840"/>
    <x v="0"/>
    <s v="SCH_24EC"/>
    <s v="Two"/>
    <n v="10"/>
    <n v="960"/>
    <n v="830"/>
    <n v="750"/>
    <n v="650"/>
    <n v="620"/>
    <n v="497"/>
    <n v="444"/>
    <n v="513"/>
    <n v="564"/>
    <n v="705"/>
    <n v="763"/>
    <n v="932"/>
  </r>
  <r>
    <n v="1001985138"/>
    <s v="WSDOT OR SIGNALS"/>
    <n v="220019538911"/>
    <x v="1"/>
    <n v="5001352548"/>
    <x v="0"/>
    <s v="SCH_24EC"/>
    <s v="Two"/>
    <n v="10"/>
    <m/>
    <n v="2786"/>
    <m/>
    <n v="2410"/>
    <m/>
    <n v="1969"/>
    <m/>
    <n v="1663"/>
    <m/>
    <n v="2215"/>
    <m/>
    <n v="2821"/>
  </r>
  <r>
    <n v="1001989851"/>
    <s v="T-MOBILE WEST"/>
    <n v="220011688102"/>
    <x v="0"/>
    <n v="5002069737"/>
    <x v="0"/>
    <s v="SCH_24EC"/>
    <s v="Two"/>
    <n v="18"/>
    <n v="7526"/>
    <n v="7645"/>
    <n v="7190"/>
    <n v="7533"/>
    <n v="7277"/>
    <n v="8411"/>
    <n v="8520"/>
    <n v="9159"/>
    <n v="8517"/>
    <n v="8494"/>
    <n v="8799"/>
    <n v="8363"/>
  </r>
  <r>
    <n v="1002229047"/>
    <s v="DSHS"/>
    <n v="200003644487"/>
    <x v="1"/>
    <n v="5000330892"/>
    <x v="1"/>
    <s v="SCH_25EC"/>
    <s v="Two"/>
    <n v="10"/>
    <n v="20440"/>
    <n v="18000"/>
    <n v="18120"/>
    <n v="21280"/>
    <n v="20400"/>
    <n v="21880"/>
    <n v="27520"/>
    <n v="26720"/>
    <n v="23320"/>
    <n v="20680"/>
    <n v="18560"/>
    <n v="20120"/>
  </r>
  <r>
    <n v="1002253106"/>
    <s v="SOUND TRANSIT"/>
    <n v="200002796627"/>
    <x v="1"/>
    <n v="5000752368"/>
    <x v="0"/>
    <s v="SCH_24EC"/>
    <s v="Two"/>
    <n v="10"/>
    <n v="810"/>
    <n v="890"/>
    <n v="1020"/>
    <n v="790"/>
    <n v="700"/>
    <n v="685"/>
    <n v="847"/>
    <n v="1313"/>
    <n v="861"/>
    <n v="721"/>
    <n v="694"/>
    <n v="901"/>
  </r>
  <r>
    <n v="1002253106"/>
    <s v="SOUND TRANSIT"/>
    <n v="200002796858"/>
    <x v="1"/>
    <n v="5000989951"/>
    <x v="0"/>
    <s v="SCH_24EC"/>
    <s v="Two"/>
    <n v="10"/>
    <n v="2482"/>
    <n v="2437"/>
    <n v="2691"/>
    <n v="2210"/>
    <n v="1637"/>
    <n v="1602"/>
    <n v="1193"/>
    <n v="1045"/>
    <n v="1168"/>
    <n v="1642"/>
    <n v="2498"/>
    <n v="3013"/>
  </r>
  <r>
    <n v="1002253106"/>
    <s v="SOUND TRANSIT"/>
    <n v="200002797054"/>
    <x v="1"/>
    <n v="5001180117"/>
    <x v="0"/>
    <s v="SCH_24EC"/>
    <s v="Two"/>
    <n v="10"/>
    <n v="876"/>
    <n v="836"/>
    <n v="905"/>
    <n v="851"/>
    <n v="685"/>
    <n v="356"/>
    <n v="114"/>
    <n v="198"/>
    <n v="453"/>
    <n v="611"/>
    <n v="791"/>
    <n v="1004"/>
  </r>
  <r>
    <n v="1002253106"/>
    <s v="SOUND TRANSIT"/>
    <n v="200002797385"/>
    <x v="1"/>
    <n v="5001675215"/>
    <x v="0"/>
    <s v="SCH_24EC"/>
    <s v="Two"/>
    <n v="10"/>
    <n v="15400"/>
    <n v="14520"/>
    <n v="13640"/>
    <n v="11120"/>
    <n v="10960"/>
    <n v="9840"/>
    <n v="9160"/>
    <n v="10000"/>
    <n v="10960"/>
    <n v="11320"/>
    <n v="14760"/>
    <n v="14600"/>
  </r>
  <r>
    <n v="1002253106"/>
    <s v="SOUND TRANSIT"/>
    <n v="200002797567"/>
    <x v="1"/>
    <n v="5001666107"/>
    <x v="0"/>
    <s v="SCH_24EC"/>
    <s v="Two"/>
    <n v="10"/>
    <n v="11753"/>
    <n v="9992"/>
    <n v="8839"/>
    <n v="8534"/>
    <n v="7026"/>
    <n v="6825"/>
    <n v="7189"/>
    <n v="7247"/>
    <n v="7800"/>
    <n v="9468"/>
    <n v="10000"/>
    <n v="12366"/>
  </r>
  <r>
    <n v="1002253106"/>
    <s v="SOUND TRANSIT"/>
    <n v="200002797765"/>
    <x v="1"/>
    <n v="5000716793"/>
    <x v="0"/>
    <s v="SCH_24EL"/>
    <s v="Two"/>
    <n v="10"/>
    <n v="200"/>
    <n v="132"/>
    <n v="123"/>
    <n v="110"/>
    <n v="92"/>
    <n v="82"/>
    <n v="82"/>
    <n v="82"/>
    <n v="108"/>
    <n v="111"/>
    <n v="122"/>
    <n v="190"/>
  </r>
  <r>
    <n v="1002253106"/>
    <s v="SOUND TRANSIT"/>
    <n v="200002797765"/>
    <x v="1"/>
    <n v="5000717201"/>
    <x v="1"/>
    <s v="SCH_25EC"/>
    <s v="Two"/>
    <n v="10"/>
    <n v="42520"/>
    <n v="38360"/>
    <n v="38800"/>
    <n v="39880"/>
    <n v="34240"/>
    <n v="33320"/>
    <n v="34880"/>
    <n v="31560"/>
    <n v="35360"/>
    <n v="32360"/>
    <n v="35080"/>
    <n v="42120"/>
  </r>
  <r>
    <n v="1002253106"/>
    <s v="SOUND TRANSIT"/>
    <n v="200002797971"/>
    <x v="1"/>
    <n v="5001513294"/>
    <x v="1"/>
    <s v="SCH_25EC"/>
    <s v="Two"/>
    <n v="10"/>
    <n v="31920"/>
    <n v="32400"/>
    <n v="33000"/>
    <n v="30120"/>
    <n v="30000"/>
    <n v="24960"/>
    <n v="24240"/>
    <n v="23400"/>
    <n v="21960"/>
    <n v="21120"/>
    <n v="27600"/>
    <n v="28080"/>
  </r>
  <r>
    <n v="1002253106"/>
    <s v="SOUND TRANSIT"/>
    <n v="200002798524"/>
    <x v="1"/>
    <n v="5000058241"/>
    <x v="0"/>
    <s v="SCH_24EC"/>
    <s v="Two"/>
    <n v="10"/>
    <n v="18600"/>
    <n v="20120"/>
    <n v="20440"/>
    <n v="19440"/>
    <n v="18800"/>
    <n v="16840"/>
    <n v="15360"/>
    <n v="13800"/>
    <n v="15280"/>
    <n v="15320"/>
    <n v="17280"/>
    <n v="18440"/>
  </r>
  <r>
    <n v="1002253106"/>
    <s v="SOUND TRANSIT"/>
    <n v="200002798797"/>
    <x v="1"/>
    <n v="5001700507"/>
    <x v="0"/>
    <s v="SCH_24EC"/>
    <s v="Two"/>
    <n v="10"/>
    <n v="457"/>
    <n v="467"/>
    <n v="461"/>
    <n v="401"/>
    <n v="388"/>
    <n v="350"/>
    <n v="381"/>
    <n v="362"/>
    <n v="411"/>
    <n v="405"/>
    <n v="430"/>
    <n v="502"/>
  </r>
  <r>
    <n v="1002253106"/>
    <s v="SOUND TRANSIT"/>
    <n v="200002799027"/>
    <x v="1"/>
    <n v="5000776022"/>
    <x v="0"/>
    <s v="SCH_24EC"/>
    <s v="Two"/>
    <n v="10"/>
    <n v="8085"/>
    <n v="6597"/>
    <n v="5882"/>
    <n v="5835"/>
    <n v="4852"/>
    <n v="4753"/>
    <n v="5239"/>
    <n v="5324"/>
    <n v="6094"/>
    <n v="6258"/>
    <n v="6579"/>
    <n v="7909"/>
  </r>
  <r>
    <n v="1002253106"/>
    <s v="SOUND TRANSIT"/>
    <n v="200002799357"/>
    <x v="1"/>
    <n v="5000838840"/>
    <x v="0"/>
    <s v="SCH_24EC"/>
    <s v="Two"/>
    <n v="10"/>
    <n v="8179"/>
    <n v="7240"/>
    <n v="6810"/>
    <n v="6129"/>
    <n v="4705"/>
    <n v="4769"/>
    <n v="4461"/>
    <n v="4894"/>
    <n v="5623"/>
    <n v="6206"/>
    <n v="7093"/>
    <n v="9030"/>
  </r>
  <r>
    <n v="1002253106"/>
    <s v="SOUND TRANSIT"/>
    <n v="200002799571"/>
    <x v="1"/>
    <n v="5001304964"/>
    <x v="0"/>
    <s v="SCH_24EC"/>
    <s v="Two"/>
    <n v="10"/>
    <n v="5785"/>
    <n v="5000"/>
    <n v="4926"/>
    <n v="4128"/>
    <n v="3917"/>
    <n v="4251"/>
    <n v="3698"/>
    <n v="3446"/>
    <n v="4104"/>
    <n v="4488"/>
    <n v="5055"/>
    <n v="5368"/>
  </r>
  <r>
    <n v="1002253106"/>
    <s v="SOUND TRANSIT"/>
    <n v="200002799571"/>
    <x v="1"/>
    <n v="5001304977"/>
    <x v="0"/>
    <s v="SCH_24EC"/>
    <s v="Two"/>
    <n v="10"/>
    <n v="159"/>
    <n v="151"/>
    <n v="162"/>
    <n v="144"/>
    <n v="145"/>
    <n v="153"/>
    <n v="143"/>
    <n v="143"/>
    <n v="164"/>
    <n v="151"/>
    <n v="161"/>
    <n v="163"/>
  </r>
  <r>
    <n v="1002253106"/>
    <s v="SOUND TRANSIT"/>
    <n v="200006761122"/>
    <x v="1"/>
    <n v="5001554552"/>
    <x v="0"/>
    <s v="SCH_24EC"/>
    <s v="Two"/>
    <n v="10"/>
    <n v="1737"/>
    <n v="1616"/>
    <n v="1525"/>
    <n v="1625"/>
    <n v="1497"/>
    <n v="1761"/>
    <n v="1905"/>
    <n v="1723"/>
    <n v="1663"/>
    <n v="1673"/>
    <n v="1698"/>
    <n v="2016"/>
  </r>
  <r>
    <n v="1002253106"/>
    <s v="SOUND TRANSIT"/>
    <n v="200006761122"/>
    <x v="1"/>
    <n v="5001554561"/>
    <x v="0"/>
    <s v="SCH_24EC"/>
    <s v="Two"/>
    <n v="10"/>
    <n v="23200"/>
    <n v="19520"/>
    <n v="20320"/>
    <n v="20400"/>
    <n v="17040"/>
    <n v="16080"/>
    <n v="16320"/>
    <n v="15360"/>
    <n v="15760"/>
    <n v="19600"/>
    <n v="19840"/>
    <n v="24320"/>
  </r>
  <r>
    <n v="1002253106"/>
    <s v="SOUND TRANSIT"/>
    <n v="200007912245"/>
    <x v="1"/>
    <n v="5000796936"/>
    <x v="0"/>
    <s v="SCH_24EC"/>
    <s v="Two"/>
    <n v="10"/>
    <n v="2601"/>
    <n v="2647"/>
    <n v="2900"/>
    <n v="2346"/>
    <n v="1859"/>
    <n v="1600"/>
    <n v="1352"/>
    <n v="947"/>
    <n v="1314"/>
    <n v="1659"/>
    <n v="2410"/>
    <n v="3096"/>
  </r>
  <r>
    <n v="1002253106"/>
    <s v="SOUND TRANSIT"/>
    <n v="200020123234"/>
    <x v="1"/>
    <n v="5001042120"/>
    <x v="0"/>
    <s v="SCH_24EC"/>
    <s v="Two"/>
    <n v="10"/>
    <n v="2433"/>
    <n v="1931"/>
    <n v="1701"/>
    <n v="1570"/>
    <n v="1366"/>
    <n v="1280"/>
    <n v="1291"/>
    <n v="1288"/>
    <n v="1581"/>
    <n v="1698"/>
    <n v="2207"/>
    <n v="2422"/>
  </r>
  <r>
    <n v="1002253106"/>
    <s v="SOUND TRANSIT"/>
    <n v="200020123663"/>
    <x v="1"/>
    <n v="5000645591"/>
    <x v="0"/>
    <s v="SCH_24EC"/>
    <s v="Two"/>
    <n v="10"/>
    <n v="1780"/>
    <n v="1590"/>
    <n v="1560"/>
    <n v="1220"/>
    <n v="1100"/>
    <n v="1020"/>
    <n v="949"/>
    <n v="1029"/>
    <n v="1396"/>
    <n v="1472"/>
    <n v="1794"/>
    <n v="1850"/>
  </r>
  <r>
    <n v="1002253106"/>
    <s v="SOUND TRANSIT"/>
    <n v="200020435331"/>
    <x v="1"/>
    <n v="5000232482"/>
    <x v="0"/>
    <s v="SCH_24EC"/>
    <s v="Two"/>
    <n v="10"/>
    <n v="4720"/>
    <n v="4760"/>
    <n v="4320"/>
    <n v="4040"/>
    <n v="3440"/>
    <n v="3040"/>
    <n v="2880"/>
    <n v="3200"/>
    <n v="3040"/>
    <n v="3200"/>
    <n v="3760"/>
    <n v="3840"/>
  </r>
  <r>
    <n v="1002253106"/>
    <s v="SOUND TRANSIT"/>
    <n v="220005845726"/>
    <x v="1"/>
    <n v="5001161787"/>
    <x v="0"/>
    <s v="SCH_24EC"/>
    <s v="Two"/>
    <n v="10"/>
    <n v="5781"/>
    <n v="4955"/>
    <n v="5213"/>
    <n v="4091"/>
    <n v="2710"/>
    <n v="2662"/>
    <n v="2332"/>
    <n v="2393"/>
    <n v="3077"/>
    <n v="3228"/>
    <n v="4910"/>
    <n v="5388"/>
  </r>
  <r>
    <n v="1002253106"/>
    <s v="SOUND TRANSIT"/>
    <n v="220006966885"/>
    <x v="1"/>
    <n v="5001987259"/>
    <x v="1"/>
    <s v="SCH_25EC"/>
    <s v="Two"/>
    <n v="10"/>
    <n v="22240"/>
    <n v="19880"/>
    <n v="18600"/>
    <n v="15480"/>
    <n v="13560"/>
    <n v="13120"/>
    <n v="12320"/>
    <n v="13280"/>
    <n v="15960"/>
    <n v="18480"/>
    <n v="22720"/>
    <n v="21560"/>
  </r>
  <r>
    <n v="1002255394"/>
    <s v="WASH STATE DEPT. OF ECOLOGY"/>
    <n v="200018875050"/>
    <x v="1"/>
    <n v="5000498174"/>
    <x v="3"/>
    <s v="SCH_31EC"/>
    <s v="Two"/>
    <n v="10"/>
    <n v="290400"/>
    <n v="261600"/>
    <n v="273600"/>
    <n v="244800"/>
    <n v="225600"/>
    <n v="199200"/>
    <n v="230400"/>
    <n v="230400"/>
    <n v="228000"/>
    <n v="218400"/>
    <n v="240000"/>
    <n v="264000"/>
  </r>
  <r>
    <n v="1002339938"/>
    <s v="DSHS"/>
    <n v="200007020643"/>
    <x v="1"/>
    <n v="5001131259"/>
    <x v="1"/>
    <s v="SCH_25EC"/>
    <s v="Two"/>
    <n v="10"/>
    <n v="60360"/>
    <n v="58320"/>
    <n v="54840"/>
    <n v="65520"/>
    <n v="51240"/>
    <n v="38760"/>
    <n v="42960"/>
    <n v="43080"/>
    <n v="40680"/>
    <n v="38760"/>
    <n v="45720"/>
    <n v="55440"/>
  </r>
  <r>
    <n v="1002339938"/>
    <s v="DSHS"/>
    <n v="200023640663"/>
    <x v="1"/>
    <n v="5000834550"/>
    <x v="1"/>
    <s v="SCH_25EC"/>
    <s v="Two"/>
    <n v="10"/>
    <n v="52080"/>
    <n v="51960"/>
    <n v="51720"/>
    <n v="53520"/>
    <n v="50640"/>
    <n v="40560"/>
    <n v="45120"/>
    <n v="47880"/>
    <n v="46560"/>
    <n v="43680"/>
    <n v="45000"/>
    <n v="46800"/>
  </r>
  <r>
    <n v="1002390096"/>
    <s v="WSDOT"/>
    <n v="200000073318"/>
    <x v="1"/>
    <n v="5000410867"/>
    <x v="0"/>
    <s v="SCH_24EC"/>
    <s v="Two"/>
    <n v="10"/>
    <n v="1044"/>
    <m/>
    <n v="948"/>
    <m/>
    <n v="658"/>
    <m/>
    <n v="348"/>
    <m/>
    <n v="271.30599999999998"/>
    <m/>
    <n v="879.69399999999996"/>
    <m/>
  </r>
  <r>
    <n v="1002390096"/>
    <s v="WSDOT"/>
    <n v="200000105284"/>
    <x v="1"/>
    <n v="5001161540"/>
    <x v="0"/>
    <s v="SCH_24EC"/>
    <s v="Two"/>
    <n v="10"/>
    <n v="3200"/>
    <n v="2240"/>
    <n v="2400"/>
    <n v="2240"/>
    <n v="1920"/>
    <n v="1920"/>
    <n v="1440"/>
    <n v="1440"/>
    <n v="2080"/>
    <n v="1920"/>
    <n v="2720"/>
    <n v="2880"/>
  </r>
  <r>
    <n v="1002390096"/>
    <s v="WSDOT"/>
    <n v="200000189445"/>
    <x v="1"/>
    <n v="5001868611"/>
    <x v="0"/>
    <s v="SCH_24EL"/>
    <s v="Two"/>
    <n v="10"/>
    <n v="1280"/>
    <n v="800"/>
    <n v="960"/>
    <n v="800"/>
    <n v="640"/>
    <n v="640"/>
    <n v="480"/>
    <n v="480"/>
    <n v="800"/>
    <n v="640"/>
    <n v="960"/>
    <n v="1120"/>
  </r>
  <r>
    <n v="1002390096"/>
    <s v="WSDOT"/>
    <n v="200000710992"/>
    <x v="1"/>
    <n v="5001617145"/>
    <x v="0"/>
    <s v="SCH_24EC"/>
    <s v="Two"/>
    <n v="10"/>
    <n v="3200"/>
    <m/>
    <n v="2960"/>
    <m/>
    <n v="2080"/>
    <m/>
    <n v="1840"/>
    <m/>
    <n v="2000"/>
    <m/>
    <n v="2560"/>
    <m/>
  </r>
  <r>
    <n v="1002390096"/>
    <s v="WSDOT"/>
    <n v="200001686878"/>
    <x v="1"/>
    <n v="5000764041"/>
    <x v="0"/>
    <s v="SCH_24EC"/>
    <s v="Two"/>
    <n v="10"/>
    <n v="136"/>
    <n v="97"/>
    <n v="144"/>
    <n v="104"/>
    <n v="98"/>
    <n v="104"/>
    <n v="97"/>
    <n v="98"/>
    <n v="111.497"/>
    <n v="103.758"/>
    <n v="97.161000000000001"/>
    <n v="107.49299999999999"/>
  </r>
  <r>
    <n v="1002390096"/>
    <s v="WSDOT"/>
    <n v="200002255319"/>
    <x v="1"/>
    <n v="5001950248"/>
    <x v="0"/>
    <s v="SCH_24EL"/>
    <s v="Two"/>
    <n v="10"/>
    <n v="3680"/>
    <n v="2760"/>
    <n v="3240"/>
    <n v="2770"/>
    <n v="2260"/>
    <n v="2070"/>
    <n v="1470"/>
    <n v="1430"/>
    <n v="1560"/>
    <n v="1510"/>
    <n v="2864.9029999999998"/>
    <n v="3353.3820000000001"/>
  </r>
  <r>
    <n v="1002390096"/>
    <s v="WSDOT"/>
    <n v="200002629281"/>
    <x v="1"/>
    <n v="5001800506"/>
    <x v="0"/>
    <s v="SCH_24EC"/>
    <s v="Two"/>
    <n v="10"/>
    <n v="1916"/>
    <n v="1717"/>
    <n v="1587"/>
    <n v="1457"/>
    <n v="1340"/>
    <n v="819"/>
    <n v="729"/>
    <n v="654"/>
    <n v="653"/>
    <n v="995"/>
    <n v="1386"/>
    <n v="1703"/>
  </r>
  <r>
    <n v="1002390096"/>
    <s v="WSDOT"/>
    <n v="200002860043"/>
    <x v="1"/>
    <n v="5001296227"/>
    <x v="0"/>
    <s v="SCH_24EC"/>
    <s v="Two"/>
    <n v="10"/>
    <n v="1280"/>
    <n v="640"/>
    <n v="1760"/>
    <n v="320"/>
    <m/>
    <m/>
    <n v="160"/>
    <m/>
    <m/>
    <m/>
    <n v="21.28"/>
    <n v="458.72"/>
  </r>
  <r>
    <n v="1002390096"/>
    <s v="WSDOT"/>
    <n v="200003214869"/>
    <x v="1"/>
    <n v="5001401937"/>
    <x v="0"/>
    <s v="SCH_24EL"/>
    <s v="Two"/>
    <n v="10"/>
    <n v="755"/>
    <n v="688"/>
    <n v="681"/>
    <n v="537"/>
    <n v="473"/>
    <n v="442"/>
    <n v="392"/>
    <n v="416"/>
    <n v="570"/>
    <n v="603"/>
    <n v="669"/>
    <n v="816"/>
  </r>
  <r>
    <n v="1002390096"/>
    <s v="WSDOT"/>
    <n v="200004026775"/>
    <x v="1"/>
    <n v="5000808148"/>
    <x v="0"/>
    <s v="SCH_24EC"/>
    <s v="Two"/>
    <n v="10"/>
    <n v="1735"/>
    <m/>
    <n v="2024"/>
    <m/>
    <n v="1645"/>
    <m/>
    <n v="1411"/>
    <m/>
    <n v="981"/>
    <m/>
    <n v="583"/>
    <m/>
  </r>
  <r>
    <n v="1002390096"/>
    <s v="WSDOT"/>
    <n v="200004196610"/>
    <x v="1"/>
    <n v="5001373139"/>
    <x v="0"/>
    <s v="SCH_24EC"/>
    <s v="Two"/>
    <n v="10"/>
    <n v="2280"/>
    <n v="2150"/>
    <n v="1780"/>
    <n v="1710"/>
    <n v="1490"/>
    <n v="1530"/>
    <n v="1360"/>
    <n v="1640"/>
    <n v="1700"/>
    <n v="1857"/>
    <n v="2157"/>
    <n v="2204"/>
  </r>
  <r>
    <n v="1002390096"/>
    <s v="WSDOT"/>
    <n v="200004583262"/>
    <x v="1"/>
    <n v="5000540393"/>
    <x v="0"/>
    <s v="SCH_24EC"/>
    <s v="Two"/>
    <n v="10"/>
    <n v="4960"/>
    <n v="4160"/>
    <n v="4160"/>
    <n v="3520"/>
    <n v="3680"/>
    <n v="2560"/>
    <n v="2080"/>
    <n v="2560"/>
    <n v="2400"/>
    <n v="3200"/>
    <n v="3680"/>
    <n v="5120"/>
  </r>
  <r>
    <n v="1002390096"/>
    <s v="WSDOT"/>
    <n v="200005208109"/>
    <x v="1"/>
    <n v="5000201167"/>
    <x v="0"/>
    <s v="SCH_24EC"/>
    <s v="Two"/>
    <n v="10"/>
    <m/>
    <n v="821"/>
    <m/>
    <n v="615"/>
    <m/>
    <n v="456"/>
    <m/>
    <n v="483"/>
    <m/>
    <n v="641"/>
    <m/>
    <n v="826"/>
  </r>
  <r>
    <n v="1002390096"/>
    <s v="WSDOT"/>
    <n v="200006363606"/>
    <x v="1"/>
    <n v="5001660695"/>
    <x v="0"/>
    <s v="SCH_24EC"/>
    <s v="Two"/>
    <n v="10"/>
    <n v="1235"/>
    <m/>
    <n v="1259"/>
    <m/>
    <n v="1205"/>
    <m/>
    <n v="1266"/>
    <m/>
    <n v="1251"/>
    <m/>
    <n v="1315"/>
    <m/>
  </r>
  <r>
    <n v="1002390096"/>
    <s v="WSDOT"/>
    <n v="200006769323"/>
    <x v="1"/>
    <n v="5000126259"/>
    <x v="0"/>
    <s v="SCH_24EL"/>
    <s v="Two"/>
    <n v="10"/>
    <n v="800"/>
    <n v="800"/>
    <n v="960"/>
    <n v="640"/>
    <n v="480"/>
    <n v="480"/>
    <n v="640"/>
    <n v="640"/>
    <n v="640"/>
    <n v="480"/>
    <n v="640"/>
    <n v="800"/>
  </r>
  <r>
    <n v="1002390096"/>
    <s v="WSDOT"/>
    <n v="200006893388"/>
    <x v="1"/>
    <n v="5000173745"/>
    <x v="0"/>
    <s v="SCH_24EL"/>
    <s v="Two"/>
    <n v="10"/>
    <n v="7980"/>
    <n v="4960"/>
    <n v="4300"/>
    <n v="3580"/>
    <n v="3060"/>
    <n v="3080"/>
    <n v="2760"/>
    <n v="2940"/>
    <n v="3520"/>
    <n v="3720"/>
    <n v="4040"/>
    <n v="4740"/>
  </r>
  <r>
    <n v="1002390096"/>
    <s v="WSDOT"/>
    <n v="200007534213"/>
    <x v="1"/>
    <n v="5001902381"/>
    <x v="0"/>
    <s v="SCH_24EC"/>
    <s v="Two"/>
    <n v="10"/>
    <m/>
    <n v="3200"/>
    <m/>
    <n v="2080"/>
    <m/>
    <n v="480"/>
    <m/>
    <n v="320"/>
    <m/>
    <n v="320"/>
    <m/>
    <n v="2080"/>
  </r>
  <r>
    <n v="1002390096"/>
    <s v="WSDOT"/>
    <n v="200007844117"/>
    <x v="1"/>
    <n v="5001249634"/>
    <x v="0"/>
    <s v="SCH_24EC"/>
    <s v="Two"/>
    <n v="10"/>
    <m/>
    <n v="643"/>
    <m/>
    <n v="474"/>
    <m/>
    <n v="360"/>
    <m/>
    <n v="374"/>
    <m/>
    <n v="502"/>
    <m/>
    <n v="648"/>
  </r>
  <r>
    <n v="1002390096"/>
    <s v="WSDOT"/>
    <n v="200008188506"/>
    <x v="1"/>
    <n v="5000977867"/>
    <x v="0"/>
    <s v="SCH_24EL"/>
    <s v="Two"/>
    <n v="10"/>
    <n v="4000"/>
    <n v="3360"/>
    <n v="3680"/>
    <n v="2400"/>
    <n v="1920"/>
    <n v="1440"/>
    <n v="1440"/>
    <n v="1280"/>
    <n v="1440"/>
    <n v="1440"/>
    <n v="2400"/>
    <n v="2400"/>
  </r>
  <r>
    <n v="1002390096"/>
    <s v="WSDOT"/>
    <n v="200008813533"/>
    <x v="1"/>
    <n v="5001046848"/>
    <x v="0"/>
    <s v="SCH_24EC"/>
    <s v="Two"/>
    <n v="10"/>
    <m/>
    <n v="385"/>
    <m/>
    <n v="312"/>
    <m/>
    <n v="254"/>
    <m/>
    <n v="210"/>
    <m/>
    <n v="275"/>
    <m/>
    <n v="362"/>
  </r>
  <r>
    <n v="1002390096"/>
    <s v="WSDOT"/>
    <n v="200010006712"/>
    <x v="1"/>
    <n v="5000574353"/>
    <x v="0"/>
    <s v="SCH_24EL"/>
    <s v="Two"/>
    <n v="10"/>
    <n v="1965"/>
    <m/>
    <n v="1714"/>
    <m/>
    <n v="1354"/>
    <m/>
    <n v="1097"/>
    <m/>
    <n v="1277"/>
    <m/>
    <n v="1617"/>
    <m/>
  </r>
  <r>
    <n v="1002390096"/>
    <s v="WSDOT"/>
    <n v="200010230999"/>
    <x v="1"/>
    <n v="5000172699"/>
    <x v="0"/>
    <s v="SCH_24EC"/>
    <s v="Two"/>
    <n v="10"/>
    <n v="3810"/>
    <n v="2980"/>
    <n v="3130"/>
    <n v="2980"/>
    <n v="2810"/>
    <n v="2120"/>
    <n v="2060"/>
    <n v="2040"/>
    <n v="2280"/>
    <n v="2220"/>
    <n v="3253.2689999999998"/>
    <n v="3462.27"/>
  </r>
  <r>
    <n v="1002390096"/>
    <s v="WSDOT"/>
    <n v="200011009509"/>
    <x v="1"/>
    <n v="5000184719"/>
    <x v="0"/>
    <s v="SCH_24EC"/>
    <s v="Two"/>
    <n v="10"/>
    <n v="220"/>
    <n v="70"/>
    <n v="470"/>
    <n v="180"/>
    <n v="40"/>
    <n v="67.81"/>
    <n v="142.19"/>
    <n v="30"/>
    <n v="50"/>
    <n v="40"/>
    <n v="113.032"/>
    <n v="117.077"/>
  </r>
  <r>
    <n v="1002390096"/>
    <s v="WSDOT"/>
    <n v="200011346877"/>
    <x v="1"/>
    <n v="5001456238"/>
    <x v="0"/>
    <s v="SCH_24EL"/>
    <s v="Two"/>
    <n v="10"/>
    <n v="2240"/>
    <n v="1760"/>
    <n v="2080"/>
    <n v="1440"/>
    <n v="1280"/>
    <n v="1120"/>
    <n v="960"/>
    <n v="1120"/>
    <n v="1120"/>
    <n v="1600"/>
    <n v="1600"/>
    <n v="1920"/>
  </r>
  <r>
    <n v="1002390096"/>
    <s v="WSDOT"/>
    <n v="200011686694"/>
    <x v="1"/>
    <n v="5000199811"/>
    <x v="0"/>
    <s v="SCH_24EC"/>
    <s v="Two"/>
    <n v="10"/>
    <n v="587"/>
    <n v="462"/>
    <n v="502"/>
    <n v="454"/>
    <n v="354"/>
    <n v="355"/>
    <n v="487"/>
    <n v="415"/>
    <n v="413"/>
    <n v="322"/>
    <n v="355"/>
    <n v="521"/>
  </r>
  <r>
    <n v="1002390096"/>
    <s v="WSDOT"/>
    <n v="200012131369"/>
    <x v="1"/>
    <n v="5000208158"/>
    <x v="0"/>
    <s v="SCH_24EL"/>
    <s v="Two"/>
    <n v="10"/>
    <m/>
    <n v="3680"/>
    <m/>
    <n v="2560"/>
    <m/>
    <n v="1760"/>
    <m/>
    <n v="2084.64"/>
    <m/>
    <n v="2715.36"/>
    <m/>
    <n v="3739.36"/>
  </r>
  <r>
    <n v="1002390096"/>
    <s v="WSDOT"/>
    <n v="200013684812"/>
    <x v="1"/>
    <n v="5000626588"/>
    <x v="0"/>
    <s v="SCH_24EC"/>
    <s v="Two"/>
    <n v="10"/>
    <m/>
    <n v="8069"/>
    <m/>
    <n v="7983"/>
    <m/>
    <n v="8911"/>
    <m/>
    <n v="9507"/>
    <m/>
    <n v="8984"/>
    <m/>
    <n v="8592"/>
  </r>
  <r>
    <n v="1002390096"/>
    <s v="WSDOT"/>
    <n v="200013742354"/>
    <x v="1"/>
    <n v="5001236973"/>
    <x v="0"/>
    <s v="SCH_24EC"/>
    <s v="Two"/>
    <n v="10"/>
    <n v="24150"/>
    <m/>
    <n v="20390"/>
    <m/>
    <n v="15500"/>
    <m/>
    <n v="11660"/>
    <m/>
    <n v="12712"/>
    <m/>
    <n v="17731"/>
    <m/>
  </r>
  <r>
    <n v="1002390096"/>
    <s v="WSDOT"/>
    <n v="200013742537"/>
    <x v="1"/>
    <n v="5000604085"/>
    <x v="0"/>
    <s v="SCH_24EC"/>
    <s v="Two"/>
    <n v="10"/>
    <n v="26827.200000000001"/>
    <m/>
    <n v="16642.8"/>
    <m/>
    <n v="15550"/>
    <m/>
    <n v="12200"/>
    <m/>
    <n v="12597"/>
    <m/>
    <n v="16224"/>
    <m/>
  </r>
  <r>
    <n v="1002390096"/>
    <s v="WSDOT"/>
    <n v="200014414243"/>
    <x v="1"/>
    <n v="5000451425"/>
    <x v="0"/>
    <s v="SCH_24EC"/>
    <s v="Two"/>
    <n v="10"/>
    <n v="212"/>
    <n v="180"/>
    <n v="212"/>
    <n v="165"/>
    <n v="127"/>
    <n v="86"/>
    <n v="55"/>
    <n v="52"/>
    <n v="52"/>
    <n v="77"/>
    <n v="132"/>
    <n v="179"/>
  </r>
  <r>
    <n v="1002390096"/>
    <s v="WSDOT"/>
    <n v="200014430421"/>
    <x v="1"/>
    <n v="5000184843"/>
    <x v="0"/>
    <s v="SCH_24EC"/>
    <s v="Two"/>
    <n v="10"/>
    <n v="5754.36"/>
    <n v="6240"/>
    <n v="13205.64"/>
    <n v="5845.68"/>
    <n v="11794.32"/>
    <n v="6393.78"/>
    <n v="11006.22"/>
    <n v="8640"/>
    <n v="8760"/>
    <n v="7740"/>
    <n v="9660"/>
    <n v="10020"/>
  </r>
  <r>
    <n v="1002390096"/>
    <s v="WSDOT"/>
    <n v="200015622034"/>
    <x v="1"/>
    <n v="5000974455"/>
    <x v="0"/>
    <s v="SCH_24EC"/>
    <s v="Two"/>
    <n v="10"/>
    <n v="409"/>
    <n v="465.45499999999998"/>
    <n v="405.54500000000002"/>
    <n v="414"/>
    <n v="473"/>
    <n v="421"/>
    <n v="409"/>
    <n v="252"/>
    <n v="112"/>
    <n v="133"/>
    <n v="193"/>
    <n v="450"/>
  </r>
  <r>
    <n v="1002390096"/>
    <s v="WSDOT"/>
    <n v="200016044907"/>
    <x v="1"/>
    <n v="5000282407"/>
    <x v="0"/>
    <s v="SCH_24EC"/>
    <s v="Two"/>
    <n v="10"/>
    <n v="913"/>
    <m/>
    <n v="885"/>
    <m/>
    <n v="872"/>
    <m/>
    <n v="912"/>
    <m/>
    <n v="913"/>
    <m/>
    <n v="926"/>
    <m/>
  </r>
  <r>
    <n v="1002390096"/>
    <s v="WSDOT"/>
    <n v="200016984730"/>
    <x v="1"/>
    <n v="5000028843"/>
    <x v="0"/>
    <s v="SCH_24EL"/>
    <s v="Two"/>
    <n v="10"/>
    <n v="2350"/>
    <n v="2630"/>
    <n v="2267.54"/>
    <n v="1872.46"/>
    <n v="1945.52"/>
    <n v="1454.48"/>
    <n v="1570"/>
    <n v="1453.73"/>
    <n v="1746.27"/>
    <n v="1740"/>
    <n v="2460"/>
    <n v="2440"/>
  </r>
  <r>
    <n v="1002390096"/>
    <s v="WSDOT"/>
    <n v="200017042793"/>
    <x v="1"/>
    <n v="5000801245"/>
    <x v="0"/>
    <s v="SCH_24EL"/>
    <s v="Two"/>
    <n v="10"/>
    <n v="1920"/>
    <n v="1920"/>
    <n v="1760"/>
    <n v="1280"/>
    <n v="1120"/>
    <n v="800"/>
    <n v="800"/>
    <n v="960"/>
    <n v="1120"/>
    <n v="1280"/>
    <n v="1600"/>
    <n v="1760"/>
  </r>
  <r>
    <n v="1002390096"/>
    <s v="WSDOT"/>
    <n v="200020214207"/>
    <x v="1"/>
    <n v="5001058078"/>
    <x v="0"/>
    <s v="SCH_24EC"/>
    <s v="Two"/>
    <n v="10"/>
    <n v="3620"/>
    <m/>
    <n v="3850"/>
    <m/>
    <n v="2700"/>
    <m/>
    <n v="1830"/>
    <m/>
    <n v="1240"/>
    <m/>
    <n v="2368"/>
    <m/>
  </r>
  <r>
    <n v="1002390096"/>
    <s v="WSDOT"/>
    <n v="200020214355"/>
    <x v="1"/>
    <n v="5000021119"/>
    <x v="0"/>
    <s v="SCH_24EC"/>
    <s v="Two"/>
    <n v="10"/>
    <n v="210"/>
    <m/>
    <n v="180"/>
    <m/>
    <n v="210"/>
    <m/>
    <n v="180"/>
    <m/>
    <n v="190"/>
    <m/>
    <n v="200"/>
    <m/>
  </r>
  <r>
    <n v="1002390096"/>
    <s v="WSDOT"/>
    <n v="200021221706"/>
    <x v="1"/>
    <n v="5001107934"/>
    <x v="0"/>
    <s v="SCH_24EC"/>
    <s v="Two"/>
    <n v="10"/>
    <n v="3840"/>
    <n v="2880"/>
    <n v="3680"/>
    <n v="2720"/>
    <n v="2400"/>
    <n v="1920"/>
    <n v="1600"/>
    <n v="1440"/>
    <n v="1760"/>
    <n v="1600"/>
    <n v="2421.2800000000002"/>
    <n v="2698.72"/>
  </r>
  <r>
    <n v="1002390096"/>
    <s v="WSDOT"/>
    <n v="200022292599"/>
    <x v="1"/>
    <n v="5000370369"/>
    <x v="0"/>
    <s v="SCH_24EC"/>
    <s v="Two"/>
    <n v="10"/>
    <m/>
    <n v="798"/>
    <m/>
    <n v="420"/>
    <m/>
    <n v="116"/>
    <m/>
    <n v="102"/>
    <m/>
    <n v="155"/>
    <m/>
    <n v="659"/>
  </r>
  <r>
    <n v="1002390096"/>
    <s v="WSDOT"/>
    <n v="200023318948"/>
    <x v="1"/>
    <n v="5000489533"/>
    <x v="0"/>
    <s v="SCH_24EC"/>
    <s v="Two"/>
    <n v="10"/>
    <n v="4160"/>
    <n v="3520"/>
    <n v="3520"/>
    <n v="3200"/>
    <n v="3200"/>
    <n v="2400"/>
    <n v="1920"/>
    <n v="2080"/>
    <n v="2240"/>
    <n v="2720"/>
    <n v="3360"/>
    <n v="4480"/>
  </r>
  <r>
    <n v="1002390096"/>
    <s v="WSDOT"/>
    <n v="200024267953"/>
    <x v="1"/>
    <n v="5001609003"/>
    <x v="0"/>
    <s v="SCH_24EC"/>
    <s v="Two"/>
    <n v="10"/>
    <n v="6560"/>
    <n v="5120"/>
    <n v="5760"/>
    <n v="4960"/>
    <n v="5280"/>
    <n v="3680"/>
    <n v="3040"/>
    <n v="2880"/>
    <n v="2880"/>
    <n v="3200"/>
    <n v="4800"/>
    <n v="6880"/>
  </r>
  <r>
    <n v="1002390096"/>
    <s v="WSDOT"/>
    <n v="200025320017"/>
    <x v="1"/>
    <n v="5000510225"/>
    <x v="0"/>
    <s v="SCH_24EC"/>
    <s v="Two"/>
    <n v="10"/>
    <n v="148"/>
    <n v="144"/>
    <n v="151"/>
    <n v="141"/>
    <n v="147"/>
    <n v="133"/>
    <n v="124"/>
    <n v="111"/>
    <n v="125"/>
    <n v="136"/>
    <n v="146"/>
    <n v="157.32300000000001"/>
  </r>
  <r>
    <n v="1002390096"/>
    <s v="WSDOT"/>
    <n v="200025391216"/>
    <x v="1"/>
    <n v="5001569274"/>
    <x v="0"/>
    <s v="SCH_24EL"/>
    <s v="Two"/>
    <n v="10"/>
    <n v="1960"/>
    <n v="1660"/>
    <n v="1480"/>
    <n v="1280"/>
    <n v="1220"/>
    <n v="1020"/>
    <n v="1020"/>
    <n v="1120"/>
    <n v="1280"/>
    <n v="1600"/>
    <n v="1660"/>
    <n v="1840"/>
  </r>
  <r>
    <n v="1002390096"/>
    <s v="WSDOT"/>
    <n v="220005139732"/>
    <x v="1"/>
    <n v="5001382142"/>
    <x v="0"/>
    <s v="SCH_24EC"/>
    <s v="Two"/>
    <n v="10"/>
    <n v="282"/>
    <n v="259"/>
    <n v="291"/>
    <n v="213"/>
    <n v="169"/>
    <n v="137"/>
    <n v="95"/>
    <n v="83"/>
    <n v="110"/>
    <n v="120"/>
    <n v="189"/>
    <n v="259"/>
  </r>
  <r>
    <n v="1002390096"/>
    <s v="WSDOT"/>
    <n v="220005139740"/>
    <x v="1"/>
    <n v="5000802383"/>
    <x v="0"/>
    <s v="SCH_24EC"/>
    <s v="Two"/>
    <n v="10"/>
    <n v="850"/>
    <n v="790"/>
    <n v="780"/>
    <n v="660"/>
    <n v="610"/>
    <n v="590"/>
    <n v="550"/>
    <n v="540"/>
    <n v="670"/>
    <n v="670"/>
    <n v="744"/>
    <n v="887"/>
  </r>
  <r>
    <n v="1002390096"/>
    <s v="WSDOT"/>
    <n v="220005140250"/>
    <x v="1"/>
    <n v="5001502192"/>
    <x v="0"/>
    <s v="SCH_24EC"/>
    <s v="Two"/>
    <n v="10"/>
    <n v="100"/>
    <n v="80"/>
    <n v="100"/>
    <n v="90"/>
    <n v="90"/>
    <n v="100"/>
    <n v="90"/>
    <n v="90"/>
    <n v="100"/>
    <n v="90"/>
    <n v="90"/>
    <n v="103"/>
  </r>
  <r>
    <n v="1002390096"/>
    <s v="WSDOT"/>
    <n v="220005140276"/>
    <x v="1"/>
    <n v="5001047258"/>
    <x v="0"/>
    <s v="SCH_24EC"/>
    <s v="Two"/>
    <n v="10"/>
    <n v="928"/>
    <n v="868"/>
    <n v="859"/>
    <n v="719"/>
    <n v="662"/>
    <n v="639"/>
    <n v="574"/>
    <n v="582"/>
    <n v="735"/>
    <n v="726"/>
    <n v="832"/>
    <n v="849"/>
  </r>
  <r>
    <n v="1002390096"/>
    <s v="WSDOT"/>
    <n v="220005141027"/>
    <x v="1"/>
    <n v="5001787746"/>
    <x v="0"/>
    <s v="SCH_24EL"/>
    <s v="Two"/>
    <n v="10"/>
    <n v="1220"/>
    <n v="1180"/>
    <n v="1250"/>
    <n v="900"/>
    <n v="810"/>
    <n v="750"/>
    <n v="650"/>
    <n v="641.38"/>
    <n v="911.62"/>
    <n v="869"/>
    <n v="1027"/>
    <n v="1254"/>
  </r>
  <r>
    <n v="1002390096"/>
    <s v="WSDOT"/>
    <n v="220005141407"/>
    <x v="1"/>
    <n v="5000952516"/>
    <x v="0"/>
    <s v="SCH_24EL"/>
    <s v="Two"/>
    <n v="10"/>
    <n v="7660"/>
    <n v="7320"/>
    <n v="7320"/>
    <n v="5960"/>
    <n v="5320"/>
    <n v="4920"/>
    <n v="5020"/>
    <n v="4940"/>
    <n v="6580"/>
    <n v="7080"/>
    <n v="8280"/>
    <n v="9820"/>
  </r>
  <r>
    <n v="1002390096"/>
    <s v="WSDOT"/>
    <n v="220005141449"/>
    <x v="1"/>
    <n v="5001911964"/>
    <x v="0"/>
    <s v="SCH_24EC"/>
    <s v="Two"/>
    <n v="10"/>
    <n v="3059"/>
    <n v="2572"/>
    <n v="2603"/>
    <n v="2105"/>
    <n v="2037"/>
    <n v="1793"/>
    <n v="1642"/>
    <n v="1699.655"/>
    <n v="1875.345"/>
    <n v="2071"/>
    <n v="2414"/>
    <n v="3005"/>
  </r>
  <r>
    <n v="1002390096"/>
    <s v="WSDOT"/>
    <n v="220005141464"/>
    <x v="1"/>
    <n v="5001327192"/>
    <x v="0"/>
    <s v="SCH_24EC"/>
    <s v="Two"/>
    <n v="10"/>
    <n v="2210"/>
    <n v="2000"/>
    <n v="1960"/>
    <n v="1570"/>
    <n v="1410"/>
    <n v="1320"/>
    <n v="1140"/>
    <n v="1180"/>
    <n v="1506"/>
    <n v="1605"/>
    <n v="1894"/>
    <n v="2269"/>
  </r>
  <r>
    <n v="1002390096"/>
    <s v="WSDOT"/>
    <n v="220005142462"/>
    <x v="1"/>
    <n v="5001160181"/>
    <x v="0"/>
    <s v="SCH_24EC"/>
    <s v="Two"/>
    <n v="10"/>
    <n v="1880"/>
    <n v="1620"/>
    <n v="1580"/>
    <n v="1440"/>
    <n v="1150"/>
    <n v="980"/>
    <n v="1020"/>
    <n v="1053"/>
    <n v="1356"/>
    <n v="1447"/>
    <n v="1749"/>
    <n v="2021.9349999999999"/>
  </r>
  <r>
    <n v="1002390096"/>
    <s v="WSDOT"/>
    <n v="220005143098"/>
    <x v="1"/>
    <n v="5001380380"/>
    <x v="0"/>
    <s v="SCH_24EC"/>
    <s v="Two"/>
    <n v="10"/>
    <n v="770"/>
    <n v="700"/>
    <n v="690"/>
    <n v="550"/>
    <n v="490"/>
    <n v="450"/>
    <n v="410"/>
    <n v="410"/>
    <n v="570"/>
    <n v="546"/>
    <n v="722"/>
    <n v="774"/>
  </r>
  <r>
    <n v="1002390096"/>
    <s v="WSDOT"/>
    <n v="220005143122"/>
    <x v="1"/>
    <n v="5001841056"/>
    <x v="0"/>
    <s v="SCH_24EC"/>
    <s v="Two"/>
    <n v="10"/>
    <n v="1170"/>
    <n v="1080"/>
    <n v="1040"/>
    <n v="850"/>
    <n v="740"/>
    <n v="680"/>
    <n v="590"/>
    <n v="639.65499999999997"/>
    <n v="847.57600000000002"/>
    <n v="801.76900000000001"/>
    <n v="1011"/>
    <n v="1233"/>
  </r>
  <r>
    <n v="1002390096"/>
    <s v="WSDOT"/>
    <n v="220005143171"/>
    <x v="1"/>
    <n v="5000456673"/>
    <x v="0"/>
    <s v="SCH_24EC"/>
    <s v="Two"/>
    <n v="10"/>
    <n v="626"/>
    <n v="530"/>
    <n v="569"/>
    <n v="533"/>
    <n v="386"/>
    <n v="299"/>
    <n v="218"/>
    <n v="199"/>
    <n v="216"/>
    <n v="277"/>
    <n v="361"/>
    <n v="495"/>
  </r>
  <r>
    <n v="1002390096"/>
    <s v="WSDOT"/>
    <n v="220005143502"/>
    <x v="1"/>
    <n v="5000524001"/>
    <x v="1"/>
    <s v="SCH_25EL"/>
    <s v="Two"/>
    <n v="10"/>
    <n v="18720"/>
    <n v="16200"/>
    <n v="21480"/>
    <n v="17400"/>
    <n v="12120"/>
    <n v="6360"/>
    <n v="2388.36"/>
    <n v="1085.76"/>
    <n v="1085.8800000000001"/>
    <n v="2040"/>
    <n v="9240"/>
    <n v="15840"/>
  </r>
  <r>
    <n v="1002390096"/>
    <s v="WSDOT"/>
    <n v="220005143551"/>
    <x v="1"/>
    <n v="5000026780"/>
    <x v="3"/>
    <s v="SCH_31EC"/>
    <s v="Two"/>
    <n v="10"/>
    <n v="43003.199999999997"/>
    <n v="85996.800000000003"/>
    <n v="14400"/>
    <n v="41100"/>
    <n v="35400"/>
    <n v="24600"/>
    <n v="19500"/>
    <n v="17400"/>
    <n v="17100"/>
    <n v="17400"/>
    <n v="30000"/>
    <n v="41700"/>
  </r>
  <r>
    <n v="1002390096"/>
    <s v="WSDOT"/>
    <n v="220005143577"/>
    <x v="1"/>
    <n v="5001095159"/>
    <x v="0"/>
    <s v="SCH_24EC"/>
    <s v="Two"/>
    <n v="10"/>
    <n v="3156"/>
    <n v="2764"/>
    <n v="3017"/>
    <n v="1599"/>
    <n v="2095"/>
    <n v="1216"/>
    <n v="1065"/>
    <n v="1281"/>
    <n v="1293"/>
    <n v="2049"/>
    <n v="2241"/>
    <n v="4055.4189999999999"/>
  </r>
  <r>
    <n v="1002390096"/>
    <s v="WSDOT"/>
    <n v="220005143908"/>
    <x v="1"/>
    <n v="5001047751"/>
    <x v="1"/>
    <s v="SCH_25EC"/>
    <s v="Two"/>
    <n v="10"/>
    <n v="23280"/>
    <n v="20880"/>
    <n v="25680"/>
    <n v="16200"/>
    <n v="10226.280000000001"/>
    <n v="7053.72"/>
    <n v="7680"/>
    <n v="7080"/>
    <n v="7680"/>
    <n v="7200"/>
    <n v="10320"/>
    <n v="18960"/>
  </r>
  <r>
    <n v="1002390096"/>
    <s v="WSDOT"/>
    <n v="220005143908"/>
    <x v="1"/>
    <n v="5001047772"/>
    <x v="0"/>
    <s v="SCH_24EC"/>
    <s v="Two"/>
    <n v="10"/>
    <n v="3465"/>
    <n v="1675"/>
    <n v="2893"/>
    <n v="2089"/>
    <n v="746"/>
    <n v="484"/>
    <n v="408"/>
    <n v="354"/>
    <n v="428"/>
    <n v="472"/>
    <n v="1114"/>
    <n v="2317"/>
  </r>
  <r>
    <n v="1002390096"/>
    <s v="WSDOT"/>
    <n v="220005145515"/>
    <x v="1"/>
    <n v="5001198400"/>
    <x v="0"/>
    <s v="SCH_24EC"/>
    <s v="Two"/>
    <n v="10"/>
    <n v="240"/>
    <n v="226"/>
    <n v="237"/>
    <n v="175"/>
    <n v="130"/>
    <n v="117"/>
    <n v="82"/>
    <n v="79"/>
    <n v="102"/>
    <n v="134"/>
    <n v="170"/>
    <n v="236"/>
  </r>
  <r>
    <n v="1002390096"/>
    <s v="WSDOT"/>
    <n v="220005145580"/>
    <x v="1"/>
    <n v="5000672908"/>
    <x v="0"/>
    <s v="SCH_24EC"/>
    <s v="Two"/>
    <n v="10"/>
    <n v="1786"/>
    <n v="1586"/>
    <n v="1663"/>
    <n v="1438"/>
    <n v="1129"/>
    <n v="1183"/>
    <n v="1042"/>
    <n v="1129"/>
    <n v="1147"/>
    <n v="1344"/>
    <n v="1701"/>
    <n v="1749"/>
  </r>
  <r>
    <n v="1002390096"/>
    <s v="WSDOT"/>
    <n v="220005146109"/>
    <x v="1"/>
    <n v="5001641723"/>
    <x v="0"/>
    <s v="SCH_24EL"/>
    <s v="Two"/>
    <n v="10"/>
    <n v="1020"/>
    <n v="1020"/>
    <n v="880"/>
    <n v="780"/>
    <n v="660"/>
    <n v="660"/>
    <n v="600"/>
    <n v="740"/>
    <n v="820"/>
    <n v="920"/>
    <n v="1080"/>
    <n v="1120"/>
  </r>
  <r>
    <n v="1002390096"/>
    <s v="WSDOT"/>
    <n v="220005146125"/>
    <x v="1"/>
    <n v="5001257067"/>
    <x v="0"/>
    <s v="SCH_24EL"/>
    <s v="Two"/>
    <n v="10"/>
    <n v="2820"/>
    <n v="2600"/>
    <n v="2380"/>
    <n v="1900"/>
    <n v="1680"/>
    <n v="1520"/>
    <n v="1580"/>
    <n v="1760"/>
    <n v="2160"/>
    <n v="2260"/>
    <n v="2680"/>
    <n v="3060"/>
  </r>
  <r>
    <n v="1002390096"/>
    <s v="WSDOT"/>
    <n v="220005146174"/>
    <x v="1"/>
    <n v="5000481111"/>
    <x v="0"/>
    <s v="SCH_24EC"/>
    <s v="Two"/>
    <n v="10"/>
    <n v="12920"/>
    <n v="11040"/>
    <n v="11760"/>
    <n v="11520"/>
    <n v="10600"/>
    <n v="7760"/>
    <n v="3560"/>
    <n v="3240"/>
    <n v="4840"/>
    <n v="6320"/>
    <n v="9080"/>
    <n v="10160"/>
  </r>
  <r>
    <n v="1002390096"/>
    <s v="WSDOT"/>
    <n v="220005146695"/>
    <x v="1"/>
    <n v="5001999126"/>
    <x v="0"/>
    <s v="SCH_24EC"/>
    <s v="Two"/>
    <n v="10"/>
    <n v="33310"/>
    <n v="25270"/>
    <n v="30690"/>
    <n v="24830"/>
    <n v="21680"/>
    <n v="12570"/>
    <n v="11000"/>
    <n v="8360"/>
    <n v="9367"/>
    <n v="13590"/>
    <n v="23904"/>
    <n v="22324"/>
  </r>
  <r>
    <n v="1002390096"/>
    <s v="WSDOT"/>
    <n v="220005146745"/>
    <x v="1"/>
    <n v="5001053743"/>
    <x v="0"/>
    <s v="SCH_24EC"/>
    <s v="Two"/>
    <n v="10"/>
    <n v="2138"/>
    <n v="2083"/>
    <n v="2364"/>
    <n v="1734"/>
    <n v="1405"/>
    <n v="789"/>
    <n v="708"/>
    <n v="714"/>
    <n v="710"/>
    <n v="7841"/>
    <n v="16514"/>
    <n v="21965"/>
  </r>
  <r>
    <n v="1002390096"/>
    <s v="WSDOT"/>
    <n v="220011870924"/>
    <x v="1"/>
    <n v="5001969240"/>
    <x v="0"/>
    <s v="SCH_24EC"/>
    <s v="Two"/>
    <n v="10"/>
    <n v="2470"/>
    <m/>
    <n v="2190"/>
    <m/>
    <n v="1770"/>
    <m/>
    <n v="1280"/>
    <m/>
    <n v="1100"/>
    <m/>
    <n v="1459"/>
    <m/>
  </r>
  <r>
    <n v="1002390096"/>
    <s v="WSDOT"/>
    <n v="220020719997"/>
    <x v="1"/>
    <n v="5000487914"/>
    <x v="0"/>
    <s v="SCH_24EL"/>
    <s v="Two"/>
    <n v="10"/>
    <n v="1630"/>
    <n v="1260"/>
    <n v="1340"/>
    <n v="1150"/>
    <n v="960"/>
    <n v="720"/>
    <n v="700"/>
    <n v="730"/>
    <n v="840"/>
    <n v="840"/>
    <n v="1220"/>
    <n v="1590"/>
  </r>
  <r>
    <n v="1002438290"/>
    <s v="WASH ST DEPT OF TRAN"/>
    <n v="200024217453"/>
    <x v="1"/>
    <n v="5000747518"/>
    <x v="0"/>
    <s v="SCH_24EC"/>
    <s v="Two"/>
    <n v="10"/>
    <n v="2115.8000000000002"/>
    <n v="5875.88"/>
    <n v="3404.12"/>
    <n v="4480"/>
    <n v="3880"/>
    <n v="3200"/>
    <n v="3360"/>
    <n v="3960"/>
    <n v="3536.96"/>
    <n v="943.04"/>
    <n v="3600"/>
    <n v="4760"/>
  </r>
  <r>
    <n v="1002451165"/>
    <s v="WASHINGTON STATE DOT"/>
    <n v="200005715780"/>
    <x v="1"/>
    <n v="5000734328"/>
    <x v="0"/>
    <s v="SCH_24EC"/>
    <s v="Two"/>
    <n v="10"/>
    <n v="7383"/>
    <n v="6813"/>
    <n v="6819"/>
    <n v="5568"/>
    <n v="5171"/>
    <n v="5131"/>
    <n v="4553"/>
    <n v="4686"/>
    <n v="5843"/>
    <n v="6037"/>
    <n v="6771"/>
    <n v="6985"/>
  </r>
  <r>
    <n v="1002451165"/>
    <s v="WASHINGTON STATE DOT"/>
    <n v="200007623412"/>
    <x v="1"/>
    <n v="5001691013"/>
    <x v="0"/>
    <s v="SCH_24EC"/>
    <s v="Two"/>
    <n v="10"/>
    <n v="7840"/>
    <n v="6880"/>
    <n v="5760"/>
    <n v="5280"/>
    <n v="4800"/>
    <n v="4160"/>
    <n v="3840"/>
    <n v="4480"/>
    <n v="4960"/>
    <n v="5920"/>
    <n v="6080"/>
    <n v="6880"/>
  </r>
  <r>
    <n v="1002451165"/>
    <s v="WASHINGTON STATE DOT"/>
    <n v="200008508059"/>
    <x v="1"/>
    <n v="5000290177"/>
    <x v="0"/>
    <s v="SCH_24EC"/>
    <s v="Two"/>
    <n v="10"/>
    <n v="505"/>
    <n v="693"/>
    <n v="585"/>
    <n v="551"/>
    <n v="530"/>
    <n v="474"/>
    <n v="438"/>
    <n v="474"/>
    <n v="476"/>
    <n v="549"/>
    <n v="482"/>
    <n v="551"/>
  </r>
  <r>
    <n v="1002451165"/>
    <s v="WASHINGTON STATE DOT"/>
    <n v="200010059018"/>
    <x v="1"/>
    <n v="5001052274"/>
    <x v="0"/>
    <s v="SCH_24EL"/>
    <s v="Two"/>
    <n v="10"/>
    <n v="6880"/>
    <n v="5280"/>
    <n v="4960"/>
    <m/>
    <n v="8320"/>
    <n v="3360"/>
    <n v="3360"/>
    <n v="3520"/>
    <n v="4000"/>
    <n v="4800"/>
    <n v="4800"/>
    <n v="5760"/>
  </r>
  <r>
    <n v="1002451165"/>
    <s v="WASHINGTON STATE DOT"/>
    <n v="200012523920"/>
    <x v="1"/>
    <n v="5001577957"/>
    <x v="0"/>
    <s v="SCH_24EC"/>
    <s v="Two"/>
    <n v="10"/>
    <n v="3600"/>
    <n v="3250"/>
    <n v="3400"/>
    <n v="2630"/>
    <n v="2320"/>
    <n v="2250"/>
    <n v="1835"/>
    <n v="1867"/>
    <n v="2469"/>
    <n v="2618"/>
    <n v="3038"/>
    <n v="3287"/>
  </r>
  <r>
    <n v="1002451165"/>
    <s v="WASHINGTON STATE DOT"/>
    <n v="220010106122"/>
    <x v="1"/>
    <n v="5000129566"/>
    <x v="0"/>
    <s v="SCH_24EC"/>
    <s v="Two"/>
    <n v="10"/>
    <n v="1455"/>
    <n v="1188"/>
    <n v="1077"/>
    <n v="1047"/>
    <n v="922"/>
    <n v="951"/>
    <n v="963"/>
    <n v="943"/>
    <n v="1159"/>
    <n v="893"/>
    <n v="962"/>
    <n v="1424"/>
  </r>
  <r>
    <n v="1002451165"/>
    <s v="WASHINGTON STATE DOT"/>
    <n v="220010106148"/>
    <x v="1"/>
    <n v="5002025744"/>
    <x v="0"/>
    <s v="SCH_24EC"/>
    <s v="Two"/>
    <n v="10"/>
    <n v="12560"/>
    <n v="10330"/>
    <n v="9190"/>
    <n v="8040"/>
    <n v="7540"/>
    <n v="6103"/>
    <n v="6128"/>
    <n v="6355"/>
    <n v="7328"/>
    <n v="9067"/>
    <n v="9532"/>
    <n v="11158"/>
  </r>
  <r>
    <n v="1002451165"/>
    <s v="WASHINGTON STATE DOT"/>
    <n v="220010106155"/>
    <x v="1"/>
    <n v="5001965521"/>
    <x v="0"/>
    <s v="SCH_24EC"/>
    <s v="Two"/>
    <n v="10"/>
    <n v="2191"/>
    <n v="1961"/>
    <n v="1751"/>
    <n v="1638"/>
    <n v="1628"/>
    <n v="1490"/>
    <n v="1478"/>
    <n v="1390"/>
    <n v="1445"/>
    <n v="1700"/>
    <n v="1716"/>
    <n v="2008"/>
  </r>
  <r>
    <n v="1002451165"/>
    <s v="WASHINGTON STATE DOT"/>
    <n v="220010106171"/>
    <x v="1"/>
    <n v="5001960170"/>
    <x v="0"/>
    <s v="SCH_24EC"/>
    <s v="Two"/>
    <n v="10"/>
    <n v="9440"/>
    <n v="8320"/>
    <n v="7960"/>
    <n v="7360"/>
    <n v="6400"/>
    <n v="5920"/>
    <n v="5880"/>
    <n v="5720"/>
    <n v="7240"/>
    <n v="7280"/>
    <n v="7960"/>
    <n v="9360"/>
  </r>
  <r>
    <n v="1002451165"/>
    <s v="WASHINGTON STATE DOT"/>
    <n v="220010106189"/>
    <x v="1"/>
    <n v="5001960767"/>
    <x v="0"/>
    <s v="SCH_24EC"/>
    <s v="Two"/>
    <n v="10"/>
    <n v="3957"/>
    <n v="3531"/>
    <n v="3383"/>
    <n v="3304"/>
    <n v="3252"/>
    <n v="3021"/>
    <n v="2920"/>
    <n v="3126"/>
    <n v="2989"/>
    <n v="3397"/>
    <n v="3266"/>
    <n v="3528"/>
  </r>
  <r>
    <n v="1002451165"/>
    <s v="WASHINGTON STATE DOT"/>
    <n v="220010106528"/>
    <x v="1"/>
    <n v="5001960810"/>
    <x v="0"/>
    <s v="SCH_24EC"/>
    <s v="Two"/>
    <n v="10"/>
    <n v="3900"/>
    <n v="3450"/>
    <n v="3140"/>
    <n v="2980"/>
    <n v="2860"/>
    <n v="2610"/>
    <n v="2480"/>
    <n v="2710"/>
    <n v="2710"/>
    <n v="3090"/>
    <n v="3160"/>
    <n v="3490"/>
  </r>
  <r>
    <n v="1002451165"/>
    <s v="WASHINGTON STATE DOT"/>
    <n v="220010106544"/>
    <x v="1"/>
    <n v="5001551287"/>
    <x v="0"/>
    <s v="SCH_24EC"/>
    <s v="Two"/>
    <n v="10"/>
    <n v="15810"/>
    <n v="13380"/>
    <n v="12230"/>
    <n v="10680"/>
    <n v="8710"/>
    <n v="7762"/>
    <n v="7884"/>
    <n v="7910"/>
    <n v="10286"/>
    <n v="10722"/>
    <n v="11807"/>
    <n v="14522"/>
  </r>
  <r>
    <n v="1002451165"/>
    <s v="WASHINGTON STATE DOT"/>
    <n v="220010106551"/>
    <x v="1"/>
    <n v="5000467196"/>
    <x v="0"/>
    <s v="SCH_24EC"/>
    <s v="Two"/>
    <n v="10"/>
    <n v="5931"/>
    <n v="5327"/>
    <n v="5237"/>
    <n v="4045"/>
    <n v="3493"/>
    <n v="3262"/>
    <n v="2625"/>
    <n v="2802"/>
    <n v="3604"/>
    <n v="3828"/>
    <n v="4499"/>
    <n v="4844"/>
  </r>
  <r>
    <n v="1002451165"/>
    <s v="WASHINGTON STATE DOT"/>
    <n v="220010106692"/>
    <x v="1"/>
    <n v="5000158197"/>
    <x v="0"/>
    <s v="SCH_24EC"/>
    <s v="Two"/>
    <n v="10"/>
    <n v="2910"/>
    <n v="2870"/>
    <n v="3070"/>
    <n v="2410"/>
    <n v="2080"/>
    <n v="2060"/>
    <n v="1950"/>
    <n v="1940"/>
    <n v="2410"/>
    <n v="2360"/>
    <n v="2680"/>
    <n v="3160"/>
  </r>
  <r>
    <n v="1002451165"/>
    <s v="WASHINGTON STATE DOT"/>
    <n v="220010112575"/>
    <x v="1"/>
    <n v="5000998275"/>
    <x v="0"/>
    <s v="SCH_24EC"/>
    <s v="Two"/>
    <n v="10"/>
    <n v="11360"/>
    <n v="10080"/>
    <n v="9120"/>
    <n v="8000"/>
    <n v="6560"/>
    <n v="5920"/>
    <n v="5280"/>
    <n v="5440"/>
    <n v="7360"/>
    <n v="7840"/>
    <n v="8640"/>
    <n v="10880"/>
  </r>
  <r>
    <n v="1002451165"/>
    <s v="WASHINGTON STATE DOT"/>
    <n v="220010112583"/>
    <x v="1"/>
    <n v="5000744003"/>
    <x v="0"/>
    <s v="SCH_24EC"/>
    <s v="Two"/>
    <n v="10"/>
    <n v="2520"/>
    <n v="2280"/>
    <n v="2320"/>
    <n v="1800"/>
    <n v="1640"/>
    <n v="1560"/>
    <n v="1360"/>
    <n v="1480"/>
    <n v="1840"/>
    <n v="2000"/>
    <n v="2200"/>
    <n v="2680"/>
  </r>
  <r>
    <n v="1002451165"/>
    <s v="WASHINGTON STATE DOT"/>
    <n v="220010112997"/>
    <x v="1"/>
    <n v="5000869641"/>
    <x v="0"/>
    <s v="SCH_24EL"/>
    <s v="Two"/>
    <n v="10"/>
    <n v="12968"/>
    <n v="11014"/>
    <n v="11676"/>
    <n v="9533"/>
    <n v="8072"/>
    <n v="7994"/>
    <n v="7222"/>
    <n v="1489"/>
    <n v="928"/>
    <n v="11014"/>
    <n v="12068"/>
    <n v="14455"/>
  </r>
  <r>
    <n v="1002451165"/>
    <s v="WASHINGTON STATE DOT"/>
    <n v="220010113011"/>
    <x v="1"/>
    <n v="5001964366"/>
    <x v="0"/>
    <s v="SCH_24EC"/>
    <s v="Two"/>
    <n v="10"/>
    <n v="2466"/>
    <n v="2019"/>
    <n v="1761"/>
    <n v="1674"/>
    <n v="1343"/>
    <n v="1279"/>
    <n v="1273"/>
    <n v="1316"/>
    <n v="1625"/>
    <n v="1730"/>
    <n v="1894"/>
    <n v="2328"/>
  </r>
  <r>
    <n v="1002559410"/>
    <s v="T-MOBILE WEST CORPORATION"/>
    <n v="200002246409"/>
    <x v="0"/>
    <n v="5000988499"/>
    <x v="0"/>
    <s v="SCH_24EC"/>
    <s v="Two"/>
    <n v="18"/>
    <n v="2826"/>
    <n v="2617"/>
    <n v="2575"/>
    <n v="2611"/>
    <n v="2576"/>
    <n v="2231"/>
    <n v="2303"/>
    <n v="2449"/>
    <n v="2225"/>
    <n v="2364"/>
    <n v="2054"/>
    <n v="2311"/>
  </r>
  <r>
    <n v="1002559410"/>
    <s v="T-MOBILE WEST CORPORATION"/>
    <n v="200002246656"/>
    <x v="0"/>
    <n v="5000004167"/>
    <x v="0"/>
    <s v="SCH_24EC"/>
    <s v="Two"/>
    <n v="18"/>
    <n v="2694"/>
    <n v="2550"/>
    <n v="2521"/>
    <n v="2617"/>
    <n v="2590"/>
    <n v="2626"/>
    <n v="2863"/>
    <n v="2567"/>
    <n v="2863"/>
    <n v="2578"/>
    <n v="2418"/>
    <n v="2736"/>
  </r>
  <r>
    <n v="1002559410"/>
    <s v="T-MOBILE WEST CORPORATION"/>
    <n v="200002246839"/>
    <x v="0"/>
    <n v="5001879389"/>
    <x v="0"/>
    <s v="SCH_24EC"/>
    <s v="Two"/>
    <n v="18"/>
    <n v="3997"/>
    <m/>
    <n v="3725"/>
    <m/>
    <n v="4307"/>
    <m/>
    <n v="4547"/>
    <m/>
    <n v="4554"/>
    <m/>
    <n v="4486"/>
    <m/>
  </r>
  <r>
    <n v="1002559410"/>
    <s v="T-MOBILE WEST CORPORATION"/>
    <n v="200002247035"/>
    <x v="0"/>
    <n v="5000013782"/>
    <x v="0"/>
    <s v="SCH_24EC"/>
    <s v="Two"/>
    <n v="18"/>
    <n v="7393"/>
    <n v="7045"/>
    <n v="7672"/>
    <n v="7281"/>
    <n v="7055"/>
    <n v="7829"/>
    <n v="7312"/>
    <n v="7124"/>
    <n v="7573"/>
    <n v="7299"/>
    <n v="6819"/>
    <n v="7473.4840000000004"/>
  </r>
  <r>
    <n v="1002559410"/>
    <s v="T-MOBILE WEST CORPORATION"/>
    <n v="200002247852"/>
    <x v="0"/>
    <n v="5001198145"/>
    <x v="0"/>
    <s v="SCH_24EC"/>
    <s v="Two"/>
    <n v="18"/>
    <n v="8217"/>
    <n v="6772"/>
    <n v="6685"/>
    <n v="7463"/>
    <n v="6949"/>
    <n v="7228"/>
    <n v="7895"/>
    <n v="7489"/>
    <n v="7439"/>
    <n v="7833"/>
    <n v="7113"/>
    <n v="8063"/>
  </r>
  <r>
    <n v="1002559410"/>
    <s v="T-MOBILE WEST CORPORATION"/>
    <n v="200002248835"/>
    <x v="0"/>
    <n v="5001546037"/>
    <x v="0"/>
    <s v="SCH_24EC"/>
    <s v="Two"/>
    <n v="18"/>
    <n v="2679"/>
    <n v="2626"/>
    <n v="2953"/>
    <n v="2760"/>
    <n v="2962"/>
    <n v="2991"/>
    <n v="2757"/>
    <n v="2660"/>
    <n v="3085"/>
    <n v="2773"/>
    <n v="2901"/>
    <n v="2872"/>
  </r>
  <r>
    <n v="1002559410"/>
    <s v="T-MOBILE WEST CORPORATION"/>
    <n v="200012288078"/>
    <x v="0"/>
    <n v="5000072846"/>
    <x v="0"/>
    <s v="SCH_24EC"/>
    <s v="Two"/>
    <n v="18"/>
    <n v="4305"/>
    <n v="3797"/>
    <n v="3769"/>
    <n v="3792"/>
    <n v="4293"/>
    <n v="4117"/>
    <n v="4078"/>
    <n v="4488"/>
    <n v="4237"/>
    <n v="4185"/>
    <n v="4115"/>
    <n v="3741"/>
  </r>
  <r>
    <n v="1002559410"/>
    <s v="T-MOBILE WEST CORPORATION"/>
    <n v="200012288839"/>
    <x v="0"/>
    <n v="5000429576"/>
    <x v="0"/>
    <s v="SCH_24EC"/>
    <s v="Two"/>
    <n v="18"/>
    <n v="3083"/>
    <n v="2889"/>
    <n v="4513"/>
    <n v="6153"/>
    <n v="6501"/>
    <n v="7019"/>
    <n v="6743"/>
    <n v="6535"/>
    <n v="7408"/>
    <n v="6481"/>
    <n v="6672"/>
    <n v="7366"/>
  </r>
  <r>
    <n v="1002559410"/>
    <s v="T-MOBILE WEST CORPORATION"/>
    <n v="200012289027"/>
    <x v="0"/>
    <n v="5001912942"/>
    <x v="0"/>
    <s v="SCH_24EC"/>
    <s v="Two"/>
    <n v="18"/>
    <n v="5008"/>
    <n v="4839"/>
    <n v="5194"/>
    <n v="4807"/>
    <n v="5012"/>
    <n v="5290"/>
    <n v="4828"/>
    <n v="4826"/>
    <n v="4848"/>
    <n v="4700"/>
    <n v="4872"/>
    <n v="5418"/>
  </r>
  <r>
    <n v="1002559410"/>
    <s v="T-MOBILE WEST CORPORATION"/>
    <n v="200018380580"/>
    <x v="0"/>
    <n v="5000810140"/>
    <x v="0"/>
    <s v="SCH_24EC"/>
    <s v="Two"/>
    <n v="18"/>
    <n v="8105"/>
    <n v="6848"/>
    <n v="6710"/>
    <n v="6775"/>
    <n v="7259"/>
    <n v="7312"/>
    <n v="7885"/>
    <n v="7758"/>
    <n v="7921"/>
    <n v="8342"/>
    <n v="7551"/>
    <n v="7904"/>
  </r>
  <r>
    <n v="1002559410"/>
    <s v="T-MOBILE WEST CORPORATION"/>
    <n v="200023339274"/>
    <x v="0"/>
    <n v="5001662700"/>
    <x v="0"/>
    <s v="SCH_24EC"/>
    <s v="Two"/>
    <n v="18"/>
    <n v="1219"/>
    <n v="1349"/>
    <n v="1231"/>
    <n v="1201"/>
    <n v="1220"/>
    <n v="1303"/>
    <n v="1226"/>
    <n v="1163"/>
    <n v="1531"/>
    <n v="1357"/>
    <n v="1482"/>
    <n v="1477"/>
  </r>
  <r>
    <n v="1002559410"/>
    <s v="T-MOBILE WEST CORPORATION"/>
    <n v="200023339530"/>
    <x v="0"/>
    <n v="5001337224"/>
    <x v="0"/>
    <s v="SCH_24EC"/>
    <s v="Two"/>
    <n v="18"/>
    <n v="6615"/>
    <n v="7301"/>
    <n v="6578"/>
    <n v="6604"/>
    <n v="6873"/>
    <n v="7236"/>
    <n v="6546"/>
    <n v="6800"/>
    <n v="7295"/>
    <n v="6966"/>
    <n v="7758"/>
    <n v="7595"/>
  </r>
  <r>
    <n v="1002559410"/>
    <s v="T-MOBILE WEST CORPORATION"/>
    <n v="200023339738"/>
    <x v="0"/>
    <n v="5000067667"/>
    <x v="0"/>
    <s v="SCH_24EC"/>
    <s v="Two"/>
    <n v="18"/>
    <n v="5792"/>
    <n v="7237"/>
    <n v="8150"/>
    <n v="7968"/>
    <n v="8354"/>
    <n v="8961"/>
    <n v="8608"/>
    <n v="8302"/>
    <n v="9436"/>
    <n v="8555"/>
    <n v="8944"/>
    <n v="8976"/>
  </r>
  <r>
    <n v="1002559410"/>
    <s v="T-MOBILE WEST CORPORATION"/>
    <n v="200023355031"/>
    <x v="0"/>
    <n v="5001502666"/>
    <x v="0"/>
    <s v="SCH_24EC"/>
    <s v="Two"/>
    <n v="18"/>
    <n v="6147"/>
    <n v="6302"/>
    <n v="6593"/>
    <n v="6098"/>
    <n v="6139"/>
    <n v="7055"/>
    <n v="6240"/>
    <n v="6942"/>
    <n v="6959"/>
    <n v="6106"/>
    <n v="7183"/>
    <n v="6607"/>
  </r>
  <r>
    <n v="1002559410"/>
    <s v="T-MOBILE WEST CORPORATION"/>
    <n v="200023355171"/>
    <x v="0"/>
    <n v="5000666161"/>
    <x v="0"/>
    <s v="SCH_24EC"/>
    <s v="Two"/>
    <n v="18"/>
    <n v="4657"/>
    <n v="3329"/>
    <n v="4127"/>
    <n v="3879"/>
    <n v="4135"/>
    <n v="3910"/>
    <n v="3912"/>
    <n v="4364"/>
    <n v="3953"/>
    <n v="3850"/>
    <n v="4185"/>
    <n v="3992"/>
  </r>
  <r>
    <n v="1002559410"/>
    <s v="T-MOBILE WEST CORPORATION"/>
    <n v="200023355411"/>
    <x v="0"/>
    <n v="5001380932"/>
    <x v="0"/>
    <s v="SCH_24EC"/>
    <s v="Two"/>
    <n v="18"/>
    <n v="3805"/>
    <n v="3475"/>
    <n v="3752"/>
    <n v="3722"/>
    <n v="3693"/>
    <n v="4123"/>
    <n v="4024"/>
    <n v="4009"/>
    <n v="4159"/>
    <n v="3795"/>
    <n v="3637"/>
    <n v="4004"/>
  </r>
  <r>
    <n v="1002559410"/>
    <s v="T-MOBILE WEST CORPORATION"/>
    <n v="200023355585"/>
    <x v="0"/>
    <n v="5000910574"/>
    <x v="0"/>
    <s v="SCH_24EC"/>
    <s v="Two"/>
    <n v="18"/>
    <n v="5754"/>
    <n v="4834"/>
    <n v="4667"/>
    <n v="4601"/>
    <n v="5139"/>
    <n v="4761"/>
    <n v="4683"/>
    <n v="5030"/>
    <n v="4668"/>
    <n v="5036"/>
    <n v="4738"/>
    <n v="5157"/>
  </r>
  <r>
    <n v="1002559410"/>
    <s v="T-MOBILE WEST CORPORATION"/>
    <n v="200023355783"/>
    <x v="0"/>
    <n v="5001339244"/>
    <x v="0"/>
    <s v="SCH_24EC"/>
    <s v="Two"/>
    <n v="18"/>
    <n v="4240"/>
    <n v="3730"/>
    <n v="3740"/>
    <n v="3890"/>
    <n v="4070"/>
    <n v="3960"/>
    <n v="4010"/>
    <n v="4300"/>
    <n v="4000"/>
    <n v="4160"/>
    <n v="3770"/>
    <n v="3960"/>
  </r>
  <r>
    <n v="1002559410"/>
    <s v="T-MOBILE WEST CORPORATION"/>
    <n v="200023356021"/>
    <x v="0"/>
    <n v="5001350175"/>
    <x v="0"/>
    <s v="SCH_24EC"/>
    <s v="Two"/>
    <n v="18"/>
    <n v="3457"/>
    <n v="3416"/>
    <n v="3630"/>
    <n v="3379"/>
    <n v="3765"/>
    <n v="4062"/>
    <n v="3947"/>
    <n v="3802"/>
    <n v="4272"/>
    <n v="3822"/>
    <n v="3868"/>
    <n v="3704"/>
  </r>
  <r>
    <n v="1002559410"/>
    <s v="T-MOBILE WEST CORPORATION"/>
    <n v="200023356211"/>
    <x v="0"/>
    <n v="5001502027"/>
    <x v="0"/>
    <s v="SCH_24EC"/>
    <s v="Two"/>
    <n v="18"/>
    <n v="2182"/>
    <n v="2059"/>
    <n v="2273"/>
    <n v="2105"/>
    <n v="2183"/>
    <n v="2327"/>
    <n v="2271"/>
    <n v="2169"/>
    <n v="2438"/>
    <n v="2125"/>
    <n v="2379"/>
    <n v="2267"/>
  </r>
  <r>
    <n v="1002559410"/>
    <s v="T-MOBILE WEST CORPORATION"/>
    <n v="200023356427"/>
    <x v="0"/>
    <n v="5001843762"/>
    <x v="0"/>
    <s v="SCH_24EC"/>
    <s v="Two"/>
    <n v="18"/>
    <n v="3200"/>
    <n v="3112"/>
    <n v="3298"/>
    <n v="3462"/>
    <n v="3551"/>
    <n v="3904"/>
    <n v="3138"/>
    <n v="2962"/>
    <n v="3137"/>
    <n v="2922"/>
    <n v="3169"/>
    <n v="2723"/>
  </r>
  <r>
    <n v="1002559410"/>
    <s v="T-MOBILE WEST CORPORATION"/>
    <n v="200023356658"/>
    <x v="0"/>
    <n v="5001014859"/>
    <x v="0"/>
    <s v="SCH_24EC"/>
    <s v="Two"/>
    <n v="18"/>
    <n v="2722"/>
    <n v="2631"/>
    <n v="2639"/>
    <n v="2932"/>
    <n v="2672"/>
    <n v="2790"/>
    <n v="2996"/>
    <n v="2803"/>
    <n v="2942"/>
    <n v="2675"/>
    <n v="3009"/>
    <n v="2645"/>
  </r>
  <r>
    <n v="1002559410"/>
    <s v="T-MOBILE WEST CORPORATION"/>
    <n v="200023356856"/>
    <x v="0"/>
    <n v="5000616267"/>
    <x v="0"/>
    <s v="SCH_24EC"/>
    <s v="Two"/>
    <n v="18"/>
    <n v="2161"/>
    <n v="1901"/>
    <n v="1918"/>
    <n v="2009"/>
    <n v="2078"/>
    <n v="2029"/>
    <n v="1894"/>
    <n v="5403"/>
    <n v="4899"/>
    <n v="5545"/>
    <n v="4939"/>
    <n v="5055"/>
  </r>
  <r>
    <n v="1002559410"/>
    <s v="T-MOBILE WEST CORPORATION"/>
    <n v="200023357086"/>
    <x v="0"/>
    <n v="5000677333"/>
    <x v="0"/>
    <s v="SCH_24EC"/>
    <s v="Two"/>
    <n v="18"/>
    <n v="4063"/>
    <n v="4489"/>
    <n v="4067"/>
    <n v="3568"/>
    <n v="4001"/>
    <n v="4667"/>
    <n v="4015"/>
    <n v="4451"/>
    <n v="4739"/>
    <n v="4357"/>
    <n v="4518"/>
    <n v="4215"/>
  </r>
  <r>
    <n v="1002559410"/>
    <s v="T-MOBILE WEST CORPORATION"/>
    <n v="200023357615"/>
    <x v="0"/>
    <n v="5001207328"/>
    <x v="0"/>
    <s v="SCH_24EC"/>
    <s v="Two"/>
    <n v="18"/>
    <n v="3566"/>
    <n v="3510"/>
    <n v="3983"/>
    <n v="3700"/>
    <n v="4094"/>
    <n v="4500"/>
    <n v="4449"/>
    <n v="4167"/>
    <n v="4675"/>
    <n v="3955"/>
    <n v="4056"/>
    <n v="3880"/>
  </r>
  <r>
    <n v="1002559410"/>
    <s v="T-MOBILE WEST CORPORATION"/>
    <n v="200023357755"/>
    <x v="0"/>
    <n v="5001254196"/>
    <x v="0"/>
    <s v="SCH_24EC"/>
    <s v="Two"/>
    <n v="18"/>
    <n v="3784"/>
    <n v="3489"/>
    <n v="3507"/>
    <n v="3389"/>
    <n v="4121"/>
    <n v="4483"/>
    <n v="4479"/>
    <n v="4624"/>
    <n v="4579"/>
    <n v="4478"/>
    <n v="4978"/>
    <n v="4704"/>
  </r>
  <r>
    <n v="1002559410"/>
    <s v="T-MOBILE WEST CORPORATION"/>
    <n v="200023357946"/>
    <x v="0"/>
    <n v="5001902818"/>
    <x v="0"/>
    <s v="SCH_24EC"/>
    <s v="Two"/>
    <n v="18"/>
    <n v="4366"/>
    <n v="4211"/>
    <n v="4154"/>
    <n v="3934"/>
    <n v="4416"/>
    <n v="4192"/>
    <n v="4441"/>
    <n v="4172"/>
    <n v="4513"/>
    <n v="4423"/>
    <n v="4213"/>
    <n v="4869"/>
  </r>
  <r>
    <n v="1002559410"/>
    <s v="T-MOBILE WEST CORPORATION"/>
    <n v="200023358142"/>
    <x v="0"/>
    <n v="5001200253"/>
    <x v="0"/>
    <s v="SCH_24EC"/>
    <s v="Two"/>
    <n v="18"/>
    <n v="7733"/>
    <m/>
    <n v="7585"/>
    <m/>
    <n v="7301"/>
    <m/>
    <n v="8515"/>
    <m/>
    <n v="9719"/>
    <m/>
    <n v="9227"/>
    <m/>
  </r>
  <r>
    <n v="1002559410"/>
    <s v="T-MOBILE WEST CORPORATION"/>
    <n v="200023358852"/>
    <x v="0"/>
    <n v="5000752169"/>
    <x v="0"/>
    <s v="SCH_24EC"/>
    <s v="Two"/>
    <n v="18"/>
    <n v="248"/>
    <n v="190"/>
    <n v="8548.9660000000003"/>
    <n v="2449.0340000000001"/>
    <n v="10490"/>
    <n v="11405"/>
    <n v="12627"/>
    <n v="11630"/>
    <n v="10985"/>
    <n v="11632"/>
    <n v="10576"/>
    <n v="11780"/>
  </r>
  <r>
    <n v="1002559410"/>
    <s v="T-MOBILE WEST CORPORATION"/>
    <n v="200023359009"/>
    <x v="0"/>
    <n v="5001300156"/>
    <x v="0"/>
    <s v="SCH_24EC"/>
    <s v="Two"/>
    <n v="18"/>
    <n v="4875"/>
    <n v="4766"/>
    <n v="6285"/>
    <n v="7597"/>
    <n v="6999"/>
    <n v="7350"/>
    <n v="7945"/>
    <n v="7566"/>
    <n v="8123"/>
    <n v="7558"/>
    <n v="8247"/>
    <n v="7020"/>
  </r>
  <r>
    <n v="1002559410"/>
    <s v="T-MOBILE WEST CORPORATION"/>
    <n v="200023359215"/>
    <x v="0"/>
    <n v="5001422862"/>
    <x v="0"/>
    <s v="SCH_24EC"/>
    <s v="Two"/>
    <n v="18"/>
    <n v="3405"/>
    <n v="3162"/>
    <n v="3142"/>
    <n v="3480"/>
    <n v="2224"/>
    <n v="2336"/>
    <n v="2599"/>
    <n v="2441"/>
    <n v="2509"/>
    <n v="2279"/>
    <n v="2161"/>
    <n v="2363"/>
  </r>
  <r>
    <n v="1002559410"/>
    <s v="T-MOBILE WEST CORPORATION"/>
    <n v="200023359462"/>
    <x v="0"/>
    <n v="5001495000"/>
    <x v="0"/>
    <s v="SCH_24EC"/>
    <s v="Two"/>
    <n v="18"/>
    <n v="4368"/>
    <n v="4130"/>
    <n v="4349"/>
    <n v="4202"/>
    <n v="4123"/>
    <n v="4592"/>
    <n v="4373"/>
    <n v="4393"/>
    <n v="4639"/>
    <n v="4246"/>
    <n v="3960"/>
    <n v="4540"/>
  </r>
  <r>
    <n v="1002559410"/>
    <s v="T-MOBILE WEST CORPORATION"/>
    <n v="200023359686"/>
    <x v="0"/>
    <n v="5001201446"/>
    <x v="0"/>
    <s v="SCH_24EC"/>
    <s v="Two"/>
    <n v="18"/>
    <n v="5913"/>
    <n v="6291"/>
    <n v="5757"/>
    <n v="5791"/>
    <n v="6577"/>
    <n v="6255"/>
    <n v="6266"/>
    <n v="6614"/>
    <n v="6491"/>
    <n v="7205"/>
    <n v="6569"/>
    <n v="6972"/>
  </r>
  <r>
    <n v="1002559410"/>
    <s v="T-MOBILE WEST CORPORATION"/>
    <n v="200023359843"/>
    <x v="0"/>
    <n v="5000308605"/>
    <x v="0"/>
    <s v="SCH_24EC"/>
    <s v="Two"/>
    <n v="18"/>
    <n v="5809"/>
    <n v="7963"/>
    <n v="8438"/>
    <n v="8636"/>
    <n v="9098"/>
    <n v="9102"/>
    <n v="7434"/>
    <n v="7461"/>
    <n v="8040"/>
    <n v="7473"/>
    <n v="7960"/>
    <n v="7790"/>
  </r>
  <r>
    <n v="1002559410"/>
    <s v="T-MOBILE WEST CORPORATION"/>
    <n v="200023375039"/>
    <x v="0"/>
    <n v="5001331860"/>
    <x v="0"/>
    <s v="SCH_24EC"/>
    <s v="Two"/>
    <n v="18"/>
    <n v="3460"/>
    <n v="3440"/>
    <n v="3380"/>
    <n v="3680"/>
    <n v="3550"/>
    <n v="3723"/>
    <n v="3980"/>
    <n v="3600"/>
    <n v="3729"/>
    <n v="3959"/>
    <n v="3736"/>
    <n v="4126"/>
  </r>
  <r>
    <n v="1002559410"/>
    <s v="T-MOBILE WEST CORPORATION"/>
    <n v="200023375518"/>
    <x v="0"/>
    <n v="5000031171"/>
    <x v="0"/>
    <s v="SCH_24EC"/>
    <s v="Two"/>
    <n v="18"/>
    <n v="6698"/>
    <n v="6028"/>
    <n v="6652"/>
    <n v="6608"/>
    <n v="6459"/>
    <n v="7266"/>
    <n v="6882"/>
    <n v="6982"/>
    <n v="7519"/>
    <n v="6812"/>
    <n v="6489"/>
    <n v="7170"/>
  </r>
  <r>
    <n v="1002559410"/>
    <s v="T-MOBILE WEST CORPORATION"/>
    <n v="200023375922"/>
    <x v="0"/>
    <n v="5001007915"/>
    <x v="0"/>
    <s v="SCH_24EC"/>
    <s v="Two"/>
    <n v="18"/>
    <n v="2289"/>
    <n v="2198"/>
    <n v="2388"/>
    <n v="2256"/>
    <n v="2431"/>
    <n v="2634"/>
    <n v="2587"/>
    <n v="2506"/>
    <n v="2638"/>
    <n v="3018"/>
    <n v="3491"/>
    <n v="3882"/>
  </r>
  <r>
    <n v="1002559410"/>
    <s v="T-MOBILE WEST CORPORATION"/>
    <n v="200023376094"/>
    <x v="0"/>
    <n v="5000141230"/>
    <x v="0"/>
    <s v="SCH_24EC"/>
    <s v="Two"/>
    <n v="18"/>
    <n v="2952"/>
    <n v="2658"/>
    <n v="2647"/>
    <n v="2714"/>
    <n v="3075"/>
    <n v="2907"/>
    <n v="2876"/>
    <n v="3256"/>
    <n v="3041"/>
    <n v="2962"/>
    <n v="3058"/>
    <n v="2915"/>
  </r>
  <r>
    <n v="1002559410"/>
    <s v="T-MOBILE WEST CORPORATION"/>
    <n v="200023376250"/>
    <x v="0"/>
    <n v="5000702876"/>
    <x v="0"/>
    <s v="SCH_24EC"/>
    <s v="Two"/>
    <n v="18"/>
    <n v="2992"/>
    <n v="2584"/>
    <n v="2358"/>
    <n v="2267"/>
    <n v="2707"/>
    <n v="2877"/>
    <n v="3310"/>
    <n v="3159"/>
    <n v="2978"/>
    <n v="2999"/>
    <n v="2655"/>
    <n v="2757"/>
  </r>
  <r>
    <n v="1002559410"/>
    <s v="T-MOBILE WEST CORPORATION"/>
    <n v="200023376540"/>
    <x v="0"/>
    <n v="5001318705"/>
    <x v="0"/>
    <s v="SCH_24EC"/>
    <s v="Two"/>
    <n v="18"/>
    <n v="4931"/>
    <n v="3665"/>
    <n v="3768"/>
    <n v="4206"/>
    <n v="3938"/>
    <n v="4153"/>
    <n v="7184"/>
    <n v="6733"/>
    <n v="6709"/>
    <n v="7084"/>
    <n v="6451"/>
    <n v="7266"/>
  </r>
  <r>
    <n v="1002559410"/>
    <s v="T-MOBILE WEST CORPORATION"/>
    <n v="200023377282"/>
    <x v="0"/>
    <n v="5000879499"/>
    <x v="0"/>
    <s v="SCH_24EC"/>
    <s v="Two"/>
    <n v="18"/>
    <n v="2311"/>
    <n v="2326"/>
    <n v="4787"/>
    <n v="4626"/>
    <n v="4674"/>
    <n v="4871"/>
    <n v="4412"/>
    <n v="4196"/>
    <n v="4819"/>
    <n v="4327"/>
    <n v="4461"/>
    <n v="4448"/>
  </r>
  <r>
    <n v="1002559410"/>
    <s v="T-MOBILE WEST CORPORATION"/>
    <n v="200023377506"/>
    <x v="0"/>
    <n v="5001895487"/>
    <x v="0"/>
    <s v="SCH_24EC"/>
    <s v="Two"/>
    <n v="18"/>
    <n v="4400"/>
    <n v="3942"/>
    <n v="3842"/>
    <n v="3733"/>
    <n v="4192"/>
    <n v="4063"/>
    <n v="3985"/>
    <n v="4281"/>
    <n v="4359"/>
    <n v="4742"/>
    <n v="5143"/>
    <n v="3401"/>
  </r>
  <r>
    <n v="1002559410"/>
    <s v="T-MOBILE WEST CORPORATION"/>
    <n v="200023377860"/>
    <x v="0"/>
    <n v="5001801386"/>
    <x v="0"/>
    <s v="SCH_24EC"/>
    <s v="Two"/>
    <n v="18"/>
    <n v="5960"/>
    <n v="5430"/>
    <n v="5460"/>
    <n v="5500"/>
    <n v="6207"/>
    <n v="5903"/>
    <n v="5813"/>
    <n v="6531"/>
    <n v="6490"/>
    <n v="6514"/>
    <n v="6905"/>
    <n v="6753"/>
  </r>
  <r>
    <n v="1002559410"/>
    <s v="T-MOBILE WEST CORPORATION"/>
    <n v="200023378033"/>
    <x v="0"/>
    <n v="5000136405"/>
    <x v="0"/>
    <s v="SCH_24EC"/>
    <s v="Two"/>
    <n v="18"/>
    <n v="2830"/>
    <n v="2770"/>
    <n v="2960"/>
    <n v="2870"/>
    <n v="2780"/>
    <n v="3100"/>
    <n v="3020"/>
    <n v="3010"/>
    <n v="3100"/>
    <n v="2870"/>
    <n v="2560"/>
    <n v="2990"/>
  </r>
  <r>
    <n v="1002559410"/>
    <s v="T-MOBILE WEST CORPORATION"/>
    <n v="200023378264"/>
    <x v="0"/>
    <n v="5001840931"/>
    <x v="0"/>
    <s v="SCH_24EC"/>
    <s v="Two"/>
    <n v="18"/>
    <n v="4542"/>
    <n v="4409"/>
    <n v="4850"/>
    <n v="4410"/>
    <n v="4647"/>
    <n v="4996"/>
    <n v="4802"/>
    <n v="4671"/>
    <n v="5238"/>
    <n v="4687"/>
    <n v="4456"/>
    <n v="5080"/>
  </r>
  <r>
    <n v="1002559410"/>
    <s v="T-MOBILE WEST CORPORATION"/>
    <n v="200023378504"/>
    <x v="0"/>
    <n v="5000990402"/>
    <x v="0"/>
    <s v="SCH_24EC"/>
    <s v="Two"/>
    <n v="18"/>
    <n v="4522"/>
    <n v="4309"/>
    <n v="4638"/>
    <n v="4680"/>
    <n v="5077"/>
    <n v="8448"/>
    <n v="7993"/>
    <n v="8030"/>
    <n v="8462"/>
    <n v="8637"/>
    <n v="8656"/>
    <n v="7095"/>
  </r>
  <r>
    <n v="1002559410"/>
    <s v="T-MOBILE WEST CORPORATION"/>
    <n v="200023378694"/>
    <x v="0"/>
    <n v="5000080976"/>
    <x v="0"/>
    <s v="SCH_24EC"/>
    <s v="Two"/>
    <n v="18"/>
    <n v="4232"/>
    <n v="4413"/>
    <n v="4758"/>
    <n v="4636"/>
    <n v="4480"/>
    <n v="5032"/>
    <n v="4576"/>
    <n v="4879"/>
    <n v="4505"/>
    <n v="4425"/>
    <n v="4712"/>
    <n v="4357"/>
  </r>
  <r>
    <n v="1002559410"/>
    <s v="T-MOBILE WEST CORPORATION"/>
    <n v="200023378918"/>
    <x v="0"/>
    <n v="5000502341"/>
    <x v="0"/>
    <s v="SCH_24EC"/>
    <s v="Two"/>
    <n v="18"/>
    <n v="2279"/>
    <n v="2232"/>
    <n v="2374"/>
    <n v="2301"/>
    <n v="2241"/>
    <n v="2597"/>
    <n v="2475"/>
    <n v="2388"/>
    <n v="2466"/>
    <n v="2208"/>
    <n v="2433"/>
    <n v="2186"/>
  </r>
  <r>
    <n v="1002559410"/>
    <s v="T-MOBILE WEST CORPORATION"/>
    <n v="200023379320"/>
    <x v="0"/>
    <n v="5000424957"/>
    <x v="0"/>
    <s v="SCH_24EC"/>
    <s v="Two"/>
    <n v="18"/>
    <n v="2939"/>
    <n v="2570"/>
    <n v="2580"/>
    <n v="2867"/>
    <n v="2642"/>
    <n v="2794"/>
    <n v="3075"/>
    <n v="2898"/>
    <n v="3004"/>
    <n v="2748"/>
    <n v="2626"/>
    <n v="2858"/>
  </r>
  <r>
    <n v="1002559410"/>
    <s v="T-MOBILE WEST CORPORATION"/>
    <n v="200023379486"/>
    <x v="0"/>
    <n v="5001309289"/>
    <x v="0"/>
    <s v="SCH_24EC"/>
    <s v="Two"/>
    <n v="18"/>
    <n v="5112"/>
    <n v="5212"/>
    <n v="5171"/>
    <n v="5044"/>
    <n v="4509"/>
    <m/>
    <n v="7209"/>
    <n v="8063"/>
    <n v="7995"/>
    <n v="7436"/>
    <n v="8210"/>
    <n v="8030"/>
  </r>
  <r>
    <n v="1002559410"/>
    <s v="T-MOBILE WEST CORPORATION"/>
    <n v="200023379759"/>
    <x v="0"/>
    <n v="5001416586"/>
    <x v="0"/>
    <s v="SCH_24EC"/>
    <s v="Two"/>
    <n v="18"/>
    <n v="3039"/>
    <n v="3106"/>
    <n v="3326"/>
    <n v="3243"/>
    <n v="3161"/>
    <n v="3522"/>
    <n v="3375"/>
    <n v="3347"/>
    <n v="3457"/>
    <n v="3214"/>
    <n v="3146"/>
    <n v="3450"/>
  </r>
  <r>
    <n v="1002559410"/>
    <s v="T-MOBILE WEST CORPORATION"/>
    <n v="200023379973"/>
    <x v="0"/>
    <n v="5000847529"/>
    <x v="0"/>
    <s v="SCH_24EC"/>
    <s v="Two"/>
    <n v="18"/>
    <n v="2337"/>
    <n v="1747"/>
    <n v="2023"/>
    <n v="1996"/>
    <n v="2459"/>
    <n v="2141"/>
    <n v="2199"/>
    <n v="2407"/>
    <n v="2431"/>
    <n v="2147"/>
    <n v="2315"/>
    <n v="2260"/>
  </r>
  <r>
    <n v="1002559410"/>
    <s v="T-MOBILE WEST CORPORATION"/>
    <n v="200023395193"/>
    <x v="0"/>
    <n v="5000088188"/>
    <x v="0"/>
    <s v="SCH_24EC"/>
    <s v="Two"/>
    <n v="18"/>
    <n v="4925"/>
    <n v="4327"/>
    <n v="4549"/>
    <n v="4859"/>
    <n v="5213"/>
    <n v="5107"/>
    <n v="5254"/>
    <n v="5644"/>
    <n v="5165"/>
    <n v="5356"/>
    <n v="4943"/>
    <n v="4972"/>
  </r>
  <r>
    <n v="1002559410"/>
    <s v="T-MOBILE WEST CORPORATION"/>
    <n v="200023395433"/>
    <x v="0"/>
    <n v="5000784026"/>
    <x v="0"/>
    <s v="SCH_24EC"/>
    <s v="Two"/>
    <n v="18"/>
    <n v="3007"/>
    <n v="2813"/>
    <n v="2639"/>
    <n v="2780"/>
    <n v="2720"/>
    <n v="3184"/>
    <n v="3092"/>
    <n v="3397"/>
    <n v="3106"/>
    <n v="2950"/>
    <n v="2839"/>
    <n v="2659"/>
  </r>
  <r>
    <n v="1002559410"/>
    <s v="T-MOBILE WEST CORPORATION"/>
    <n v="200023395631"/>
    <x v="0"/>
    <n v="5000518623"/>
    <x v="0"/>
    <s v="SCH_24EC"/>
    <s v="Two"/>
    <n v="18"/>
    <n v="4359"/>
    <n v="4279"/>
    <n v="4814"/>
    <n v="4467"/>
    <n v="4913"/>
    <n v="5255"/>
    <n v="6007"/>
    <n v="6753"/>
    <n v="7791"/>
    <n v="7144"/>
    <n v="6849"/>
    <n v="7715"/>
  </r>
  <r>
    <n v="1002559410"/>
    <s v="T-MOBILE WEST CORPORATION"/>
    <n v="200023395961"/>
    <x v="0"/>
    <n v="5001937074"/>
    <x v="0"/>
    <s v="SCH_24EC"/>
    <s v="Two"/>
    <n v="18"/>
    <n v="2508"/>
    <n v="2501"/>
    <n v="2566"/>
    <n v="2726"/>
    <n v="2680"/>
    <n v="2599"/>
    <n v="2867"/>
    <n v="2568"/>
    <n v="2659"/>
    <n v="2785"/>
    <n v="2670"/>
    <n v="2987"/>
  </r>
  <r>
    <n v="1002559410"/>
    <s v="T-MOBILE WEST CORPORATION"/>
    <n v="200023396191"/>
    <x v="0"/>
    <n v="5001353070"/>
    <x v="0"/>
    <s v="SCH_24EC"/>
    <s v="Two"/>
    <n v="18"/>
    <n v="1640"/>
    <n v="1632"/>
    <n v="1601"/>
    <n v="1633"/>
    <n v="1807.5"/>
    <n v="1799.5"/>
    <n v="1805"/>
    <n v="1854"/>
    <n v="1904"/>
    <n v="1611"/>
    <n v="1791"/>
    <n v="1479"/>
  </r>
  <r>
    <n v="1002559410"/>
    <s v="T-MOBILE WEST CORPORATION"/>
    <n v="200023396373"/>
    <x v="0"/>
    <n v="5001328355"/>
    <x v="0"/>
    <s v="SCH_24EC"/>
    <s v="Two"/>
    <n v="18"/>
    <n v="2196"/>
    <n v="2113"/>
    <n v="2109"/>
    <n v="2349"/>
    <n v="2163"/>
    <n v="2321"/>
    <n v="2362"/>
    <n v="6274"/>
    <n v="7196"/>
    <n v="6630"/>
    <n v="7349"/>
    <n v="6486"/>
  </r>
  <r>
    <n v="1002559410"/>
    <s v="T-MOBILE WEST CORPORATION"/>
    <n v="200023396654"/>
    <x v="0"/>
    <n v="5000496671"/>
    <x v="0"/>
    <s v="SCH_24EC"/>
    <s v="Two"/>
    <n v="18"/>
    <n v="2524"/>
    <n v="2830"/>
    <n v="2575"/>
    <n v="2529"/>
    <n v="2585"/>
    <n v="2775"/>
    <n v="2677"/>
    <n v="2795"/>
    <n v="2960"/>
    <n v="2656"/>
    <n v="2776"/>
    <n v="2715"/>
  </r>
  <r>
    <n v="1002559410"/>
    <s v="T-MOBILE WEST CORPORATION"/>
    <n v="200023397017"/>
    <x v="0"/>
    <n v="5001243781"/>
    <x v="0"/>
    <s v="SCH_24EC"/>
    <s v="Two"/>
    <n v="18"/>
    <n v="3587"/>
    <n v="3714"/>
    <n v="3856"/>
    <n v="3709"/>
    <n v="3992"/>
    <n v="3975"/>
    <n v="4543"/>
    <n v="4299"/>
    <n v="4187"/>
    <n v="5963"/>
    <n v="5743"/>
    <n v="5948"/>
  </r>
  <r>
    <n v="1002559410"/>
    <s v="T-MOBILE WEST CORPORATION"/>
    <n v="200023397215"/>
    <x v="0"/>
    <n v="5001731400"/>
    <x v="0"/>
    <s v="SCH_24EC"/>
    <s v="Two"/>
    <n v="18"/>
    <m/>
    <n v="5657"/>
    <m/>
    <n v="5355"/>
    <m/>
    <n v="5826"/>
    <m/>
    <n v="5729"/>
    <m/>
    <n v="6021"/>
    <m/>
    <n v="6351"/>
  </r>
  <r>
    <n v="1002559410"/>
    <s v="T-MOBILE WEST CORPORATION"/>
    <n v="200023397728"/>
    <x v="0"/>
    <n v="5001348598"/>
    <x v="0"/>
    <s v="SCH_24EC"/>
    <s v="Two"/>
    <n v="18"/>
    <n v="3582"/>
    <n v="3067"/>
    <n v="3354"/>
    <n v="3302"/>
    <n v="3252"/>
    <n v="3767"/>
    <n v="4645"/>
    <n v="4722"/>
    <n v="4923"/>
    <n v="4439"/>
    <n v="4209"/>
    <n v="4704"/>
  </r>
  <r>
    <n v="1002559410"/>
    <s v="T-MOBILE WEST CORPORATION"/>
    <n v="200023397942"/>
    <x v="0"/>
    <n v="5001550244"/>
    <x v="0"/>
    <s v="SCH_24EC"/>
    <s v="Two"/>
    <n v="18"/>
    <n v="8060"/>
    <n v="7892"/>
    <n v="8641"/>
    <n v="8002"/>
    <n v="8607"/>
    <n v="9340"/>
    <n v="8964"/>
    <n v="8615"/>
    <n v="9525"/>
    <n v="8478"/>
    <n v="8103"/>
    <n v="9144"/>
  </r>
  <r>
    <n v="1002559410"/>
    <s v="T-MOBILE WEST CORPORATION"/>
    <n v="200023398122"/>
    <x v="0"/>
    <n v="5000249804"/>
    <x v="0"/>
    <s v="SCH_24EC"/>
    <s v="Two"/>
    <n v="18"/>
    <n v="4898"/>
    <n v="4813"/>
    <n v="4548"/>
    <n v="4864"/>
    <n v="4776"/>
    <n v="5391"/>
    <n v="5186"/>
    <n v="5606"/>
    <n v="5286"/>
    <n v="5406"/>
    <n v="7362"/>
    <n v="7613"/>
  </r>
  <r>
    <n v="1002559410"/>
    <s v="T-MOBILE WEST CORPORATION"/>
    <n v="200023398304"/>
    <x v="0"/>
    <n v="5000606061"/>
    <x v="0"/>
    <s v="SCH_24EC"/>
    <s v="Two"/>
    <n v="18"/>
    <n v="3661"/>
    <n v="3519"/>
    <n v="3783"/>
    <n v="3570"/>
    <n v="3737"/>
    <n v="3998"/>
    <n v="3806"/>
    <n v="3658"/>
    <n v="4143"/>
    <n v="3560"/>
    <n v="3401"/>
    <n v="4111"/>
  </r>
  <r>
    <n v="1002559410"/>
    <s v="T-MOBILE WEST CORPORATION"/>
    <n v="200023398858"/>
    <x v="0"/>
    <n v="5000792066"/>
    <x v="0"/>
    <s v="SCH_24EC"/>
    <s v="Two"/>
    <n v="18"/>
    <n v="3940"/>
    <n v="4060"/>
    <n v="4090"/>
    <n v="4640"/>
    <n v="4270"/>
    <n v="4530"/>
    <n v="4990"/>
    <n v="4570"/>
    <n v="4950"/>
    <m/>
    <m/>
    <m/>
  </r>
  <r>
    <n v="1002559410"/>
    <s v="T-MOBILE WEST CORPORATION"/>
    <n v="200023398924"/>
    <x v="0"/>
    <n v="5001114265"/>
    <x v="0"/>
    <s v="SCH_24EC"/>
    <s v="Two"/>
    <n v="18"/>
    <n v="2350"/>
    <n v="1901"/>
    <n v="2125"/>
    <n v="2120"/>
    <n v="2418"/>
    <n v="2299"/>
    <n v="2379"/>
    <n v="2674"/>
    <n v="2465"/>
    <n v="2397"/>
    <n v="2426"/>
    <n v="2268"/>
  </r>
  <r>
    <n v="1002559410"/>
    <s v="T-MOBILE WEST CORPORATION"/>
    <n v="200023399070"/>
    <x v="0"/>
    <n v="5001019760"/>
    <x v="0"/>
    <s v="SCH_24EC"/>
    <s v="Two"/>
    <n v="18"/>
    <n v="4519"/>
    <n v="3980"/>
    <n v="3987"/>
    <n v="4151"/>
    <n v="4317"/>
    <n v="4192"/>
    <n v="4235"/>
    <n v="4483"/>
    <n v="4210"/>
    <n v="4457"/>
    <n v="3617"/>
    <n v="4754"/>
  </r>
  <r>
    <n v="1002559410"/>
    <s v="T-MOBILE WEST CORPORATION"/>
    <n v="200023399229"/>
    <x v="0"/>
    <n v="5000492155"/>
    <x v="0"/>
    <s v="SCH_24EC"/>
    <s v="Two"/>
    <n v="18"/>
    <n v="5183"/>
    <n v="5437"/>
    <n v="5387"/>
    <n v="5266"/>
    <n v="5531"/>
    <n v="7333"/>
    <n v="7984"/>
    <n v="7276"/>
    <n v="8259"/>
    <n v="7466"/>
    <n v="7186"/>
    <n v="8090"/>
  </r>
  <r>
    <n v="1002559410"/>
    <s v="T-MOBILE WEST CORPORATION"/>
    <n v="200023399427"/>
    <x v="0"/>
    <n v="5000734635"/>
    <x v="0"/>
    <s v="SCH_24EC"/>
    <s v="Two"/>
    <n v="18"/>
    <n v="3817"/>
    <n v="3670"/>
    <n v="3946"/>
    <n v="3861"/>
    <n v="3764"/>
    <n v="4176"/>
    <n v="3648"/>
    <n v="3959"/>
    <n v="4192"/>
    <n v="3715"/>
    <n v="4904"/>
    <n v="4060"/>
  </r>
  <r>
    <n v="1002559410"/>
    <s v="T-MOBILE WEST CORPORATION"/>
    <n v="200023399898"/>
    <x v="0"/>
    <n v="5000842157"/>
    <x v="0"/>
    <s v="SCH_24EC"/>
    <s v="Two"/>
    <n v="18"/>
    <n v="1985"/>
    <n v="1901"/>
    <n v="1884"/>
    <n v="2009"/>
    <n v="2354"/>
    <n v="2359"/>
    <n v="2764"/>
    <n v="2571"/>
    <n v="2676"/>
    <n v="2336"/>
    <n v="2222"/>
    <n v="2427"/>
  </r>
  <r>
    <n v="1002559410"/>
    <s v="T-MOBILE WEST CORPORATION"/>
    <n v="200023415058"/>
    <x v="0"/>
    <n v="5001758634"/>
    <x v="0"/>
    <s v="SCH_24EC"/>
    <s v="Two"/>
    <n v="18"/>
    <n v="4904"/>
    <n v="4525"/>
    <n v="4666"/>
    <n v="5231"/>
    <n v="5427"/>
    <n v="6054"/>
    <n v="7071"/>
    <n v="6689"/>
    <n v="7177"/>
    <n v="6747"/>
    <n v="7422"/>
    <n v="6456"/>
  </r>
  <r>
    <n v="1002559410"/>
    <s v="T-MOBILE WEST CORPORATION"/>
    <n v="200023415306"/>
    <x v="0"/>
    <n v="5001204594"/>
    <x v="0"/>
    <s v="SCH_24EC"/>
    <s v="Two"/>
    <n v="18"/>
    <n v="3219"/>
    <n v="3389"/>
    <n v="3511"/>
    <n v="3253"/>
    <n v="3406"/>
    <n v="3205"/>
    <n v="3632"/>
    <n v="3332"/>
    <n v="3571"/>
    <n v="3259"/>
    <n v="2975"/>
    <n v="3601"/>
  </r>
  <r>
    <n v="1002559410"/>
    <s v="T-MOBILE WEST CORPORATION"/>
    <n v="200023415496"/>
    <x v="0"/>
    <n v="5000186211"/>
    <x v="0"/>
    <s v="SCH_24EC"/>
    <s v="Two"/>
    <n v="18"/>
    <n v="4344"/>
    <n v="3969"/>
    <n v="4819"/>
    <n v="4826"/>
    <n v="4893"/>
    <n v="5438"/>
    <n v="5047"/>
    <n v="4923"/>
    <n v="5070"/>
    <n v="4348"/>
    <n v="4406"/>
    <n v="3965"/>
  </r>
  <r>
    <n v="1002559410"/>
    <s v="T-MOBILE WEST CORPORATION"/>
    <n v="200023415710"/>
    <x v="0"/>
    <n v="5000047315"/>
    <x v="0"/>
    <s v="SCH_24EC"/>
    <s v="Two"/>
    <n v="18"/>
    <n v="3400"/>
    <n v="3169"/>
    <n v="3266"/>
    <n v="3170"/>
    <n v="2906"/>
    <n v="3385"/>
    <n v="3859"/>
    <n v="3241"/>
    <n v="2723"/>
    <n v="3510"/>
    <n v="3340"/>
    <n v="3626"/>
  </r>
  <r>
    <n v="1002559410"/>
    <s v="T-MOBILE WEST CORPORATION"/>
    <n v="200023415900"/>
    <x v="0"/>
    <n v="5000388585"/>
    <x v="0"/>
    <s v="SCH_24EC"/>
    <s v="Two"/>
    <n v="18"/>
    <n v="2277"/>
    <n v="1782"/>
    <n v="2120"/>
    <n v="2438"/>
    <n v="2685"/>
    <n v="2256"/>
    <n v="2719"/>
    <n v="3134"/>
    <n v="2940"/>
    <n v="3006"/>
    <n v="2822"/>
    <n v="3176"/>
  </r>
  <r>
    <n v="1002559410"/>
    <s v="T-MOBILE WEST CORPORATION"/>
    <n v="200023416122"/>
    <x v="0"/>
    <n v="5001220708"/>
    <x v="0"/>
    <s v="SCH_24EC"/>
    <s v="Two"/>
    <n v="18"/>
    <n v="2729"/>
    <n v="3420"/>
    <n v="3497"/>
    <n v="3326"/>
    <n v="3633"/>
    <n v="3335"/>
    <n v="3902"/>
    <n v="3557"/>
    <n v="3483"/>
    <n v="3767"/>
    <n v="3177"/>
    <n v="2984"/>
  </r>
  <r>
    <n v="1002559410"/>
    <s v="T-MOBILE WEST CORPORATION"/>
    <n v="200023416775"/>
    <x v="0"/>
    <n v="5000114206"/>
    <x v="0"/>
    <s v="SCH_24EC"/>
    <s v="Two"/>
    <n v="18"/>
    <n v="3379"/>
    <n v="3153"/>
    <n v="3259"/>
    <n v="3162"/>
    <n v="3608"/>
    <n v="3460"/>
    <n v="2854"/>
    <n v="2480"/>
    <n v="2633"/>
    <n v="2617"/>
    <n v="2523"/>
    <n v="2771"/>
  </r>
  <r>
    <n v="1002559410"/>
    <s v="T-MOBILE WEST CORPORATION"/>
    <n v="200023416858"/>
    <x v="0"/>
    <n v="5000698406"/>
    <x v="0"/>
    <s v="SCH_24EC"/>
    <s v="Two"/>
    <n v="18"/>
    <n v="2705"/>
    <n v="2280"/>
    <n v="2210"/>
    <n v="2301"/>
    <n v="2390"/>
    <n v="2342"/>
    <n v="2425"/>
    <n v="2535"/>
    <n v="2351"/>
    <n v="2470"/>
    <n v="2215"/>
    <n v="2272"/>
  </r>
  <r>
    <n v="1002559410"/>
    <s v="T-MOBILE WEST CORPORATION"/>
    <n v="200023416999"/>
    <x v="0"/>
    <n v="5000011646"/>
    <x v="0"/>
    <s v="SCH_24EC"/>
    <s v="Two"/>
    <n v="18"/>
    <n v="5930"/>
    <n v="6200"/>
    <n v="6330"/>
    <n v="5990"/>
    <n v="6310"/>
    <n v="6200"/>
    <n v="6940"/>
    <n v="5120"/>
    <n v="6680"/>
    <n v="6180"/>
    <n v="6100"/>
    <n v="6670"/>
  </r>
  <r>
    <n v="1002559410"/>
    <s v="T-MOBILE WEST CORPORATION"/>
    <n v="200023417161"/>
    <x v="0"/>
    <n v="5001264961"/>
    <x v="0"/>
    <s v="SCH_24EC"/>
    <s v="Two"/>
    <n v="18"/>
    <n v="5092"/>
    <n v="5371"/>
    <n v="5573"/>
    <n v="5189"/>
    <n v="5372"/>
    <n v="5290"/>
    <n v="5909"/>
    <n v="5404"/>
    <n v="5707"/>
    <n v="5349"/>
    <n v="5318"/>
    <n v="7381"/>
  </r>
  <r>
    <n v="1002559410"/>
    <s v="T-MOBILE WEST CORPORATION"/>
    <n v="200023417377"/>
    <x v="0"/>
    <n v="5000500818"/>
    <x v="0"/>
    <s v="SCH_24EC"/>
    <s v="Two"/>
    <n v="18"/>
    <n v="3710"/>
    <n v="3543"/>
    <n v="3905"/>
    <n v="3598"/>
    <n v="3898"/>
    <n v="4182"/>
    <n v="4089"/>
    <n v="3910"/>
    <n v="4080"/>
    <n v="3849"/>
    <n v="3695"/>
    <n v="3977"/>
  </r>
  <r>
    <n v="1002559410"/>
    <s v="T-MOBILE WEST CORPORATION"/>
    <n v="200023417575"/>
    <x v="0"/>
    <n v="5000979702"/>
    <x v="0"/>
    <s v="SCH_24EC"/>
    <s v="Two"/>
    <n v="18"/>
    <n v="1685"/>
    <n v="1551"/>
    <n v="1598"/>
    <n v="1473"/>
    <n v="1671"/>
    <n v="1593"/>
    <n v="1939"/>
    <n v="1735"/>
    <n v="1790.3340000000001"/>
    <n v="1496.347"/>
    <n v="1658.319"/>
    <n v="1732"/>
  </r>
  <r>
    <n v="1002559410"/>
    <s v="T-MOBILE WEST CORPORATION"/>
    <n v="200023417823"/>
    <x v="0"/>
    <n v="5001511799"/>
    <x v="0"/>
    <s v="SCH_24EC"/>
    <s v="Two"/>
    <n v="18"/>
    <n v="2340"/>
    <n v="2210"/>
    <n v="2320"/>
    <n v="2350"/>
    <n v="2220"/>
    <n v="2210"/>
    <n v="2400"/>
    <n v="2170"/>
    <n v="2450"/>
    <n v="2210"/>
    <n v="2170"/>
    <n v="2530"/>
  </r>
  <r>
    <n v="1002559410"/>
    <s v="T-MOBILE WEST CORPORATION"/>
    <n v="200023418102"/>
    <x v="0"/>
    <n v="5001202688"/>
    <x v="0"/>
    <s v="SCH_24EC"/>
    <s v="Two"/>
    <n v="18"/>
    <n v="3246"/>
    <n v="2964"/>
    <n v="2961"/>
    <n v="2945"/>
    <n v="3252"/>
    <n v="3025"/>
    <n v="2927"/>
    <n v="3275"/>
    <n v="3061"/>
    <n v="3227"/>
    <n v="3011"/>
    <n v="3292"/>
  </r>
  <r>
    <n v="1002559410"/>
    <s v="T-MOBILE WEST CORPORATION"/>
    <n v="200023418276"/>
    <x v="0"/>
    <n v="5001508062"/>
    <x v="0"/>
    <s v="SCH_24EC"/>
    <s v="Two"/>
    <n v="18"/>
    <n v="6091"/>
    <m/>
    <n v="5941"/>
    <m/>
    <n v="6062"/>
    <m/>
    <n v="6465"/>
    <m/>
    <n v="6469"/>
    <m/>
    <n v="6209"/>
    <m/>
  </r>
  <r>
    <n v="1002559410"/>
    <s v="T-MOBILE WEST CORPORATION"/>
    <n v="200023418466"/>
    <x v="0"/>
    <n v="5000793020"/>
    <x v="0"/>
    <s v="SCH_24EC"/>
    <s v="Two"/>
    <n v="18"/>
    <n v="3788"/>
    <n v="4113"/>
    <n v="3870"/>
    <n v="3903"/>
    <n v="4009"/>
    <n v="4352"/>
    <n v="4194"/>
    <n v="4348"/>
    <n v="4675"/>
    <n v="4233"/>
    <n v="4538"/>
    <n v="4556"/>
  </r>
  <r>
    <n v="1002559410"/>
    <s v="T-MOBILE WEST CORPORATION"/>
    <n v="200023418730"/>
    <x v="0"/>
    <n v="5001280611"/>
    <x v="0"/>
    <s v="SCH_24EC"/>
    <s v="Two"/>
    <n v="18"/>
    <n v="5620"/>
    <n v="5610"/>
    <n v="6820"/>
    <n v="7719"/>
    <n v="7606"/>
    <n v="8397"/>
    <n v="7979"/>
    <n v="8695"/>
    <n v="8151"/>
    <n v="8045"/>
    <n v="8322"/>
    <n v="8047"/>
  </r>
  <r>
    <n v="1002559410"/>
    <s v="T-MOBILE WEST CORPORATION"/>
    <n v="200023418912"/>
    <x v="0"/>
    <n v="5001018128"/>
    <x v="0"/>
    <s v="SCH_24EC"/>
    <s v="Two"/>
    <n v="18"/>
    <n v="5380"/>
    <n v="4920"/>
    <n v="4890"/>
    <n v="5000"/>
    <n v="5721"/>
    <n v="5570"/>
    <n v="5604"/>
    <n v="6244"/>
    <n v="5770"/>
    <n v="6150"/>
    <n v="5468"/>
    <n v="6104"/>
  </r>
  <r>
    <n v="1002559410"/>
    <s v="T-MOBILE WEST CORPORATION"/>
    <n v="200023419084"/>
    <x v="0"/>
    <n v="5000572379"/>
    <x v="0"/>
    <s v="SCH_24EC"/>
    <s v="Two"/>
    <n v="18"/>
    <n v="2559"/>
    <n v="2664"/>
    <n v="2859"/>
    <n v="2821"/>
    <n v="2755"/>
    <n v="3080"/>
    <n v="2949"/>
    <n v="2948"/>
    <n v="3102"/>
    <n v="2839"/>
    <n v="2705"/>
    <n v="2952"/>
  </r>
  <r>
    <n v="1002559410"/>
    <s v="T-MOBILE WEST CORPORATION"/>
    <n v="200023419340"/>
    <x v="0"/>
    <n v="5001694905"/>
    <x v="0"/>
    <s v="SCH_24EC"/>
    <s v="Two"/>
    <n v="18"/>
    <n v="3110"/>
    <n v="2990"/>
    <n v="3220"/>
    <n v="3200"/>
    <n v="3160"/>
    <n v="3700"/>
    <n v="3440"/>
    <n v="3380"/>
    <n v="3329"/>
    <n v="4341"/>
    <n v="6705"/>
    <n v="5990"/>
  </r>
  <r>
    <n v="1002559410"/>
    <s v="T-MOBILE WEST CORPORATION"/>
    <n v="200023419589"/>
    <x v="0"/>
    <n v="5000544751"/>
    <x v="0"/>
    <s v="SCH_24EC"/>
    <s v="Two"/>
    <n v="18"/>
    <n v="2980"/>
    <n v="2696"/>
    <n v="2724"/>
    <n v="2715"/>
    <n v="2973"/>
    <n v="2816"/>
    <n v="2854"/>
    <n v="3162"/>
    <n v="2909"/>
    <n v="2999"/>
    <n v="2820"/>
    <n v="4374"/>
  </r>
  <r>
    <n v="1002559410"/>
    <s v="T-MOBILE WEST CORPORATION"/>
    <n v="200023419795"/>
    <x v="0"/>
    <n v="5000894579"/>
    <x v="0"/>
    <s v="SCH_24EC"/>
    <s v="Two"/>
    <n v="18"/>
    <n v="6656"/>
    <n v="6393"/>
    <n v="6244"/>
    <n v="6383"/>
    <n v="5750"/>
    <n v="6057"/>
    <n v="6694"/>
    <n v="6246"/>
    <n v="6353"/>
    <n v="5988"/>
    <n v="6370"/>
    <n v="4854"/>
  </r>
  <r>
    <n v="1002559410"/>
    <s v="T-MOBILE WEST CORPORATION"/>
    <n v="200023430016"/>
    <x v="0"/>
    <n v="5001695812"/>
    <x v="0"/>
    <s v="SCH_24EC"/>
    <s v="Two"/>
    <n v="18"/>
    <n v="3934"/>
    <n v="3819"/>
    <n v="4026"/>
    <n v="3838"/>
    <n v="4064"/>
    <n v="4385"/>
    <n v="4207"/>
    <n v="4061"/>
    <n v="4612"/>
    <n v="3995"/>
    <n v="4065"/>
    <n v="4412"/>
  </r>
  <r>
    <n v="1002559410"/>
    <s v="T-MOBILE WEST CORPORATION"/>
    <n v="200023430677"/>
    <x v="0"/>
    <n v="5000456315"/>
    <x v="0"/>
    <s v="SCH_24EC"/>
    <s v="Two"/>
    <n v="18"/>
    <n v="8652"/>
    <n v="7857"/>
    <n v="7816"/>
    <n v="7962"/>
    <n v="9050"/>
    <n v="8842"/>
    <n v="8995"/>
    <n v="9625"/>
    <n v="9160"/>
    <n v="9968"/>
    <n v="9165"/>
    <n v="10147"/>
  </r>
  <r>
    <n v="1002559410"/>
    <s v="T-MOBILE WEST CORPORATION"/>
    <n v="200023431378"/>
    <x v="0"/>
    <n v="5001905902"/>
    <x v="0"/>
    <s v="SCH_24EC"/>
    <s v="Two"/>
    <n v="18"/>
    <n v="3480"/>
    <n v="3315"/>
    <n v="3619"/>
    <n v="3460"/>
    <n v="3704"/>
    <n v="3979"/>
    <n v="3892"/>
    <n v="3779"/>
    <n v="4228"/>
    <n v="3624"/>
    <n v="3524"/>
    <n v="4090"/>
  </r>
  <r>
    <n v="1002559410"/>
    <s v="T-MOBILE WEST CORPORATION"/>
    <n v="200023431535"/>
    <x v="0"/>
    <n v="5001789350"/>
    <x v="0"/>
    <s v="SCH_24EC"/>
    <s v="Two"/>
    <n v="18"/>
    <n v="2302"/>
    <n v="2194"/>
    <n v="2244"/>
    <n v="2378"/>
    <n v="2314"/>
    <n v="2331"/>
    <n v="2608"/>
    <n v="3015"/>
    <n v="3878"/>
    <n v="4167"/>
    <n v="3544"/>
    <n v="4131"/>
  </r>
  <r>
    <n v="1002559410"/>
    <s v="T-MOBILE WEST CORPORATION"/>
    <n v="200023431782"/>
    <x v="0"/>
    <n v="5000400311"/>
    <x v="0"/>
    <s v="SCH_24EC"/>
    <s v="Two"/>
    <n v="18"/>
    <n v="3406"/>
    <n v="3559"/>
    <n v="3663"/>
    <n v="3476"/>
    <n v="3729"/>
    <n v="3626"/>
    <n v="4261"/>
    <n v="4112"/>
    <n v="4262"/>
    <n v="3882"/>
    <n v="3659"/>
    <n v="3991"/>
  </r>
  <r>
    <n v="1002559410"/>
    <s v="T-MOBILE WEST CORPORATION"/>
    <n v="200023432244"/>
    <x v="0"/>
    <n v="5000311838"/>
    <x v="0"/>
    <s v="SCH_24EC"/>
    <s v="Two"/>
    <n v="18"/>
    <n v="4947"/>
    <n v="5266"/>
    <n v="4855"/>
    <n v="5008"/>
    <n v="5608"/>
    <n v="5759"/>
    <n v="5809"/>
    <n v="6144"/>
    <n v="5436"/>
    <n v="5339"/>
    <n v="5767"/>
    <n v="5996"/>
  </r>
  <r>
    <n v="1002559410"/>
    <s v="T-MOBILE WEST CORPORATION"/>
    <n v="200023432384"/>
    <x v="0"/>
    <n v="5001803254"/>
    <x v="0"/>
    <s v="SCH_24EC"/>
    <s v="Two"/>
    <n v="18"/>
    <n v="7682"/>
    <n v="6762"/>
    <n v="6740"/>
    <n v="7228"/>
    <n v="6636"/>
    <n v="6921"/>
    <n v="8063"/>
    <n v="7634"/>
    <n v="8047"/>
    <n v="7544"/>
    <n v="7332"/>
    <n v="8047"/>
  </r>
  <r>
    <n v="1002559410"/>
    <s v="T-MOBILE WEST CORPORATION"/>
    <n v="200023432558"/>
    <x v="0"/>
    <n v="5001210129"/>
    <x v="0"/>
    <s v="SCH_24EC"/>
    <s v="Two"/>
    <n v="18"/>
    <m/>
    <n v="35434"/>
    <n v="3333"/>
    <n v="3162"/>
    <n v="3665"/>
    <n v="3404"/>
    <n v="3736"/>
    <n v="3368"/>
    <n v="3327"/>
    <n v="3900"/>
    <n v="3874"/>
    <n v="4279"/>
  </r>
  <r>
    <n v="1002559410"/>
    <s v="T-MOBILE WEST CORPORATION"/>
    <n v="200023432780"/>
    <x v="0"/>
    <n v="5000604323"/>
    <x v="0"/>
    <s v="SCH_24EC"/>
    <s v="Two"/>
    <n v="18"/>
    <n v="6547"/>
    <n v="6660"/>
    <n v="6247"/>
    <n v="6413"/>
    <n v="6263"/>
    <n v="7074"/>
    <n v="6809"/>
    <n v="7339"/>
    <n v="6938"/>
    <n v="6834"/>
    <n v="7023"/>
    <n v="6665"/>
  </r>
  <r>
    <n v="1002559410"/>
    <s v="T-MOBILE WEST CORPORATION"/>
    <n v="200023433044"/>
    <x v="0"/>
    <n v="5001000870"/>
    <x v="0"/>
    <s v="SCH_24EC"/>
    <s v="Two"/>
    <n v="18"/>
    <n v="3050"/>
    <n v="2960"/>
    <n v="3080"/>
    <n v="3180"/>
    <n v="3060"/>
    <n v="3090"/>
    <n v="3420"/>
    <n v="3100"/>
    <n v="3640"/>
    <n v="3300"/>
    <n v="3210"/>
    <n v="3660"/>
  </r>
  <r>
    <n v="1002559410"/>
    <s v="T-MOBILE WEST CORPORATION"/>
    <n v="200023433143"/>
    <x v="0"/>
    <n v="5001532714"/>
    <x v="0"/>
    <s v="SCH_24EC"/>
    <s v="Two"/>
    <n v="18"/>
    <n v="2410"/>
    <n v="2980"/>
    <n v="2980"/>
    <n v="3550"/>
    <n v="3960"/>
    <n v="4100"/>
    <n v="4430"/>
    <n v="4140"/>
    <n v="4440"/>
    <n v="4120"/>
    <n v="4470"/>
    <n v="3960"/>
  </r>
  <r>
    <n v="1002559410"/>
    <s v="T-MOBILE WEST CORPORATION"/>
    <n v="200023433390"/>
    <x v="0"/>
    <n v="5001800569"/>
    <x v="0"/>
    <s v="SCH_24EC"/>
    <s v="Two"/>
    <n v="18"/>
    <n v="4042"/>
    <n v="3957"/>
    <n v="4221"/>
    <n v="4058"/>
    <n v="4415"/>
    <n v="4657"/>
    <n v="4529"/>
    <n v="4307"/>
    <n v="4764"/>
    <n v="4223"/>
    <n v="4267"/>
    <n v="4085"/>
  </r>
  <r>
    <n v="1002559410"/>
    <s v="T-MOBILE WEST CORPORATION"/>
    <n v="200023433846"/>
    <x v="0"/>
    <n v="5000974631"/>
    <x v="0"/>
    <s v="SCH_24EC"/>
    <s v="Two"/>
    <n v="18"/>
    <n v="2484"/>
    <n v="2566"/>
    <n v="2646"/>
    <n v="2498"/>
    <n v="2663"/>
    <n v="2627"/>
    <n v="3011"/>
    <n v="2827"/>
    <n v="3056"/>
    <n v="2885"/>
    <n v="2757"/>
    <n v="2960"/>
  </r>
  <r>
    <n v="1002559410"/>
    <s v="T-MOBILE WEST CORPORATION"/>
    <n v="200023434000"/>
    <x v="0"/>
    <n v="5001405573"/>
    <x v="0"/>
    <s v="SCH_24EC"/>
    <s v="Two"/>
    <n v="18"/>
    <n v="2295"/>
    <n v="2152"/>
    <n v="2222"/>
    <n v="2168"/>
    <n v="2402"/>
    <n v="2197"/>
    <n v="2327"/>
    <n v="2120"/>
    <n v="2251"/>
    <n v="2247"/>
    <n v="2167"/>
    <n v="2330"/>
  </r>
  <r>
    <n v="1002559410"/>
    <s v="T-MOBILE WEST CORPORATION"/>
    <n v="200023434232"/>
    <x v="0"/>
    <n v="5001634474"/>
    <x v="0"/>
    <s v="SCH_24EC"/>
    <s v="Two"/>
    <n v="18"/>
    <n v="2697"/>
    <n v="2369"/>
    <n v="2385"/>
    <n v="2663"/>
    <n v="2463"/>
    <n v="2579"/>
    <n v="2656"/>
    <n v="2427"/>
    <n v="6718"/>
    <n v="6307"/>
    <n v="6083"/>
    <n v="6670"/>
  </r>
  <r>
    <n v="1002559410"/>
    <s v="T-MOBILE WEST CORPORATION"/>
    <n v="200023434448"/>
    <x v="0"/>
    <n v="5000765455"/>
    <x v="0"/>
    <s v="SCH_24EC"/>
    <s v="Two"/>
    <n v="18"/>
    <n v="2626"/>
    <n v="2334"/>
    <n v="2302"/>
    <n v="2310"/>
    <n v="2606"/>
    <n v="2481"/>
    <n v="2822"/>
    <n v="2627"/>
    <n v="2518"/>
    <n v="2578"/>
    <n v="2298"/>
    <n v="2453"/>
  </r>
  <r>
    <n v="1002559410"/>
    <s v="T-MOBILE WEST CORPORATION"/>
    <n v="200023434596"/>
    <x v="0"/>
    <n v="5000247974"/>
    <x v="0"/>
    <s v="SCH_24EC"/>
    <s v="Two"/>
    <n v="18"/>
    <n v="2402"/>
    <n v="2648"/>
    <n v="2412"/>
    <n v="2405"/>
    <n v="2538"/>
    <n v="2747"/>
    <n v="2583"/>
    <n v="2798"/>
    <n v="3707"/>
    <n v="3144"/>
    <n v="2730"/>
    <n v="2909"/>
  </r>
  <r>
    <n v="1002559410"/>
    <s v="T-MOBILE WEST CORPORATION"/>
    <n v="200023450113"/>
    <x v="0"/>
    <n v="5000408475"/>
    <x v="0"/>
    <s v="SCH_24EC"/>
    <s v="Two"/>
    <n v="18"/>
    <n v="3190"/>
    <n v="2980"/>
    <n v="3110"/>
    <n v="2970"/>
    <n v="3290"/>
    <n v="3090"/>
    <n v="3470"/>
    <n v="3130"/>
    <n v="3300"/>
    <n v="3171"/>
    <n v="3100"/>
    <n v="3464"/>
  </r>
  <r>
    <n v="1002559410"/>
    <s v="T-MOBILE WEST CORPORATION"/>
    <n v="200023450220"/>
    <x v="0"/>
    <n v="5000433782"/>
    <x v="0"/>
    <s v="SCH_24EC"/>
    <s v="Two"/>
    <n v="18"/>
    <n v="3472"/>
    <n v="2684"/>
    <n v="2489"/>
    <n v="2536"/>
    <n v="3671"/>
    <n v="3494"/>
    <n v="3577"/>
    <n v="4127"/>
    <n v="3861"/>
    <n v="3866"/>
    <n v="4145"/>
    <n v="4001"/>
  </r>
  <r>
    <n v="1002559410"/>
    <s v="T-MOBILE WEST CORPORATION"/>
    <n v="200023450402"/>
    <x v="0"/>
    <n v="5001180629"/>
    <x v="0"/>
    <s v="SCH_24EC"/>
    <s v="Two"/>
    <n v="18"/>
    <n v="3346"/>
    <n v="3159"/>
    <n v="3200"/>
    <n v="3146"/>
    <n v="3620"/>
    <n v="3460"/>
    <n v="3750"/>
    <n v="3451"/>
    <n v="3692"/>
    <n v="3251"/>
    <n v="3393"/>
    <n v="3683"/>
  </r>
  <r>
    <n v="1002559410"/>
    <s v="T-MOBILE WEST CORPORATION"/>
    <n v="200023450543"/>
    <x v="0"/>
    <n v="5000939823"/>
    <x v="0"/>
    <s v="SCH_24EC"/>
    <s v="Two"/>
    <n v="18"/>
    <n v="7711"/>
    <n v="7203"/>
    <n v="7122"/>
    <n v="7969"/>
    <n v="7231"/>
    <n v="7557"/>
    <n v="7752"/>
    <n v="7492"/>
    <n v="8126"/>
    <n v="7028"/>
    <n v="1917"/>
    <n v="7567"/>
  </r>
  <r>
    <n v="1002559410"/>
    <s v="T-MOBILE WEST CORPORATION"/>
    <n v="200023450667"/>
    <x v="0"/>
    <n v="5000674405"/>
    <x v="0"/>
    <s v="SCH_24EC"/>
    <s v="Two"/>
    <n v="18"/>
    <n v="2578"/>
    <n v="2263"/>
    <n v="2278"/>
    <n v="2483"/>
    <n v="2270"/>
    <n v="2233"/>
    <n v="2361"/>
    <n v="2226"/>
    <n v="2401"/>
    <n v="2276"/>
    <n v="2238"/>
    <n v="2471"/>
  </r>
  <r>
    <n v="1002559410"/>
    <s v="T-MOBILE WEST CORPORATION"/>
    <n v="200023450881"/>
    <x v="0"/>
    <n v="5000868504"/>
    <x v="0"/>
    <s v="SCH_24EC"/>
    <s v="Two"/>
    <n v="18"/>
    <n v="3660"/>
    <n v="3820"/>
    <n v="3950"/>
    <n v="3700"/>
    <n v="3890"/>
    <n v="3780"/>
    <n v="4410"/>
    <n v="4170"/>
    <n v="4470"/>
    <n v="4120"/>
    <n v="3930"/>
    <n v="4300"/>
  </r>
  <r>
    <n v="1002559410"/>
    <s v="T-MOBILE WEST CORPORATION"/>
    <n v="200023451111"/>
    <x v="0"/>
    <n v="5001574242"/>
    <x v="0"/>
    <s v="SCH_24EC"/>
    <s v="Two"/>
    <n v="18"/>
    <n v="1954"/>
    <n v="1792"/>
    <n v="1843"/>
    <n v="1706"/>
    <n v="1865"/>
    <n v="1774"/>
    <n v="1816"/>
    <n v="2175"/>
    <n v="3709"/>
    <n v="3922"/>
    <n v="3753"/>
    <n v="4185"/>
  </r>
  <r>
    <n v="1002559410"/>
    <s v="T-MOBILE WEST CORPORATION"/>
    <n v="200023451376"/>
    <x v="0"/>
    <n v="5000560770"/>
    <x v="0"/>
    <s v="SCH_24EC"/>
    <s v="Two"/>
    <n v="18"/>
    <n v="4232"/>
    <n v="3815"/>
    <n v="3727"/>
    <n v="4756"/>
    <n v="7343"/>
    <n v="7056"/>
    <n v="6735"/>
    <n v="7855"/>
    <n v="7254"/>
    <n v="7661"/>
    <n v="6954"/>
    <n v="7613"/>
  </r>
  <r>
    <n v="1002559410"/>
    <s v="T-MOBILE WEST CORPORATION"/>
    <n v="200023451657"/>
    <x v="0"/>
    <n v="5000314627"/>
    <x v="0"/>
    <s v="SCH_24EC"/>
    <s v="Two"/>
    <n v="18"/>
    <n v="909"/>
    <n v="847"/>
    <n v="859"/>
    <n v="868"/>
    <n v="939"/>
    <n v="963"/>
    <n v="1209"/>
    <n v="1215"/>
    <n v="1072"/>
    <n v="854"/>
    <n v="796"/>
    <n v="956"/>
  </r>
  <r>
    <n v="1002559410"/>
    <s v="T-MOBILE WEST CORPORATION"/>
    <n v="200023451780"/>
    <x v="0"/>
    <n v="5001125402"/>
    <x v="0"/>
    <s v="SCH_24EC"/>
    <s v="Two"/>
    <n v="18"/>
    <n v="4354"/>
    <n v="4303"/>
    <n v="4019"/>
    <n v="4149"/>
    <n v="4079"/>
    <n v="4546"/>
    <n v="4345"/>
    <n v="4681"/>
    <n v="4165"/>
    <n v="6016"/>
    <n v="7326"/>
    <n v="7086"/>
  </r>
  <r>
    <n v="1002559410"/>
    <s v="T-MOBILE WEST CORPORATION"/>
    <n v="200023452036"/>
    <x v="0"/>
    <n v="5000738677"/>
    <x v="0"/>
    <s v="SCH_24EC"/>
    <s v="Two"/>
    <n v="18"/>
    <n v="3962"/>
    <n v="3731"/>
    <n v="3843"/>
    <n v="3972"/>
    <n v="3885"/>
    <n v="3891"/>
    <n v="4241"/>
    <n v="3853"/>
    <n v="4389"/>
    <n v="3948"/>
    <n v="3797"/>
    <n v="4304"/>
  </r>
  <r>
    <n v="1002559410"/>
    <s v="T-MOBILE WEST CORPORATION"/>
    <n v="200023452283"/>
    <x v="0"/>
    <n v="5001204475"/>
    <x v="0"/>
    <s v="SCH_24EC"/>
    <s v="Two"/>
    <n v="18"/>
    <n v="6903"/>
    <n v="6619"/>
    <n v="7033"/>
    <n v="6676"/>
    <n v="7689"/>
    <n v="7376"/>
    <n v="8185"/>
    <n v="7154"/>
    <n v="7834"/>
    <n v="7722"/>
    <n v="7452"/>
    <n v="8003"/>
  </r>
  <r>
    <n v="1002559410"/>
    <s v="T-MOBILE WEST CORPORATION"/>
    <n v="200023452572"/>
    <x v="0"/>
    <n v="5001076320"/>
    <x v="0"/>
    <s v="SCH_24EC"/>
    <s v="Two"/>
    <n v="18"/>
    <n v="1878"/>
    <n v="1899"/>
    <n v="1976"/>
    <n v="1891"/>
    <n v="1782"/>
    <n v="2047"/>
    <n v="1944"/>
    <n v="1936"/>
    <n v="2016"/>
    <n v="1884"/>
    <n v="1792"/>
    <n v="1973"/>
  </r>
  <r>
    <n v="1002559410"/>
    <s v="T-MOBILE WEST CORPORATION"/>
    <n v="200023452762"/>
    <x v="0"/>
    <n v="5001859443"/>
    <x v="0"/>
    <s v="SCH_24EC"/>
    <s v="Two"/>
    <n v="18"/>
    <n v="2030"/>
    <n v="2264"/>
    <n v="2217"/>
    <n v="2212"/>
    <n v="3041"/>
    <n v="3044"/>
    <n v="3101"/>
    <n v="2997"/>
    <n v="2942"/>
    <n v="2713"/>
    <n v="2234"/>
    <n v="2438"/>
  </r>
  <r>
    <n v="1002559410"/>
    <s v="T-MOBILE WEST CORPORATION"/>
    <n v="200023452937"/>
    <x v="0"/>
    <n v="5000724135"/>
    <x v="0"/>
    <s v="SCH_24EC"/>
    <s v="Two"/>
    <n v="18"/>
    <n v="1711"/>
    <n v="1724"/>
    <n v="1735"/>
    <n v="1926"/>
    <n v="1842"/>
    <n v="1877"/>
    <n v="2007"/>
    <n v="1893"/>
    <n v="1854"/>
    <n v="1923"/>
    <n v="1738"/>
    <n v="1976"/>
  </r>
  <r>
    <n v="1002559410"/>
    <s v="T-MOBILE WEST CORPORATION"/>
    <n v="200023453141"/>
    <x v="0"/>
    <n v="5000965926"/>
    <x v="0"/>
    <s v="SCH_24EC"/>
    <s v="Two"/>
    <n v="18"/>
    <n v="6549"/>
    <n v="5890"/>
    <n v="5945"/>
    <n v="6008"/>
    <n v="6748"/>
    <n v="6393"/>
    <n v="6059"/>
    <n v="6879"/>
    <n v="6421"/>
    <n v="6401"/>
    <n v="6696"/>
    <n v="5954"/>
  </r>
  <r>
    <n v="1002559410"/>
    <s v="T-MOBILE WEST CORPORATION"/>
    <n v="200023453349"/>
    <x v="0"/>
    <n v="5000697596"/>
    <x v="0"/>
    <s v="SCH_24EC"/>
    <s v="Two"/>
    <n v="18"/>
    <n v="3513"/>
    <n v="3267"/>
    <n v="4668"/>
    <n v="5276"/>
    <n v="5206"/>
    <n v="5722"/>
    <n v="5447"/>
    <n v="5427"/>
    <n v="5827"/>
    <n v="5322"/>
    <n v="4814"/>
    <n v="5280"/>
  </r>
  <r>
    <n v="1002559410"/>
    <s v="T-MOBILE WEST CORPORATION"/>
    <n v="200023453604"/>
    <x v="0"/>
    <n v="5000852607"/>
    <x v="0"/>
    <s v="SCH_24EC"/>
    <s v="Two"/>
    <n v="18"/>
    <n v="4361"/>
    <n v="4367"/>
    <n v="4161"/>
    <n v="4359"/>
    <n v="4249"/>
    <n v="4551"/>
    <n v="4425"/>
    <n v="4724"/>
    <n v="5727"/>
    <n v="6306"/>
    <n v="6403"/>
    <n v="6231"/>
  </r>
  <r>
    <n v="1002559410"/>
    <s v="T-MOBILE WEST CORPORATION"/>
    <n v="200023453869"/>
    <x v="0"/>
    <n v="5001200152"/>
    <x v="0"/>
    <s v="SCH_24EC"/>
    <s v="Two"/>
    <n v="18"/>
    <n v="2630"/>
    <n v="2742"/>
    <n v="2825"/>
    <n v="2639"/>
    <n v="2847"/>
    <n v="2810"/>
    <n v="3290"/>
    <n v="3085"/>
    <n v="3284"/>
    <n v="2979"/>
    <n v="2755"/>
    <n v="3023"/>
  </r>
  <r>
    <n v="1002559410"/>
    <s v="T-MOBILE WEST CORPORATION"/>
    <n v="200023454214"/>
    <x v="0"/>
    <n v="5000397037"/>
    <x v="0"/>
    <s v="SCH_24EC"/>
    <s v="Two"/>
    <n v="18"/>
    <n v="6986"/>
    <n v="6265"/>
    <n v="6376"/>
    <n v="7035"/>
    <n v="6317"/>
    <n v="6884"/>
    <n v="7323"/>
    <n v="6863"/>
    <n v="6952"/>
    <n v="6597"/>
    <n v="6463"/>
    <n v="9192"/>
  </r>
  <r>
    <n v="1002559410"/>
    <s v="T-MOBILE WEST CORPORATION"/>
    <n v="200023454354"/>
    <x v="0"/>
    <n v="5000522469"/>
    <x v="0"/>
    <s v="SCH_24EC"/>
    <s v="Two"/>
    <n v="18"/>
    <n v="2915"/>
    <m/>
    <n v="2674"/>
    <m/>
    <n v="2974"/>
    <m/>
    <n v="2956"/>
    <m/>
    <n v="2965"/>
    <m/>
    <n v="2615"/>
    <m/>
  </r>
  <r>
    <n v="1002559410"/>
    <s v="T-MOBILE WEST CORPORATION"/>
    <n v="200023454651"/>
    <x v="0"/>
    <n v="5001822547"/>
    <x v="0"/>
    <s v="SCH_24EC"/>
    <s v="Two"/>
    <n v="18"/>
    <m/>
    <n v="4120"/>
    <m/>
    <n v="4421"/>
    <m/>
    <n v="4450"/>
    <m/>
    <n v="4732"/>
    <m/>
    <n v="4749"/>
    <m/>
    <n v="4669"/>
  </r>
  <r>
    <n v="1002559410"/>
    <s v="T-MOBILE WEST CORPORATION"/>
    <n v="200023454842"/>
    <x v="0"/>
    <n v="5001734261"/>
    <x v="0"/>
    <s v="SCH_24EC"/>
    <s v="Two"/>
    <n v="18"/>
    <n v="5680"/>
    <n v="5446"/>
    <n v="5676"/>
    <n v="5029"/>
    <n v="5716"/>
    <n v="6034"/>
    <n v="5209"/>
    <n v="4929"/>
    <n v="5524"/>
    <n v="5002"/>
    <n v="5051"/>
    <n v="5431"/>
  </r>
  <r>
    <n v="1002559410"/>
    <s v="T-MOBILE WEST CORPORATION"/>
    <n v="200023470129"/>
    <x v="0"/>
    <n v="5000511413"/>
    <x v="0"/>
    <s v="SCH_24EC"/>
    <s v="Two"/>
    <n v="18"/>
    <n v="3837.8"/>
    <n v="3962.6880000000001"/>
    <n v="5204.5119999999997"/>
    <n v="4348"/>
    <n v="4139"/>
    <n v="4525"/>
    <n v="3649"/>
    <n v="3576"/>
    <n v="3844"/>
    <n v="3732"/>
    <n v="6341"/>
    <n v="7689"/>
  </r>
  <r>
    <n v="1002559410"/>
    <s v="T-MOBILE WEST CORPORATION"/>
    <n v="200023470400"/>
    <x v="0"/>
    <n v="5000258984"/>
    <x v="0"/>
    <s v="SCH_24EC"/>
    <s v="Two"/>
    <n v="18"/>
    <n v="1720"/>
    <n v="1430"/>
    <n v="1710"/>
    <n v="1750"/>
    <n v="1630"/>
    <n v="1620"/>
    <n v="2470"/>
    <n v="2590"/>
    <n v="2950"/>
    <n v="2620"/>
    <n v="2490"/>
    <n v="1580"/>
  </r>
  <r>
    <n v="1002559410"/>
    <s v="T-MOBILE WEST CORPORATION"/>
    <n v="200023470632"/>
    <x v="0"/>
    <n v="5001096909"/>
    <x v="0"/>
    <s v="SCH_24EC"/>
    <s v="Two"/>
    <n v="18"/>
    <n v="2902"/>
    <n v="3188"/>
    <n v="3431"/>
    <n v="3302"/>
    <n v="3434"/>
    <n v="3354"/>
    <n v="3758"/>
    <n v="3540"/>
    <n v="3752"/>
    <n v="3511"/>
    <n v="3493"/>
    <n v="3823"/>
  </r>
  <r>
    <n v="1002559410"/>
    <s v="T-MOBILE WEST CORPORATION"/>
    <n v="200023471036"/>
    <x v="0"/>
    <n v="5001265907"/>
    <x v="0"/>
    <s v="SCH_24EC"/>
    <s v="Two"/>
    <n v="18"/>
    <n v="3468"/>
    <n v="3066"/>
    <n v="3055"/>
    <n v="3157"/>
    <n v="3269"/>
    <n v="3187"/>
    <n v="3290"/>
    <n v="3605"/>
    <n v="3258"/>
    <n v="3444"/>
    <n v="3240"/>
    <n v="3367"/>
  </r>
  <r>
    <n v="1002559410"/>
    <s v="T-MOBILE WEST CORPORATION"/>
    <n v="200023471333"/>
    <x v="0"/>
    <n v="5001111044"/>
    <x v="0"/>
    <s v="SCH_24EC"/>
    <s v="Two"/>
    <n v="18"/>
    <n v="5128"/>
    <n v="5129"/>
    <n v="5053"/>
    <n v="4934"/>
    <n v="5715"/>
    <n v="5372"/>
    <n v="5294"/>
    <n v="5535"/>
    <n v="5590"/>
    <n v="6276"/>
    <n v="8106"/>
    <n v="7899"/>
  </r>
  <r>
    <n v="1002559410"/>
    <s v="T-MOBILE WEST CORPORATION"/>
    <n v="200023471655"/>
    <x v="0"/>
    <n v="5000024366"/>
    <x v="0"/>
    <s v="SCH_24EC"/>
    <s v="Two"/>
    <n v="18"/>
    <n v="4982"/>
    <n v="4564"/>
    <n v="4342"/>
    <n v="6311"/>
    <n v="9199"/>
    <n v="8663"/>
    <n v="8572"/>
    <n v="9429"/>
    <n v="8841"/>
    <n v="9076"/>
    <n v="8081"/>
    <n v="8948"/>
  </r>
  <r>
    <n v="1002559410"/>
    <s v="T-MOBILE WEST CORPORATION"/>
    <n v="200023471879"/>
    <x v="0"/>
    <n v="5000030047"/>
    <x v="0"/>
    <s v="SCH_24EC"/>
    <s v="Two"/>
    <n v="18"/>
    <n v="3549"/>
    <n v="3223"/>
    <n v="3488"/>
    <n v="3383"/>
    <n v="3796"/>
    <n v="3546"/>
    <n v="3885"/>
    <n v="3553"/>
    <n v="3755"/>
    <n v="3740"/>
    <n v="3477"/>
    <n v="3738"/>
  </r>
  <r>
    <n v="1002559410"/>
    <s v="T-MOBILE WEST CORPORATION"/>
    <n v="200023471986"/>
    <x v="0"/>
    <n v="5001517770"/>
    <x v="0"/>
    <s v="SCH_24EC"/>
    <s v="Two"/>
    <n v="18"/>
    <n v="3544"/>
    <n v="3097"/>
    <n v="3129"/>
    <n v="3483"/>
    <n v="3207"/>
    <n v="3295"/>
    <n v="3531"/>
    <n v="3302"/>
    <n v="3516"/>
    <n v="3265"/>
    <n v="3104"/>
    <n v="3335"/>
  </r>
  <r>
    <n v="1002559410"/>
    <s v="T-MOBILE WEST CORPORATION"/>
    <n v="200023472208"/>
    <x v="0"/>
    <n v="5000531655"/>
    <x v="0"/>
    <s v="SCH_24EC"/>
    <s v="Two"/>
    <n v="18"/>
    <n v="2727"/>
    <n v="2457"/>
    <n v="2383"/>
    <n v="4734"/>
    <n v="6711"/>
    <n v="6139"/>
    <n v="6054"/>
    <n v="6704"/>
    <n v="6271"/>
    <n v="6250"/>
    <n v="6606"/>
    <n v="6427"/>
  </r>
  <r>
    <n v="1002559410"/>
    <s v="T-MOBILE WEST CORPORATION"/>
    <n v="200023472398"/>
    <x v="0"/>
    <n v="5000531888"/>
    <x v="0"/>
    <s v="SCH_24EC"/>
    <s v="Two"/>
    <n v="18"/>
    <n v="3105"/>
    <n v="2991"/>
    <n v="3239"/>
    <n v="3218"/>
    <n v="3158"/>
    <n v="3388"/>
    <n v="3100"/>
    <n v="3329"/>
    <n v="3500"/>
    <n v="3012"/>
    <n v="3555"/>
    <n v="3083"/>
  </r>
  <r>
    <n v="1002559410"/>
    <s v="T-MOBILE WEST CORPORATION"/>
    <n v="200023472588"/>
    <x v="0"/>
    <n v="5001257937"/>
    <x v="0"/>
    <s v="SCH_24EC"/>
    <s v="Two"/>
    <n v="18"/>
    <n v="6086"/>
    <n v="8027"/>
    <n v="8188"/>
    <n v="7596"/>
    <n v="7968"/>
    <n v="7724"/>
    <n v="8624"/>
    <n v="8204"/>
    <n v="8834"/>
    <n v="7891"/>
    <n v="8055"/>
    <n v="9279"/>
  </r>
  <r>
    <n v="1002559410"/>
    <s v="T-MOBILE WEST CORPORATION"/>
    <n v="200023472737"/>
    <x v="0"/>
    <n v="5000062720"/>
    <x v="0"/>
    <s v="SCH_24EC"/>
    <s v="Two"/>
    <n v="18"/>
    <n v="4100"/>
    <n v="3972"/>
    <n v="4003"/>
    <n v="4359"/>
    <n v="4357"/>
    <n v="4397"/>
    <n v="4125"/>
    <n v="4777"/>
    <n v="4615"/>
    <n v="4943"/>
    <n v="4037"/>
    <n v="3909"/>
  </r>
  <r>
    <n v="1002559410"/>
    <s v="T-MOBILE WEST CORPORATION"/>
    <n v="200023473016"/>
    <x v="0"/>
    <n v="5000883859"/>
    <x v="0"/>
    <s v="SCH_24EC"/>
    <s v="Two"/>
    <n v="18"/>
    <n v="7353"/>
    <n v="7371"/>
    <n v="7168"/>
    <n v="9056"/>
    <n v="11568"/>
    <n v="10838"/>
    <n v="10383"/>
    <n v="11060"/>
    <n v="11069"/>
    <n v="9687"/>
    <n v="11679"/>
    <n v="11639"/>
  </r>
  <r>
    <n v="1002559410"/>
    <s v="T-MOBILE WEST CORPORATION"/>
    <n v="200023473230"/>
    <x v="0"/>
    <n v="5000240972"/>
    <x v="0"/>
    <s v="SCH_24EC"/>
    <s v="Two"/>
    <n v="18"/>
    <n v="3660"/>
    <n v="3390"/>
    <n v="3560"/>
    <n v="3450"/>
    <n v="4010"/>
    <n v="3770"/>
    <n v="4260"/>
    <n v="3840"/>
    <n v="4100"/>
    <n v="3920"/>
    <n v="3860"/>
    <n v="4530"/>
  </r>
  <r>
    <n v="1002559410"/>
    <s v="T-MOBILE WEST CORPORATION"/>
    <n v="200023473438"/>
    <x v="0"/>
    <n v="5000165254"/>
    <x v="0"/>
    <s v="SCH_24EC"/>
    <s v="Two"/>
    <n v="18"/>
    <n v="3113"/>
    <n v="3044"/>
    <n v="2975"/>
    <n v="3222"/>
    <n v="2857"/>
    <n v="2972"/>
    <n v="3371"/>
    <n v="3291"/>
    <n v="3303"/>
    <n v="3238"/>
    <n v="3561"/>
    <n v="3123"/>
  </r>
  <r>
    <n v="1002559410"/>
    <s v="T-MOBILE WEST CORPORATION"/>
    <n v="200023473651"/>
    <x v="0"/>
    <n v="5001853010"/>
    <x v="0"/>
    <s v="SCH_24EC"/>
    <s v="Two"/>
    <n v="18"/>
    <n v="3224"/>
    <n v="2832"/>
    <n v="2855"/>
    <n v="3159"/>
    <n v="2738"/>
    <n v="3124"/>
    <n v="3510"/>
    <n v="3286"/>
    <n v="3373"/>
    <n v="3042"/>
    <n v="2852"/>
    <n v="3154"/>
  </r>
  <r>
    <n v="1002559410"/>
    <s v="T-MOBILE WEST CORPORATION"/>
    <n v="200023474105"/>
    <x v="0"/>
    <n v="5000788990"/>
    <x v="0"/>
    <s v="SCH_24EC"/>
    <s v="Two"/>
    <n v="18"/>
    <n v="5476.67"/>
    <n v="5652.5"/>
    <n v="5111.25"/>
    <n v="4527.58"/>
    <n v="5183"/>
    <n v="5508"/>
    <n v="5194"/>
    <n v="5033"/>
    <n v="5720"/>
    <n v="5176"/>
    <n v="5381"/>
    <n v="5339"/>
  </r>
  <r>
    <n v="1002559410"/>
    <s v="T-MOBILE WEST CORPORATION"/>
    <n v="200023474337"/>
    <x v="0"/>
    <n v="5000269045"/>
    <x v="0"/>
    <s v="SCH_24EC"/>
    <s v="Two"/>
    <n v="18"/>
    <n v="3578"/>
    <n v="3175"/>
    <n v="3229"/>
    <n v="3641"/>
    <n v="3372"/>
    <n v="3698"/>
    <n v="4140"/>
    <n v="4062"/>
    <n v="4243"/>
    <n v="3938"/>
    <n v="3878"/>
    <n v="4378"/>
  </r>
  <r>
    <n v="1002559410"/>
    <s v="T-MOBILE WEST CORPORATION"/>
    <n v="200023474535"/>
    <x v="0"/>
    <n v="5001299168"/>
    <x v="0"/>
    <s v="SCH_24EC"/>
    <s v="Two"/>
    <n v="18"/>
    <n v="1984"/>
    <n v="1945"/>
    <n v="2757"/>
    <n v="3223"/>
    <n v="2949"/>
    <n v="3106"/>
    <n v="3296"/>
    <n v="3099"/>
    <n v="3289"/>
    <n v="2882"/>
    <n v="3110"/>
    <n v="2855"/>
  </r>
  <r>
    <n v="1002559410"/>
    <s v="T-MOBILE WEST CORPORATION"/>
    <n v="200023474782"/>
    <x v="0"/>
    <n v="5000811325"/>
    <x v="0"/>
    <s v="SCH_24EC"/>
    <s v="Two"/>
    <n v="18"/>
    <n v="2960"/>
    <n v="2900"/>
    <n v="2950"/>
    <n v="2870"/>
    <n v="3280"/>
    <n v="3140"/>
    <n v="3280"/>
    <n v="3500"/>
    <n v="3360"/>
    <n v="3030"/>
    <n v="3310"/>
    <n v="2960"/>
  </r>
  <r>
    <n v="1002559410"/>
    <s v="T-MOBILE WEST CORPORATION"/>
    <n v="200023495019"/>
    <x v="0"/>
    <n v="5000403125"/>
    <x v="0"/>
    <s v="SCH_24EC"/>
    <s v="Two"/>
    <n v="18"/>
    <n v="2433"/>
    <n v="2274"/>
    <n v="2340"/>
    <n v="2436"/>
    <n v="2379"/>
    <n v="2378"/>
    <n v="2550"/>
    <n v="2333"/>
    <n v="2620"/>
    <n v="2351"/>
    <n v="2271"/>
    <n v="2583"/>
  </r>
  <r>
    <n v="1002559410"/>
    <s v="T-MOBILE WEST CORPORATION"/>
    <n v="200023495191"/>
    <x v="0"/>
    <n v="5000912436"/>
    <x v="0"/>
    <s v="SCH_24EC"/>
    <s v="Two"/>
    <n v="18"/>
    <n v="4105"/>
    <n v="4640"/>
    <n v="4267"/>
    <n v="4286"/>
    <n v="4612"/>
    <n v="4370"/>
    <n v="4537"/>
    <n v="4781"/>
    <n v="4316"/>
    <n v="4641"/>
    <n v="4027"/>
    <n v="4529"/>
  </r>
  <r>
    <n v="1002559410"/>
    <s v="T-MOBILE WEST CORPORATION"/>
    <n v="200023495415"/>
    <x v="0"/>
    <n v="5001433999"/>
    <x v="0"/>
    <s v="SCH_24EC"/>
    <s v="Two"/>
    <n v="18"/>
    <n v="2513"/>
    <n v="2203"/>
    <n v="2202"/>
    <n v="2213"/>
    <n v="2455"/>
    <n v="2314"/>
    <n v="2505"/>
    <n v="2353"/>
    <n v="2321"/>
    <n v="2435"/>
    <n v="2257"/>
    <n v="3526"/>
  </r>
  <r>
    <n v="1002559410"/>
    <s v="T-MOBILE WEST CORPORATION"/>
    <n v="200023495662"/>
    <x v="0"/>
    <n v="5001426139"/>
    <x v="0"/>
    <s v="SCH_24EC"/>
    <s v="Two"/>
    <n v="18"/>
    <n v="3971"/>
    <n v="3129"/>
    <n v="3834"/>
    <n v="3973"/>
    <n v="3970"/>
    <n v="3914"/>
    <n v="4327"/>
    <n v="3929"/>
    <n v="4341"/>
    <n v="3817"/>
    <n v="3667"/>
    <n v="4147"/>
  </r>
  <r>
    <n v="1002559410"/>
    <s v="T-MOBILE WEST CORPORATION"/>
    <n v="200023496033"/>
    <x v="0"/>
    <n v="5001038707"/>
    <x v="0"/>
    <s v="SCH_24EC"/>
    <s v="Two"/>
    <n v="18"/>
    <n v="3431"/>
    <n v="3156"/>
    <n v="2956"/>
    <n v="3753"/>
    <n v="3347"/>
    <n v="3506"/>
    <n v="3201.2669999999998"/>
    <n v="4188.7330000000002"/>
    <n v="3951"/>
    <n v="3386"/>
    <n v="3312"/>
    <n v="3715"/>
  </r>
  <r>
    <n v="1002559410"/>
    <s v="T-MOBILE WEST CORPORATION"/>
    <n v="200023496280"/>
    <x v="0"/>
    <n v="5000088388"/>
    <x v="0"/>
    <s v="SCH_24EC"/>
    <s v="Two"/>
    <n v="18"/>
    <n v="3101"/>
    <n v="2898"/>
    <n v="3011"/>
    <n v="3098"/>
    <n v="3053"/>
    <n v="3069"/>
    <n v="3446"/>
    <n v="2878"/>
    <n v="3150"/>
    <n v="2762"/>
    <n v="2628"/>
    <n v="2953"/>
  </r>
  <r>
    <n v="1002559410"/>
    <s v="T-MOBILE WEST CORPORATION"/>
    <n v="200023496603"/>
    <x v="0"/>
    <n v="5001768603"/>
    <x v="0"/>
    <s v="SCH_24EC"/>
    <s v="Two"/>
    <n v="18"/>
    <n v="3744"/>
    <n v="3540"/>
    <n v="3654"/>
    <n v="3545"/>
    <n v="2990"/>
    <n v="2482"/>
    <n v="2690"/>
    <n v="2508"/>
    <n v="2661"/>
    <n v="2579"/>
    <n v="6388"/>
    <n v="4077.3229999999999"/>
  </r>
  <r>
    <n v="1002559410"/>
    <s v="T-MOBILE WEST CORPORATION"/>
    <n v="200023496942"/>
    <x v="0"/>
    <n v="5001827039"/>
    <x v="0"/>
    <s v="SCH_24EC"/>
    <s v="Two"/>
    <n v="18"/>
    <n v="1311"/>
    <n v="1435"/>
    <n v="1317"/>
    <n v="1262"/>
    <n v="1237"/>
    <n v="1278"/>
    <n v="1185"/>
    <n v="1569"/>
    <m/>
    <m/>
    <m/>
    <m/>
  </r>
  <r>
    <n v="1002559410"/>
    <s v="T-MOBILE WEST CORPORATION"/>
    <n v="200023497148"/>
    <x v="0"/>
    <n v="5000166485"/>
    <x v="0"/>
    <s v="SCH_24EC"/>
    <s v="Two"/>
    <n v="18"/>
    <n v="3100"/>
    <n v="2920"/>
    <n v="3020"/>
    <n v="2960"/>
    <n v="3290"/>
    <n v="3070"/>
    <n v="3340"/>
    <n v="2920"/>
    <n v="3190"/>
    <n v="2890"/>
    <n v="2490"/>
    <n v="2870"/>
  </r>
  <r>
    <n v="1002559410"/>
    <s v="T-MOBILE WEST CORPORATION"/>
    <n v="200023497387"/>
    <x v="0"/>
    <n v="5001312707"/>
    <x v="0"/>
    <s v="SCH_24EC"/>
    <s v="Two"/>
    <n v="18"/>
    <n v="3310"/>
    <n v="3440"/>
    <n v="3540"/>
    <n v="3300"/>
    <n v="3460"/>
    <n v="3350"/>
    <n v="3540"/>
    <n v="3550"/>
    <n v="6170"/>
    <n v="7730"/>
    <n v="7780"/>
    <n v="8540"/>
  </r>
  <r>
    <n v="1002559410"/>
    <s v="T-MOBILE WEST CORPORATION"/>
    <n v="200023497544"/>
    <x v="0"/>
    <n v="5001311824"/>
    <x v="0"/>
    <s v="SCH_24EC"/>
    <s v="Two"/>
    <n v="18"/>
    <n v="8290"/>
    <n v="9280"/>
    <n v="8340"/>
    <n v="8530"/>
    <n v="9010"/>
    <n v="9730"/>
    <n v="9560"/>
    <n v="10020"/>
    <n v="10700"/>
    <n v="10120"/>
    <n v="10750"/>
    <n v="10450"/>
  </r>
  <r>
    <n v="1002559410"/>
    <s v="T-MOBILE WEST CORPORATION"/>
    <n v="200023497783"/>
    <x v="0"/>
    <n v="5000589724"/>
    <x v="0"/>
    <s v="SCH_24EC"/>
    <s v="Two"/>
    <n v="18"/>
    <n v="3417"/>
    <n v="2918"/>
    <n v="3056"/>
    <n v="3025"/>
    <n v="3351"/>
    <n v="3113"/>
    <n v="3126"/>
    <n v="3468"/>
    <n v="3126"/>
    <n v="3255"/>
    <n v="3016"/>
    <n v="3449"/>
  </r>
  <r>
    <n v="1002559410"/>
    <s v="T-MOBILE WEST CORPORATION"/>
    <n v="200023497957"/>
    <x v="0"/>
    <n v="5000447574"/>
    <x v="0"/>
    <s v="SCH_24EC"/>
    <s v="Two"/>
    <n v="18"/>
    <n v="7700"/>
    <n v="7160"/>
    <n v="7430"/>
    <n v="7710"/>
    <n v="7600"/>
    <n v="7610"/>
    <n v="8850"/>
    <n v="8520"/>
    <n v="8904"/>
    <n v="8342"/>
    <n v="8045"/>
    <n v="9066"/>
  </r>
  <r>
    <n v="1002559410"/>
    <s v="T-MOBILE WEST CORPORATION"/>
    <n v="200023498344"/>
    <x v="0"/>
    <n v="5001017945"/>
    <x v="0"/>
    <s v="SCH_24EC"/>
    <s v="Two"/>
    <n v="18"/>
    <n v="3053"/>
    <n v="2895"/>
    <n v="2711"/>
    <n v="2547"/>
    <n v="3219"/>
    <n v="3439"/>
    <n v="3335"/>
    <n v="3221"/>
    <n v="3613"/>
    <n v="3204"/>
    <n v="3062"/>
    <n v="3620"/>
  </r>
  <r>
    <n v="1002559410"/>
    <s v="T-MOBILE WEST CORPORATION"/>
    <n v="200023498567"/>
    <x v="0"/>
    <n v="5001562590"/>
    <x v="0"/>
    <s v="SCH_24EC"/>
    <s v="Two"/>
    <n v="18"/>
    <n v="6232"/>
    <n v="5978"/>
    <n v="6445"/>
    <n v="6264"/>
    <n v="6054"/>
    <n v="6838"/>
    <n v="6965"/>
    <n v="7030"/>
    <n v="7436"/>
    <n v="6749"/>
    <n v="7249"/>
    <n v="6055"/>
  </r>
  <r>
    <n v="1002559410"/>
    <s v="T-MOBILE WEST CORPORATION"/>
    <n v="200023498716"/>
    <x v="0"/>
    <n v="5001778076"/>
    <x v="0"/>
    <s v="SCH_24EC"/>
    <s v="Two"/>
    <n v="18"/>
    <n v="3817"/>
    <n v="2797"/>
    <n v="2961"/>
    <n v="3604"/>
    <n v="3655"/>
    <n v="3907"/>
    <n v="3616"/>
    <n v="3288"/>
    <n v="3911"/>
    <n v="3507"/>
    <n v="3808"/>
    <n v="3254"/>
  </r>
  <r>
    <n v="1002559410"/>
    <s v="T-MOBILE WEST CORPORATION"/>
    <n v="200023498948"/>
    <x v="0"/>
    <n v="5001349178"/>
    <x v="0"/>
    <s v="SCH_24EC"/>
    <s v="Two"/>
    <n v="18"/>
    <n v="3462"/>
    <n v="3574"/>
    <n v="3899"/>
    <n v="3819"/>
    <n v="3761"/>
    <n v="4212"/>
    <n v="4025"/>
    <n v="4010"/>
    <n v="4216"/>
    <n v="3938"/>
    <n v="3813"/>
    <n v="4180"/>
  </r>
  <r>
    <n v="1002559410"/>
    <s v="T-MOBILE WEST CORPORATION"/>
    <n v="200023499169"/>
    <x v="0"/>
    <n v="5000236621"/>
    <x v="0"/>
    <s v="SCH_24EC"/>
    <s v="Two"/>
    <n v="18"/>
    <n v="5763"/>
    <n v="5154"/>
    <n v="5576"/>
    <n v="4288"/>
    <n v="6347"/>
    <n v="6948"/>
    <n v="7284"/>
    <n v="6979"/>
    <n v="7051"/>
    <n v="7490"/>
    <n v="6627"/>
    <n v="6705"/>
  </r>
  <r>
    <n v="1002559410"/>
    <s v="T-MOBILE WEST CORPORATION"/>
    <n v="200023499425"/>
    <x v="0"/>
    <n v="5000309677"/>
    <x v="0"/>
    <s v="SCH_24EC"/>
    <s v="Two"/>
    <n v="18"/>
    <n v="3356"/>
    <n v="2865"/>
    <n v="2989"/>
    <n v="3007"/>
    <n v="3263"/>
    <n v="3067"/>
    <n v="2859"/>
    <n v="3479"/>
    <n v="3210"/>
    <n v="3104"/>
    <n v="3241"/>
    <n v="3123"/>
  </r>
  <r>
    <n v="1002559410"/>
    <s v="T-MOBILE WEST CORPORATION"/>
    <n v="200023499631"/>
    <x v="0"/>
    <n v="5001156020"/>
    <x v="0"/>
    <s v="SCH_24EC"/>
    <s v="Two"/>
    <n v="18"/>
    <n v="4317"/>
    <n v="3977"/>
    <n v="4070"/>
    <n v="4305"/>
    <n v="4470"/>
    <n v="4348"/>
    <n v="4816"/>
    <n v="4600"/>
    <n v="5164"/>
    <n v="4485"/>
    <n v="4292"/>
    <n v="4833"/>
  </r>
  <r>
    <n v="1002559410"/>
    <s v="T-MOBILE WEST CORPORATION"/>
    <n v="200023499953"/>
    <x v="0"/>
    <n v="5001429271"/>
    <x v="0"/>
    <s v="SCH_24EC"/>
    <s v="Two"/>
    <n v="18"/>
    <n v="2355"/>
    <n v="2244"/>
    <n v="2746"/>
    <n v="2900"/>
    <n v="2829"/>
    <n v="2817"/>
    <n v="3130"/>
    <n v="2812"/>
    <n v="2851"/>
    <n v="2805"/>
    <n v="2879"/>
    <n v="3200"/>
  </r>
  <r>
    <n v="1002559410"/>
    <s v="T-MOBILE WEST CORPORATION"/>
    <n v="200023515113"/>
    <x v="0"/>
    <n v="5001585301"/>
    <x v="0"/>
    <s v="SCH_24EC"/>
    <s v="Two"/>
    <n v="18"/>
    <n v="3903"/>
    <n v="3787"/>
    <n v="4210"/>
    <n v="3848"/>
    <n v="4016"/>
    <n v="4199"/>
    <n v="2809"/>
    <n v="4065"/>
    <n v="4300"/>
    <n v="3856"/>
    <n v="3712"/>
    <n v="4137"/>
  </r>
  <r>
    <n v="1002559410"/>
    <s v="T-MOBILE WEST CORPORATION"/>
    <n v="200023515402"/>
    <x v="0"/>
    <n v="5000623986"/>
    <x v="0"/>
    <s v="SCH_24EC"/>
    <s v="Two"/>
    <n v="18"/>
    <n v="4251"/>
    <n v="4472"/>
    <n v="4139"/>
    <n v="4240"/>
    <n v="4359"/>
    <n v="4641"/>
    <n v="4359"/>
    <n v="4531"/>
    <n v="4814"/>
    <n v="4332"/>
    <n v="4852"/>
    <n v="4780"/>
  </r>
  <r>
    <n v="1002559410"/>
    <s v="T-MOBILE WEST CORPORATION"/>
    <n v="200023515865"/>
    <x v="0"/>
    <n v="5001239702"/>
    <x v="0"/>
    <s v="SCH_24EC"/>
    <s v="Two"/>
    <n v="18"/>
    <n v="2413"/>
    <n v="2247"/>
    <n v="2354"/>
    <n v="2474"/>
    <n v="2524"/>
    <n v="2551"/>
    <n v="2860"/>
    <n v="2567"/>
    <n v="5071"/>
    <n v="5257"/>
    <n v="5059"/>
    <n v="5693"/>
  </r>
  <r>
    <n v="1002559410"/>
    <s v="T-MOBILE WEST CORPORATION"/>
    <n v="200023516137"/>
    <x v="0"/>
    <n v="5000938733"/>
    <x v="0"/>
    <s v="SCH_24EC"/>
    <s v="Two"/>
    <n v="18"/>
    <n v="3361"/>
    <n v="3218"/>
    <n v="3474"/>
    <n v="3260"/>
    <n v="3411"/>
    <n v="3676"/>
    <n v="3516"/>
    <n v="3394"/>
    <n v="3878"/>
    <n v="3382"/>
    <n v="3707"/>
    <n v="3549"/>
  </r>
  <r>
    <n v="1002559410"/>
    <s v="T-MOBILE WEST CORPORATION"/>
    <n v="200023516327"/>
    <x v="0"/>
    <n v="5000234617"/>
    <x v="0"/>
    <s v="SCH_24EC"/>
    <s v="Two"/>
    <n v="18"/>
    <n v="3760"/>
    <n v="3730"/>
    <n v="3730"/>
    <n v="4310"/>
    <n v="3960"/>
    <n v="4220"/>
    <n v="4640"/>
    <n v="4330"/>
    <n v="4480"/>
    <n v="4170"/>
    <n v="4500"/>
    <n v="4230"/>
  </r>
  <r>
    <n v="1002559410"/>
    <s v="T-MOBILE WEST CORPORATION"/>
    <n v="200023516525"/>
    <x v="0"/>
    <n v="5001301216"/>
    <x v="0"/>
    <s v="SCH_24EC"/>
    <s v="Two"/>
    <n v="18"/>
    <n v="2814"/>
    <n v="3046"/>
    <n v="3275"/>
    <n v="3234"/>
    <n v="3176"/>
    <n v="3625"/>
    <n v="3420"/>
    <n v="3432"/>
    <n v="3576"/>
    <n v="3116"/>
    <n v="3545"/>
    <n v="3074"/>
  </r>
  <r>
    <n v="1002559410"/>
    <s v="T-MOBILE WEST CORPORATION"/>
    <n v="200023516715"/>
    <x v="0"/>
    <n v="5000133090"/>
    <x v="0"/>
    <s v="SCH_24EC"/>
    <s v="Two"/>
    <n v="18"/>
    <n v="2502"/>
    <n v="2443"/>
    <n v="2436"/>
    <n v="2709"/>
    <n v="2456"/>
    <n v="2540"/>
    <n v="3926"/>
    <n v="6433"/>
    <n v="6993"/>
    <n v="6483"/>
    <n v="7147"/>
    <n v="6268"/>
  </r>
  <r>
    <n v="1002559410"/>
    <s v="T-MOBILE WEST CORPORATION"/>
    <n v="200023516988"/>
    <x v="0"/>
    <n v="5001852442"/>
    <x v="0"/>
    <s v="SCH_24EC"/>
    <s v="Two"/>
    <n v="18"/>
    <n v="4751"/>
    <n v="4792"/>
    <n v="4373"/>
    <n v="4567"/>
    <n v="5017"/>
    <n v="4489"/>
    <n v="4729"/>
    <n v="5157"/>
    <n v="4718"/>
    <n v="5297"/>
    <n v="5196"/>
    <n v="5327"/>
  </r>
  <r>
    <n v="1002559410"/>
    <s v="T-MOBILE WEST CORPORATION"/>
    <n v="200023517176"/>
    <x v="0"/>
    <n v="5000001419"/>
    <x v="0"/>
    <s v="SCH_24EC"/>
    <s v="Two"/>
    <n v="18"/>
    <n v="6258"/>
    <n v="5583"/>
    <n v="5612"/>
    <n v="6299"/>
    <n v="5763"/>
    <n v="5606"/>
    <n v="5901"/>
    <n v="5406"/>
    <n v="5412"/>
    <n v="5321"/>
    <n v="5308"/>
    <n v="6197"/>
  </r>
  <r>
    <n v="1002559410"/>
    <s v="T-MOBILE WEST CORPORATION"/>
    <n v="200023517812"/>
    <x v="0"/>
    <n v="5001849080"/>
    <x v="0"/>
    <s v="SCH_24EC"/>
    <s v="Two"/>
    <n v="18"/>
    <n v="3810"/>
    <n v="3950"/>
    <n v="4300"/>
    <n v="4320"/>
    <n v="4770"/>
    <n v="4440"/>
    <n v="4269"/>
    <n v="4505"/>
    <n v="4263"/>
    <n v="4545"/>
    <n v="4282"/>
    <n v="4625"/>
  </r>
  <r>
    <n v="1002559410"/>
    <s v="T-MOBILE WEST CORPORATION"/>
    <n v="200023518026"/>
    <x v="0"/>
    <n v="5000971214"/>
    <x v="0"/>
    <s v="SCH_24EC"/>
    <s v="Two"/>
    <n v="18"/>
    <n v="3752"/>
    <n v="3404"/>
    <n v="3381"/>
    <n v="3403"/>
    <n v="3972"/>
    <n v="3985"/>
    <n v="4032"/>
    <n v="4428"/>
    <n v="3782"/>
    <n v="3062"/>
    <n v="3320"/>
    <n v="3220"/>
  </r>
  <r>
    <n v="1002559410"/>
    <s v="T-MOBILE WEST CORPORATION"/>
    <n v="200023518174"/>
    <x v="0"/>
    <n v="5001493995"/>
    <x v="0"/>
    <s v="SCH_24EC"/>
    <s v="Two"/>
    <n v="18"/>
    <n v="3200"/>
    <n v="3060"/>
    <n v="3235"/>
    <n v="3116"/>
    <n v="2974"/>
    <n v="3391"/>
    <n v="3186"/>
    <n v="3232"/>
    <n v="4138"/>
    <n v="7069"/>
    <n v="7971"/>
    <n v="6954"/>
  </r>
  <r>
    <n v="1002559410"/>
    <s v="T-MOBILE WEST CORPORATION"/>
    <n v="200023518364"/>
    <x v="0"/>
    <n v="5001707405"/>
    <x v="0"/>
    <s v="SCH_24EC"/>
    <s v="Two"/>
    <n v="18"/>
    <n v="2464"/>
    <n v="2479"/>
    <n v="2670"/>
    <n v="2438"/>
    <n v="2615"/>
    <n v="2797"/>
    <n v="2706"/>
    <n v="2674"/>
    <n v="3089"/>
    <n v="3244"/>
    <n v="2976"/>
    <n v="2569"/>
  </r>
  <r>
    <n v="1002559410"/>
    <s v="T-MOBILE WEST CORPORATION"/>
    <n v="200023518604"/>
    <x v="0"/>
    <n v="5001074107"/>
    <x v="0"/>
    <s v="SCH_24EC"/>
    <s v="Two"/>
    <n v="18"/>
    <n v="2233"/>
    <n v="2169"/>
    <n v="2258"/>
    <n v="2142"/>
    <n v="2305"/>
    <n v="2138"/>
    <n v="2208"/>
    <n v="2214"/>
    <n v="2245"/>
    <n v="2063"/>
    <n v="2335"/>
    <n v="2137"/>
  </r>
  <r>
    <n v="1002559410"/>
    <s v="T-MOBILE WEST CORPORATION"/>
    <n v="200023518828"/>
    <x v="0"/>
    <n v="5000376998"/>
    <x v="0"/>
    <s v="SCH_24EC"/>
    <s v="Two"/>
    <n v="18"/>
    <n v="3720"/>
    <n v="3500"/>
    <n v="3598"/>
    <n v="3517"/>
    <n v="3990"/>
    <n v="3760"/>
    <n v="4168"/>
    <n v="3785"/>
    <n v="3992"/>
    <n v="3881"/>
    <n v="3621"/>
    <n v="4012"/>
  </r>
  <r>
    <n v="1002559410"/>
    <s v="T-MOBILE WEST CORPORATION"/>
    <n v="200023519065"/>
    <x v="0"/>
    <n v="5001886455"/>
    <x v="0"/>
    <s v="SCH_24EC"/>
    <s v="Two"/>
    <n v="18"/>
    <n v="4553"/>
    <n v="5777"/>
    <n v="4414"/>
    <n v="5778"/>
    <n v="5691"/>
    <n v="5871"/>
    <n v="5456"/>
    <n v="5999"/>
    <n v="6886"/>
    <n v="6757"/>
    <n v="7338"/>
    <n v="6719"/>
  </r>
  <r>
    <n v="1002559410"/>
    <s v="T-MOBILE WEST CORPORATION"/>
    <n v="200023519230"/>
    <x v="0"/>
    <n v="5000108677"/>
    <x v="0"/>
    <s v="SCH_24EC"/>
    <s v="Two"/>
    <n v="18"/>
    <n v="3440"/>
    <n v="3120"/>
    <n v="3090"/>
    <n v="3400"/>
    <n v="3190"/>
    <n v="3380"/>
    <n v="3680"/>
    <n v="3480"/>
    <n v="3330"/>
    <n v="3490"/>
    <n v="3070"/>
    <n v="3460"/>
  </r>
  <r>
    <n v="1002559410"/>
    <s v="T-MOBILE WEST CORPORATION"/>
    <n v="200023519479"/>
    <x v="0"/>
    <n v="5000531917"/>
    <x v="0"/>
    <s v="SCH_24EC"/>
    <s v="Two"/>
    <n v="18"/>
    <n v="3469"/>
    <n v="4056"/>
    <n v="3300"/>
    <n v="3435"/>
    <n v="4136"/>
    <n v="4452"/>
    <n v="3881"/>
    <n v="4048"/>
    <n v="4582"/>
    <n v="4270"/>
    <n v="4310"/>
    <n v="4032"/>
  </r>
  <r>
    <n v="1002559410"/>
    <s v="T-MOBILE WEST CORPORATION"/>
    <n v="200023519651"/>
    <x v="0"/>
    <n v="5000025017"/>
    <x v="0"/>
    <s v="SCH_24EC"/>
    <s v="Two"/>
    <n v="18"/>
    <n v="2906"/>
    <n v="2825"/>
    <n v="3135"/>
    <n v="2858"/>
    <n v="3007"/>
    <n v="3184"/>
    <n v="3029"/>
    <n v="2906"/>
    <n v="3301"/>
    <n v="2964"/>
    <n v="3049"/>
    <n v="3061"/>
  </r>
  <r>
    <n v="1002559410"/>
    <s v="T-MOBILE WEST CORPORATION"/>
    <n v="200023519867"/>
    <x v="0"/>
    <n v="5001624420"/>
    <x v="0"/>
    <s v="SCH_24EC"/>
    <s v="Two"/>
    <n v="18"/>
    <n v="2270"/>
    <n v="2126"/>
    <n v="2294"/>
    <n v="2264"/>
    <n v="2292"/>
    <n v="2590"/>
    <n v="2391"/>
    <n v="2408"/>
    <n v="2533"/>
    <n v="2316"/>
    <n v="2206"/>
    <n v="2418"/>
  </r>
  <r>
    <n v="1002559410"/>
    <s v="T-MOBILE WEST CORPORATION"/>
    <n v="200023540079"/>
    <x v="0"/>
    <n v="5000284650"/>
    <x v="0"/>
    <s v="SCH_24EC"/>
    <s v="Two"/>
    <n v="18"/>
    <n v="3273"/>
    <n v="3049"/>
    <n v="3263"/>
    <n v="3357"/>
    <n v="3290"/>
    <n v="3635"/>
    <n v="6594"/>
    <n v="6753"/>
    <n v="7711"/>
    <n v="7160"/>
    <n v="6995"/>
    <n v="7921"/>
  </r>
  <r>
    <n v="1002559410"/>
    <s v="T-MOBILE WEST CORPORATION"/>
    <n v="200023540210"/>
    <x v="0"/>
    <n v="5001056397"/>
    <x v="0"/>
    <s v="SCH_24EC"/>
    <s v="Two"/>
    <n v="18"/>
    <n v="3280"/>
    <n v="2890"/>
    <n v="2847"/>
    <n v="2831"/>
    <n v="3332"/>
    <n v="3177"/>
    <n v="2908"/>
    <n v="3341"/>
    <n v="3086"/>
    <m/>
    <m/>
    <m/>
  </r>
  <r>
    <n v="1002559410"/>
    <s v="T-MOBILE WEST CORPORATION"/>
    <n v="200023540665"/>
    <x v="0"/>
    <n v="5000322274"/>
    <x v="0"/>
    <s v="SCH_24EC"/>
    <s v="Two"/>
    <n v="18"/>
    <n v="3476"/>
    <n v="3281"/>
    <n v="3576"/>
    <n v="3538"/>
    <n v="3597"/>
    <n v="4056"/>
    <n v="3784"/>
    <n v="3825"/>
    <n v="4073"/>
    <n v="3794"/>
    <n v="4161"/>
    <n v="3627"/>
  </r>
  <r>
    <n v="1002559410"/>
    <s v="T-MOBILE WEST CORPORATION"/>
    <n v="200023540855"/>
    <x v="0"/>
    <n v="5001733945"/>
    <x v="0"/>
    <s v="SCH_24EC"/>
    <s v="Two"/>
    <n v="18"/>
    <n v="4623"/>
    <n v="4294"/>
    <n v="4334"/>
    <n v="4897"/>
    <n v="4781"/>
    <n v="5214"/>
    <n v="5642"/>
    <n v="5258"/>
    <n v="5405"/>
    <n v="4843"/>
    <n v="5295"/>
    <n v="4546"/>
  </r>
  <r>
    <n v="1002559410"/>
    <s v="T-MOBILE WEST CORPORATION"/>
    <n v="200023541028"/>
    <x v="0"/>
    <n v="5001588181"/>
    <x v="0"/>
    <s v="SCH_24EC"/>
    <s v="Two"/>
    <n v="18"/>
    <n v="8499"/>
    <n v="8216"/>
    <n v="8216"/>
    <n v="9066"/>
    <n v="8217"/>
    <n v="8213"/>
    <n v="9460"/>
    <n v="8214"/>
    <n v="8957"/>
    <n v="8371"/>
    <n v="8094"/>
    <n v="9104"/>
  </r>
  <r>
    <n v="1002559410"/>
    <s v="T-MOBILE WEST CORPORATION"/>
    <n v="200023541259"/>
    <x v="0"/>
    <n v="5000008200"/>
    <x v="0"/>
    <s v="SCH_24EC"/>
    <s v="Two"/>
    <n v="18"/>
    <n v="3400"/>
    <n v="3275"/>
    <n v="3316"/>
    <n v="3572"/>
    <n v="3525"/>
    <n v="3548"/>
    <n v="3792"/>
    <n v="3461"/>
    <n v="3536"/>
    <n v="3546"/>
    <n v="3463"/>
    <n v="3762"/>
  </r>
  <r>
    <n v="1002559410"/>
    <s v="T-MOBILE WEST CORPORATION"/>
    <n v="200023541598"/>
    <x v="0"/>
    <n v="5000105778"/>
    <x v="0"/>
    <s v="SCH_24EC"/>
    <s v="Two"/>
    <n v="18"/>
    <n v="4812"/>
    <n v="4644"/>
    <n v="4595"/>
    <n v="4857"/>
    <n v="4828"/>
    <n v="4927"/>
    <n v="5084"/>
    <n v="4171"/>
    <n v="4352"/>
    <n v="5309"/>
    <n v="7240"/>
    <n v="8054"/>
  </r>
  <r>
    <n v="1002559410"/>
    <s v="T-MOBILE WEST CORPORATION"/>
    <n v="200023541762"/>
    <x v="0"/>
    <n v="5001827969"/>
    <x v="0"/>
    <s v="SCH_24EC"/>
    <s v="Two"/>
    <n v="18"/>
    <n v="2673"/>
    <n v="2881"/>
    <n v="2635"/>
    <n v="2682"/>
    <n v="3102"/>
    <n v="2947"/>
    <n v="3097"/>
    <n v="3298"/>
    <n v="3100"/>
    <n v="3201"/>
    <n v="2867"/>
    <n v="3025"/>
  </r>
  <r>
    <n v="1002559410"/>
    <s v="T-MOBILE WEST CORPORATION"/>
    <n v="200023541986"/>
    <x v="0"/>
    <n v="5001282146"/>
    <x v="0"/>
    <s v="SCH_24EC"/>
    <s v="Two"/>
    <n v="18"/>
    <n v="6302"/>
    <n v="5508"/>
    <n v="5543"/>
    <n v="5595"/>
    <n v="6335"/>
    <n v="5983"/>
    <n v="6501"/>
    <n v="6120"/>
    <n v="6375"/>
    <n v="6984"/>
    <n v="6007"/>
    <n v="6631"/>
  </r>
  <r>
    <n v="1002559410"/>
    <s v="T-MOBILE WEST CORPORATION"/>
    <n v="200023542224"/>
    <x v="0"/>
    <n v="5000455398"/>
    <x v="0"/>
    <s v="SCH_24EC"/>
    <s v="Two"/>
    <n v="18"/>
    <n v="3527"/>
    <n v="3264"/>
    <n v="3531"/>
    <n v="3571"/>
    <n v="3629"/>
    <n v="4231"/>
    <n v="4325"/>
    <n v="3704"/>
    <n v="4067"/>
    <n v="3470"/>
    <n v="3252"/>
    <n v="3528"/>
  </r>
  <r>
    <n v="1002559410"/>
    <s v="T-MOBILE WEST CORPORATION"/>
    <n v="200023542430"/>
    <x v="0"/>
    <n v="5001539796"/>
    <x v="0"/>
    <s v="SCH_24EC"/>
    <s v="Two"/>
    <n v="18"/>
    <n v="3531"/>
    <n v="3417"/>
    <n v="3807"/>
    <n v="3579"/>
    <n v="3752"/>
    <n v="4022"/>
    <n v="3816"/>
    <n v="3675"/>
    <n v="4171"/>
    <n v="3646"/>
    <n v="3718"/>
    <n v="4024"/>
  </r>
  <r>
    <n v="1002559410"/>
    <s v="T-MOBILE WEST CORPORATION"/>
    <n v="200023542695"/>
    <x v="0"/>
    <n v="5001141739"/>
    <x v="0"/>
    <s v="SCH_24EC"/>
    <s v="Two"/>
    <n v="18"/>
    <n v="2768"/>
    <n v="2694"/>
    <n v="3003"/>
    <n v="2741"/>
    <n v="3513"/>
    <n v="3811"/>
    <n v="3636"/>
    <n v="3346"/>
    <n v="3171"/>
    <n v="2801"/>
    <n v="2713"/>
    <n v="2816"/>
  </r>
  <r>
    <n v="1002559410"/>
    <s v="T-MOBILE WEST CORPORATION"/>
    <n v="200023543123"/>
    <x v="0"/>
    <n v="5001919119"/>
    <x v="0"/>
    <s v="SCH_24EC"/>
    <s v="Two"/>
    <n v="18"/>
    <n v="3500"/>
    <n v="3513"/>
    <n v="3292"/>
    <n v="3470"/>
    <n v="3337"/>
    <n v="3751"/>
    <n v="3582"/>
    <n v="3843"/>
    <n v="3509"/>
    <n v="3415"/>
    <n v="3510"/>
    <n v="3395"/>
  </r>
  <r>
    <n v="1002559410"/>
    <s v="T-MOBILE WEST CORPORATION"/>
    <n v="200023543230"/>
    <x v="0"/>
    <n v="5001155296"/>
    <x v="0"/>
    <s v="SCH_24EC"/>
    <s v="Two"/>
    <n v="18"/>
    <n v="2720"/>
    <n v="2543"/>
    <n v="2725"/>
    <n v="2639"/>
    <n v="2569"/>
    <n v="2850"/>
    <n v="2662"/>
    <n v="2658"/>
    <n v="2815"/>
    <n v="2452"/>
    <n v="2557"/>
    <n v="2788"/>
  </r>
  <r>
    <n v="1002559410"/>
    <s v="T-MOBILE WEST CORPORATION"/>
    <n v="200023543404"/>
    <x v="0"/>
    <n v="5000555704"/>
    <x v="0"/>
    <s v="SCH_24EC"/>
    <s v="Two"/>
    <n v="18"/>
    <n v="3014"/>
    <n v="2975"/>
    <n v="3236"/>
    <n v="2884"/>
    <n v="3117"/>
    <n v="3334"/>
    <n v="2763"/>
    <n v="2562"/>
    <n v="2982"/>
    <n v="2389"/>
    <n v="2251"/>
    <n v="2488"/>
  </r>
  <r>
    <n v="1002559410"/>
    <s v="T-MOBILE WEST CORPORATION"/>
    <n v="200023543594"/>
    <x v="0"/>
    <n v="5000851572"/>
    <x v="0"/>
    <s v="SCH_24EC"/>
    <s v="Two"/>
    <n v="18"/>
    <m/>
    <n v="4711"/>
    <m/>
    <n v="4409.1149999999998"/>
    <m/>
    <n v="4790.8850000000002"/>
    <m/>
    <n v="4419"/>
    <m/>
    <n v="4951"/>
    <m/>
    <n v="4676"/>
  </r>
  <r>
    <n v="1002559410"/>
    <s v="T-MOBILE WEST CORPORATION"/>
    <n v="200023543834"/>
    <x v="0"/>
    <n v="5000072309"/>
    <x v="0"/>
    <s v="SCH_24EC"/>
    <s v="Two"/>
    <n v="18"/>
    <n v="4159"/>
    <n v="4291"/>
    <n v="4348"/>
    <n v="4881"/>
    <n v="4454"/>
    <n v="5561"/>
    <n v="8004"/>
    <n v="7531"/>
    <n v="7902"/>
    <n v="7304"/>
    <n v="8028"/>
    <n v="6980"/>
  </r>
  <r>
    <n v="1002559410"/>
    <s v="T-MOBILE WEST CORPORATION"/>
    <n v="200023544063"/>
    <x v="0"/>
    <n v="5000444939"/>
    <x v="0"/>
    <s v="SCH_24EC"/>
    <s v="Two"/>
    <n v="18"/>
    <n v="4878"/>
    <n v="5052"/>
    <n v="5217"/>
    <n v="4905"/>
    <n v="5104"/>
    <n v="3836"/>
    <n v="5317"/>
    <n v="4996"/>
    <n v="4826"/>
    <n v="4984"/>
    <n v="4925"/>
    <n v="5438"/>
  </r>
  <r>
    <n v="1002559410"/>
    <s v="T-MOBILE WEST CORPORATION"/>
    <n v="200023544295"/>
    <x v="0"/>
    <n v="5000657376"/>
    <x v="0"/>
    <s v="SCH_24EC"/>
    <s v="Two"/>
    <n v="18"/>
    <n v="2835"/>
    <n v="2481"/>
    <n v="2482"/>
    <n v="2765"/>
    <n v="2482"/>
    <n v="2511"/>
    <n v="2699"/>
    <n v="2531"/>
    <n v="2676"/>
    <n v="2383"/>
    <n v="2383"/>
    <n v="2688"/>
  </r>
  <r>
    <n v="1002559410"/>
    <s v="T-MOBILE WEST CORPORATION"/>
    <n v="200023544634"/>
    <x v="0"/>
    <n v="5000864334"/>
    <x v="0"/>
    <s v="SCH_24EC"/>
    <s v="Two"/>
    <n v="18"/>
    <n v="3185"/>
    <n v="2990"/>
    <n v="3090"/>
    <n v="3011"/>
    <n v="3455"/>
    <n v="3298"/>
    <n v="3702"/>
    <n v="3319"/>
    <n v="3525"/>
    <n v="3391"/>
    <n v="3232"/>
    <n v="3529"/>
  </r>
  <r>
    <n v="1002559410"/>
    <s v="T-MOBILE WEST CORPORATION"/>
    <n v="200023544857"/>
    <x v="0"/>
    <n v="5000562702"/>
    <x v="0"/>
    <s v="SCH_24EC"/>
    <s v="Two"/>
    <n v="18"/>
    <n v="7310"/>
    <n v="6590"/>
    <n v="7390"/>
    <n v="6980"/>
    <n v="7390"/>
    <n v="7950"/>
    <n v="7560"/>
    <n v="7250"/>
    <n v="8230"/>
    <n v="7220"/>
    <n v="7440"/>
    <n v="8190"/>
  </r>
  <r>
    <n v="1002559410"/>
    <s v="T-MOBILE WEST CORPORATION"/>
    <n v="200023560002"/>
    <x v="0"/>
    <n v="5000584243"/>
    <x v="0"/>
    <s v="SCH_24EC"/>
    <s v="Two"/>
    <n v="18"/>
    <n v="6763"/>
    <n v="5864"/>
    <n v="5948"/>
    <n v="6178"/>
    <n v="6396"/>
    <n v="6251"/>
    <n v="6273"/>
    <n v="6751"/>
    <n v="6315"/>
    <n v="6857"/>
    <n v="6724"/>
    <n v="6877"/>
  </r>
  <r>
    <n v="1002559410"/>
    <s v="T-MOBILE WEST CORPORATION"/>
    <n v="200023560200"/>
    <x v="0"/>
    <n v="5000650379"/>
    <x v="0"/>
    <s v="SCH_24EC"/>
    <s v="Two"/>
    <n v="18"/>
    <n v="3183"/>
    <n v="2808"/>
    <n v="2946"/>
    <n v="2843"/>
    <n v="3047"/>
    <n v="2818"/>
    <n v="2942"/>
    <n v="3203"/>
    <n v="2882"/>
    <n v="2825"/>
    <n v="2643"/>
    <n v="2974"/>
  </r>
  <r>
    <n v="1002559410"/>
    <s v="T-MOBILE WEST CORPORATION"/>
    <n v="200023560507"/>
    <x v="0"/>
    <n v="5001811043"/>
    <x v="0"/>
    <s v="SCH_24EC"/>
    <s v="Two"/>
    <n v="18"/>
    <n v="3190"/>
    <n v="3422"/>
    <n v="3669"/>
    <n v="3628"/>
    <n v="3536"/>
    <n v="3824"/>
    <n v="3583"/>
    <n v="3728"/>
    <n v="3953"/>
    <n v="3704"/>
    <n v="4069"/>
    <n v="3559"/>
  </r>
  <r>
    <n v="1002559410"/>
    <s v="T-MOBILE WEST CORPORATION"/>
    <n v="200023560721"/>
    <x v="0"/>
    <n v="5000656742"/>
    <x v="0"/>
    <s v="SCH_24EC"/>
    <s v="Two"/>
    <n v="18"/>
    <n v="8112"/>
    <n v="7142"/>
    <n v="7214"/>
    <n v="8034"/>
    <n v="7368"/>
    <n v="7732"/>
    <n v="8622"/>
    <n v="8601"/>
    <n v="8032"/>
    <n v="9222"/>
    <n v="8469"/>
    <n v="9276"/>
  </r>
  <r>
    <n v="1002559410"/>
    <s v="T-MOBILE WEST CORPORATION"/>
    <n v="200023560929"/>
    <x v="0"/>
    <n v="5001264312"/>
    <x v="0"/>
    <s v="SCH_24EC"/>
    <s v="Two"/>
    <n v="18"/>
    <n v="3030"/>
    <n v="3019"/>
    <n v="3028"/>
    <n v="2960"/>
    <n v="3388"/>
    <n v="3257"/>
    <n v="3413"/>
    <n v="3511"/>
    <n v="3465"/>
    <n v="3119"/>
    <n v="3337"/>
    <n v="3125"/>
  </r>
  <r>
    <n v="1002559410"/>
    <s v="T-MOBILE WEST CORPORATION"/>
    <n v="200023561174"/>
    <x v="0"/>
    <n v="5001611866"/>
    <x v="0"/>
    <s v="SCH_24EC"/>
    <s v="Two"/>
    <n v="18"/>
    <n v="3830"/>
    <n v="3945"/>
    <n v="4185"/>
    <n v="4015"/>
    <n v="4212"/>
    <n v="4108"/>
    <n v="4597"/>
    <n v="4349"/>
    <n v="4637"/>
    <n v="4298"/>
    <n v="4266"/>
    <n v="4694"/>
  </r>
  <r>
    <n v="1002559410"/>
    <s v="T-MOBILE WEST CORPORATION"/>
    <n v="200023561315"/>
    <x v="0"/>
    <n v="5001286636"/>
    <x v="0"/>
    <s v="SCH_24EC"/>
    <s v="Two"/>
    <n v="18"/>
    <n v="5647"/>
    <n v="4902"/>
    <n v="4950"/>
    <n v="5486"/>
    <n v="5026"/>
    <n v="4904"/>
    <n v="5389"/>
    <n v="1606"/>
    <n v="1390"/>
    <n v="1434"/>
    <n v="20"/>
    <m/>
  </r>
  <r>
    <n v="1002559410"/>
    <s v="T-MOBILE WEST CORPORATION"/>
    <n v="200023561463"/>
    <x v="0"/>
    <n v="5000478980"/>
    <x v="0"/>
    <s v="SCH_24EC"/>
    <s v="Two"/>
    <n v="18"/>
    <n v="2618"/>
    <n v="2542"/>
    <n v="2793"/>
    <n v="2512"/>
    <n v="2642"/>
    <n v="2856"/>
    <n v="2816"/>
    <n v="2784"/>
    <n v="3095"/>
    <n v="2621"/>
    <n v="2502"/>
    <n v="2854"/>
  </r>
  <r>
    <n v="1002559410"/>
    <s v="T-MOBILE WEST CORPORATION"/>
    <n v="200023561703"/>
    <x v="0"/>
    <n v="5001332485"/>
    <x v="0"/>
    <s v="SCH_24EC"/>
    <s v="Two"/>
    <n v="18"/>
    <n v="5150"/>
    <n v="5370"/>
    <n v="5530"/>
    <n v="5050"/>
    <n v="5170"/>
    <n v="4950"/>
    <n v="6390"/>
    <n v="6310"/>
    <n v="6760"/>
    <n v="6330"/>
    <n v="6270"/>
    <n v="6940"/>
  </r>
  <r>
    <n v="1002559410"/>
    <s v="T-MOBILE WEST CORPORATION"/>
    <n v="200023561919"/>
    <x v="0"/>
    <n v="5001751982"/>
    <x v="0"/>
    <s v="SCH_24EC"/>
    <s v="Two"/>
    <n v="18"/>
    <n v="7288"/>
    <n v="7139"/>
    <n v="7726"/>
    <n v="7754"/>
    <n v="8740"/>
    <n v="8874"/>
    <n v="9675"/>
    <n v="8978"/>
    <n v="9071"/>
    <n v="9587"/>
    <n v="8886"/>
    <n v="9439"/>
  </r>
  <r>
    <n v="1002559410"/>
    <s v="T-MOBILE WEST CORPORATION"/>
    <n v="200023562149"/>
    <x v="0"/>
    <n v="5001217177"/>
    <x v="0"/>
    <s v="SCH_24EC"/>
    <s v="Two"/>
    <n v="18"/>
    <n v="3188"/>
    <n v="3198"/>
    <n v="4188"/>
    <n v="5650"/>
    <n v="5501"/>
    <n v="6033"/>
    <n v="5763"/>
    <n v="6208"/>
    <n v="5755"/>
    <n v="5691"/>
    <n v="5826"/>
    <n v="5655"/>
  </r>
  <r>
    <n v="1002559410"/>
    <s v="T-MOBILE WEST CORPORATION"/>
    <n v="200023562362"/>
    <x v="0"/>
    <n v="5001769144"/>
    <x v="0"/>
    <s v="SCH_24EC"/>
    <s v="Two"/>
    <n v="18"/>
    <n v="4799"/>
    <n v="4241"/>
    <n v="4315"/>
    <n v="4352"/>
    <n v="5372"/>
    <n v="7495"/>
    <n v="8266"/>
    <n v="7777"/>
    <n v="7638"/>
    <n v="6922"/>
    <n v="6151"/>
    <n v="6489"/>
  </r>
  <r>
    <n v="1002559410"/>
    <s v="T-MOBILE WEST CORPORATION"/>
    <n v="200023562602"/>
    <x v="0"/>
    <n v="5000686283"/>
    <x v="0"/>
    <s v="SCH_24EC"/>
    <s v="Two"/>
    <n v="18"/>
    <n v="2571"/>
    <n v="3229"/>
    <n v="3309"/>
    <n v="3345"/>
    <n v="3002"/>
    <n v="3150"/>
    <n v="2903"/>
    <n v="2877"/>
    <n v="3052"/>
    <n v="2801"/>
    <n v="3129"/>
    <n v="2752"/>
  </r>
  <r>
    <n v="1002559410"/>
    <s v="T-MOBILE WEST CORPORATION"/>
    <n v="200023562826"/>
    <x v="0"/>
    <n v="5001154526"/>
    <x v="0"/>
    <s v="SCH_24EC"/>
    <s v="Two"/>
    <n v="18"/>
    <n v="7006"/>
    <n v="6219"/>
    <n v="6176"/>
    <n v="6138"/>
    <n v="6742"/>
    <n v="6428"/>
    <n v="6286"/>
    <n v="6971"/>
    <n v="6483"/>
    <n v="7018"/>
    <n v="6575"/>
    <n v="7207"/>
  </r>
  <r>
    <n v="1002559410"/>
    <s v="T-MOBILE WEST CORPORATION"/>
    <n v="200023563063"/>
    <x v="0"/>
    <n v="5001576302"/>
    <x v="0"/>
    <s v="SCH_24EC"/>
    <s v="Two"/>
    <n v="18"/>
    <n v="9457"/>
    <n v="8331"/>
    <n v="8273"/>
    <n v="9292"/>
    <n v="8539"/>
    <n v="8999"/>
    <n v="9696"/>
    <n v="9033"/>
    <n v="9458"/>
    <n v="8431"/>
    <n v="9214"/>
    <n v="11277"/>
  </r>
  <r>
    <n v="1002559410"/>
    <s v="T-MOBILE WEST CORPORATION"/>
    <n v="200023563246"/>
    <x v="0"/>
    <n v="5001058095"/>
    <x v="0"/>
    <s v="SCH_24EC"/>
    <s v="Two"/>
    <n v="18"/>
    <n v="3536"/>
    <n v="3058"/>
    <n v="3068"/>
    <n v="3137"/>
    <n v="3518"/>
    <n v="3322"/>
    <n v="3622"/>
    <n v="3394"/>
    <n v="3331"/>
    <n v="3506"/>
    <n v="3286"/>
    <n v="3540"/>
  </r>
  <r>
    <n v="1002559410"/>
    <s v="T-MOBILE WEST CORPORATION"/>
    <n v="200023563535"/>
    <x v="0"/>
    <n v="5000583272"/>
    <x v="0"/>
    <s v="SCH_24EC"/>
    <s v="Two"/>
    <n v="18"/>
    <n v="2941"/>
    <n v="2563"/>
    <n v="2597"/>
    <n v="2970"/>
    <n v="2867"/>
    <n v="3088"/>
    <n v="3004"/>
    <n v="3458"/>
    <n v="3293"/>
    <n v="2950"/>
    <n v="2736"/>
    <n v="2917"/>
  </r>
  <r>
    <n v="1002559410"/>
    <s v="T-MOBILE WEST CORPORATION"/>
    <n v="200023564442"/>
    <x v="0"/>
    <n v="5000035082"/>
    <x v="0"/>
    <s v="SCH_24EC"/>
    <s v="Two"/>
    <n v="18"/>
    <n v="4440"/>
    <n v="4060"/>
    <n v="4090"/>
    <n v="4100"/>
    <n v="4540"/>
    <n v="4170"/>
    <n v="1040"/>
    <n v="4123.25"/>
    <n v="7351"/>
    <n v="7470"/>
    <n v="8127"/>
    <n v="7950"/>
  </r>
  <r>
    <n v="1002559410"/>
    <s v="T-MOBILE WEST CORPORATION"/>
    <n v="200023564632"/>
    <x v="0"/>
    <n v="5001469777"/>
    <x v="0"/>
    <s v="SCH_24EC"/>
    <s v="Two"/>
    <n v="18"/>
    <n v="6984"/>
    <n v="6163"/>
    <n v="6164"/>
    <n v="6379"/>
    <n v="6662"/>
    <n v="6576"/>
    <n v="6650"/>
    <n v="6934"/>
    <n v="6317"/>
    <n v="7217"/>
    <n v="6642"/>
    <n v="6762"/>
  </r>
  <r>
    <n v="1002559410"/>
    <s v="T-MOBILE WEST CORPORATION"/>
    <n v="200023580224"/>
    <x v="0"/>
    <n v="5000578483"/>
    <x v="0"/>
    <s v="SCH_24EC"/>
    <s v="Two"/>
    <n v="18"/>
    <n v="10116"/>
    <m/>
    <n v="9716"/>
    <m/>
    <n v="10231"/>
    <m/>
    <n v="10390"/>
    <m/>
    <n v="9740"/>
    <m/>
    <n v="16208"/>
    <m/>
  </r>
  <r>
    <n v="1002559410"/>
    <s v="T-MOBILE WEST CORPORATION"/>
    <n v="200023580471"/>
    <x v="0"/>
    <n v="5000279227"/>
    <x v="0"/>
    <s v="SCH_24EC"/>
    <s v="Two"/>
    <n v="18"/>
    <n v="4440"/>
    <n v="3830"/>
    <n v="3860"/>
    <n v="4050"/>
    <n v="4200"/>
    <n v="4180"/>
    <n v="4250"/>
    <n v="4520"/>
    <n v="4180"/>
    <n v="4400"/>
    <n v="3970"/>
    <n v="4050"/>
  </r>
  <r>
    <n v="1002559410"/>
    <s v="T-MOBILE WEST CORPORATION"/>
    <n v="200023580646"/>
    <x v="0"/>
    <n v="5000708164"/>
    <x v="0"/>
    <s v="SCH_24EC"/>
    <s v="Two"/>
    <n v="18"/>
    <n v="2425"/>
    <n v="1943"/>
    <n v="2241"/>
    <n v="2350"/>
    <n v="2565"/>
    <n v="2396"/>
    <n v="2384"/>
    <n v="2650"/>
    <n v="3767"/>
    <n v="4647"/>
    <n v="5373"/>
    <n v="5162"/>
  </r>
  <r>
    <n v="1002559410"/>
    <s v="T-MOBILE WEST CORPORATION"/>
    <n v="200023580836"/>
    <x v="0"/>
    <n v="5001414642"/>
    <x v="0"/>
    <s v="SCH_24EC"/>
    <s v="Two"/>
    <n v="18"/>
    <n v="3483"/>
    <n v="2990"/>
    <n v="3049"/>
    <n v="4872"/>
    <n v="6026"/>
    <n v="6171"/>
    <n v="6304"/>
    <n v="6737"/>
    <n v="6277"/>
    <n v="6622"/>
    <n v="5952"/>
    <n v="6122"/>
  </r>
  <r>
    <n v="1002559410"/>
    <s v="T-MOBILE WEST CORPORATION"/>
    <n v="200023581016"/>
    <x v="0"/>
    <n v="5001138762"/>
    <x v="0"/>
    <s v="SCH_24EC"/>
    <s v="Two"/>
    <n v="18"/>
    <n v="3176"/>
    <n v="3221"/>
    <n v="3088"/>
    <n v="3267"/>
    <n v="3206"/>
    <n v="3590"/>
    <n v="3411"/>
    <n v="3624"/>
    <n v="3288"/>
    <n v="3177"/>
    <n v="3205"/>
    <n v="2160"/>
  </r>
  <r>
    <n v="1002559410"/>
    <s v="T-MOBILE WEST CORPORATION"/>
    <n v="200023581156"/>
    <x v="0"/>
    <n v="5000014387"/>
    <x v="0"/>
    <s v="SCH_24EC"/>
    <s v="Two"/>
    <n v="18"/>
    <n v="3859"/>
    <n v="4236"/>
    <n v="3907"/>
    <n v="5018"/>
    <n v="5121"/>
    <n v="5812"/>
    <n v="6535"/>
    <n v="6670"/>
    <n v="8082"/>
    <n v="7674"/>
    <n v="8272"/>
    <n v="7836"/>
  </r>
  <r>
    <n v="1002559410"/>
    <s v="T-MOBILE WEST CORPORATION"/>
    <n v="200023581438"/>
    <x v="0"/>
    <n v="5001385040"/>
    <x v="0"/>
    <s v="SCH_24EC"/>
    <s v="Two"/>
    <n v="18"/>
    <n v="3028"/>
    <n v="2947"/>
    <n v="3155"/>
    <n v="3617"/>
    <n v="3323"/>
    <n v="3127"/>
    <n v="2955"/>
    <n v="2833"/>
    <n v="3793"/>
    <n v="3158"/>
    <n v="3031"/>
    <n v="3321"/>
  </r>
  <r>
    <n v="1002559410"/>
    <s v="T-MOBILE WEST CORPORATION"/>
    <n v="200023581735"/>
    <x v="0"/>
    <n v="5000346064"/>
    <x v="0"/>
    <s v="SCH_24EC"/>
    <s v="Two"/>
    <n v="18"/>
    <n v="6490"/>
    <n v="6304"/>
    <n v="6996"/>
    <n v="6406"/>
    <n v="8070"/>
    <n v="0"/>
    <n v="0"/>
    <n v="0"/>
    <n v="0"/>
    <n v="0"/>
    <n v="0"/>
    <m/>
  </r>
  <r>
    <n v="1002559410"/>
    <s v="T-MOBILE WEST CORPORATION"/>
    <n v="200023581958"/>
    <x v="0"/>
    <n v="5001776941"/>
    <x v="0"/>
    <s v="SCH_24EC"/>
    <s v="Two"/>
    <n v="18"/>
    <n v="3740"/>
    <n v="3680"/>
    <n v="3720"/>
    <n v="3757"/>
    <n v="4094"/>
    <n v="5553"/>
    <n v="7349"/>
    <n v="6622"/>
    <n v="7005"/>
    <n v="7571"/>
    <n v="7192"/>
    <n v="8129"/>
  </r>
  <r>
    <n v="1002559410"/>
    <s v="T-MOBILE WEST CORPORATION"/>
    <n v="200023582113"/>
    <x v="0"/>
    <n v="5001735681"/>
    <x v="0"/>
    <s v="SCH_24EC"/>
    <s v="Two"/>
    <n v="18"/>
    <n v="3310"/>
    <n v="6626"/>
    <n v="6865"/>
    <n v="7676"/>
    <n v="7070"/>
    <n v="7276"/>
    <n v="7794"/>
    <n v="7188"/>
    <n v="7717"/>
    <n v="7189"/>
    <n v="6968"/>
    <n v="5667"/>
  </r>
  <r>
    <n v="1002559410"/>
    <s v="T-MOBILE WEST CORPORATION"/>
    <n v="200023582279"/>
    <x v="0"/>
    <n v="5000032815"/>
    <x v="0"/>
    <s v="SCH_24EC"/>
    <s v="Two"/>
    <n v="18"/>
    <n v="2964"/>
    <n v="3057"/>
    <n v="3299"/>
    <n v="3298"/>
    <n v="3233"/>
    <n v="3781"/>
    <n v="3387"/>
    <n v="3337"/>
    <n v="3572"/>
    <n v="3261"/>
    <n v="3531"/>
    <n v="2970"/>
  </r>
  <r>
    <n v="1002559410"/>
    <s v="T-MOBILE WEST CORPORATION"/>
    <n v="200023582469"/>
    <x v="0"/>
    <n v="5000319230"/>
    <x v="0"/>
    <s v="SCH_24EC"/>
    <s v="Two"/>
    <n v="18"/>
    <n v="7219"/>
    <n v="6947"/>
    <n v="7634"/>
    <n v="7529"/>
    <n v="7443"/>
    <n v="8232"/>
    <n v="7803"/>
    <n v="7885"/>
    <n v="8307"/>
    <n v="7641"/>
    <n v="8415"/>
    <n v="7388"/>
  </r>
  <r>
    <n v="1002559410"/>
    <s v="T-MOBILE WEST CORPORATION"/>
    <n v="200023582725"/>
    <x v="0"/>
    <n v="5001128457"/>
    <x v="0"/>
    <s v="SCH_24EC"/>
    <s v="Two"/>
    <n v="18"/>
    <n v="2169"/>
    <n v="2095"/>
    <n v="2367"/>
    <n v="2114"/>
    <n v="2403"/>
    <n v="2592"/>
    <n v="2470"/>
    <n v="2347"/>
    <n v="2764"/>
    <n v="2466"/>
    <n v="2468"/>
    <n v="2632"/>
  </r>
  <r>
    <n v="1002559410"/>
    <s v="T-MOBILE WEST CORPORATION"/>
    <n v="200023582907"/>
    <x v="0"/>
    <n v="5000491014"/>
    <x v="0"/>
    <s v="SCH_24EC"/>
    <s v="Two"/>
    <n v="18"/>
    <n v="3090"/>
    <n v="3440"/>
    <n v="3100"/>
    <n v="3090"/>
    <n v="3240"/>
    <n v="3470"/>
    <n v="3180"/>
    <n v="3280"/>
    <n v="3510"/>
    <n v="3260"/>
    <n v="3460"/>
    <n v="3360"/>
  </r>
  <r>
    <n v="1002559410"/>
    <s v="T-MOBILE WEST CORPORATION"/>
    <n v="200023583103"/>
    <x v="0"/>
    <n v="5000740771"/>
    <x v="0"/>
    <s v="SCH_24EC"/>
    <s v="Two"/>
    <n v="18"/>
    <n v="2590"/>
    <n v="2570"/>
    <n v="2600"/>
    <n v="2560"/>
    <n v="2790"/>
    <n v="2640"/>
    <n v="2779"/>
    <n v="2827"/>
    <n v="2839"/>
    <n v="2584"/>
    <n v="2904"/>
    <n v="2855"/>
  </r>
  <r>
    <n v="1002559410"/>
    <s v="T-MOBILE WEST CORPORATION"/>
    <n v="200023583277"/>
    <x v="0"/>
    <n v="5000306176"/>
    <x v="0"/>
    <s v="SCH_24EC"/>
    <s v="Two"/>
    <n v="18"/>
    <n v="3782"/>
    <n v="3672"/>
    <n v="3631"/>
    <n v="3933"/>
    <n v="3905"/>
    <n v="4347"/>
    <n v="5227"/>
    <n v="6905"/>
    <n v="7078"/>
    <n v="7482"/>
    <n v="7159"/>
    <n v="7630"/>
  </r>
  <r>
    <n v="1002559410"/>
    <s v="T-MOBILE WEST CORPORATION"/>
    <n v="200023583517"/>
    <x v="0"/>
    <n v="5001690221"/>
    <x v="0"/>
    <s v="SCH_24EC"/>
    <s v="Two"/>
    <n v="18"/>
    <n v="5060"/>
    <n v="4263"/>
    <n v="3934"/>
    <n v="4128"/>
    <n v="3654"/>
    <n v="3900"/>
    <n v="4689"/>
    <n v="4355"/>
    <n v="3936"/>
    <n v="4840"/>
    <n v="4538"/>
    <n v="5161"/>
  </r>
  <r>
    <n v="1002559410"/>
    <s v="T-MOBILE WEST CORPORATION"/>
    <n v="200023583772"/>
    <x v="0"/>
    <n v="5000168051"/>
    <x v="0"/>
    <s v="SCH_24EC"/>
    <s v="Two"/>
    <n v="18"/>
    <n v="3995"/>
    <n v="3485"/>
    <n v="3494"/>
    <n v="3509"/>
    <n v="3927"/>
    <n v="3704"/>
    <n v="3951"/>
    <n v="3748"/>
    <n v="3709"/>
    <n v="3920"/>
    <n v="3549"/>
    <n v="3770"/>
  </r>
  <r>
    <n v="1002559410"/>
    <s v="T-MOBILE WEST CORPORATION"/>
    <n v="200023584044"/>
    <x v="0"/>
    <n v="5000694026"/>
    <x v="0"/>
    <s v="SCH_24EC"/>
    <s v="Two"/>
    <n v="18"/>
    <n v="5021"/>
    <n v="4433"/>
    <n v="4450"/>
    <n v="4958"/>
    <n v="4601"/>
    <n v="4847"/>
    <n v="5181"/>
    <n v="4794"/>
    <n v="5590"/>
    <n v="6918"/>
    <n v="6019"/>
    <n v="6668"/>
  </r>
  <r>
    <n v="1002559410"/>
    <s v="T-MOBILE WEST CORPORATION"/>
    <n v="200023584176"/>
    <x v="0"/>
    <n v="5000352743"/>
    <x v="0"/>
    <s v="SCH_24EC"/>
    <s v="Two"/>
    <n v="18"/>
    <n v="3745"/>
    <n v="3299"/>
    <n v="3118"/>
    <n v="3485"/>
    <n v="3182"/>
    <n v="3370"/>
    <n v="3555"/>
    <n v="3421"/>
    <n v="3385"/>
    <n v="3537"/>
    <n v="3191"/>
    <n v="3545"/>
  </r>
  <r>
    <n v="1002559410"/>
    <s v="T-MOBILE WEST CORPORATION"/>
    <n v="200023584366"/>
    <x v="0"/>
    <n v="5000546692"/>
    <x v="0"/>
    <s v="SCH_24EC"/>
    <s v="Two"/>
    <n v="18"/>
    <n v="4160"/>
    <n v="3760"/>
    <n v="3750"/>
    <n v="4190"/>
    <n v="4970"/>
    <n v="4760"/>
    <n v="4670"/>
    <m/>
    <m/>
    <m/>
    <m/>
    <m/>
  </r>
  <r>
    <n v="1002559410"/>
    <s v="T-MOBILE WEST CORPORATION"/>
    <n v="200023584598"/>
    <x v="0"/>
    <n v="5001910464"/>
    <x v="0"/>
    <s v="SCH_24EC"/>
    <s v="Two"/>
    <n v="18"/>
    <n v="2637"/>
    <n v="2540"/>
    <n v="2489"/>
    <n v="2658"/>
    <n v="2364"/>
    <n v="2472"/>
    <n v="2838"/>
    <n v="3461.817"/>
    <n v="3017.183"/>
    <n v="3287"/>
    <n v="2510"/>
    <n v="2910"/>
  </r>
  <r>
    <n v="1002559410"/>
    <s v="T-MOBILE WEST CORPORATION"/>
    <n v="200023600089"/>
    <x v="0"/>
    <n v="5000688128"/>
    <x v="0"/>
    <s v="SCH_24EC"/>
    <s v="Two"/>
    <n v="18"/>
    <n v="3081"/>
    <m/>
    <n v="5352"/>
    <m/>
    <n v="5157"/>
    <m/>
    <n v="5392"/>
    <m/>
    <n v="5371"/>
    <m/>
    <n v="5344"/>
    <m/>
  </r>
  <r>
    <n v="1002559410"/>
    <s v="T-MOBILE WEST CORPORATION"/>
    <n v="200023600295"/>
    <x v="0"/>
    <n v="5000420999"/>
    <x v="0"/>
    <s v="SCH_24EC"/>
    <s v="Two"/>
    <n v="18"/>
    <n v="3082"/>
    <n v="2881"/>
    <n v="2897"/>
    <n v="2822"/>
    <n v="3080"/>
    <n v="2925"/>
    <n v="2976"/>
    <n v="3262"/>
    <n v="3171"/>
    <n v="3032"/>
    <n v="3257"/>
    <n v="3190"/>
  </r>
  <r>
    <n v="1002559410"/>
    <s v="T-MOBILE WEST CORPORATION"/>
    <n v="200023600584"/>
    <x v="0"/>
    <n v="5000504018"/>
    <x v="0"/>
    <s v="SCH_24EC"/>
    <s v="Two"/>
    <n v="18"/>
    <n v="2310"/>
    <n v="2010"/>
    <n v="1999"/>
    <n v="2124"/>
    <n v="2249"/>
    <n v="2086"/>
    <n v="2115"/>
    <n v="2144"/>
    <n v="2066"/>
    <n v="2180"/>
    <n v="1980"/>
    <n v="2057"/>
  </r>
  <r>
    <n v="1002559410"/>
    <s v="T-MOBILE WEST CORPORATION"/>
    <n v="200023600808"/>
    <x v="0"/>
    <n v="5000520795"/>
    <x v="0"/>
    <s v="SCH_24EC"/>
    <s v="Two"/>
    <n v="18"/>
    <n v="2167"/>
    <n v="2147"/>
    <n v="2277"/>
    <n v="2078"/>
    <n v="2406"/>
    <n v="2166"/>
    <n v="2265"/>
    <n v="2276"/>
    <n v="2267"/>
    <n v="2262"/>
    <n v="2844"/>
    <n v="2718"/>
  </r>
  <r>
    <n v="1002559410"/>
    <s v="T-MOBILE WEST CORPORATION"/>
    <n v="200023601012"/>
    <x v="0"/>
    <n v="5001065339"/>
    <x v="0"/>
    <s v="SCH_24EC"/>
    <s v="Two"/>
    <n v="18"/>
    <n v="3674"/>
    <n v="3151"/>
    <n v="4674"/>
    <n v="5575"/>
    <n v="5704"/>
    <n v="5524"/>
    <n v="5500"/>
    <n v="5703"/>
    <n v="5325"/>
    <n v="5614"/>
    <n v="5114"/>
    <n v="5187"/>
  </r>
  <r>
    <n v="1002559410"/>
    <s v="T-MOBILE WEST CORPORATION"/>
    <n v="200023601210"/>
    <x v="0"/>
    <n v="5001665627"/>
    <x v="0"/>
    <s v="SCH_24EC"/>
    <s v="Two"/>
    <n v="18"/>
    <n v="2240"/>
    <n v="2090"/>
    <n v="2160"/>
    <n v="2270"/>
    <n v="2290"/>
    <n v="2300"/>
    <n v="2560"/>
    <n v="2870"/>
    <n v="6890"/>
    <n v="6210"/>
    <n v="5940"/>
    <n v="6770"/>
  </r>
  <r>
    <n v="1002559410"/>
    <s v="T-MOBILE WEST CORPORATION"/>
    <n v="200023601434"/>
    <x v="0"/>
    <n v="5001077500"/>
    <x v="0"/>
    <s v="SCH_24EC"/>
    <s v="Two"/>
    <n v="18"/>
    <n v="3636"/>
    <n v="3410"/>
    <n v="3526"/>
    <n v="3913"/>
    <n v="3568"/>
    <n v="3716"/>
    <n v="4016"/>
    <n v="3781"/>
    <n v="4710"/>
    <n v="5213"/>
    <n v="6767"/>
    <n v="5995"/>
  </r>
  <r>
    <n v="1002559410"/>
    <s v="T-MOBILE WEST CORPORATION"/>
    <n v="200023601640"/>
    <x v="0"/>
    <n v="5001344672"/>
    <x v="0"/>
    <s v="SCH_24EC"/>
    <s v="Two"/>
    <n v="18"/>
    <n v="3287"/>
    <n v="3417"/>
    <n v="3476"/>
    <n v="3451"/>
    <n v="3872"/>
    <n v="3791"/>
    <n v="4040"/>
    <n v="3630"/>
    <n v="5675"/>
    <n v="7625"/>
    <n v="7379"/>
    <n v="8096"/>
  </r>
  <r>
    <n v="1002559410"/>
    <s v="T-MOBILE WEST CORPORATION"/>
    <n v="200023601871"/>
    <x v="0"/>
    <n v="5001086575"/>
    <x v="0"/>
    <s v="SCH_24EC"/>
    <s v="Two"/>
    <n v="18"/>
    <n v="5373"/>
    <m/>
    <n v="4958"/>
    <m/>
    <n v="5200"/>
    <m/>
    <n v="5747"/>
    <m/>
    <n v="13104"/>
    <m/>
    <n v="12571"/>
    <m/>
  </r>
  <r>
    <n v="1002559410"/>
    <s v="T-MOBILE WEST CORPORATION"/>
    <n v="200023602119"/>
    <x v="0"/>
    <n v="5000698877"/>
    <x v="0"/>
    <s v="SCH_24EC"/>
    <s v="Two"/>
    <n v="18"/>
    <n v="2368"/>
    <n v="2279"/>
    <n v="2448"/>
    <n v="2406"/>
    <n v="2347"/>
    <n v="2620"/>
    <n v="2468"/>
    <n v="2465"/>
    <n v="2579"/>
    <n v="2377"/>
    <n v="2629"/>
    <n v="2278"/>
  </r>
  <r>
    <n v="1002559410"/>
    <s v="T-MOBILE WEST CORPORATION"/>
    <n v="200023602341"/>
    <x v="0"/>
    <n v="5001005841"/>
    <x v="0"/>
    <s v="SCH_24EC"/>
    <s v="Two"/>
    <n v="18"/>
    <n v="5441"/>
    <m/>
    <n v="5224"/>
    <m/>
    <n v="5050"/>
    <m/>
    <n v="5453"/>
    <m/>
    <n v="5602"/>
    <m/>
    <n v="5316"/>
    <m/>
  </r>
  <r>
    <n v="1002559410"/>
    <s v="T-MOBILE WEST CORPORATION"/>
    <n v="200023602481"/>
    <x v="0"/>
    <n v="5001395564"/>
    <x v="0"/>
    <s v="SCH_24EC"/>
    <s v="Two"/>
    <n v="18"/>
    <n v="4450"/>
    <n v="3975"/>
    <n v="4060"/>
    <n v="4648"/>
    <n v="7305"/>
    <n v="7125"/>
    <n v="7248"/>
    <n v="7440"/>
    <n v="6860"/>
    <n v="7264"/>
    <n v="6566"/>
    <n v="6719"/>
  </r>
  <r>
    <n v="1002559410"/>
    <s v="T-MOBILE WEST CORPORATION"/>
    <n v="200023602713"/>
    <x v="0"/>
    <n v="5000295466"/>
    <x v="0"/>
    <s v="SCH_24EC"/>
    <s v="Two"/>
    <n v="18"/>
    <n v="3397"/>
    <n v="3101"/>
    <n v="3587"/>
    <n v="3429"/>
    <n v="3583"/>
    <n v="3794"/>
    <n v="3670"/>
    <n v="3554"/>
    <n v="4002"/>
    <n v="3443"/>
    <n v="3327"/>
    <n v="3904"/>
  </r>
  <r>
    <n v="1002559410"/>
    <s v="T-MOBILE WEST CORPORATION"/>
    <n v="200023602945"/>
    <x v="0"/>
    <n v="5001780119"/>
    <x v="0"/>
    <s v="SCH_24EC"/>
    <s v="Two"/>
    <n v="18"/>
    <n v="3789"/>
    <n v="4104"/>
    <n v="4128"/>
    <n v="4620"/>
    <n v="4245"/>
    <n v="4474"/>
    <n v="4887"/>
    <n v="4594"/>
    <n v="4863"/>
    <n v="4496"/>
    <n v="4947"/>
    <n v="4318"/>
  </r>
  <r>
    <n v="1002559410"/>
    <s v="T-MOBILE WEST CORPORATION"/>
    <n v="200023603265"/>
    <x v="0"/>
    <n v="5001655772"/>
    <x v="0"/>
    <s v="SCH_24EC"/>
    <s v="Two"/>
    <n v="18"/>
    <n v="4142"/>
    <n v="3900"/>
    <n v="4205"/>
    <n v="4185"/>
    <n v="4126"/>
    <n v="4698"/>
    <n v="4792"/>
    <n v="4791"/>
    <n v="4778"/>
    <n v="4296"/>
    <n v="3951"/>
    <n v="4283"/>
  </r>
  <r>
    <n v="1002559410"/>
    <s v="T-MOBILE WEST CORPORATION"/>
    <n v="200023603414"/>
    <x v="0"/>
    <n v="5001064617"/>
    <x v="0"/>
    <s v="SCH_24EC"/>
    <s v="Two"/>
    <n v="18"/>
    <n v="5699"/>
    <n v="6229"/>
    <n v="5547"/>
    <n v="5577"/>
    <n v="5814"/>
    <n v="5858"/>
    <n v="5677"/>
    <n v="5903"/>
    <n v="6138"/>
    <n v="5774"/>
    <n v="6179"/>
    <n v="5920"/>
  </r>
  <r>
    <n v="1002559410"/>
    <s v="T-MOBILE WEST CORPORATION"/>
    <n v="200023603570"/>
    <x v="0"/>
    <n v="5000654425"/>
    <x v="0"/>
    <s v="SCH_24EC"/>
    <s v="Two"/>
    <n v="18"/>
    <n v="3031"/>
    <n v="2874"/>
    <n v="2918"/>
    <n v="3064"/>
    <n v="2985"/>
    <n v="2997"/>
    <n v="3275"/>
    <n v="3258"/>
    <n v="3729"/>
    <n v="3857"/>
    <n v="3459"/>
    <n v="3925"/>
  </r>
  <r>
    <n v="1002559410"/>
    <s v="T-MOBILE WEST CORPORATION"/>
    <n v="200023603778"/>
    <x v="0"/>
    <n v="5001127259"/>
    <x v="0"/>
    <s v="SCH_24EC"/>
    <s v="Two"/>
    <n v="18"/>
    <n v="4520"/>
    <n v="4080"/>
    <n v="4390"/>
    <n v="4410"/>
    <n v="4720"/>
    <n v="5050"/>
    <n v="4830"/>
    <n v="4660"/>
    <n v="5300"/>
    <n v="4740"/>
    <n v="4870"/>
    <n v="4820"/>
  </r>
  <r>
    <n v="1002559410"/>
    <s v="T-MOBILE WEST CORPORATION"/>
    <n v="200023604016"/>
    <x v="0"/>
    <n v="5001604288"/>
    <x v="0"/>
    <s v="SCH_24EC"/>
    <s v="Two"/>
    <n v="18"/>
    <n v="2905"/>
    <n v="3719"/>
    <n v="3775"/>
    <n v="4263"/>
    <n v="3942"/>
    <n v="4224"/>
    <n v="4580"/>
    <n v="4264"/>
    <n v="4451"/>
    <n v="4052"/>
    <n v="3932"/>
    <n v="3822"/>
  </r>
  <r>
    <n v="1002559410"/>
    <s v="T-MOBILE WEST CORPORATION"/>
    <n v="200023604198"/>
    <x v="0"/>
    <n v="5000614140"/>
    <x v="0"/>
    <s v="SCH_24EC"/>
    <s v="Two"/>
    <n v="18"/>
    <n v="6449"/>
    <n v="6518"/>
    <n v="6540"/>
    <n v="6527"/>
    <n v="7227"/>
    <n v="6852"/>
    <n v="6771"/>
    <n v="7228"/>
    <n v="6664"/>
    <n v="7298"/>
    <n v="6726"/>
    <n v="7393"/>
  </r>
  <r>
    <n v="1002559410"/>
    <s v="T-MOBILE WEST CORPORATION"/>
    <n v="200023604685"/>
    <x v="0"/>
    <n v="5001558018"/>
    <x v="0"/>
    <s v="SCH_24EC"/>
    <s v="Two"/>
    <n v="18"/>
    <n v="3800"/>
    <n v="3700"/>
    <n v="3800"/>
    <n v="4060"/>
    <n v="4070"/>
    <n v="4020"/>
    <n v="4570"/>
    <n v="4140"/>
    <n v="4370"/>
    <n v="5110"/>
    <n v="6990"/>
    <n v="8630"/>
  </r>
  <r>
    <n v="1002559410"/>
    <s v="T-MOBILE WEST CORPORATION"/>
    <n v="200023604909"/>
    <x v="0"/>
    <n v="5000413785"/>
    <x v="0"/>
    <s v="SCH_24EC"/>
    <s v="Two"/>
    <n v="18"/>
    <n v="2430"/>
    <n v="2240"/>
    <n v="2230"/>
    <n v="2190"/>
    <n v="2380"/>
    <n v="2190"/>
    <n v="2170"/>
    <n v="2380"/>
    <n v="2210"/>
    <n v="2300"/>
    <n v="2230"/>
    <n v="2540"/>
  </r>
  <r>
    <n v="1002559410"/>
    <s v="T-MOBILE WEST CORPORATION"/>
    <n v="200023620111"/>
    <x v="0"/>
    <n v="5000453510"/>
    <x v="0"/>
    <s v="SCH_24EC"/>
    <s v="Two"/>
    <n v="18"/>
    <n v="2988"/>
    <n v="2615"/>
    <n v="2597"/>
    <n v="2618"/>
    <n v="3142"/>
    <n v="2916"/>
    <n v="3153"/>
    <n v="2969"/>
    <n v="2919"/>
    <n v="3076"/>
    <n v="2771"/>
    <n v="2551"/>
  </r>
  <r>
    <n v="1002559410"/>
    <s v="T-MOBILE WEST CORPORATION"/>
    <n v="200023620566"/>
    <x v="0"/>
    <n v="5000717536"/>
    <x v="0"/>
    <s v="SCH_24EC"/>
    <s v="Two"/>
    <n v="18"/>
    <n v="4396"/>
    <n v="3646"/>
    <n v="3994"/>
    <n v="4076"/>
    <n v="4552"/>
    <n v="4259"/>
    <n v="4039"/>
    <n v="4140"/>
    <n v="3758"/>
    <n v="3827"/>
    <n v="2944"/>
    <n v="8933"/>
  </r>
  <r>
    <n v="1002559410"/>
    <s v="T-MOBILE WEST CORPORATION"/>
    <n v="200023620780"/>
    <x v="0"/>
    <n v="5001435879"/>
    <x v="0"/>
    <s v="SCH_24EC"/>
    <s v="Two"/>
    <n v="18"/>
    <n v="2589"/>
    <n v="2266"/>
    <n v="2296"/>
    <n v="2335"/>
    <n v="2702"/>
    <n v="2579"/>
    <n v="2893"/>
    <n v="2705"/>
    <n v="2602"/>
    <n v="2671"/>
    <n v="2378"/>
    <n v="2475"/>
  </r>
  <r>
    <n v="1002559410"/>
    <s v="T-MOBILE WEST CORPORATION"/>
    <n v="200023620962"/>
    <x v="0"/>
    <n v="5001487632"/>
    <x v="0"/>
    <s v="SCH_24EC"/>
    <s v="Two"/>
    <n v="18"/>
    <n v="2508"/>
    <n v="2325"/>
    <n v="2555"/>
    <n v="2304"/>
    <n v="2451"/>
    <n v="2593"/>
    <n v="2467"/>
    <n v="2372"/>
    <n v="2678"/>
    <n v="2324"/>
    <n v="2373"/>
    <n v="2610"/>
  </r>
  <r>
    <n v="1002559410"/>
    <s v="T-MOBILE WEST CORPORATION"/>
    <n v="200023621184"/>
    <x v="0"/>
    <n v="5001633255"/>
    <x v="0"/>
    <s v="SCH_24EC"/>
    <s v="Two"/>
    <n v="18"/>
    <n v="2484"/>
    <n v="2152"/>
    <n v="2155"/>
    <n v="2262"/>
    <n v="2358"/>
    <n v="2294"/>
    <n v="2328"/>
    <n v="2469"/>
    <n v="2245"/>
    <n v="2370"/>
    <n v="2125"/>
    <n v="2203"/>
  </r>
  <r>
    <n v="1002559410"/>
    <s v="T-MOBILE WEST CORPORATION"/>
    <n v="200023621408"/>
    <x v="0"/>
    <n v="5001693398"/>
    <x v="0"/>
    <s v="SCH_24EC"/>
    <s v="Two"/>
    <n v="18"/>
    <n v="2483"/>
    <n v="2347"/>
    <n v="2182"/>
    <n v="2295"/>
    <n v="2463"/>
    <n v="2514"/>
    <n v="3226"/>
    <n v="3293"/>
    <n v="3137"/>
    <n v="2661"/>
    <n v="2749"/>
    <n v="2619"/>
  </r>
  <r>
    <n v="1002559410"/>
    <s v="T-MOBILE WEST CORPORATION"/>
    <n v="200023621689"/>
    <x v="0"/>
    <n v="5000757879"/>
    <x v="0"/>
    <s v="SCH_24EC"/>
    <s v="Two"/>
    <n v="18"/>
    <n v="3915"/>
    <n v="3742"/>
    <n v="4042"/>
    <n v="4039"/>
    <n v="3943"/>
    <n v="4486"/>
    <n v="4188"/>
    <n v="4203"/>
    <n v="4446"/>
    <n v="4031"/>
    <n v="4316"/>
    <n v="3775"/>
  </r>
  <r>
    <n v="1002559410"/>
    <s v="T-MOBILE WEST CORPORATION"/>
    <n v="200023621911"/>
    <x v="0"/>
    <n v="5000821763"/>
    <x v="0"/>
    <s v="SCH_24EC"/>
    <s v="Two"/>
    <n v="18"/>
    <n v="3302"/>
    <n v="3109"/>
    <n v="3201"/>
    <n v="3406"/>
    <n v="3360"/>
    <n v="3330"/>
    <n v="3577"/>
    <n v="3293"/>
    <n v="3663"/>
    <n v="3464"/>
    <n v="3375"/>
    <n v="3870"/>
  </r>
  <r>
    <n v="1002559410"/>
    <s v="T-MOBILE WEST CORPORATION"/>
    <n v="200023622224"/>
    <x v="0"/>
    <n v="5000167902"/>
    <x v="0"/>
    <s v="SCH_24EC"/>
    <s v="Two"/>
    <n v="18"/>
    <m/>
    <n v="5547"/>
    <m/>
    <n v="5798"/>
    <m/>
    <n v="5928"/>
    <m/>
    <n v="5979"/>
    <m/>
    <n v="6130"/>
    <m/>
    <n v="6259"/>
  </r>
  <r>
    <n v="1002559410"/>
    <s v="T-MOBILE WEST CORPORATION"/>
    <n v="200023622406"/>
    <x v="0"/>
    <n v="5001765824"/>
    <x v="0"/>
    <s v="SCH_24EC"/>
    <s v="Two"/>
    <n v="18"/>
    <n v="3130"/>
    <n v="2241"/>
    <n v="2750"/>
    <n v="2805"/>
    <n v="3257"/>
    <n v="3130"/>
    <n v="2132.069"/>
    <n v="4621.9309999999996"/>
    <n v="3156"/>
    <n v="3194"/>
    <n v="3276"/>
    <n v="3178"/>
  </r>
  <r>
    <n v="1002559410"/>
    <s v="T-MOBILE WEST CORPORATION"/>
    <n v="200023622653"/>
    <x v="0"/>
    <n v="5000331283"/>
    <x v="0"/>
    <s v="SCH_24EC"/>
    <s v="Two"/>
    <n v="18"/>
    <n v="4682"/>
    <n v="4830"/>
    <n v="4943"/>
    <n v="4691"/>
    <n v="4896"/>
    <n v="4829"/>
    <n v="5368"/>
    <n v="5014"/>
    <n v="5304"/>
    <n v="4941"/>
    <n v="4880"/>
    <n v="5380"/>
  </r>
  <r>
    <n v="1002559410"/>
    <s v="T-MOBILE WEST CORPORATION"/>
    <n v="200023622851"/>
    <x v="0"/>
    <n v="5000612283"/>
    <x v="0"/>
    <s v="SCH_24EC"/>
    <s v="Two"/>
    <n v="18"/>
    <n v="7890"/>
    <n v="7310"/>
    <n v="7710"/>
    <n v="7640"/>
    <n v="7520"/>
    <n v="9060"/>
    <n v="8540"/>
    <n v="8490"/>
    <n v="9070"/>
    <n v="8640"/>
    <n v="8180"/>
    <n v="8840"/>
  </r>
  <r>
    <n v="1002559410"/>
    <s v="T-MOBILE WEST CORPORATION"/>
    <n v="200023623073"/>
    <x v="0"/>
    <n v="5000009698"/>
    <x v="0"/>
    <s v="SCH_24EC"/>
    <s v="Two"/>
    <n v="18"/>
    <n v="5444"/>
    <n v="5529"/>
    <n v="5522"/>
    <n v="5455"/>
    <n v="6128"/>
    <n v="5803"/>
    <n v="5935"/>
    <n v="6067"/>
    <n v="6029"/>
    <n v="5538"/>
    <n v="6008"/>
    <n v="5755"/>
  </r>
  <r>
    <n v="1002559410"/>
    <s v="T-MOBILE WEST CORPORATION"/>
    <n v="200023623248"/>
    <x v="0"/>
    <n v="5001837461"/>
    <x v="0"/>
    <s v="SCH_24EC"/>
    <s v="Two"/>
    <n v="18"/>
    <n v="2732"/>
    <n v="2507"/>
    <n v="2641"/>
    <n v="2486"/>
    <n v="2352"/>
    <n v="2664"/>
    <n v="2434"/>
    <n v="2510"/>
    <n v="2672"/>
    <n v="2482"/>
    <n v="2775"/>
    <n v="2551"/>
  </r>
  <r>
    <n v="1002559410"/>
    <s v="T-MOBILE WEST CORPORATION"/>
    <n v="200023623420"/>
    <x v="0"/>
    <n v="5001564809"/>
    <x v="0"/>
    <s v="SCH_24EC"/>
    <s v="Two"/>
    <n v="18"/>
    <n v="3441"/>
    <n v="3040"/>
    <n v="3123"/>
    <n v="3324"/>
    <n v="3381"/>
    <n v="3280"/>
    <n v="3348"/>
    <n v="3832"/>
    <n v="5048"/>
    <n v="5345"/>
    <n v="4820"/>
    <n v="5847"/>
  </r>
  <r>
    <n v="1002559410"/>
    <s v="T-MOBILE WEST CORPORATION"/>
    <n v="200023623677"/>
    <x v="0"/>
    <n v="5001580221"/>
    <x v="0"/>
    <s v="SCH_24EC"/>
    <s v="Two"/>
    <n v="18"/>
    <n v="3140"/>
    <n v="3050"/>
    <n v="3350"/>
    <n v="3160"/>
    <n v="3270"/>
    <n v="3500"/>
    <n v="3470"/>
    <n v="3350"/>
    <n v="3942"/>
    <n v="3338"/>
    <n v="3525"/>
    <n v="4017"/>
  </r>
  <r>
    <n v="1002559410"/>
    <s v="T-MOBILE WEST CORPORATION"/>
    <n v="200023623875"/>
    <x v="0"/>
    <n v="5000236718"/>
    <x v="0"/>
    <s v="SCH_24EC"/>
    <s v="Two"/>
    <n v="18"/>
    <m/>
    <n v="5613"/>
    <m/>
    <n v="5243"/>
    <m/>
    <n v="5088"/>
    <m/>
    <n v="5517"/>
    <m/>
    <n v="5428"/>
    <m/>
    <n v="5576"/>
  </r>
  <r>
    <n v="1002559410"/>
    <s v="T-MOBILE WEST CORPORATION"/>
    <n v="200023624113"/>
    <x v="0"/>
    <n v="5000493857"/>
    <x v="0"/>
    <s v="SCH_24EC"/>
    <s v="Two"/>
    <n v="18"/>
    <n v="5432"/>
    <n v="7622"/>
    <n v="6881"/>
    <n v="6775"/>
    <n v="7507"/>
    <n v="7090"/>
    <n v="7157"/>
    <n v="7653"/>
    <n v="7152"/>
    <n v="7593"/>
    <n v="6915"/>
    <n v="7342"/>
  </r>
  <r>
    <n v="1002559410"/>
    <s v="T-MOBILE WEST CORPORATION"/>
    <n v="200023624303"/>
    <x v="0"/>
    <n v="5001823652"/>
    <x v="0"/>
    <s v="SCH_24EC"/>
    <s v="Two"/>
    <n v="18"/>
    <n v="4135"/>
    <n v="3544"/>
    <n v="3554"/>
    <n v="3648"/>
    <n v="4114"/>
    <n v="3872"/>
    <n v="4192"/>
    <n v="3923"/>
    <n v="3865"/>
    <n v="4078"/>
    <n v="3665"/>
    <n v="3912"/>
  </r>
  <r>
    <n v="1002559410"/>
    <s v="T-MOBILE WEST CORPORATION"/>
    <n v="200023624535"/>
    <x v="0"/>
    <n v="5001615871"/>
    <x v="0"/>
    <s v="SCH_24EC"/>
    <s v="Two"/>
    <n v="18"/>
    <n v="2735"/>
    <n v="2577"/>
    <n v="2836"/>
    <n v="2661"/>
    <n v="2761"/>
    <n v="2975"/>
    <n v="2826"/>
    <n v="2730"/>
    <n v="3094"/>
    <n v="3130"/>
    <n v="3728"/>
    <n v="4717"/>
  </r>
  <r>
    <n v="1002559410"/>
    <s v="T-MOBILE WEST CORPORATION"/>
    <n v="200023624741"/>
    <x v="0"/>
    <n v="5001382879"/>
    <x v="0"/>
    <s v="SCH_24EC"/>
    <s v="Two"/>
    <n v="18"/>
    <n v="2512"/>
    <n v="2189"/>
    <n v="2196"/>
    <n v="2321"/>
    <n v="2386"/>
    <n v="2339"/>
    <n v="2342"/>
    <n v="2480"/>
    <n v="2318"/>
    <n v="2462"/>
    <n v="2247"/>
    <n v="2294"/>
  </r>
  <r>
    <n v="1002559410"/>
    <s v="T-MOBILE WEST CORPORATION"/>
    <n v="200023640390"/>
    <x v="0"/>
    <n v="5001838634"/>
    <x v="0"/>
    <s v="SCH_24EC"/>
    <s v="Two"/>
    <n v="18"/>
    <n v="3831"/>
    <n v="3576"/>
    <n v="3658"/>
    <n v="3792"/>
    <n v="3739"/>
    <n v="3784"/>
    <n v="4123"/>
    <n v="3725"/>
    <n v="4240"/>
    <n v="3758"/>
    <n v="3608"/>
    <n v="4091"/>
  </r>
  <r>
    <n v="1002559410"/>
    <s v="T-MOBILE WEST CORPORATION"/>
    <n v="200023640598"/>
    <x v="0"/>
    <n v="5001767759"/>
    <x v="0"/>
    <s v="SCH_24EC"/>
    <s v="Two"/>
    <n v="18"/>
    <n v="6042"/>
    <n v="5409"/>
    <n v="5345"/>
    <n v="5395"/>
    <n v="6298"/>
    <n v="5930"/>
    <n v="6489"/>
    <n v="6112"/>
    <n v="6056"/>
    <n v="6302"/>
    <n v="5677"/>
    <n v="5927"/>
  </r>
  <r>
    <n v="1002559410"/>
    <s v="T-MOBILE WEST CORPORATION"/>
    <n v="200023640960"/>
    <x v="0"/>
    <n v="5001531043"/>
    <x v="0"/>
    <s v="SCH_24EC"/>
    <s v="Two"/>
    <n v="18"/>
    <n v="3120"/>
    <n v="3102"/>
    <n v="2668"/>
    <n v="2944"/>
    <n v="3082"/>
    <n v="3243"/>
    <n v="3003"/>
    <n v="3082"/>
    <n v="3605.8820000000001"/>
    <n v="2858.1179999999999"/>
    <n v="3408"/>
    <n v="3221"/>
  </r>
  <r>
    <n v="1002559410"/>
    <s v="T-MOBILE WEST CORPORATION"/>
    <n v="200023641190"/>
    <x v="0"/>
    <n v="5000560600"/>
    <x v="0"/>
    <s v="SCH_24EC"/>
    <s v="Two"/>
    <n v="18"/>
    <n v="4051"/>
    <n v="3929"/>
    <n v="4318"/>
    <n v="3863"/>
    <n v="4142"/>
    <n v="3888"/>
    <n v="4180"/>
    <n v="4050"/>
    <n v="4627"/>
    <n v="4245"/>
    <n v="4115"/>
    <n v="4631"/>
  </r>
  <r>
    <n v="1002559410"/>
    <s v="T-MOBILE WEST CORPORATION"/>
    <n v="200023641372"/>
    <x v="0"/>
    <n v="5000177447"/>
    <x v="0"/>
    <s v="SCH_24EC"/>
    <s v="Two"/>
    <n v="18"/>
    <n v="3832.4760000000001"/>
    <m/>
    <n v="3691.4749999999999"/>
    <m/>
    <n v="8521.0490000000009"/>
    <m/>
    <n v="3889.4760000000001"/>
    <m/>
    <n v="6785.5240000000003"/>
    <m/>
    <n v="5513.0150000000003"/>
    <m/>
  </r>
  <r>
    <n v="1002559410"/>
    <s v="T-MOBILE WEST CORPORATION"/>
    <n v="200023641539"/>
    <x v="0"/>
    <n v="5000928278"/>
    <x v="0"/>
    <s v="SCH_24EC"/>
    <s v="Two"/>
    <n v="18"/>
    <n v="8909"/>
    <n v="7919"/>
    <n v="7824"/>
    <n v="7873"/>
    <n v="8399"/>
    <n v="8128"/>
    <n v="7957"/>
    <n v="8649"/>
    <n v="8188"/>
    <n v="8790"/>
    <n v="8195"/>
    <n v="9024"/>
  </r>
  <r>
    <n v="1002559410"/>
    <s v="T-MOBILE WEST CORPORATION"/>
    <n v="200023641802"/>
    <x v="0"/>
    <n v="5001684714"/>
    <x v="0"/>
    <s v="SCH_24EC"/>
    <s v="Two"/>
    <n v="18"/>
    <n v="1464"/>
    <n v="1403"/>
    <n v="1506"/>
    <n v="1473"/>
    <n v="1440"/>
    <n v="1628"/>
    <n v="1561"/>
    <n v="1565"/>
    <n v="1657"/>
    <n v="1533"/>
    <n v="1370"/>
    <n v="1558"/>
  </r>
  <r>
    <n v="1002559410"/>
    <s v="T-MOBILE WEST CORPORATION"/>
    <n v="200023642305"/>
    <x v="0"/>
    <n v="5000133498"/>
    <x v="0"/>
    <s v="SCH_24EC"/>
    <s v="Two"/>
    <n v="18"/>
    <n v="4483"/>
    <n v="4139"/>
    <n v="4144"/>
    <n v="4580"/>
    <n v="4212"/>
    <n v="4368"/>
    <n v="4639"/>
    <n v="4343"/>
    <n v="4359"/>
    <n v="4698"/>
    <n v="4341"/>
    <n v="6243"/>
  </r>
  <r>
    <n v="1002559410"/>
    <s v="T-MOBILE WEST CORPORATION"/>
    <n v="200023642578"/>
    <x v="0"/>
    <n v="5000884178"/>
    <x v="0"/>
    <s v="SCH_24EC"/>
    <s v="Two"/>
    <n v="18"/>
    <n v="3727"/>
    <n v="3498"/>
    <n v="3712"/>
    <n v="3516"/>
    <n v="3732"/>
    <n v="4034"/>
    <n v="3897"/>
    <n v="3769"/>
    <n v="4261"/>
    <n v="3661"/>
    <n v="3710"/>
    <n v="4056"/>
  </r>
  <r>
    <n v="1002559410"/>
    <s v="T-MOBILE WEST CORPORATION"/>
    <n v="200023642826"/>
    <x v="0"/>
    <n v="5001110474"/>
    <x v="0"/>
    <s v="SCH_24EC"/>
    <s v="Two"/>
    <n v="18"/>
    <n v="1992"/>
    <n v="1887"/>
    <n v="2085"/>
    <n v="1921"/>
    <n v="1940"/>
    <n v="2059"/>
    <n v="2068"/>
    <n v="2021"/>
    <n v="2226"/>
    <n v="1868"/>
    <n v="2123"/>
    <n v="2096"/>
  </r>
  <r>
    <n v="1002559410"/>
    <s v="T-MOBILE WEST CORPORATION"/>
    <n v="200023643014"/>
    <x v="0"/>
    <n v="5000234721"/>
    <x v="0"/>
    <s v="SCH_24EC"/>
    <s v="Two"/>
    <n v="18"/>
    <n v="2904"/>
    <n v="2534"/>
    <n v="2547"/>
    <n v="2813"/>
    <n v="2569"/>
    <n v="2678"/>
    <n v="2870"/>
    <n v="2676"/>
    <n v="2649"/>
    <n v="2717"/>
    <n v="2521"/>
    <n v="2870"/>
  </r>
  <r>
    <n v="1002559410"/>
    <s v="T-MOBILE WEST CORPORATION"/>
    <n v="200023643311"/>
    <x v="0"/>
    <n v="5001444515"/>
    <x v="0"/>
    <s v="SCH_24EC"/>
    <s v="Two"/>
    <n v="18"/>
    <n v="2704"/>
    <n v="2580"/>
    <n v="2531"/>
    <n v="2721"/>
    <n v="2654"/>
    <n v="2650"/>
    <n v="2815"/>
    <n v="2495"/>
    <n v="2588"/>
    <n v="2649"/>
    <n v="2564"/>
    <n v="2908"/>
  </r>
  <r>
    <n v="1002559410"/>
    <s v="T-MOBILE WEST CORPORATION"/>
    <n v="200023643501"/>
    <x v="0"/>
    <n v="5000956486"/>
    <x v="0"/>
    <s v="SCH_24EC"/>
    <s v="Two"/>
    <n v="18"/>
    <n v="3412"/>
    <n v="3310"/>
    <n v="3559"/>
    <n v="3348"/>
    <n v="6415"/>
    <n v="6709"/>
    <n v="6623"/>
    <n v="6539"/>
    <n v="7820"/>
    <n v="6769"/>
    <n v="6962"/>
    <n v="7691"/>
  </r>
  <r>
    <n v="1002559410"/>
    <s v="T-MOBILE WEST CORPORATION"/>
    <n v="200023643790"/>
    <x v="0"/>
    <n v="5000221729"/>
    <x v="0"/>
    <s v="SCH_24EC"/>
    <s v="Two"/>
    <n v="18"/>
    <n v="2705"/>
    <n v="2799"/>
    <n v="2906"/>
    <n v="2815"/>
    <n v="3041"/>
    <n v="2977"/>
    <n v="3452"/>
    <n v="3180"/>
    <n v="3372"/>
    <n v="3075"/>
    <n v="2965"/>
    <n v="3059"/>
  </r>
  <r>
    <n v="1002559410"/>
    <s v="T-MOBILE WEST CORPORATION"/>
    <n v="200023644038"/>
    <x v="0"/>
    <n v="5000263976"/>
    <x v="0"/>
    <s v="SCH_24EC"/>
    <s v="Two"/>
    <n v="18"/>
    <n v="8000"/>
    <n v="7852"/>
    <n v="8492"/>
    <n v="8393"/>
    <n v="8026"/>
    <n v="9673"/>
    <n v="9147"/>
    <n v="9180"/>
    <n v="9768"/>
    <n v="9155"/>
    <n v="9898"/>
    <n v="8477"/>
  </r>
  <r>
    <n v="1002559410"/>
    <s v="T-MOBILE WEST CORPORATION"/>
    <n v="200023644574"/>
    <x v="0"/>
    <n v="5001522479"/>
    <x v="0"/>
    <s v="SCH_24EC"/>
    <s v="Two"/>
    <n v="18"/>
    <n v="6629"/>
    <n v="6695"/>
    <n v="6663"/>
    <n v="6576"/>
    <n v="7395"/>
    <n v="6238"/>
    <n v="6628"/>
    <n v="7023"/>
    <n v="7211"/>
    <n v="6726"/>
    <n v="7339"/>
    <n v="7032"/>
  </r>
  <r>
    <n v="1002559410"/>
    <s v="T-MOBILE WEST CORPORATION"/>
    <n v="200023644822"/>
    <x v="0"/>
    <n v="5001931715"/>
    <x v="0"/>
    <s v="SCH_24EC"/>
    <s v="Two"/>
    <n v="18"/>
    <n v="2286"/>
    <n v="2622.9679999999998"/>
    <n v="2196.0320000000002"/>
    <n v="2724"/>
    <n v="2888"/>
    <n v="3067"/>
    <n v="2960"/>
    <n v="3037"/>
    <n v="3273"/>
    <n v="2893"/>
    <n v="3079"/>
    <n v="2852"/>
  </r>
  <r>
    <n v="1002559410"/>
    <s v="T-MOBILE WEST CORPORATION"/>
    <n v="200023660505"/>
    <x v="0"/>
    <n v="5001893933"/>
    <x v="0"/>
    <s v="SCH_24EC"/>
    <s v="Two"/>
    <n v="18"/>
    <n v="5044"/>
    <n v="4698"/>
    <n v="4853"/>
    <n v="5022"/>
    <n v="4864"/>
    <n v="4861"/>
    <n v="5187"/>
    <n v="4690"/>
    <n v="5339"/>
    <n v="4833"/>
    <n v="4440"/>
    <n v="4695"/>
  </r>
  <r>
    <n v="1002559410"/>
    <s v="T-MOBILE WEST CORPORATION"/>
    <n v="200023660679"/>
    <x v="0"/>
    <n v="5000918815"/>
    <x v="0"/>
    <s v="SCH_24EC"/>
    <s v="Two"/>
    <n v="18"/>
    <n v="7022"/>
    <n v="6231"/>
    <n v="6306"/>
    <n v="6623"/>
    <n v="6972"/>
    <n v="6828"/>
    <n v="6885"/>
    <n v="7213"/>
    <n v="6831"/>
    <n v="7302"/>
    <n v="6616"/>
    <n v="6916"/>
  </r>
  <r>
    <n v="1002559410"/>
    <s v="T-MOBILE WEST CORPORATION"/>
    <n v="200023660976"/>
    <x v="0"/>
    <n v="5000140637"/>
    <x v="0"/>
    <s v="SCH_24EC"/>
    <s v="Two"/>
    <n v="18"/>
    <n v="4457"/>
    <n v="4365"/>
    <n v="4363"/>
    <n v="4981"/>
    <n v="4706"/>
    <n v="4949"/>
    <n v="5422"/>
    <n v="5044"/>
    <n v="5362"/>
    <n v="4980"/>
    <n v="5116"/>
    <n v="4216"/>
  </r>
  <r>
    <n v="1002559410"/>
    <s v="T-MOBILE WEST CORPORATION"/>
    <n v="200023661115"/>
    <x v="0"/>
    <n v="5001604379"/>
    <x v="0"/>
    <s v="SCH_24EC"/>
    <s v="Two"/>
    <n v="18"/>
    <n v="4022"/>
    <n v="3718"/>
    <n v="3955"/>
    <n v="3920"/>
    <n v="4504"/>
    <n v="5384"/>
    <n v="8813"/>
    <n v="7053"/>
    <n v="8094"/>
    <n v="8063"/>
    <n v="7788"/>
    <n v="8555"/>
  </r>
  <r>
    <n v="1002559410"/>
    <s v="T-MOBILE WEST CORPORATION"/>
    <n v="200023661289"/>
    <x v="0"/>
    <n v="5000261995"/>
    <x v="0"/>
    <s v="SCH_24EC"/>
    <s v="Two"/>
    <n v="18"/>
    <n v="5297"/>
    <n v="5888"/>
    <n v="5796"/>
    <n v="6687"/>
    <n v="6156"/>
    <n v="6472"/>
    <n v="6960"/>
    <n v="6584"/>
    <n v="6624"/>
    <n v="7073"/>
    <n v="6404"/>
    <n v="7132"/>
  </r>
  <r>
    <n v="1002559410"/>
    <s v="T-MOBILE WEST CORPORATION"/>
    <n v="200023661503"/>
    <x v="0"/>
    <n v="5001509981"/>
    <x v="0"/>
    <s v="SCH_24EC"/>
    <s v="Two"/>
    <n v="18"/>
    <n v="7736"/>
    <n v="6985"/>
    <n v="6646"/>
    <n v="7670"/>
    <n v="6741"/>
    <n v="7163"/>
    <n v="7738"/>
    <n v="7372"/>
    <n v="8014"/>
    <n v="7487"/>
    <n v="8205"/>
    <n v="7184"/>
  </r>
  <r>
    <n v="1002559410"/>
    <s v="T-MOBILE WEST CORPORATION"/>
    <n v="200023661693"/>
    <x v="0"/>
    <n v="5000283930"/>
    <x v="0"/>
    <s v="SCH_24EC"/>
    <s v="Two"/>
    <n v="18"/>
    <n v="4794"/>
    <n v="4273"/>
    <n v="4326"/>
    <n v="4899"/>
    <n v="4623"/>
    <n v="4807"/>
    <n v="5176"/>
    <n v="4806"/>
    <n v="4738"/>
    <n v="5006"/>
    <n v="4558"/>
    <n v="5159"/>
  </r>
  <r>
    <n v="1002559410"/>
    <s v="T-MOBILE WEST CORPORATION"/>
    <n v="200023661966"/>
    <x v="0"/>
    <n v="5000696153"/>
    <x v="0"/>
    <s v="SCH_24EC"/>
    <s v="Two"/>
    <n v="18"/>
    <n v="1702"/>
    <n v="1777"/>
    <n v="1863"/>
    <n v="1716"/>
    <n v="1698"/>
    <n v="1611"/>
    <n v="1872"/>
    <n v="1723"/>
    <n v="1876"/>
    <n v="1678"/>
    <n v="1698"/>
    <n v="1905"/>
  </r>
  <r>
    <n v="1002559410"/>
    <s v="T-MOBILE WEST CORPORATION"/>
    <n v="200023662451"/>
    <x v="0"/>
    <n v="5000294576"/>
    <x v="0"/>
    <s v="SCH_24EC"/>
    <s v="Two"/>
    <n v="18"/>
    <n v="5858"/>
    <n v="5782"/>
    <n v="5735"/>
    <n v="6585"/>
    <n v="7488"/>
    <n v="7613"/>
    <n v="8216"/>
    <n v="7359"/>
    <n v="7701"/>
    <n v="8487"/>
    <n v="7733"/>
    <n v="8475"/>
  </r>
  <r>
    <n v="1002559410"/>
    <s v="T-MOBILE WEST CORPORATION"/>
    <n v="200023662782"/>
    <x v="0"/>
    <n v="5001657638"/>
    <x v="0"/>
    <s v="SCH_24EC"/>
    <s v="Two"/>
    <n v="18"/>
    <n v="2868"/>
    <n v="2608"/>
    <n v="2682"/>
    <n v="2645"/>
    <n v="2926"/>
    <n v="2806"/>
    <n v="2963"/>
    <n v="3238"/>
    <n v="2870"/>
    <n v="2786"/>
    <n v="2924"/>
    <n v="2844"/>
  </r>
  <r>
    <n v="1002559410"/>
    <s v="T-MOBILE WEST CORPORATION"/>
    <n v="200023663012"/>
    <x v="0"/>
    <n v="5000056502"/>
    <x v="0"/>
    <s v="SCH_24EC"/>
    <s v="Two"/>
    <n v="18"/>
    <n v="5783"/>
    <n v="4939"/>
    <n v="4634"/>
    <n v="4852"/>
    <n v="5098"/>
    <n v="4937"/>
    <n v="5463"/>
    <n v="5809"/>
    <n v="5446"/>
    <n v="5791"/>
    <n v="5280"/>
    <n v="5454"/>
  </r>
  <r>
    <n v="1002559410"/>
    <s v="T-MOBILE WEST CORPORATION"/>
    <n v="200023663301"/>
    <x v="0"/>
    <n v="5000618065"/>
    <x v="0"/>
    <s v="SCH_24EC"/>
    <s v="Two"/>
    <n v="18"/>
    <n v="3726"/>
    <n v="3634"/>
    <n v="3835"/>
    <n v="3832"/>
    <n v="3487"/>
    <n v="3589"/>
    <n v="3351"/>
    <n v="3627"/>
    <n v="4127"/>
    <n v="3692"/>
    <n v="4123"/>
    <n v="3679"/>
  </r>
  <r>
    <n v="1002559410"/>
    <s v="T-MOBILE WEST CORPORATION"/>
    <n v="200023663533"/>
    <x v="0"/>
    <n v="5001198272"/>
    <x v="0"/>
    <s v="SCH_24EC"/>
    <s v="Two"/>
    <n v="18"/>
    <n v="5089"/>
    <n v="5066"/>
    <n v="4669"/>
    <n v="4574"/>
    <n v="4451"/>
    <n v="5040"/>
    <n v="4510"/>
    <n v="4762"/>
    <n v="4424"/>
    <n v="3873"/>
    <n v="3704"/>
    <n v="3839"/>
  </r>
  <r>
    <n v="1002559410"/>
    <s v="T-MOBILE WEST CORPORATION"/>
    <n v="200023663749"/>
    <x v="0"/>
    <n v="5000978249"/>
    <x v="0"/>
    <s v="SCH_24EC"/>
    <s v="Two"/>
    <n v="18"/>
    <n v="3353"/>
    <n v="3230"/>
    <n v="3181"/>
    <n v="2295"/>
    <n v="2250"/>
    <n v="2173"/>
    <n v="3281"/>
    <n v="3434"/>
    <n v="3501"/>
    <n v="3799"/>
    <n v="3225"/>
    <n v="3708"/>
  </r>
  <r>
    <n v="1002559410"/>
    <s v="T-MOBILE WEST CORPORATION"/>
    <n v="200023663996"/>
    <x v="0"/>
    <n v="5001652451"/>
    <x v="0"/>
    <s v="SCH_24EC"/>
    <s v="Two"/>
    <n v="18"/>
    <n v="6763"/>
    <m/>
    <n v="6142.6229999999996"/>
    <m/>
    <n v="6914.3770000000004"/>
    <m/>
    <n v="7425"/>
    <m/>
    <n v="7095"/>
    <m/>
    <n v="8098"/>
    <m/>
  </r>
  <r>
    <n v="1002559410"/>
    <s v="T-MOBILE WEST CORPORATION"/>
    <n v="200023664143"/>
    <x v="0"/>
    <n v="5001755255"/>
    <x v="0"/>
    <s v="SCH_24EC"/>
    <s v="Two"/>
    <n v="18"/>
    <n v="4070"/>
    <n v="3990"/>
    <n v="4270"/>
    <n v="4240"/>
    <n v="4580"/>
    <n v="4750"/>
    <n v="4850"/>
    <n v="4590"/>
    <n v="5290"/>
    <n v="4600"/>
    <n v="4260"/>
    <n v="4330"/>
  </r>
  <r>
    <n v="1002559410"/>
    <s v="T-MOBILE WEST CORPORATION"/>
    <n v="200023664374"/>
    <x v="0"/>
    <n v="5000618483"/>
    <x v="0"/>
    <s v="SCH_24EC"/>
    <s v="Two"/>
    <n v="18"/>
    <n v="3433"/>
    <n v="3407"/>
    <n v="3475"/>
    <n v="3567"/>
    <n v="4389"/>
    <n v="4168"/>
    <n v="4577"/>
    <n v="5019"/>
    <n v="6805"/>
    <n v="6413"/>
    <n v="6406"/>
    <n v="7031"/>
  </r>
  <r>
    <n v="1002559410"/>
    <s v="T-MOBILE WEST CORPORATION"/>
    <n v="200023664507"/>
    <x v="0"/>
    <n v="5001395021"/>
    <x v="0"/>
    <s v="SCH_24EC"/>
    <s v="Two"/>
    <n v="18"/>
    <n v="7146"/>
    <n v="6609"/>
    <n v="6393"/>
    <n v="6365"/>
    <n v="7085"/>
    <n v="6577"/>
    <n v="6669"/>
    <n v="7332"/>
    <n v="7333"/>
    <n v="7822"/>
    <n v="7299"/>
    <n v="8153"/>
  </r>
  <r>
    <n v="1002559410"/>
    <s v="T-MOBILE WEST CORPORATION"/>
    <n v="200023664705"/>
    <x v="0"/>
    <n v="5000401378"/>
    <x v="0"/>
    <s v="SCH_24EC"/>
    <s v="Two"/>
    <n v="18"/>
    <n v="5636"/>
    <n v="5275"/>
    <n v="5375"/>
    <n v="5533"/>
    <n v="5390"/>
    <n v="5348"/>
    <n v="6045"/>
    <n v="5787"/>
    <n v="6626"/>
    <n v="5963"/>
    <n v="5714"/>
    <n v="6481"/>
  </r>
  <r>
    <n v="1002559410"/>
    <s v="T-MOBILE WEST CORPORATION"/>
    <n v="200023664945"/>
    <x v="0"/>
    <n v="5001900521"/>
    <x v="0"/>
    <s v="SCH_24EC"/>
    <s v="Two"/>
    <n v="18"/>
    <m/>
    <n v="3954"/>
    <m/>
    <n v="4004"/>
    <m/>
    <n v="3642"/>
    <m/>
    <n v="3707"/>
    <m/>
    <n v="3702"/>
    <m/>
    <n v="4084"/>
  </r>
  <r>
    <n v="1002559410"/>
    <s v="T-MOBILE WEST CORPORATION"/>
    <n v="200023680149"/>
    <x v="0"/>
    <n v="5000456437"/>
    <x v="0"/>
    <s v="SCH_24EC"/>
    <s v="Two"/>
    <n v="18"/>
    <n v="5270"/>
    <n v="5144"/>
    <n v="5271"/>
    <n v="5052"/>
    <n v="5528"/>
    <n v="5972"/>
    <n v="5799"/>
    <n v="5574"/>
    <n v="6093"/>
    <n v="5309"/>
    <n v="5367"/>
    <n v="5838"/>
  </r>
  <r>
    <n v="1002559410"/>
    <s v="T-MOBILE WEST CORPORATION"/>
    <n v="220004635557"/>
    <x v="0"/>
    <n v="5000564786"/>
    <x v="0"/>
    <s v="SCH_24EC"/>
    <s v="Two"/>
    <n v="18"/>
    <n v="2750"/>
    <n v="2361"/>
    <n v="2272"/>
    <n v="2311"/>
    <n v="2601"/>
    <n v="2449"/>
    <n v="2757"/>
    <n v="2579"/>
    <n v="2505"/>
    <n v="2602"/>
    <n v="2276"/>
    <n v="2386"/>
  </r>
  <r>
    <n v="1002559410"/>
    <s v="T-MOBILE WEST CORPORATION"/>
    <n v="220005817980"/>
    <x v="0"/>
    <n v="5002041270"/>
    <x v="0"/>
    <s v="SCH_24EC"/>
    <s v="Two"/>
    <n v="18"/>
    <n v="3707"/>
    <n v="3707"/>
    <n v="4043"/>
    <n v="2601"/>
    <n v="2815"/>
    <n v="3467"/>
    <n v="4240"/>
    <n v="3856"/>
    <n v="3976"/>
    <n v="2988"/>
    <n v="2693"/>
    <n v="3133"/>
  </r>
  <r>
    <n v="1002559410"/>
    <s v="T-MOBILE WEST CORPORATION"/>
    <n v="220010598278"/>
    <x v="0"/>
    <n v="5001137193"/>
    <x v="0"/>
    <s v="SCH_24EC"/>
    <s v="Two"/>
    <n v="18"/>
    <m/>
    <n v="2744"/>
    <m/>
    <n v="2562"/>
    <m/>
    <n v="2610"/>
    <m/>
    <n v="2923"/>
    <m/>
    <n v="3027"/>
    <m/>
    <n v="4808"/>
  </r>
  <r>
    <n v="1002559410"/>
    <s v="T-MOBILE WEST CORPORATION"/>
    <n v="220010599003"/>
    <x v="0"/>
    <n v="5000655013"/>
    <x v="0"/>
    <s v="SCH_24EC"/>
    <s v="Two"/>
    <n v="18"/>
    <m/>
    <n v="4791"/>
    <m/>
    <n v="5162"/>
    <m/>
    <n v="5501"/>
    <m/>
    <n v="6163"/>
    <m/>
    <n v="5565"/>
    <m/>
    <n v="5550"/>
  </r>
  <r>
    <n v="1002559410"/>
    <s v="T-MOBILE WEST CORPORATION"/>
    <n v="220010599011"/>
    <x v="0"/>
    <n v="5001435838"/>
    <x v="0"/>
    <s v="SCH_24EC"/>
    <s v="Two"/>
    <n v="18"/>
    <n v="5059"/>
    <n v="5168"/>
    <n v="5078"/>
    <n v="5053"/>
    <n v="5455"/>
    <n v="5185"/>
    <n v="7045"/>
    <n v="7313"/>
    <n v="7786"/>
    <n v="7225"/>
    <n v="7121"/>
    <n v="7836"/>
  </r>
  <r>
    <n v="1002559410"/>
    <s v="T-MOBILE WEST CORPORATION"/>
    <n v="220010599029"/>
    <x v="0"/>
    <n v="5001064394"/>
    <x v="0"/>
    <s v="SCH_24EC"/>
    <s v="Two"/>
    <n v="18"/>
    <n v="4436"/>
    <n v="4518"/>
    <n v="4661"/>
    <n v="4407"/>
    <n v="4579"/>
    <n v="4509"/>
    <n v="4923"/>
    <n v="4497"/>
    <n v="5581"/>
    <n v="6053"/>
    <n v="6278"/>
    <n v="7156"/>
  </r>
  <r>
    <n v="1002559410"/>
    <s v="T-MOBILE WEST CORPORATION"/>
    <n v="220010599045"/>
    <x v="0"/>
    <n v="5000165604"/>
    <x v="0"/>
    <s v="SCH_24EC"/>
    <s v="Two"/>
    <n v="18"/>
    <n v="3290"/>
    <n v="3470"/>
    <n v="3650"/>
    <n v="3430"/>
    <n v="3560"/>
    <n v="3500"/>
    <n v="3920"/>
    <n v="3520"/>
    <n v="4180"/>
    <n v="3910"/>
    <n v="3850"/>
    <n v="4200"/>
  </r>
  <r>
    <n v="1002559410"/>
    <s v="T-MOBILE WEST CORPORATION"/>
    <n v="220010599052"/>
    <x v="0"/>
    <n v="5001136766"/>
    <x v="0"/>
    <s v="SCH_24EC"/>
    <s v="Two"/>
    <n v="18"/>
    <n v="3440"/>
    <n v="3480"/>
    <n v="5649"/>
    <n v="6183"/>
    <n v="6538"/>
    <n v="6320"/>
    <n v="7004"/>
    <n v="6592"/>
    <n v="7043"/>
    <n v="6470"/>
    <n v="6816"/>
    <n v="7518"/>
  </r>
  <r>
    <n v="1002559410"/>
    <s v="T-MOBILE WEST CORPORATION"/>
    <n v="220010599078"/>
    <x v="0"/>
    <n v="5001540522"/>
    <x v="0"/>
    <s v="SCH_24EC"/>
    <s v="Two"/>
    <n v="18"/>
    <n v="2383"/>
    <n v="2466"/>
    <n v="2576"/>
    <n v="2226"/>
    <n v="2454"/>
    <n v="2331"/>
    <n v="2746"/>
    <n v="3222"/>
    <n v="3407"/>
    <n v="3078"/>
    <n v="2974"/>
    <n v="3227"/>
  </r>
  <r>
    <n v="1002559410"/>
    <s v="T-MOBILE WEST CORPORATION"/>
    <n v="220010599599"/>
    <x v="0"/>
    <n v="5000416707"/>
    <x v="0"/>
    <s v="SCH_24EC"/>
    <s v="Two"/>
    <n v="18"/>
    <n v="620"/>
    <n v="640"/>
    <n v="690"/>
    <n v="650"/>
    <n v="680"/>
    <n v="648"/>
    <n v="772"/>
    <n v="664"/>
    <n v="468"/>
    <n v="636"/>
    <n v="589"/>
    <n v="686"/>
  </r>
  <r>
    <n v="1002559410"/>
    <s v="T-MOBILE WEST CORPORATION"/>
    <n v="220010599599"/>
    <x v="0"/>
    <n v="5000416720"/>
    <x v="0"/>
    <s v="SCH_24EC"/>
    <s v="Two"/>
    <n v="18"/>
    <n v="4930"/>
    <n v="5370"/>
    <n v="5020"/>
    <n v="4620"/>
    <n v="5010"/>
    <n v="5190"/>
    <n v="5580"/>
    <n v="5879"/>
    <n v="6470"/>
    <n v="5382"/>
    <n v="4262"/>
    <n v="4512"/>
  </r>
  <r>
    <n v="1002559410"/>
    <s v="T-MOBILE WEST CORPORATION"/>
    <n v="220010599664"/>
    <x v="0"/>
    <n v="5000333398"/>
    <x v="0"/>
    <s v="SCH_24EC"/>
    <s v="Two"/>
    <n v="18"/>
    <n v="1903"/>
    <n v="1969"/>
    <n v="1957"/>
    <n v="1886"/>
    <n v="1945"/>
    <n v="1879"/>
    <n v="2161"/>
    <n v="2038"/>
    <n v="2173"/>
    <n v="1963"/>
    <n v="1921"/>
    <n v="2111"/>
  </r>
  <r>
    <n v="1002559410"/>
    <s v="T-MOBILE WEST CORPORATION"/>
    <n v="220010599680"/>
    <x v="0"/>
    <n v="5001578391"/>
    <x v="0"/>
    <s v="SCH_24EC"/>
    <s v="Two"/>
    <n v="18"/>
    <n v="3139"/>
    <n v="3206"/>
    <n v="3347"/>
    <n v="3164"/>
    <n v="3319"/>
    <n v="3211"/>
    <n v="3569"/>
    <n v="3037"/>
    <n v="3251"/>
    <n v="3352"/>
    <n v="2625"/>
    <n v="2636"/>
  </r>
  <r>
    <n v="1002559410"/>
    <s v="T-MOBILE WEST CORPORATION"/>
    <n v="220010600090"/>
    <x v="0"/>
    <n v="5001019189"/>
    <x v="0"/>
    <s v="SCH_24EC"/>
    <s v="Two"/>
    <n v="18"/>
    <n v="2863"/>
    <n v="2970"/>
    <n v="3045"/>
    <n v="2637"/>
    <n v="2921"/>
    <n v="5771"/>
    <n v="6533"/>
    <n v="6191"/>
    <n v="6626"/>
    <n v="6263"/>
    <n v="6241"/>
    <n v="6873"/>
  </r>
  <r>
    <n v="1002559410"/>
    <s v="T-MOBILE WEST CORPORATION"/>
    <n v="220010600157"/>
    <x v="0"/>
    <n v="5000516964"/>
    <x v="0"/>
    <s v="SCH_24EC"/>
    <s v="Two"/>
    <n v="18"/>
    <n v="2344"/>
    <n v="2595"/>
    <n v="2356"/>
    <n v="2358"/>
    <n v="2415"/>
    <n v="2598"/>
    <n v="2421"/>
    <n v="2514"/>
    <n v="2760"/>
    <n v="2611"/>
    <n v="2709"/>
    <n v="2729"/>
  </r>
  <r>
    <n v="1002559410"/>
    <s v="T-MOBILE WEST CORPORATION"/>
    <n v="220010600181"/>
    <x v="0"/>
    <n v="5000010009"/>
    <x v="1"/>
    <s v="SCH_25EC"/>
    <s v="Two"/>
    <n v="18"/>
    <n v="79800"/>
    <n v="90360"/>
    <n v="77160"/>
    <n v="76200"/>
    <n v="77280"/>
    <n v="82440"/>
    <n v="82440"/>
    <n v="89160"/>
    <n v="107520"/>
    <n v="94680"/>
    <n v="90840"/>
    <n v="89160"/>
  </r>
  <r>
    <n v="1002559410"/>
    <s v="T-MOBILE WEST CORPORATION"/>
    <n v="220010600413"/>
    <x v="0"/>
    <n v="5000940757"/>
    <x v="0"/>
    <s v="SCH_24EC"/>
    <s v="Two"/>
    <n v="18"/>
    <n v="3240"/>
    <n v="3545"/>
    <n v="3196"/>
    <n v="3309"/>
    <n v="3537"/>
    <n v="3804"/>
    <n v="3554"/>
    <n v="3689"/>
    <n v="4445"/>
    <n v="3672"/>
    <n v="3741"/>
    <n v="3572"/>
  </r>
  <r>
    <n v="1002559410"/>
    <s v="T-MOBILE WEST CORPORATION"/>
    <n v="220010600421"/>
    <x v="0"/>
    <n v="5000434991"/>
    <x v="0"/>
    <s v="SCH_24EC"/>
    <s v="Two"/>
    <n v="18"/>
    <n v="6354"/>
    <n v="6697"/>
    <n v="5965"/>
    <n v="5970"/>
    <n v="6100"/>
    <n v="6561"/>
    <n v="6057"/>
    <n v="6337"/>
    <n v="7219"/>
    <n v="6785"/>
    <n v="7226"/>
    <n v="6782"/>
  </r>
  <r>
    <n v="1002559410"/>
    <s v="T-MOBILE WEST CORPORATION"/>
    <n v="220010600439"/>
    <x v="0"/>
    <n v="5001535661"/>
    <x v="0"/>
    <s v="SCH_24EC"/>
    <s v="Two"/>
    <n v="18"/>
    <n v="3564"/>
    <n v="3914"/>
    <n v="3614"/>
    <n v="3514"/>
    <n v="3792"/>
    <n v="3711"/>
    <n v="3377"/>
    <n v="3689"/>
    <n v="3814"/>
    <n v="3543"/>
    <n v="3651"/>
    <n v="3633"/>
  </r>
  <r>
    <n v="1002559410"/>
    <s v="T-MOBILE WEST CORPORATION"/>
    <n v="220010600447"/>
    <x v="0"/>
    <n v="5000035821"/>
    <x v="0"/>
    <s v="SCH_24EC"/>
    <s v="Two"/>
    <n v="18"/>
    <n v="2140"/>
    <n v="2330"/>
    <n v="2110"/>
    <n v="1970"/>
    <n v="2050"/>
    <n v="2300"/>
    <n v="2390"/>
    <n v="2500"/>
    <n v="2680"/>
    <n v="2360"/>
    <n v="2320"/>
    <n v="2390"/>
  </r>
  <r>
    <n v="1002559410"/>
    <s v="T-MOBILE WEST CORPORATION"/>
    <n v="220010600470"/>
    <x v="0"/>
    <n v="5001090308"/>
    <x v="0"/>
    <s v="SCH_24EC"/>
    <s v="Two"/>
    <n v="18"/>
    <n v="3156"/>
    <n v="3431"/>
    <n v="3116"/>
    <n v="3155"/>
    <n v="3176"/>
    <n v="3441"/>
    <n v="3138"/>
    <n v="3240"/>
    <n v="3431"/>
    <n v="3273"/>
    <n v="3502"/>
    <n v="3398"/>
  </r>
  <r>
    <n v="1002559410"/>
    <s v="T-MOBILE WEST CORPORATION"/>
    <n v="220010600488"/>
    <x v="0"/>
    <n v="5000024002"/>
    <x v="0"/>
    <s v="SCH_24EC"/>
    <s v="Two"/>
    <n v="18"/>
    <n v="2863"/>
    <n v="2932"/>
    <n v="3047"/>
    <n v="2941"/>
    <n v="2913"/>
    <n v="3109"/>
    <n v="2978"/>
    <n v="2953"/>
    <n v="3344"/>
    <n v="2956"/>
    <n v="3109"/>
    <n v="3116"/>
  </r>
  <r>
    <n v="1002559410"/>
    <s v="T-MOBILE WEST CORPORATION"/>
    <n v="220010600793"/>
    <x v="0"/>
    <n v="5000423128"/>
    <x v="0"/>
    <s v="SCH_24EC"/>
    <s v="Two"/>
    <n v="18"/>
    <n v="3211"/>
    <n v="3555"/>
    <n v="3218"/>
    <n v="3199"/>
    <n v="3422"/>
    <n v="5053"/>
    <n v="4919"/>
    <n v="5208"/>
    <n v="5676"/>
    <n v="5249"/>
    <n v="5612"/>
    <n v="5267"/>
  </r>
  <r>
    <n v="1002559410"/>
    <s v="T-MOBILE WEST CORPORATION"/>
    <n v="220010600801"/>
    <x v="0"/>
    <n v="5000876812"/>
    <x v="0"/>
    <s v="SCH_24EC"/>
    <s v="Two"/>
    <n v="18"/>
    <n v="3490"/>
    <n v="3680"/>
    <n v="3480"/>
    <n v="3550"/>
    <n v="3780"/>
    <n v="4060"/>
    <n v="3860"/>
    <n v="4030"/>
    <n v="4267"/>
    <n v="3900"/>
    <n v="4083"/>
    <n v="3927"/>
  </r>
  <r>
    <n v="1002559410"/>
    <s v="T-MOBILE WEST CORPORATION"/>
    <n v="220010600819"/>
    <x v="0"/>
    <n v="5001820355"/>
    <x v="0"/>
    <s v="SCH_24EC"/>
    <s v="Two"/>
    <n v="18"/>
    <n v="3084"/>
    <n v="3352"/>
    <n v="3114"/>
    <n v="3128"/>
    <n v="3295"/>
    <n v="3593"/>
    <n v="3427"/>
    <n v="3553"/>
    <n v="3762"/>
    <n v="3418"/>
    <n v="3515"/>
    <n v="3391"/>
  </r>
  <r>
    <n v="1002559410"/>
    <s v="T-MOBILE WEST CORPORATION"/>
    <n v="220010600827"/>
    <x v="0"/>
    <n v="5001841995"/>
    <x v="0"/>
    <s v="SCH_24EC"/>
    <s v="Two"/>
    <n v="18"/>
    <n v="3638"/>
    <n v="4025"/>
    <n v="3655"/>
    <n v="3698"/>
    <n v="3904"/>
    <n v="4214"/>
    <n v="3763"/>
    <n v="3397"/>
    <n v="4241"/>
    <n v="4012"/>
    <n v="4230"/>
    <n v="3807"/>
  </r>
  <r>
    <n v="1002559410"/>
    <s v="T-MOBILE WEST CORPORATION"/>
    <n v="220010600835"/>
    <x v="0"/>
    <n v="5000973476"/>
    <x v="0"/>
    <s v="SCH_24EC"/>
    <s v="Two"/>
    <n v="18"/>
    <n v="2899"/>
    <n v="3211"/>
    <n v="2914"/>
    <n v="2889"/>
    <n v="3092"/>
    <n v="3368"/>
    <n v="3091"/>
    <n v="3258"/>
    <n v="3439"/>
    <n v="3236"/>
    <n v="3417"/>
    <n v="3282"/>
  </r>
  <r>
    <n v="1002559410"/>
    <s v="T-MOBILE WEST CORPORATION"/>
    <n v="220010600843"/>
    <x v="0"/>
    <n v="5000679267"/>
    <x v="0"/>
    <s v="SCH_24EC"/>
    <s v="Two"/>
    <n v="18"/>
    <n v="2883"/>
    <n v="3139"/>
    <n v="2832"/>
    <n v="2875"/>
    <n v="3094"/>
    <n v="3668"/>
    <n v="3480"/>
    <n v="3725"/>
    <n v="3852"/>
    <n v="3330"/>
    <n v="3810"/>
    <n v="3280"/>
  </r>
  <r>
    <n v="1002559410"/>
    <s v="T-MOBILE WEST CORPORATION"/>
    <n v="220010600868"/>
    <x v="0"/>
    <n v="5001216225"/>
    <x v="0"/>
    <s v="SCH_24EC"/>
    <s v="Two"/>
    <n v="18"/>
    <n v="4038"/>
    <n v="4469"/>
    <n v="4041"/>
    <n v="4041"/>
    <n v="4239"/>
    <n v="4545"/>
    <n v="4184"/>
    <n v="4330"/>
    <n v="4622"/>
    <n v="4312"/>
    <n v="4543"/>
    <n v="4408"/>
  </r>
  <r>
    <n v="1002559410"/>
    <s v="T-MOBILE WEST CORPORATION"/>
    <n v="220010600876"/>
    <x v="0"/>
    <n v="5001018642"/>
    <x v="0"/>
    <s v="SCH_24EC"/>
    <s v="Two"/>
    <n v="18"/>
    <n v="1729"/>
    <n v="1916"/>
    <n v="1762"/>
    <n v="1738"/>
    <n v="1777"/>
    <n v="1916"/>
    <n v="1803"/>
    <n v="1887"/>
    <n v="2008"/>
    <n v="1828"/>
    <n v="1894"/>
    <n v="1862"/>
  </r>
  <r>
    <n v="1002559410"/>
    <s v="T-MOBILE WEST CORPORATION"/>
    <n v="220010600991"/>
    <x v="0"/>
    <n v="5000807501"/>
    <x v="0"/>
    <s v="SCH_24EC"/>
    <s v="Two"/>
    <n v="18"/>
    <n v="4241"/>
    <n v="4698"/>
    <n v="4141"/>
    <n v="4133"/>
    <n v="4440"/>
    <n v="4837"/>
    <n v="4503"/>
    <n v="4724"/>
    <n v="5082"/>
    <n v="4603"/>
    <n v="4767"/>
    <n v="4642"/>
  </r>
  <r>
    <n v="1002559410"/>
    <s v="T-MOBILE WEST CORPORATION"/>
    <n v="220010601007"/>
    <x v="0"/>
    <n v="5000480080"/>
    <x v="0"/>
    <s v="SCH_24EC"/>
    <s v="Two"/>
    <n v="18"/>
    <n v="3728"/>
    <n v="4100"/>
    <n v="3650"/>
    <n v="3674"/>
    <n v="3841"/>
    <n v="4215"/>
    <n v="3833"/>
    <n v="3846"/>
    <n v="4238"/>
    <n v="3973"/>
    <n v="4145"/>
    <n v="4027"/>
  </r>
  <r>
    <n v="1002559410"/>
    <s v="T-MOBILE WEST CORPORATION"/>
    <n v="220010601023"/>
    <x v="0"/>
    <n v="5000551160"/>
    <x v="0"/>
    <s v="SCH_24EC"/>
    <s v="Two"/>
    <n v="18"/>
    <n v="4906"/>
    <n v="4487"/>
    <n v="4683"/>
    <n v="4662"/>
    <n v="5319"/>
    <n v="5027"/>
    <n v="4915"/>
    <n v="5359"/>
    <n v="5106"/>
    <n v="5060"/>
    <n v="5263"/>
    <n v="6092"/>
  </r>
  <r>
    <n v="1002559410"/>
    <s v="T-MOBILE WEST CORPORATION"/>
    <n v="220010601031"/>
    <x v="0"/>
    <n v="5000340296"/>
    <x v="3"/>
    <s v="SCH_31EC"/>
    <s v="Two"/>
    <n v="18"/>
    <n v="261600"/>
    <n v="201600"/>
    <n v="196800"/>
    <n v="204000"/>
    <n v="228000"/>
    <n v="220800"/>
    <n v="232800"/>
    <n v="256800"/>
    <n v="237600"/>
    <n v="223200"/>
    <n v="235200"/>
    <n v="235200"/>
  </r>
  <r>
    <n v="1002559410"/>
    <s v="T-MOBILE WEST CORPORATION"/>
    <n v="220010601049"/>
    <x v="0"/>
    <n v="5001921266"/>
    <x v="0"/>
    <s v="SCH_24EC"/>
    <s v="Two"/>
    <n v="18"/>
    <n v="1581"/>
    <n v="1457"/>
    <n v="2266"/>
    <n v="2890"/>
    <n v="3690"/>
    <n v="3872"/>
    <n v="3727"/>
    <n v="4104"/>
    <n v="3885"/>
    <n v="2686"/>
    <n v="2856"/>
    <n v="2792"/>
  </r>
  <r>
    <n v="1002559410"/>
    <s v="T-MOBILE WEST CORPORATION"/>
    <n v="220010601296"/>
    <x v="0"/>
    <n v="5000526739"/>
    <x v="0"/>
    <s v="SCH_24EC"/>
    <s v="Two"/>
    <n v="18"/>
    <n v="3282"/>
    <n v="3030"/>
    <n v="3036"/>
    <n v="3002"/>
    <n v="3507"/>
    <n v="3270"/>
    <n v="3658"/>
    <n v="4199"/>
    <n v="4079"/>
    <n v="3622"/>
    <n v="3327"/>
    <n v="3114"/>
  </r>
  <r>
    <n v="1002559410"/>
    <s v="T-MOBILE WEST CORPORATION"/>
    <n v="220010601346"/>
    <x v="0"/>
    <n v="5001539684"/>
    <x v="0"/>
    <s v="SCH_24EC"/>
    <s v="Two"/>
    <n v="18"/>
    <n v="6326"/>
    <n v="5759"/>
    <n v="5740"/>
    <n v="5809"/>
    <n v="6284"/>
    <n v="6225"/>
    <n v="6113"/>
    <n v="6783"/>
    <n v="6246"/>
    <n v="6170"/>
    <n v="6301"/>
    <n v="6074"/>
  </r>
  <r>
    <n v="1002559410"/>
    <s v="T-MOBILE WEST CORPORATION"/>
    <n v="220010601361"/>
    <x v="0"/>
    <n v="5001511881"/>
    <x v="0"/>
    <s v="SCH_24EC"/>
    <s v="Two"/>
    <n v="18"/>
    <n v="2299"/>
    <n v="2119"/>
    <n v="2076"/>
    <n v="2093"/>
    <n v="2322"/>
    <n v="2154"/>
    <n v="2084"/>
    <n v="2426"/>
    <n v="3598"/>
    <n v="6063"/>
    <n v="6725"/>
    <n v="6353"/>
  </r>
  <r>
    <n v="1002559410"/>
    <s v="T-MOBILE WEST CORPORATION"/>
    <n v="220010601387"/>
    <x v="0"/>
    <n v="5001157812"/>
    <x v="0"/>
    <s v="SCH_24EC"/>
    <s v="Two"/>
    <n v="18"/>
    <n v="3874"/>
    <n v="3475"/>
    <n v="3520"/>
    <n v="3534"/>
    <n v="3919"/>
    <n v="3696"/>
    <n v="3603"/>
    <n v="3973"/>
    <n v="3682"/>
    <n v="3649"/>
    <n v="4040"/>
    <n v="4787"/>
  </r>
  <r>
    <n v="1002559410"/>
    <s v="T-MOBILE WEST CORPORATION"/>
    <n v="220010608713"/>
    <x v="0"/>
    <n v="5001480397"/>
    <x v="0"/>
    <s v="SCH_24EC"/>
    <s v="Two"/>
    <n v="18"/>
    <n v="5252"/>
    <n v="4747"/>
    <n v="4772"/>
    <n v="4792"/>
    <n v="5444"/>
    <n v="5261"/>
    <n v="5285"/>
    <n v="5641"/>
    <n v="5213"/>
    <n v="5134"/>
    <n v="5300"/>
    <n v="5633"/>
  </r>
  <r>
    <n v="1002559410"/>
    <s v="T-MOBILE WEST CORPORATION"/>
    <n v="220010608721"/>
    <x v="0"/>
    <n v="5001668291"/>
    <x v="0"/>
    <s v="SCH_24EC"/>
    <s v="Two"/>
    <n v="18"/>
    <n v="1824"/>
    <n v="1675"/>
    <n v="1692"/>
    <n v="1613"/>
    <n v="1720"/>
    <n v="1604"/>
    <n v="1544"/>
    <n v="1679"/>
    <n v="1572"/>
    <n v="1568"/>
    <n v="1741"/>
    <n v="1798"/>
  </r>
  <r>
    <n v="1002559410"/>
    <s v="T-MOBILE WEST CORPORATION"/>
    <n v="220010608739"/>
    <x v="0"/>
    <n v="5001623623"/>
    <x v="0"/>
    <s v="SCH_24EC"/>
    <s v="Two"/>
    <n v="18"/>
    <n v="10787"/>
    <m/>
    <n v="14552"/>
    <m/>
    <n v="16645"/>
    <m/>
    <n v="16581"/>
    <m/>
    <n v="17865"/>
    <m/>
    <n v="18305"/>
    <m/>
  </r>
  <r>
    <n v="1002559410"/>
    <s v="T-MOBILE WEST CORPORATION"/>
    <n v="220010608747"/>
    <x v="0"/>
    <n v="5001953681"/>
    <x v="0"/>
    <s v="SCH_24EC"/>
    <s v="Two"/>
    <n v="18"/>
    <n v="4279"/>
    <m/>
    <n v="3419"/>
    <m/>
    <n v="4211"/>
    <m/>
    <n v="4256"/>
    <m/>
    <n v="4583"/>
    <m/>
    <n v="4466"/>
    <m/>
  </r>
  <r>
    <n v="1002559410"/>
    <s v="T-MOBILE WEST CORPORATION"/>
    <n v="220010608754"/>
    <x v="0"/>
    <n v="5000890984"/>
    <x v="0"/>
    <s v="SCH_24EC"/>
    <s v="Two"/>
    <n v="18"/>
    <n v="4880"/>
    <n v="4240"/>
    <n v="4560"/>
    <n v="4000"/>
    <n v="3920"/>
    <n v="4640"/>
    <n v="5440"/>
    <n v="5760"/>
    <n v="4960"/>
    <n v="4720"/>
    <n v="3760"/>
    <n v="4480"/>
  </r>
  <r>
    <n v="1002559410"/>
    <s v="T-MOBILE WEST CORPORATION"/>
    <n v="220010608762"/>
    <x v="0"/>
    <n v="5000347730"/>
    <x v="0"/>
    <s v="SCH_24EC"/>
    <s v="Two"/>
    <n v="18"/>
    <n v="2028.4690000000001"/>
    <n v="1808.5309999999999"/>
    <n v="4572"/>
    <n v="5961"/>
    <n v="2697.558"/>
    <n v="10609.441999999999"/>
    <n v="7529"/>
    <n v="12009.233"/>
    <m/>
    <m/>
    <m/>
    <m/>
  </r>
  <r>
    <n v="1002559410"/>
    <s v="T-MOBILE WEST CORPORATION"/>
    <n v="220010608788"/>
    <x v="0"/>
    <n v="5001336075"/>
    <x v="0"/>
    <s v="SCH_24EC"/>
    <s v="Two"/>
    <n v="18"/>
    <n v="3416"/>
    <n v="2723"/>
    <n v="3100"/>
    <n v="3142"/>
    <n v="3498"/>
    <n v="3306"/>
    <n v="3191"/>
    <n v="3426"/>
    <n v="3191"/>
    <n v="3306"/>
    <n v="3059"/>
    <n v="3390"/>
  </r>
  <r>
    <n v="1002559410"/>
    <s v="T-MOBILE WEST CORPORATION"/>
    <n v="220010609091"/>
    <x v="0"/>
    <n v="5000421585"/>
    <x v="0"/>
    <s v="SCH_24EC"/>
    <s v="Two"/>
    <n v="18"/>
    <n v="4199"/>
    <n v="3805"/>
    <n v="3497"/>
    <n v="3551"/>
    <n v="4797"/>
    <n v="6893"/>
    <n v="6812"/>
    <n v="7539"/>
    <n v="7043"/>
    <n v="7553"/>
    <n v="7010"/>
    <n v="7697"/>
  </r>
  <r>
    <n v="1002559410"/>
    <s v="T-MOBILE WEST CORPORATION"/>
    <n v="220010609117"/>
    <x v="0"/>
    <n v="5001181631"/>
    <x v="0"/>
    <s v="SCH_24EC"/>
    <s v="Two"/>
    <n v="18"/>
    <n v="5535"/>
    <n v="4487"/>
    <n v="4808"/>
    <n v="5101"/>
    <n v="5860"/>
    <n v="5510"/>
    <n v="5237"/>
    <n v="6786"/>
    <n v="7125"/>
    <n v="7602"/>
    <n v="7067"/>
    <n v="7812"/>
  </r>
  <r>
    <n v="1002559410"/>
    <s v="T-MOBILE WEST CORPORATION"/>
    <n v="220010609133"/>
    <x v="0"/>
    <n v="5001861474"/>
    <x v="0"/>
    <s v="SCH_24EC"/>
    <s v="Two"/>
    <n v="18"/>
    <n v="4386"/>
    <n v="3909"/>
    <n v="4014"/>
    <n v="4103"/>
    <n v="4722"/>
    <n v="4520"/>
    <n v="4426"/>
    <n v="4947"/>
    <n v="4628"/>
    <n v="4899"/>
    <n v="4494"/>
    <n v="4929"/>
  </r>
  <r>
    <n v="1002559410"/>
    <s v="T-MOBILE WEST CORPORATION"/>
    <n v="220010609141"/>
    <x v="0"/>
    <n v="5000848183"/>
    <x v="0"/>
    <s v="SCH_24EC"/>
    <s v="Two"/>
    <n v="18"/>
    <n v="3405"/>
    <n v="3059"/>
    <n v="3033"/>
    <n v="2973"/>
    <n v="3245"/>
    <n v="3035"/>
    <n v="3025"/>
    <n v="3297"/>
    <n v="3069"/>
    <n v="3235"/>
    <n v="3010"/>
    <n v="3412"/>
  </r>
  <r>
    <n v="1002559410"/>
    <s v="T-MOBILE WEST CORPORATION"/>
    <n v="220010609158"/>
    <x v="0"/>
    <n v="5000305651"/>
    <x v="0"/>
    <s v="SCH_24EC"/>
    <s v="Two"/>
    <n v="18"/>
    <n v="7085"/>
    <n v="6013"/>
    <n v="6051"/>
    <n v="6063"/>
    <n v="6655"/>
    <n v="6367"/>
    <n v="6246"/>
    <n v="6915"/>
    <n v="6456"/>
    <n v="6961"/>
    <n v="6579"/>
    <n v="7392"/>
  </r>
  <r>
    <n v="1002559410"/>
    <s v="T-MOBILE WEST CORPORATION"/>
    <n v="220010609182"/>
    <x v="0"/>
    <n v="5001066562"/>
    <x v="0"/>
    <s v="SCH_24EC"/>
    <s v="Two"/>
    <n v="18"/>
    <n v="2083"/>
    <n v="2032"/>
    <n v="1984"/>
    <n v="2178"/>
    <n v="2095"/>
    <n v="2097"/>
    <n v="2249"/>
    <n v="2035"/>
    <n v="2093"/>
    <n v="2175"/>
    <n v="2071"/>
    <n v="2223"/>
  </r>
  <r>
    <n v="1002559410"/>
    <s v="T-MOBILE WEST CORPORATION"/>
    <n v="220010609703"/>
    <x v="0"/>
    <n v="5000870261"/>
    <x v="0"/>
    <s v="SCH_24EC"/>
    <s v="Two"/>
    <n v="18"/>
    <n v="2547"/>
    <n v="2399"/>
    <n v="2326"/>
    <n v="2514"/>
    <n v="2484"/>
    <n v="2528"/>
    <n v="2736"/>
    <n v="2508"/>
    <n v="2593"/>
    <n v="2829"/>
    <n v="2551"/>
    <n v="2857"/>
  </r>
  <r>
    <n v="1002559410"/>
    <s v="T-MOBILE WEST CORPORATION"/>
    <n v="220010609711"/>
    <x v="0"/>
    <n v="5000782815"/>
    <x v="0"/>
    <s v="SCH_24EC"/>
    <s v="Two"/>
    <n v="18"/>
    <n v="1369"/>
    <n v="1633"/>
    <n v="2640"/>
    <n v="2859"/>
    <n v="2891"/>
    <n v="2973"/>
    <n v="3384"/>
    <n v="3116"/>
    <n v="3193"/>
    <n v="3271"/>
    <n v="2968"/>
    <n v="3273"/>
  </r>
  <r>
    <n v="1002559410"/>
    <s v="T-MOBILE WEST CORPORATION"/>
    <n v="220010609729"/>
    <x v="0"/>
    <n v="5000697780"/>
    <x v="0"/>
    <s v="SCH_24EC"/>
    <s v="Two"/>
    <n v="18"/>
    <n v="2439"/>
    <n v="2341"/>
    <n v="2373"/>
    <n v="2549"/>
    <n v="2532"/>
    <n v="2571"/>
    <n v="2822"/>
    <n v="2587"/>
    <n v="2660"/>
    <n v="2760"/>
    <n v="2295"/>
    <n v="2712"/>
  </r>
  <r>
    <n v="1002559410"/>
    <s v="T-MOBILE WEST CORPORATION"/>
    <n v="220010610818"/>
    <x v="0"/>
    <n v="5001994377"/>
    <x v="0"/>
    <s v="SCH_24EC"/>
    <s v="Two"/>
    <n v="18"/>
    <n v="1739"/>
    <n v="1635"/>
    <n v="1675"/>
    <n v="1816"/>
    <n v="1824"/>
    <n v="1725"/>
    <n v="1843"/>
    <n v="1672"/>
    <n v="1727"/>
    <n v="1829"/>
    <n v="1640"/>
    <n v="1847"/>
  </r>
  <r>
    <n v="1002559410"/>
    <s v="T-MOBILE WEST CORPORATION"/>
    <n v="220010610842"/>
    <x v="0"/>
    <n v="5000313630"/>
    <x v="0"/>
    <s v="SCH_24EC"/>
    <s v="Two"/>
    <n v="18"/>
    <n v="3038"/>
    <n v="2874"/>
    <n v="3024"/>
    <n v="3307"/>
    <n v="3340"/>
    <n v="3412"/>
    <n v="3787"/>
    <n v="3488"/>
    <n v="3570"/>
    <n v="3742"/>
    <n v="3250"/>
    <n v="3780"/>
  </r>
  <r>
    <n v="1002559410"/>
    <s v="T-MOBILE WEST CORPORATION"/>
    <n v="220010610867"/>
    <x v="0"/>
    <n v="5000760376"/>
    <x v="0"/>
    <s v="SCH_24EC"/>
    <s v="Two"/>
    <n v="18"/>
    <n v="2862"/>
    <n v="4018"/>
    <n v="4333"/>
    <n v="4778"/>
    <n v="4735"/>
    <n v="4759"/>
    <n v="5246"/>
    <n v="4744"/>
    <n v="5014"/>
    <n v="5076"/>
    <n v="4220"/>
    <n v="5079"/>
  </r>
  <r>
    <n v="1002559410"/>
    <s v="T-MOBILE WEST CORPORATION"/>
    <n v="220010610875"/>
    <x v="0"/>
    <n v="5001577762"/>
    <x v="0"/>
    <s v="SCH_24EC"/>
    <s v="Two"/>
    <n v="18"/>
    <n v="3056"/>
    <n v="2916"/>
    <n v="2921"/>
    <n v="3165"/>
    <n v="3014"/>
    <n v="3022"/>
    <n v="3317"/>
    <n v="2990"/>
    <n v="2903"/>
    <n v="3147"/>
    <n v="2978.192"/>
    <n v="3162.808"/>
  </r>
  <r>
    <n v="1002559410"/>
    <s v="T-MOBILE WEST CORPORATION"/>
    <n v="220010611592"/>
    <x v="0"/>
    <n v="5000200371"/>
    <x v="0"/>
    <s v="SCH_24EC"/>
    <s v="Two"/>
    <n v="18"/>
    <n v="3119"/>
    <n v="2967"/>
    <n v="2962"/>
    <n v="3205"/>
    <n v="3146"/>
    <n v="3188"/>
    <n v="3401"/>
    <n v="3074"/>
    <n v="3176"/>
    <n v="3367"/>
    <n v="3077"/>
    <n v="3417"/>
  </r>
  <r>
    <n v="1002559410"/>
    <s v="T-MOBILE WEST CORPORATION"/>
    <n v="220010611600"/>
    <x v="0"/>
    <n v="5000098416"/>
    <x v="0"/>
    <s v="SCH_24EC"/>
    <s v="Two"/>
    <n v="18"/>
    <n v="3461"/>
    <n v="3256"/>
    <n v="3337"/>
    <n v="3597"/>
    <n v="3507"/>
    <n v="3619"/>
    <n v="4406"/>
    <n v="3289"/>
    <n v="3359"/>
    <n v="3505"/>
    <n v="2834"/>
    <n v="7648"/>
  </r>
  <r>
    <n v="1002559410"/>
    <s v="T-MOBILE WEST CORPORATION"/>
    <n v="220010611626"/>
    <x v="0"/>
    <n v="5000917734"/>
    <x v="0"/>
    <s v="SCH_24EC"/>
    <s v="Two"/>
    <n v="18"/>
    <n v="2362"/>
    <n v="2221"/>
    <n v="2227"/>
    <n v="2399"/>
    <n v="2365"/>
    <n v="2359"/>
    <n v="2600"/>
    <n v="2500"/>
    <n v="3055"/>
    <n v="3226"/>
    <n v="2812"/>
    <n v="2704"/>
  </r>
  <r>
    <n v="1002559410"/>
    <s v="T-MOBILE WEST CORPORATION"/>
    <n v="220010611634"/>
    <x v="0"/>
    <n v="5000698583"/>
    <x v="0"/>
    <s v="SCH_24EC"/>
    <s v="Two"/>
    <n v="18"/>
    <n v="2432"/>
    <n v="1779"/>
    <n v="1782"/>
    <n v="1931"/>
    <n v="2363"/>
    <n v="2484"/>
    <n v="2422"/>
    <n v="2228"/>
    <n v="2587"/>
    <n v="2609"/>
    <n v="2324"/>
    <n v="3306"/>
  </r>
  <r>
    <n v="1002559410"/>
    <s v="T-MOBILE WEST CORPORATION"/>
    <n v="220010612608"/>
    <x v="0"/>
    <n v="5001052352"/>
    <x v="0"/>
    <s v="SCH_24EC"/>
    <s v="Two"/>
    <n v="18"/>
    <n v="2161"/>
    <n v="1991"/>
    <n v="2232"/>
    <n v="2087"/>
    <n v="2169"/>
    <n v="2333"/>
    <n v="2197"/>
    <n v="2117"/>
    <n v="2410"/>
    <n v="2114"/>
    <n v="2180"/>
    <n v="2355"/>
  </r>
  <r>
    <n v="1002559410"/>
    <s v="T-MOBILE WEST CORPORATION"/>
    <n v="220010612616"/>
    <x v="0"/>
    <n v="5001717663"/>
    <x v="0"/>
    <s v="SCH_24EC"/>
    <s v="Two"/>
    <n v="18"/>
    <n v="3546"/>
    <n v="3446"/>
    <n v="3656"/>
    <n v="3474"/>
    <n v="3732"/>
    <n v="4017"/>
    <n v="3871"/>
    <n v="3719"/>
    <n v="4231"/>
    <n v="3660"/>
    <n v="3712"/>
    <n v="3796"/>
  </r>
  <r>
    <n v="1002559410"/>
    <s v="T-MOBILE WEST CORPORATION"/>
    <n v="220010618589"/>
    <x v="0"/>
    <n v="5000891213"/>
    <x v="0"/>
    <s v="SCH_24EC"/>
    <s v="Two"/>
    <n v="18"/>
    <n v="6440"/>
    <n v="6247"/>
    <n v="6558"/>
    <n v="6230"/>
    <n v="6579"/>
    <n v="7135"/>
    <n v="6867"/>
    <n v="6550"/>
    <n v="7372"/>
    <n v="6364"/>
    <n v="6523"/>
    <n v="7075"/>
  </r>
  <r>
    <n v="1002559410"/>
    <s v="T-MOBILE WEST CORPORATION"/>
    <n v="220010619298"/>
    <x v="0"/>
    <n v="5000805670"/>
    <x v="0"/>
    <s v="SCH_24EC"/>
    <s v="Two"/>
    <n v="18"/>
    <n v="2856"/>
    <n v="2780"/>
    <n v="2980"/>
    <n v="2840"/>
    <n v="2985"/>
    <n v="3516"/>
    <n v="3951"/>
    <n v="3823"/>
    <n v="3604"/>
    <n v="3079"/>
    <n v="3134"/>
    <n v="3294"/>
  </r>
  <r>
    <n v="1002559410"/>
    <s v="T-MOBILE WEST CORPORATION"/>
    <n v="220010636557"/>
    <x v="0"/>
    <n v="5001171200"/>
    <x v="0"/>
    <s v="SCH_24EC"/>
    <s v="Two"/>
    <n v="18"/>
    <n v="2834"/>
    <n v="2441"/>
    <n v="2958"/>
    <n v="2753"/>
    <n v="2861"/>
    <n v="3047"/>
    <n v="2909"/>
    <n v="2811"/>
    <n v="3175"/>
    <n v="2795"/>
    <n v="2910"/>
    <n v="3195"/>
  </r>
  <r>
    <n v="1002559410"/>
    <s v="T-MOBILE WEST CORPORATION"/>
    <n v="220010636565"/>
    <x v="0"/>
    <n v="5000204927"/>
    <x v="0"/>
    <s v="SCH_24EC"/>
    <s v="Two"/>
    <n v="18"/>
    <n v="8188"/>
    <n v="7970"/>
    <n v="8182"/>
    <n v="6974"/>
    <n v="7359"/>
    <n v="7853"/>
    <n v="7523"/>
    <n v="7326"/>
    <n v="8771"/>
    <n v="7671"/>
    <n v="7889"/>
    <n v="8661"/>
  </r>
  <r>
    <n v="1002559410"/>
    <s v="T-MOBILE WEST CORPORATION"/>
    <n v="220010636573"/>
    <x v="0"/>
    <n v="5001526355"/>
    <x v="0"/>
    <s v="SCH_24EC"/>
    <s v="Two"/>
    <n v="18"/>
    <n v="3948"/>
    <n v="3851"/>
    <n v="4245"/>
    <n v="4049"/>
    <n v="4169"/>
    <n v="4441"/>
    <n v="4315"/>
    <n v="4189"/>
    <n v="4776"/>
    <n v="4168.1819999999998"/>
    <n v="3926.8180000000002"/>
    <n v="4531"/>
  </r>
  <r>
    <n v="1002559410"/>
    <s v="T-MOBILE WEST CORPORATION"/>
    <n v="220010636698"/>
    <x v="0"/>
    <n v="5001385376"/>
    <x v="0"/>
    <s v="SCH_24EC"/>
    <s v="Two"/>
    <n v="18"/>
    <n v="2909"/>
    <n v="2777"/>
    <n v="2972"/>
    <n v="2938"/>
    <n v="3021"/>
    <n v="3304"/>
    <n v="3366"/>
    <n v="3336"/>
    <n v="3723"/>
    <n v="3117"/>
    <n v="2949"/>
    <n v="3249"/>
  </r>
  <r>
    <n v="1002559410"/>
    <s v="T-MOBILE WEST CORPORATION"/>
    <n v="220010636706"/>
    <x v="0"/>
    <n v="5000730077"/>
    <x v="0"/>
    <s v="SCH_24EC"/>
    <s v="Two"/>
    <n v="18"/>
    <n v="2055"/>
    <n v="1857"/>
    <n v="2136"/>
    <n v="1982"/>
    <n v="2080"/>
    <n v="2264"/>
    <n v="2220"/>
    <n v="2171"/>
    <n v="2430"/>
    <n v="2076"/>
    <n v="2062"/>
    <n v="2224"/>
  </r>
  <r>
    <n v="1002559410"/>
    <s v="T-MOBILE WEST CORPORATION"/>
    <n v="220010636714"/>
    <x v="0"/>
    <n v="5001044619"/>
    <x v="0"/>
    <s v="SCH_24EC"/>
    <s v="Two"/>
    <n v="18"/>
    <n v="7735"/>
    <m/>
    <n v="7434"/>
    <m/>
    <n v="7077"/>
    <m/>
    <n v="7752"/>
    <m/>
    <n v="8037"/>
    <m/>
    <n v="7372"/>
    <m/>
  </r>
  <r>
    <n v="1002559410"/>
    <s v="T-MOBILE WEST CORPORATION"/>
    <n v="220010636722"/>
    <x v="0"/>
    <n v="5000224766"/>
    <x v="0"/>
    <s v="SCH_24EC"/>
    <s v="Two"/>
    <n v="18"/>
    <n v="3515"/>
    <n v="5940"/>
    <n v="6342"/>
    <n v="5971"/>
    <n v="6369"/>
    <n v="6886"/>
    <n v="6591"/>
    <n v="6318"/>
    <n v="7245"/>
    <n v="6343"/>
    <n v="7023"/>
    <n v="6810"/>
  </r>
  <r>
    <n v="1002559410"/>
    <s v="T-MOBILE WEST CORPORATION"/>
    <n v="220010636755"/>
    <x v="0"/>
    <n v="5000721562"/>
    <x v="0"/>
    <s v="SCH_24EC"/>
    <s v="Two"/>
    <n v="18"/>
    <n v="661"/>
    <n v="0"/>
    <n v="731"/>
    <n v="2652"/>
    <n v="2582"/>
    <n v="2686"/>
    <n v="3262"/>
    <n v="3229"/>
    <n v="3567"/>
    <n v="2810"/>
    <n v="11792"/>
    <n v="3389"/>
  </r>
  <r>
    <n v="1002559410"/>
    <s v="T-MOBILE WEST CORPORATION"/>
    <n v="220010636771"/>
    <x v="0"/>
    <n v="5000632064"/>
    <x v="0"/>
    <s v="SCH_24EC"/>
    <s v="Two"/>
    <n v="18"/>
    <n v="3310"/>
    <n v="3380"/>
    <n v="3360"/>
    <n v="3270"/>
    <n v="3620"/>
    <n v="3340"/>
    <n v="3060"/>
    <n v="4890"/>
    <n v="4240"/>
    <n v="3560"/>
    <n v="3820"/>
    <n v="3590"/>
  </r>
  <r>
    <n v="1002559410"/>
    <s v="T-MOBILE WEST CORPORATION"/>
    <n v="220010636789"/>
    <x v="0"/>
    <n v="5001795172"/>
    <x v="0"/>
    <s v="SCH_24EC"/>
    <s v="Two"/>
    <n v="18"/>
    <n v="2453"/>
    <n v="2405"/>
    <n v="2580"/>
    <n v="2425"/>
    <n v="2571"/>
    <n v="2747"/>
    <n v="2658"/>
    <n v="2550"/>
    <n v="2907"/>
    <n v="2542"/>
    <n v="3014"/>
    <n v="5861"/>
  </r>
  <r>
    <n v="1002559410"/>
    <s v="T-MOBILE WEST CORPORATION"/>
    <n v="220010636896"/>
    <x v="0"/>
    <n v="5001127606"/>
    <x v="0"/>
    <s v="SCH_24EC"/>
    <s v="Two"/>
    <n v="18"/>
    <n v="3725"/>
    <n v="3625"/>
    <n v="3908"/>
    <n v="3683"/>
    <n v="3763"/>
    <n v="4056"/>
    <n v="3916"/>
    <n v="3837"/>
    <n v="4059"/>
    <n v="3550"/>
    <n v="3922"/>
    <n v="3783"/>
  </r>
  <r>
    <n v="1002559410"/>
    <s v="T-MOBILE WEST CORPORATION"/>
    <n v="220010636904"/>
    <x v="0"/>
    <n v="5002050200"/>
    <x v="0"/>
    <s v="SCH_24EC"/>
    <s v="Two"/>
    <n v="18"/>
    <n v="3282"/>
    <n v="3240"/>
    <n v="3232"/>
    <n v="3142"/>
    <n v="3523"/>
    <n v="3323"/>
    <n v="3369"/>
    <n v="3424"/>
    <n v="3515"/>
    <n v="3087"/>
    <n v="5344"/>
    <n v="6996"/>
  </r>
  <r>
    <n v="1002559410"/>
    <s v="T-MOBILE WEST CORPORATION"/>
    <n v="220010636912"/>
    <x v="0"/>
    <n v="5000608715"/>
    <x v="0"/>
    <s v="SCH_24EC"/>
    <s v="Two"/>
    <n v="18"/>
    <n v="2355"/>
    <n v="2416"/>
    <n v="2439"/>
    <n v="2438"/>
    <n v="2860"/>
    <n v="2776"/>
    <n v="2768"/>
    <n v="2873"/>
    <n v="2853"/>
    <n v="5252"/>
    <n v="7074"/>
    <n v="6903"/>
  </r>
  <r>
    <n v="1002559410"/>
    <s v="T-MOBILE WEST CORPORATION"/>
    <n v="220010636920"/>
    <x v="0"/>
    <n v="5000109277"/>
    <x v="0"/>
    <s v="SCH_24EC"/>
    <s v="Two"/>
    <n v="18"/>
    <n v="3145"/>
    <n v="3222"/>
    <n v="3502"/>
    <n v="3389"/>
    <n v="4036"/>
    <n v="4037"/>
    <n v="5120"/>
    <n v="5288"/>
    <n v="4388"/>
    <n v="3259"/>
    <n v="2989"/>
    <n v="3164"/>
  </r>
  <r>
    <n v="1002559410"/>
    <s v="T-MOBILE WEST CORPORATION"/>
    <n v="220010636946"/>
    <x v="0"/>
    <n v="5000282486"/>
    <x v="0"/>
    <s v="SCH_24EC"/>
    <s v="Two"/>
    <n v="18"/>
    <n v="2790"/>
    <n v="2814"/>
    <n v="2847"/>
    <n v="2757"/>
    <n v="3009"/>
    <n v="2803"/>
    <n v="2804"/>
    <n v="2864"/>
    <n v="2869"/>
    <n v="2647"/>
    <n v="2831"/>
    <n v="2622"/>
  </r>
  <r>
    <n v="1002559410"/>
    <s v="T-MOBILE WEST CORPORATION"/>
    <n v="220010636953"/>
    <x v="0"/>
    <n v="5001686089"/>
    <x v="0"/>
    <s v="SCH_24EC"/>
    <s v="Two"/>
    <n v="18"/>
    <n v="2854"/>
    <n v="2504"/>
    <n v="3015"/>
    <n v="2912"/>
    <n v="7396"/>
    <n v="7014"/>
    <n v="7220"/>
    <n v="7449"/>
    <n v="7471"/>
    <n v="6947"/>
    <n v="7485"/>
    <n v="7294"/>
  </r>
  <r>
    <n v="1002559410"/>
    <s v="T-MOBILE WEST CORPORATION"/>
    <n v="220010636961"/>
    <x v="0"/>
    <n v="5001692306"/>
    <x v="0"/>
    <s v="SCH_24EC"/>
    <s v="Two"/>
    <n v="18"/>
    <n v="4904"/>
    <n v="4922"/>
    <n v="4970"/>
    <n v="4902"/>
    <n v="5593"/>
    <n v="5335"/>
    <n v="5578"/>
    <n v="5709"/>
    <n v="5678"/>
    <n v="4807"/>
    <n v="5563"/>
    <n v="5256"/>
  </r>
  <r>
    <n v="1002559410"/>
    <s v="T-MOBILE WEST CORPORATION"/>
    <n v="220010636979"/>
    <x v="0"/>
    <n v="5001294801"/>
    <x v="0"/>
    <s v="SCH_24EC"/>
    <s v="Two"/>
    <n v="18"/>
    <n v="3185"/>
    <n v="2991"/>
    <n v="3085"/>
    <n v="3018"/>
    <n v="3432"/>
    <n v="3251"/>
    <n v="3690"/>
    <n v="4940"/>
    <n v="6673"/>
    <n v="6648"/>
    <n v="6443"/>
    <n v="7049"/>
  </r>
  <r>
    <n v="1002559410"/>
    <s v="T-MOBILE WEST CORPORATION"/>
    <n v="220010636987"/>
    <x v="0"/>
    <n v="5000036094"/>
    <x v="0"/>
    <s v="SCH_24EC"/>
    <s v="Two"/>
    <n v="18"/>
    <n v="4894"/>
    <n v="4667"/>
    <n v="4803"/>
    <n v="4796"/>
    <n v="5416"/>
    <n v="4813"/>
    <n v="5666"/>
    <n v="5147"/>
    <n v="5426"/>
    <n v="5231"/>
    <n v="4959"/>
    <n v="5397"/>
  </r>
  <r>
    <n v="1002559410"/>
    <s v="T-MOBILE WEST CORPORATION"/>
    <n v="220010637290"/>
    <x v="0"/>
    <n v="5001537785"/>
    <x v="0"/>
    <s v="SCH_24EC"/>
    <s v="Two"/>
    <n v="18"/>
    <n v="3750"/>
    <n v="3329"/>
    <n v="4116"/>
    <n v="6904"/>
    <n v="7803"/>
    <n v="7355"/>
    <n v="7877"/>
    <n v="7148"/>
    <n v="7727"/>
    <n v="7764"/>
    <n v="7379"/>
    <n v="8088"/>
  </r>
  <r>
    <n v="1002559410"/>
    <s v="T-MOBILE WEST CORPORATION"/>
    <n v="220010637308"/>
    <x v="0"/>
    <n v="5002105479"/>
    <x v="0"/>
    <s v="SCH_24EC"/>
    <s v="Two"/>
    <n v="18"/>
    <n v="4039"/>
    <n v="3965"/>
    <n v="3171"/>
    <n v="3252"/>
    <n v="4144"/>
    <n v="3933"/>
    <n v="4664"/>
    <n v="4048"/>
    <n v="4304"/>
    <n v="3685"/>
    <n v="3826"/>
    <n v="3525"/>
  </r>
  <r>
    <n v="1002559410"/>
    <s v="T-MOBILE WEST CORPORATION"/>
    <n v="220010637324"/>
    <x v="0"/>
    <n v="5001526602"/>
    <x v="0"/>
    <s v="SCH_24EC"/>
    <s v="Two"/>
    <n v="18"/>
    <n v="2687"/>
    <n v="2543"/>
    <n v="2768"/>
    <n v="2698"/>
    <n v="3067"/>
    <n v="3523"/>
    <n v="3516"/>
    <n v="3247"/>
    <n v="3310"/>
    <n v="2997"/>
    <n v="3597"/>
    <n v="6335"/>
  </r>
  <r>
    <n v="1002559410"/>
    <s v="T-MOBILE WEST CORPORATION"/>
    <n v="220010637357"/>
    <x v="0"/>
    <n v="5000654314"/>
    <x v="0"/>
    <s v="SCH_24EC"/>
    <s v="Two"/>
    <n v="18"/>
    <n v="2814"/>
    <n v="2633"/>
    <n v="2741"/>
    <n v="2519"/>
    <n v="2859"/>
    <n v="3374"/>
    <n v="3903"/>
    <n v="3615"/>
    <n v="3784"/>
    <n v="3714"/>
    <n v="3510"/>
    <n v="3777"/>
  </r>
  <r>
    <n v="1002559410"/>
    <s v="T-MOBILE WEST CORPORATION"/>
    <n v="220010637381"/>
    <x v="0"/>
    <n v="5001565115"/>
    <x v="0"/>
    <s v="SCH_24EC"/>
    <s v="Two"/>
    <n v="18"/>
    <n v="3621"/>
    <n v="3406"/>
    <n v="3556"/>
    <n v="3597"/>
    <n v="4038"/>
    <n v="3471"/>
    <m/>
    <m/>
    <m/>
    <m/>
    <m/>
    <m/>
  </r>
  <r>
    <n v="1002559410"/>
    <s v="T-MOBILE WEST CORPORATION"/>
    <n v="220010637837"/>
    <x v="0"/>
    <n v="5000438102"/>
    <x v="0"/>
    <s v="SCH_24EC"/>
    <s v="Two"/>
    <n v="18"/>
    <n v="2511"/>
    <n v="2363"/>
    <n v="2570"/>
    <n v="2481"/>
    <n v="2768"/>
    <n v="2608"/>
    <n v="2891"/>
    <n v="2639"/>
    <n v="2774"/>
    <n v="2676"/>
    <n v="2551.8159999999998"/>
    <n v="2602.1840000000002"/>
  </r>
  <r>
    <n v="1002559410"/>
    <s v="T-MOBILE WEST CORPORATION"/>
    <n v="220010637845"/>
    <x v="0"/>
    <n v="5000385844"/>
    <x v="0"/>
    <s v="SCH_24EC"/>
    <s v="Two"/>
    <n v="18"/>
    <n v="2828"/>
    <n v="3486"/>
    <n v="3704"/>
    <n v="3594"/>
    <n v="4122"/>
    <n v="3947"/>
    <n v="4366"/>
    <n v="3920"/>
    <n v="3974"/>
    <n v="3813"/>
    <n v="3463"/>
    <n v="3940"/>
  </r>
  <r>
    <n v="1002559410"/>
    <s v="T-MOBILE WEST CORPORATION"/>
    <n v="220010638439"/>
    <x v="0"/>
    <n v="5001656414"/>
    <x v="0"/>
    <s v="SCH_24EC"/>
    <s v="Two"/>
    <n v="18"/>
    <n v="3300"/>
    <n v="3119"/>
    <n v="3252"/>
    <n v="3119"/>
    <n v="3481"/>
    <n v="3369"/>
    <n v="3656"/>
    <n v="3269"/>
    <n v="3444"/>
    <n v="3342"/>
    <n v="3163"/>
    <n v="3400"/>
  </r>
  <r>
    <n v="1002559410"/>
    <s v="T-MOBILE WEST CORPORATION"/>
    <n v="220010638462"/>
    <x v="0"/>
    <n v="5001571648"/>
    <x v="0"/>
    <s v="SCH_24EC"/>
    <s v="Two"/>
    <n v="18"/>
    <n v="2219"/>
    <n v="2080"/>
    <n v="2127"/>
    <n v="2244"/>
    <n v="2244"/>
    <n v="2249"/>
    <n v="2387"/>
    <n v="2180"/>
    <n v="2436"/>
    <n v="2224"/>
    <n v="2134"/>
    <n v="2409"/>
  </r>
  <r>
    <n v="1002559410"/>
    <s v="T-MOBILE WEST CORPORATION"/>
    <n v="220010638793"/>
    <x v="0"/>
    <n v="5001654835"/>
    <x v="0"/>
    <s v="SCH_24EC"/>
    <s v="Two"/>
    <n v="18"/>
    <n v="2845"/>
    <n v="2663"/>
    <n v="2745"/>
    <n v="2836"/>
    <n v="2785"/>
    <n v="2802"/>
    <n v="3026"/>
    <n v="2739"/>
    <n v="3154"/>
    <n v="2781"/>
    <n v="2654"/>
    <n v="3007"/>
  </r>
  <r>
    <n v="1002559410"/>
    <s v="T-MOBILE WEST CORPORATION"/>
    <n v="220010638850"/>
    <x v="0"/>
    <n v="5001954346"/>
    <x v="0"/>
    <s v="SCH_24EC"/>
    <s v="Two"/>
    <n v="18"/>
    <n v="3592"/>
    <n v="3208"/>
    <n v="3300"/>
    <n v="3367"/>
    <n v="3356"/>
    <n v="3338"/>
    <n v="3593"/>
    <n v="3230"/>
    <n v="3676"/>
    <n v="3389"/>
    <n v="3217"/>
    <n v="3617"/>
  </r>
  <r>
    <n v="1002559410"/>
    <s v="T-MOBILE WEST CORPORATION"/>
    <n v="220010638868"/>
    <x v="0"/>
    <n v="5001001521"/>
    <x v="0"/>
    <s v="SCH_24EC"/>
    <s v="Two"/>
    <n v="18"/>
    <n v="2202"/>
    <n v="2020"/>
    <n v="2122"/>
    <n v="2188"/>
    <n v="2135"/>
    <n v="2147"/>
    <n v="2321"/>
    <n v="2098"/>
    <n v="2391"/>
    <n v="2137"/>
    <n v="2057"/>
    <n v="2332"/>
  </r>
  <r>
    <n v="1002559410"/>
    <s v="T-MOBILE WEST CORPORATION"/>
    <n v="220010638876"/>
    <x v="0"/>
    <n v="5001218364"/>
    <x v="0"/>
    <s v="SCH_24EC"/>
    <s v="Two"/>
    <n v="18"/>
    <n v="3537"/>
    <n v="3326"/>
    <n v="3435"/>
    <n v="3557"/>
    <n v="3506"/>
    <n v="3542"/>
    <n v="3833"/>
    <n v="3483"/>
    <n v="3957"/>
    <n v="3544"/>
    <n v="3426"/>
    <n v="3668"/>
  </r>
  <r>
    <n v="1002559410"/>
    <s v="T-MOBILE WEST CORPORATION"/>
    <n v="220010639106"/>
    <x v="0"/>
    <n v="5000039707"/>
    <x v="0"/>
    <s v="SCH_24EC"/>
    <s v="Two"/>
    <n v="18"/>
    <n v="2769"/>
    <n v="2680"/>
    <n v="2723"/>
    <n v="2819"/>
    <n v="2745"/>
    <n v="2733"/>
    <n v="2860"/>
    <n v="2751"/>
    <n v="3028"/>
    <n v="3158"/>
    <n v="2528"/>
    <n v="2680"/>
  </r>
  <r>
    <n v="1002559410"/>
    <s v="T-MOBILE WEST CORPORATION"/>
    <n v="220010639122"/>
    <x v="0"/>
    <n v="5000091426"/>
    <x v="0"/>
    <s v="SCH_24EC"/>
    <s v="Two"/>
    <n v="18"/>
    <n v="2631"/>
    <n v="2544"/>
    <n v="2579"/>
    <n v="2675"/>
    <n v="2667"/>
    <n v="2701"/>
    <n v="2925"/>
    <n v="2650"/>
    <n v="3079"/>
    <n v="2700"/>
    <n v="2569"/>
    <n v="2878"/>
  </r>
  <r>
    <n v="1002559410"/>
    <s v="T-MOBILE WEST CORPORATION"/>
    <n v="220010639148"/>
    <x v="0"/>
    <n v="5000229385"/>
    <x v="0"/>
    <s v="SCH_24EC"/>
    <s v="Two"/>
    <n v="18"/>
    <n v="342"/>
    <n v="384"/>
    <n v="377"/>
    <n v="342"/>
    <n v="336"/>
    <n v="321"/>
    <n v="314"/>
    <n v="269"/>
    <n v="383"/>
    <n v="383"/>
    <n v="380"/>
    <n v="411"/>
  </r>
  <r>
    <n v="1002559410"/>
    <s v="T-MOBILE WEST CORPORATION"/>
    <n v="220010639171"/>
    <x v="0"/>
    <n v="5001298969"/>
    <x v="0"/>
    <s v="SCH_24EC"/>
    <s v="Two"/>
    <n v="18"/>
    <n v="3006"/>
    <n v="2794"/>
    <n v="2912"/>
    <n v="3065"/>
    <n v="3550"/>
    <n v="3554"/>
    <n v="3738"/>
    <n v="3567"/>
    <n v="4285"/>
    <n v="3703"/>
    <n v="3564"/>
    <n v="3617"/>
  </r>
  <r>
    <n v="1002559410"/>
    <s v="T-MOBILE WEST CORPORATION"/>
    <n v="220010639189"/>
    <x v="0"/>
    <n v="5001469905"/>
    <x v="0"/>
    <s v="SCH_24EC"/>
    <s v="Two"/>
    <n v="18"/>
    <n v="3000"/>
    <n v="2868"/>
    <n v="3004"/>
    <n v="2865"/>
    <n v="5009"/>
    <n v="6028"/>
    <n v="6590"/>
    <n v="5997"/>
    <n v="6868"/>
    <n v="6221"/>
    <n v="5939"/>
    <n v="6750"/>
  </r>
  <r>
    <n v="1002559410"/>
    <s v="T-MOBILE WEST CORPORATION"/>
    <n v="220010639403"/>
    <x v="0"/>
    <n v="5000187355"/>
    <x v="0"/>
    <s v="SCH_24EC"/>
    <s v="Two"/>
    <n v="18"/>
    <n v="5738"/>
    <m/>
    <n v="5541"/>
    <m/>
    <n v="5681"/>
    <m/>
    <n v="6418"/>
    <m/>
    <n v="13748"/>
    <m/>
    <n v="12675"/>
    <m/>
  </r>
  <r>
    <n v="1002559410"/>
    <s v="T-MOBILE WEST CORPORATION"/>
    <n v="220010639429"/>
    <x v="0"/>
    <n v="5001954140"/>
    <x v="0"/>
    <s v="SCH_24EC"/>
    <s v="Two"/>
    <n v="18"/>
    <n v="2652"/>
    <n v="2581"/>
    <n v="2850"/>
    <n v="2573"/>
    <n v="2623"/>
    <n v="2770"/>
    <n v="2638"/>
    <n v="2541"/>
    <n v="2862"/>
    <n v="2565"/>
    <n v="2470"/>
    <n v="2755"/>
  </r>
  <r>
    <n v="1002559410"/>
    <s v="T-MOBILE WEST CORPORATION"/>
    <n v="220010639445"/>
    <x v="0"/>
    <n v="5000765178"/>
    <x v="0"/>
    <s v="SCH_24EC"/>
    <s v="Two"/>
    <n v="18"/>
    <n v="2150"/>
    <n v="2064"/>
    <n v="2278"/>
    <n v="2115"/>
    <n v="2287"/>
    <n v="2461"/>
    <n v="2448"/>
    <n v="2367"/>
    <n v="2610"/>
    <n v="2275"/>
    <n v="1954"/>
    <n v="2382"/>
  </r>
  <r>
    <n v="1002559410"/>
    <s v="T-MOBILE WEST CORPORATION"/>
    <n v="220010639726"/>
    <x v="0"/>
    <n v="5002209480"/>
    <x v="1"/>
    <s v="SCH_25EC"/>
    <s v="Two"/>
    <n v="18"/>
    <n v="327900"/>
    <n v="321000"/>
    <n v="360000"/>
    <n v="340200"/>
    <n v="383700"/>
    <n v="418500"/>
    <n v="402900"/>
    <n v="379800"/>
    <n v="437400"/>
    <n v="402900"/>
    <n v="400200"/>
    <n v="450000"/>
  </r>
  <r>
    <n v="1002559410"/>
    <s v="T-MOBILE WEST CORPORATION"/>
    <n v="220010639742"/>
    <x v="0"/>
    <n v="5000315404"/>
    <x v="0"/>
    <s v="SCH_24EC"/>
    <s v="Two"/>
    <n v="18"/>
    <n v="2133"/>
    <n v="2098"/>
    <n v="2285"/>
    <n v="2047"/>
    <n v="2136"/>
    <n v="2297"/>
    <n v="2257"/>
    <n v="3515"/>
    <n v="6886"/>
    <n v="6169"/>
    <n v="5889"/>
    <n v="6621"/>
  </r>
  <r>
    <n v="1002559410"/>
    <s v="T-MOBILE WEST CORPORATION"/>
    <n v="220010641219"/>
    <x v="0"/>
    <n v="5000950755"/>
    <x v="0"/>
    <s v="SCH_24EC"/>
    <s v="Two"/>
    <n v="18"/>
    <n v="2825"/>
    <n v="2733"/>
    <n v="2965"/>
    <n v="2739"/>
    <n v="2995"/>
    <n v="3412"/>
    <n v="4070"/>
    <n v="3863"/>
    <n v="3929"/>
    <n v="2961"/>
    <n v="2626"/>
    <n v="2954"/>
  </r>
  <r>
    <n v="1002559410"/>
    <s v="T-MOBILE WEST CORPORATION"/>
    <n v="220010641235"/>
    <x v="0"/>
    <n v="5001716017"/>
    <x v="0"/>
    <s v="SCH_24EC"/>
    <s v="Two"/>
    <n v="18"/>
    <n v="2717"/>
    <n v="2632"/>
    <n v="2924"/>
    <n v="2661"/>
    <n v="2879"/>
    <n v="3095"/>
    <n v="3019"/>
    <n v="2893"/>
    <n v="3225"/>
    <n v="2767"/>
    <n v="2683"/>
    <n v="3026"/>
  </r>
  <r>
    <n v="1002559410"/>
    <s v="T-MOBILE WEST CORPORATION"/>
    <n v="220010641276"/>
    <x v="0"/>
    <n v="5001784420"/>
    <x v="0"/>
    <s v="SCH_24EC"/>
    <s v="Two"/>
    <n v="18"/>
    <n v="4759"/>
    <n v="4614"/>
    <n v="5110"/>
    <n v="3976"/>
    <n v="4730"/>
    <n v="5219"/>
    <n v="4467"/>
    <n v="3876"/>
    <n v="4708"/>
    <n v="5750"/>
    <n v="6159"/>
    <n v="7167"/>
  </r>
  <r>
    <n v="1002559410"/>
    <s v="T-MOBILE WEST CORPORATION"/>
    <n v="220010641284"/>
    <x v="0"/>
    <n v="5000853837"/>
    <x v="0"/>
    <s v="SCH_24EC"/>
    <s v="Two"/>
    <n v="18"/>
    <n v="5370"/>
    <n v="7844"/>
    <n v="8672"/>
    <n v="7935"/>
    <n v="8498"/>
    <n v="9102"/>
    <n v="8610"/>
    <n v="8351"/>
    <n v="9460"/>
    <n v="8254"/>
    <n v="8016"/>
    <n v="8265"/>
  </r>
  <r>
    <n v="1002559410"/>
    <s v="T-MOBILE WEST CORPORATION"/>
    <n v="220010641797"/>
    <x v="0"/>
    <n v="5001921434"/>
    <x v="0"/>
    <s v="SCH_24EC"/>
    <s v="Two"/>
    <n v="18"/>
    <n v="1976"/>
    <n v="2023"/>
    <n v="2145"/>
    <n v="1866"/>
    <n v="1874"/>
    <n v="1992"/>
    <n v="1846"/>
    <n v="1780"/>
    <n v="2039"/>
    <n v="1866"/>
    <n v="1692"/>
    <n v="1818"/>
  </r>
  <r>
    <n v="1002559410"/>
    <s v="T-MOBILE WEST CORPORATION"/>
    <n v="220010641805"/>
    <x v="0"/>
    <n v="5000966295"/>
    <x v="0"/>
    <s v="SCH_24EC"/>
    <s v="Two"/>
    <n v="18"/>
    <n v="3858"/>
    <n v="4184"/>
    <n v="4278"/>
    <n v="4251"/>
    <n v="4599"/>
    <n v="4889"/>
    <n v="4552"/>
    <n v="4348"/>
    <n v="4970"/>
    <n v="4411"/>
    <n v="4246"/>
    <n v="4793"/>
  </r>
  <r>
    <n v="1002559410"/>
    <s v="T-MOBILE WEST CORPORATION"/>
    <n v="220010641813"/>
    <x v="0"/>
    <n v="5001647107"/>
    <x v="0"/>
    <s v="SCH_24EC"/>
    <s v="Two"/>
    <n v="18"/>
    <n v="3644"/>
    <n v="3545"/>
    <n v="3881"/>
    <n v="3507"/>
    <n v="3609"/>
    <n v="3871"/>
    <n v="3709"/>
    <n v="3568"/>
    <n v="3912"/>
    <n v="3511"/>
    <n v="3469"/>
    <n v="3980"/>
  </r>
  <r>
    <n v="1002559410"/>
    <s v="T-MOBILE WEST CORPORATION"/>
    <n v="220010641821"/>
    <x v="0"/>
    <n v="5001792344"/>
    <x v="0"/>
    <s v="SCH_24EC"/>
    <s v="Two"/>
    <n v="18"/>
    <n v="2831"/>
    <n v="2595"/>
    <n v="2891"/>
    <n v="2581"/>
    <n v="2780"/>
    <n v="3099"/>
    <n v="3829"/>
    <n v="3960"/>
    <n v="3567"/>
    <n v="2813"/>
    <n v="2700"/>
    <n v="4337"/>
  </r>
  <r>
    <n v="1002559410"/>
    <s v="T-MOBILE WEST CORPORATION"/>
    <n v="220010643017"/>
    <x v="0"/>
    <n v="5002028652"/>
    <x v="0"/>
    <s v="SCH_24EC"/>
    <s v="Two"/>
    <n v="18"/>
    <n v="4607"/>
    <n v="4487"/>
    <n v="5122"/>
    <n v="4708"/>
    <n v="4960"/>
    <n v="5366"/>
    <n v="5391"/>
    <n v="5200"/>
    <n v="5675"/>
    <n v="4875"/>
    <n v="5044"/>
    <n v="5014"/>
  </r>
  <r>
    <n v="1002559410"/>
    <s v="T-MOBILE WEST CORPORATION"/>
    <n v="220010643074"/>
    <x v="0"/>
    <n v="5000267115"/>
    <x v="0"/>
    <s v="SCH_24EC"/>
    <s v="Two"/>
    <n v="18"/>
    <n v="3029"/>
    <n v="2863"/>
    <n v="3204"/>
    <n v="3115"/>
    <n v="3688"/>
    <n v="4173"/>
    <n v="4524"/>
    <n v="4352"/>
    <n v="4656"/>
    <n v="3740"/>
    <n v="3534"/>
    <n v="3171"/>
  </r>
  <r>
    <n v="1002559410"/>
    <s v="T-MOBILE WEST CORPORATION"/>
    <n v="220010643801"/>
    <x v="0"/>
    <n v="5000535982"/>
    <x v="0"/>
    <s v="SCH_24EC"/>
    <s v="Two"/>
    <n v="18"/>
    <n v="4280"/>
    <n v="4047"/>
    <n v="4516"/>
    <n v="4047"/>
    <n v="4410"/>
    <n v="5003"/>
    <n v="4898"/>
    <n v="4734"/>
    <n v="4607"/>
    <n v="3538"/>
    <n v="3264"/>
    <n v="3102"/>
  </r>
  <r>
    <n v="1002559410"/>
    <s v="T-MOBILE WEST CORPORATION"/>
    <n v="220010643835"/>
    <x v="0"/>
    <n v="5001566735"/>
    <x v="0"/>
    <s v="SCH_24EC"/>
    <s v="Two"/>
    <n v="18"/>
    <n v="4660"/>
    <n v="4499"/>
    <n v="4877"/>
    <n v="4361"/>
    <n v="4613"/>
    <n v="4988"/>
    <n v="4223"/>
    <n v="3758"/>
    <n v="4274"/>
    <n v="3876"/>
    <n v="3981"/>
    <n v="4007"/>
  </r>
  <r>
    <n v="1002559410"/>
    <s v="T-MOBILE WEST CORPORATION"/>
    <n v="220010643843"/>
    <x v="0"/>
    <n v="5000775262"/>
    <x v="0"/>
    <s v="SCH_24EC"/>
    <s v="Two"/>
    <n v="18"/>
    <n v="2620"/>
    <n v="2531"/>
    <n v="2792"/>
    <n v="2536"/>
    <n v="2645"/>
    <n v="2833"/>
    <n v="2662"/>
    <n v="2573"/>
    <n v="2906"/>
    <n v="2638"/>
    <n v="2720"/>
    <n v="2716"/>
  </r>
  <r>
    <n v="1002559410"/>
    <s v="T-MOBILE WEST CORPORATION"/>
    <n v="220010643850"/>
    <x v="0"/>
    <n v="5002066691"/>
    <x v="0"/>
    <s v="SCH_24EC"/>
    <s v="Two"/>
    <n v="18"/>
    <n v="3008"/>
    <n v="2924"/>
    <n v="3238"/>
    <n v="2937"/>
    <n v="3044"/>
    <n v="3264"/>
    <n v="3248"/>
    <n v="3175"/>
    <n v="3503"/>
    <n v="3101"/>
    <n v="3234"/>
    <n v="3257"/>
  </r>
  <r>
    <n v="1002559410"/>
    <s v="T-MOBILE WEST CORPORATION"/>
    <n v="220010647935"/>
    <x v="0"/>
    <n v="5001796788"/>
    <x v="0"/>
    <s v="SCH_24EC"/>
    <s v="Two"/>
    <n v="18"/>
    <n v="3743"/>
    <n v="3537"/>
    <n v="6856"/>
    <n v="7631"/>
    <n v="8108"/>
    <n v="8846"/>
    <n v="8328"/>
    <n v="8092"/>
    <n v="9510"/>
    <n v="8635"/>
    <n v="9068"/>
    <n v="9003"/>
  </r>
  <r>
    <n v="1002559410"/>
    <s v="T-MOBILE WEST CORPORATION"/>
    <n v="220010647943"/>
    <x v="0"/>
    <n v="5001552077"/>
    <x v="0"/>
    <s v="SCH_24EC"/>
    <s v="Two"/>
    <n v="18"/>
    <n v="2795"/>
    <n v="2659"/>
    <n v="3025"/>
    <n v="2948"/>
    <n v="3243"/>
    <n v="3475"/>
    <n v="3306"/>
    <n v="3209"/>
    <n v="3606"/>
    <n v="3251"/>
    <m/>
    <m/>
  </r>
  <r>
    <n v="1002559410"/>
    <s v="T-MOBILE WEST CORPORATION"/>
    <n v="220010647950"/>
    <x v="0"/>
    <n v="5001622790"/>
    <x v="0"/>
    <s v="SCH_24EC"/>
    <s v="Two"/>
    <n v="18"/>
    <n v="5495"/>
    <n v="5605"/>
    <n v="5211"/>
    <n v="5335"/>
    <n v="6152"/>
    <n v="5874"/>
    <n v="6174"/>
    <n v="6612"/>
    <n v="6065"/>
    <n v="6249"/>
    <n v="5497"/>
    <n v="5532"/>
  </r>
  <r>
    <n v="1002559410"/>
    <s v="T-MOBILE WEST CORPORATION"/>
    <n v="220010647968"/>
    <x v="0"/>
    <n v="5001805068"/>
    <x v="0"/>
    <s v="SCH_24EC"/>
    <s v="Two"/>
    <n v="18"/>
    <n v="3322"/>
    <n v="3554"/>
    <n v="3132"/>
    <n v="3030"/>
    <n v="3671"/>
    <n v="3471"/>
    <n v="4530"/>
    <n v="6524"/>
    <n v="6092"/>
    <n v="6552"/>
    <n v="5964"/>
    <n v="6358"/>
  </r>
  <r>
    <n v="1002559410"/>
    <s v="T-MOBILE WEST CORPORATION"/>
    <n v="220010647984"/>
    <x v="0"/>
    <n v="5001502238"/>
    <x v="0"/>
    <s v="SCH_24EC"/>
    <s v="Two"/>
    <n v="18"/>
    <n v="2374"/>
    <n v="2554"/>
    <n v="2305"/>
    <n v="2472"/>
    <n v="2910"/>
    <n v="2884"/>
    <n v="2983"/>
    <n v="3142"/>
    <n v="3024"/>
    <n v="2716"/>
    <n v="2092"/>
    <n v="2406"/>
  </r>
  <r>
    <n v="1002559410"/>
    <s v="T-MOBILE WEST CORPORATION"/>
    <n v="220010648099"/>
    <x v="0"/>
    <n v="5001199938"/>
    <x v="0"/>
    <s v="SCH_24EC"/>
    <s v="Two"/>
    <n v="18"/>
    <n v="2309"/>
    <n v="2485"/>
    <n v="2231"/>
    <n v="2226"/>
    <n v="2517"/>
    <n v="2395"/>
    <n v="2542"/>
    <n v="2710"/>
    <n v="2454"/>
    <n v="2517"/>
    <n v="2265"/>
    <n v="2440"/>
  </r>
  <r>
    <n v="1002559410"/>
    <s v="T-MOBILE WEST CORPORATION"/>
    <n v="220010648107"/>
    <x v="0"/>
    <n v="5000995467"/>
    <x v="0"/>
    <s v="SCH_24EC"/>
    <s v="Two"/>
    <n v="18"/>
    <n v="520"/>
    <n v="540"/>
    <n v="460"/>
    <n v="450"/>
    <n v="450"/>
    <n v="400"/>
    <n v="410"/>
    <n v="450"/>
    <n v="460"/>
    <n v="520"/>
    <n v="520"/>
    <n v="610"/>
  </r>
  <r>
    <n v="1002559410"/>
    <s v="T-MOBILE WEST CORPORATION"/>
    <n v="220010648115"/>
    <x v="0"/>
    <n v="5001493874"/>
    <x v="0"/>
    <s v="SCH_24EC"/>
    <s v="Two"/>
    <n v="18"/>
    <n v="2578"/>
    <n v="2726"/>
    <n v="2510"/>
    <n v="2543"/>
    <n v="2905"/>
    <n v="2748"/>
    <n v="2830"/>
    <n v="3057"/>
    <n v="2802"/>
    <n v="2896"/>
    <n v="2590"/>
    <n v="2738"/>
  </r>
  <r>
    <n v="1002559410"/>
    <s v="T-MOBILE WEST CORPORATION"/>
    <n v="220010648123"/>
    <x v="0"/>
    <n v="5000826275"/>
    <x v="0"/>
    <s v="SCH_24EC"/>
    <s v="Two"/>
    <n v="18"/>
    <n v="3927"/>
    <n v="4124"/>
    <n v="4267"/>
    <n v="4298"/>
    <n v="4807"/>
    <n v="4516"/>
    <n v="4748"/>
    <n v="7069"/>
    <n v="6725"/>
    <n v="7162"/>
    <n v="6530"/>
    <n v="6933"/>
  </r>
  <r>
    <n v="1002559410"/>
    <s v="T-MOBILE WEST CORPORATION"/>
    <n v="220010648149"/>
    <x v="0"/>
    <n v="5000793750"/>
    <x v="0"/>
    <s v="SCH_24EC"/>
    <s v="Two"/>
    <n v="18"/>
    <n v="3517"/>
    <n v="4107"/>
    <n v="3786"/>
    <n v="3796"/>
    <n v="4181"/>
    <n v="3944"/>
    <n v="4019"/>
    <n v="3787"/>
    <n v="3841"/>
    <n v="4189"/>
    <n v="3775"/>
    <n v="4035"/>
  </r>
  <r>
    <n v="1002559410"/>
    <s v="T-MOBILE WEST CORPORATION"/>
    <n v="220010648164"/>
    <x v="0"/>
    <n v="5002101284"/>
    <x v="0"/>
    <s v="SCH_24EC"/>
    <s v="Two"/>
    <n v="18"/>
    <n v="5117"/>
    <n v="5302"/>
    <n v="5087"/>
    <n v="6257"/>
    <n v="7168"/>
    <n v="6845"/>
    <n v="6965"/>
    <n v="7392"/>
    <n v="6875"/>
    <n v="7377"/>
    <n v="6660"/>
    <n v="7022"/>
  </r>
  <r>
    <n v="1002559410"/>
    <s v="T-MOBILE WEST CORPORATION"/>
    <n v="220010648180"/>
    <x v="0"/>
    <n v="5001654829"/>
    <x v="0"/>
    <s v="SCH_24EC"/>
    <s v="Two"/>
    <n v="18"/>
    <n v="2409"/>
    <n v="2081"/>
    <n v="2025"/>
    <n v="2044"/>
    <n v="2295"/>
    <n v="2190"/>
    <n v="2362"/>
    <n v="2198"/>
    <n v="2222"/>
    <n v="2354"/>
    <n v="2102"/>
    <n v="2226"/>
  </r>
  <r>
    <n v="1002559410"/>
    <s v="T-MOBILE WEST CORPORATION"/>
    <n v="220010648206"/>
    <x v="0"/>
    <n v="5001157228"/>
    <x v="0"/>
    <s v="SCH_24EC"/>
    <s v="Two"/>
    <n v="18"/>
    <n v="6165"/>
    <n v="5100"/>
    <n v="5044"/>
    <n v="5214"/>
    <n v="5762"/>
    <n v="5471"/>
    <n v="5906"/>
    <n v="5543"/>
    <n v="5481"/>
    <n v="5761"/>
    <n v="5142"/>
    <n v="5450"/>
  </r>
  <r>
    <n v="1002559410"/>
    <s v="T-MOBILE WEST CORPORATION"/>
    <n v="220010648222"/>
    <x v="0"/>
    <n v="5001377307"/>
    <x v="0"/>
    <s v="SCH_24EC"/>
    <s v="Two"/>
    <n v="18"/>
    <n v="2681"/>
    <n v="2368"/>
    <n v="2336"/>
    <n v="2366"/>
    <n v="2698"/>
    <n v="2557"/>
    <n v="2874"/>
    <n v="2665"/>
    <n v="2594"/>
    <n v="2671"/>
    <n v="2359"/>
    <n v="2523"/>
  </r>
  <r>
    <n v="1002559410"/>
    <s v="T-MOBILE WEST CORPORATION"/>
    <n v="220010648248"/>
    <x v="0"/>
    <n v="5001800988"/>
    <x v="0"/>
    <s v="SCH_24EC"/>
    <s v="Two"/>
    <n v="18"/>
    <n v="1902"/>
    <n v="1768"/>
    <n v="1794"/>
    <n v="1844"/>
    <n v="2161"/>
    <n v="2067"/>
    <n v="2403"/>
    <n v="2259"/>
    <n v="2112"/>
    <n v="2098"/>
    <m/>
    <m/>
  </r>
  <r>
    <n v="1002559410"/>
    <s v="T-MOBILE WEST CORPORATION"/>
    <n v="220010648271"/>
    <x v="0"/>
    <n v="5000164105"/>
    <x v="0"/>
    <s v="SCH_24EC"/>
    <s v="Two"/>
    <n v="18"/>
    <n v="4272"/>
    <n v="3835"/>
    <n v="3690"/>
    <n v="4089"/>
    <n v="3791"/>
    <n v="3628"/>
    <n v="3987"/>
    <n v="7678"/>
    <n v="7937"/>
    <n v="7369"/>
    <n v="7127"/>
    <n v="7811"/>
  </r>
  <r>
    <n v="1002559410"/>
    <s v="T-MOBILE WEST CORPORATION"/>
    <n v="220010648289"/>
    <x v="0"/>
    <n v="5001176383"/>
    <x v="0"/>
    <s v="SCH_24EC"/>
    <s v="Two"/>
    <n v="18"/>
    <n v="4490"/>
    <n v="3938"/>
    <n v="3965"/>
    <n v="4413"/>
    <n v="4086"/>
    <n v="4280"/>
    <n v="4430"/>
    <n v="4453"/>
    <n v="4572"/>
    <n v="4606"/>
    <n v="7310"/>
    <n v="8175"/>
  </r>
  <r>
    <n v="1002559410"/>
    <s v="T-MOBILE WEST CORPORATION"/>
    <n v="220010648396"/>
    <x v="0"/>
    <n v="5001885160"/>
    <x v="0"/>
    <s v="SCH_24EC"/>
    <s v="Two"/>
    <n v="18"/>
    <n v="3502"/>
    <n v="3051"/>
    <n v="3025"/>
    <n v="3374"/>
    <n v="3095"/>
    <n v="3211"/>
    <n v="3469"/>
    <n v="3117"/>
    <n v="3373"/>
    <n v="3039"/>
    <n v="3074"/>
    <n v="3355"/>
  </r>
  <r>
    <n v="1002559410"/>
    <s v="T-MOBILE WEST CORPORATION"/>
    <n v="220010648404"/>
    <x v="0"/>
    <n v="5001232593"/>
    <x v="0"/>
    <s v="SCH_24EC"/>
    <s v="Two"/>
    <n v="18"/>
    <n v="2828"/>
    <n v="2496"/>
    <n v="2505"/>
    <n v="2776"/>
    <n v="2549"/>
    <n v="2652"/>
    <n v="2862"/>
    <n v="2707"/>
    <n v="2821"/>
    <n v="2628"/>
    <n v="2527"/>
    <n v="2776"/>
  </r>
  <r>
    <n v="1002559410"/>
    <s v="T-MOBILE WEST CORPORATION"/>
    <n v="220010648412"/>
    <x v="0"/>
    <n v="5001938021"/>
    <x v="0"/>
    <s v="SCH_24EC"/>
    <s v="Two"/>
    <n v="18"/>
    <n v="2252"/>
    <n v="1966"/>
    <n v="1982"/>
    <n v="2252"/>
    <n v="2083"/>
    <n v="2173"/>
    <n v="2950"/>
    <n v="2495"/>
    <n v="2326"/>
    <n v="2105"/>
    <n v="1995"/>
    <n v="2204"/>
  </r>
  <r>
    <n v="1002559410"/>
    <s v="T-MOBILE WEST CORPORATION"/>
    <n v="220010648438"/>
    <x v="0"/>
    <n v="5001232840"/>
    <x v="0"/>
    <s v="SCH_24EC"/>
    <s v="Two"/>
    <n v="18"/>
    <n v="4122"/>
    <n v="3542"/>
    <n v="3559"/>
    <n v="3909"/>
    <n v="3518"/>
    <n v="3599"/>
    <n v="3915"/>
    <n v="3637"/>
    <n v="3779"/>
    <n v="3583"/>
    <n v="3516"/>
    <n v="3896"/>
  </r>
  <r>
    <n v="1002559410"/>
    <s v="T-MOBILE WEST CORPORATION"/>
    <n v="220010649105"/>
    <x v="0"/>
    <n v="5001993530"/>
    <x v="0"/>
    <s v="SCH_24EC"/>
    <s v="Two"/>
    <n v="18"/>
    <n v="2344"/>
    <n v="2279"/>
    <n v="2429"/>
    <n v="2420"/>
    <n v="2402"/>
    <n v="2667"/>
    <n v="2574"/>
    <n v="5695"/>
    <n v="6211"/>
    <n v="5460"/>
    <n v="5274"/>
    <n v="5723"/>
  </r>
  <r>
    <n v="1002559410"/>
    <s v="T-MOBILE WEST CORPORATION"/>
    <n v="220010649113"/>
    <x v="0"/>
    <n v="5001306530"/>
    <x v="0"/>
    <s v="SCH_24EC"/>
    <s v="Two"/>
    <n v="18"/>
    <n v="5508"/>
    <n v="4869"/>
    <n v="4908"/>
    <n v="4890"/>
    <n v="4856"/>
    <n v="5543"/>
    <n v="5543"/>
    <n v="5556"/>
    <n v="5212"/>
    <n v="5174"/>
    <n v="5491"/>
    <n v="7370"/>
  </r>
  <r>
    <n v="1002559410"/>
    <s v="T-MOBILE WEST CORPORATION"/>
    <n v="220010649121"/>
    <x v="0"/>
    <n v="5001161910"/>
    <x v="0"/>
    <s v="SCH_24EC"/>
    <s v="Two"/>
    <n v="18"/>
    <n v="5198"/>
    <n v="5024"/>
    <n v="5574"/>
    <n v="5525"/>
    <n v="5865"/>
    <n v="6972"/>
    <n v="7182"/>
    <n v="7379"/>
    <n v="7280"/>
    <n v="6558"/>
    <n v="5957"/>
    <n v="5954"/>
  </r>
  <r>
    <n v="1002559410"/>
    <s v="T-MOBILE WEST CORPORATION"/>
    <n v="220010649147"/>
    <x v="0"/>
    <n v="5000196435"/>
    <x v="0"/>
    <s v="SCH_24EC"/>
    <s v="Two"/>
    <n v="18"/>
    <n v="3792"/>
    <n v="3583"/>
    <n v="3809"/>
    <n v="3707"/>
    <n v="3635"/>
    <n v="4116"/>
    <n v="4075"/>
    <n v="4076"/>
    <n v="4076"/>
    <n v="3756"/>
    <n v="3628"/>
    <n v="4018"/>
  </r>
  <r>
    <n v="1002559410"/>
    <s v="T-MOBILE WEST CORPORATION"/>
    <n v="220010649162"/>
    <x v="0"/>
    <n v="5000517511"/>
    <x v="0"/>
    <s v="SCH_24EC"/>
    <s v="Two"/>
    <n v="18"/>
    <n v="3595"/>
    <n v="3101"/>
    <n v="3101"/>
    <n v="3071"/>
    <n v="3209"/>
    <n v="4019"/>
    <n v="3934"/>
    <n v="4061"/>
    <n v="3755"/>
    <n v="3506"/>
    <n v="3411"/>
    <n v="3860"/>
  </r>
  <r>
    <n v="1002559410"/>
    <s v="T-MOBILE WEST CORPORATION"/>
    <n v="220010649170"/>
    <x v="0"/>
    <n v="5000674115"/>
    <x v="0"/>
    <s v="SCH_24EC"/>
    <s v="Two"/>
    <n v="18"/>
    <n v="3902"/>
    <n v="6107"/>
    <n v="6356"/>
    <n v="6748"/>
    <n v="6504"/>
    <n v="7169"/>
    <n v="6720"/>
    <n v="7246"/>
    <n v="6974"/>
    <n v="7032"/>
    <n v="7284"/>
    <n v="6959"/>
  </r>
  <r>
    <n v="1002559410"/>
    <s v="T-MOBILE WEST CORPORATION"/>
    <n v="220010653388"/>
    <x v="0"/>
    <n v="5001103883"/>
    <x v="0"/>
    <s v="SCH_24EC"/>
    <s v="Two"/>
    <n v="18"/>
    <n v="3373.36"/>
    <m/>
    <n v="2643"/>
    <m/>
    <n v="2437"/>
    <m/>
    <n v="2917"/>
    <m/>
    <n v="2992"/>
    <m/>
    <n v="2765"/>
    <m/>
  </r>
  <r>
    <n v="1002559410"/>
    <s v="T-MOBILE WEST CORPORATION"/>
    <n v="220010654139"/>
    <x v="0"/>
    <n v="5000326778"/>
    <x v="0"/>
    <s v="SCH_24EC"/>
    <s v="Two"/>
    <n v="18"/>
    <n v="2594"/>
    <n v="2171"/>
    <n v="2171"/>
    <n v="2456"/>
    <n v="2272"/>
    <n v="2427"/>
    <n v="2679"/>
    <n v="2521"/>
    <n v="2428"/>
    <n v="2477"/>
    <n v="2266"/>
    <n v="2483"/>
  </r>
  <r>
    <n v="1002559410"/>
    <s v="T-MOBILE WEST CORPORATION"/>
    <n v="220010654402"/>
    <x v="0"/>
    <n v="5000264620"/>
    <x v="0"/>
    <s v="SCH_24EC"/>
    <s v="Two"/>
    <n v="18"/>
    <n v="5053"/>
    <n v="4437"/>
    <n v="4485"/>
    <n v="5030"/>
    <n v="4597"/>
    <n v="4982"/>
    <n v="5487"/>
    <n v="5071"/>
    <n v="4824"/>
    <n v="5020"/>
    <n v="4543"/>
    <n v="4985"/>
  </r>
  <r>
    <n v="1002559410"/>
    <s v="T-MOBILE WEST CORPORATION"/>
    <n v="220010654444"/>
    <x v="0"/>
    <n v="5001365508"/>
    <x v="0"/>
    <s v="SCH_24EC"/>
    <s v="Two"/>
    <n v="18"/>
    <n v="4102"/>
    <n v="3610"/>
    <n v="3597"/>
    <n v="3793"/>
    <n v="4001"/>
    <n v="4573"/>
    <n v="6123"/>
    <n v="6914"/>
    <n v="6383"/>
    <n v="6827"/>
    <n v="6181"/>
    <n v="6431"/>
  </r>
  <r>
    <n v="1002559410"/>
    <s v="T-MOBILE WEST CORPORATION"/>
    <n v="220010654733"/>
    <x v="0"/>
    <n v="5000029584"/>
    <x v="0"/>
    <s v="SCH_24EC"/>
    <s v="Two"/>
    <n v="18"/>
    <n v="3296"/>
    <n v="2856"/>
    <n v="3608"/>
    <n v="4178"/>
    <n v="3836"/>
    <n v="4000"/>
    <n v="3925"/>
    <n v="3709"/>
    <n v="4005"/>
    <n v="4222"/>
    <n v="3809"/>
    <n v="4291"/>
  </r>
  <r>
    <n v="1002559410"/>
    <s v="T-MOBILE WEST CORPORATION"/>
    <n v="220010654766"/>
    <x v="0"/>
    <n v="5000499676"/>
    <x v="0"/>
    <s v="SCH_24EC"/>
    <s v="Two"/>
    <n v="18"/>
    <n v="2108"/>
    <n v="1856"/>
    <n v="1884"/>
    <n v="2113"/>
    <n v="1936"/>
    <n v="2020"/>
    <n v="2164"/>
    <n v="2041"/>
    <n v="2018"/>
    <n v="2095"/>
    <n v="1883"/>
    <n v="2109"/>
  </r>
  <r>
    <n v="1002559410"/>
    <s v="T-MOBILE WEST CORPORATION"/>
    <n v="220010654899"/>
    <x v="0"/>
    <n v="5000107006"/>
    <x v="0"/>
    <s v="SCH_24EC"/>
    <s v="Two"/>
    <n v="18"/>
    <n v="2946"/>
    <n v="2720"/>
    <n v="2879"/>
    <n v="3143"/>
    <n v="2866"/>
    <n v="3004"/>
    <n v="3243"/>
    <n v="3033"/>
    <n v="2988"/>
    <n v="3155"/>
    <n v="2900"/>
    <n v="3367"/>
  </r>
  <r>
    <n v="1002559410"/>
    <s v="T-MOBILE WEST CORPORATION"/>
    <n v="220010654907"/>
    <x v="0"/>
    <n v="5000936375"/>
    <x v="0"/>
    <s v="SCH_24EC"/>
    <s v="Two"/>
    <n v="18"/>
    <n v="4153"/>
    <n v="3731"/>
    <n v="3768"/>
    <n v="4828"/>
    <n v="4304"/>
    <n v="5551"/>
    <n v="5938"/>
    <n v="5324"/>
    <n v="4225"/>
    <n v="3829"/>
    <n v="3370"/>
    <n v="3920"/>
  </r>
  <r>
    <n v="1002559410"/>
    <s v="T-MOBILE WEST CORPORATION"/>
    <n v="220010654931"/>
    <x v="0"/>
    <n v="5000681113"/>
    <x v="0"/>
    <s v="SCH_24EC"/>
    <s v="Two"/>
    <n v="18"/>
    <n v="2295"/>
    <n v="2010"/>
    <n v="2019"/>
    <n v="2240"/>
    <n v="2033"/>
    <n v="2139"/>
    <n v="2286"/>
    <n v="2129"/>
    <n v="2145"/>
    <n v="2266"/>
    <n v="2061"/>
    <n v="2325"/>
  </r>
  <r>
    <n v="1002559410"/>
    <s v="T-MOBILE WEST CORPORATION"/>
    <n v="220010654972"/>
    <x v="0"/>
    <n v="5000932293"/>
    <x v="0"/>
    <s v="SCH_24EC"/>
    <s v="Two"/>
    <n v="18"/>
    <n v="2010"/>
    <n v="1733"/>
    <n v="1630"/>
    <n v="1810"/>
    <n v="1576"/>
    <n v="1725"/>
    <n v="1910"/>
    <n v="1797"/>
    <n v="1733"/>
    <n v="1782"/>
    <n v="1604"/>
    <n v="1814"/>
  </r>
  <r>
    <n v="1002559410"/>
    <s v="T-MOBILE WEST CORPORATION"/>
    <n v="220010655201"/>
    <x v="0"/>
    <n v="5001378833"/>
    <x v="0"/>
    <s v="SCH_24EC"/>
    <s v="Two"/>
    <n v="18"/>
    <n v="5559"/>
    <n v="5895"/>
    <n v="5939"/>
    <n v="6660"/>
    <n v="6044"/>
    <n v="6182"/>
    <n v="6673"/>
    <n v="6217"/>
    <n v="6180"/>
    <n v="6556"/>
    <n v="5892"/>
    <n v="6665"/>
  </r>
  <r>
    <n v="1002559410"/>
    <s v="T-MOBILE WEST CORPORATION"/>
    <n v="220010655243"/>
    <x v="0"/>
    <n v="5002101359"/>
    <x v="0"/>
    <s v="SCH_24EC"/>
    <s v="Two"/>
    <n v="18"/>
    <n v="3610"/>
    <n v="3137"/>
    <m/>
    <n v="12120"/>
    <n v="7105"/>
    <n v="7497"/>
    <n v="7787"/>
    <n v="7056"/>
    <n v="7203"/>
    <n v="7723"/>
    <n v="7007"/>
    <n v="7934"/>
  </r>
  <r>
    <n v="1002559410"/>
    <s v="T-MOBILE WEST CORPORATION"/>
    <n v="220010655268"/>
    <x v="0"/>
    <n v="5000389882"/>
    <x v="0"/>
    <s v="SCH_24EC"/>
    <s v="Two"/>
    <n v="18"/>
    <n v="2983"/>
    <n v="2719"/>
    <n v="2675"/>
    <n v="3014"/>
    <n v="2789"/>
    <n v="2963"/>
    <n v="3171"/>
    <n v="2777"/>
    <n v="2963"/>
    <n v="2708"/>
    <n v="2895"/>
    <n v="2260"/>
  </r>
  <r>
    <n v="1002559410"/>
    <s v="T-MOBILE WEST CORPORATION"/>
    <n v="220010655276"/>
    <x v="0"/>
    <n v="5000399610"/>
    <x v="0"/>
    <s v="SCH_24EC"/>
    <s v="Two"/>
    <n v="18"/>
    <n v="2794"/>
    <n v="2697"/>
    <n v="2702"/>
    <n v="2931"/>
    <n v="2629"/>
    <n v="2674"/>
    <n v="2451"/>
    <n v="2297"/>
    <n v="2456"/>
    <n v="2324"/>
    <n v="2531"/>
    <n v="2338"/>
  </r>
  <r>
    <n v="1002559410"/>
    <s v="T-MOBILE WEST CORPORATION"/>
    <n v="220010655508"/>
    <x v="0"/>
    <n v="5000660128"/>
    <x v="0"/>
    <s v="SCH_24EC"/>
    <s v="Two"/>
    <n v="18"/>
    <n v="2725"/>
    <n v="2588"/>
    <n v="4513"/>
    <n v="6894"/>
    <n v="6288"/>
    <n v="6565"/>
    <n v="7096"/>
    <n v="6665"/>
    <n v="7113"/>
    <n v="6639"/>
    <n v="7321"/>
    <n v="6394"/>
  </r>
  <r>
    <n v="1002559410"/>
    <s v="T-MOBILE WEST CORPORATION"/>
    <n v="220010655532"/>
    <x v="0"/>
    <n v="5000791816"/>
    <x v="0"/>
    <s v="SCH_24EC"/>
    <s v="Two"/>
    <n v="18"/>
    <n v="1891"/>
    <n v="1832"/>
    <n v="1824"/>
    <n v="2007"/>
    <n v="1782"/>
    <n v="1885"/>
    <n v="2091"/>
    <n v="1962"/>
    <n v="1932"/>
    <n v="1806"/>
    <n v="2040"/>
    <n v="1848"/>
  </r>
  <r>
    <n v="1002559410"/>
    <s v="T-MOBILE WEST CORPORATION"/>
    <n v="220010655540"/>
    <x v="0"/>
    <n v="5000207180"/>
    <x v="0"/>
    <s v="SCH_24EC"/>
    <s v="Two"/>
    <n v="18"/>
    <n v="2924"/>
    <n v="2712"/>
    <n v="2707"/>
    <n v="3054"/>
    <n v="2841"/>
    <n v="3039"/>
    <n v="3303"/>
    <n v="3073"/>
    <n v="3183"/>
    <n v="2856"/>
    <n v="3102"/>
    <n v="2703"/>
  </r>
  <r>
    <n v="1002559410"/>
    <s v="T-MOBILE WEST CORPORATION"/>
    <n v="220010655557"/>
    <x v="0"/>
    <n v="5001309958"/>
    <x v="0"/>
    <s v="SCH_24EC"/>
    <s v="Two"/>
    <n v="18"/>
    <n v="6306"/>
    <n v="6031"/>
    <n v="6097"/>
    <n v="6826"/>
    <n v="6163"/>
    <n v="6377"/>
    <n v="6707"/>
    <n v="6415"/>
    <n v="6940"/>
    <n v="6462"/>
    <n v="7130"/>
    <n v="6168"/>
  </r>
  <r>
    <n v="1002559410"/>
    <s v="T-MOBILE WEST CORPORATION"/>
    <n v="220010655581"/>
    <x v="0"/>
    <n v="5001225301"/>
    <x v="0"/>
    <s v="SCH_24EC"/>
    <s v="Two"/>
    <n v="18"/>
    <n v="1881"/>
    <n v="1998"/>
    <n v="2022"/>
    <n v="2282"/>
    <n v="2104"/>
    <n v="2219"/>
    <n v="2357"/>
    <n v="2112"/>
    <n v="2337"/>
    <n v="2117"/>
    <n v="2333"/>
    <n v="2056"/>
  </r>
  <r>
    <n v="1002559410"/>
    <s v="T-MOBILE WEST CORPORATION"/>
    <n v="220010660664"/>
    <x v="0"/>
    <n v="5001141043"/>
    <x v="0"/>
    <s v="SCH_24EC"/>
    <s v="Two"/>
    <n v="18"/>
    <n v="3283"/>
    <n v="3179"/>
    <n v="3192"/>
    <n v="3523"/>
    <n v="3208"/>
    <n v="3341"/>
    <n v="3512"/>
    <n v="3304"/>
    <n v="3509"/>
    <n v="3258"/>
    <n v="3336"/>
    <n v="3004"/>
  </r>
  <r>
    <n v="1002559410"/>
    <s v="T-MOBILE WEST CORPORATION"/>
    <n v="220010660680"/>
    <x v="0"/>
    <n v="5001132977"/>
    <x v="0"/>
    <s v="SCH_24EC"/>
    <s v="Two"/>
    <n v="18"/>
    <n v="2392"/>
    <n v="2499"/>
    <n v="2202"/>
    <n v="2091"/>
    <n v="1848"/>
    <n v="1951"/>
    <n v="2133"/>
    <n v="1985"/>
    <n v="2063"/>
    <n v="1918"/>
    <n v="2135"/>
    <n v="1826"/>
  </r>
  <r>
    <n v="1002559410"/>
    <s v="T-MOBILE WEST CORPORATION"/>
    <n v="220010660730"/>
    <x v="0"/>
    <n v="5001522959"/>
    <x v="0"/>
    <s v="SCH_24EC"/>
    <s v="Two"/>
    <n v="18"/>
    <n v="4069"/>
    <n v="3774"/>
    <n v="3826"/>
    <n v="4161"/>
    <n v="3712"/>
    <n v="3880"/>
    <n v="4140"/>
    <n v="3862"/>
    <n v="4083"/>
    <n v="3236"/>
    <n v="4002"/>
    <n v="3658"/>
  </r>
  <r>
    <n v="1002559410"/>
    <s v="T-MOBILE WEST CORPORATION"/>
    <n v="220010660755"/>
    <x v="0"/>
    <n v="5001550792"/>
    <x v="0"/>
    <s v="SCH_24EC"/>
    <s v="Two"/>
    <n v="18"/>
    <n v="2780"/>
    <n v="2656"/>
    <n v="2675"/>
    <n v="3034"/>
    <n v="2598"/>
    <n v="3039"/>
    <n v="3354"/>
    <n v="3219"/>
    <n v="6151"/>
    <n v="6101"/>
    <n v="6689"/>
    <n v="5858"/>
  </r>
  <r>
    <n v="1002559410"/>
    <s v="T-MOBILE WEST CORPORATION"/>
    <n v="220010660763"/>
    <x v="0"/>
    <n v="5001700796"/>
    <x v="0"/>
    <s v="SCH_24EC"/>
    <s v="Two"/>
    <n v="18"/>
    <n v="2632"/>
    <n v="2813"/>
    <n v="2825"/>
    <n v="3137"/>
    <n v="2853"/>
    <n v="2988"/>
    <n v="3411"/>
    <n v="3697"/>
    <n v="3919"/>
    <n v="3231"/>
    <n v="3266"/>
    <n v="2856"/>
  </r>
  <r>
    <n v="1002559410"/>
    <s v="T-MOBILE WEST CORPORATION"/>
    <n v="220010660789"/>
    <x v="0"/>
    <n v="5001841772"/>
    <x v="0"/>
    <s v="SCH_24EC"/>
    <s v="Two"/>
    <n v="18"/>
    <n v="10268"/>
    <n v="9332"/>
    <n v="9516"/>
    <n v="10616"/>
    <n v="9724"/>
    <n v="10166"/>
    <n v="10928"/>
    <n v="10510"/>
    <n v="11242"/>
    <n v="10576"/>
    <n v="11993"/>
    <n v="10307"/>
  </r>
  <r>
    <n v="1002559410"/>
    <s v="T-MOBILE WEST CORPORATION"/>
    <n v="220010660896"/>
    <x v="0"/>
    <n v="5001912857"/>
    <x v="0"/>
    <s v="SCH_24EC"/>
    <s v="Two"/>
    <n v="18"/>
    <n v="2220"/>
    <n v="2285"/>
    <n v="2289"/>
    <n v="2047"/>
    <n v="1901"/>
    <n v="1754"/>
    <n v="2143"/>
    <n v="2455"/>
    <n v="2201"/>
    <n v="2556"/>
    <n v="2792"/>
    <n v="2269"/>
  </r>
  <r>
    <n v="1002559410"/>
    <s v="T-MOBILE WEST CORPORATION"/>
    <n v="220010660904"/>
    <x v="0"/>
    <n v="5000571401"/>
    <x v="0"/>
    <s v="SCH_24EC"/>
    <s v="Two"/>
    <n v="18"/>
    <n v="2611"/>
    <n v="2509"/>
    <n v="2748"/>
    <n v="2771"/>
    <n v="2751"/>
    <n v="3219"/>
    <n v="3045"/>
    <n v="3063"/>
    <n v="3126"/>
    <n v="2773"/>
    <n v="3010"/>
    <n v="2534"/>
  </r>
  <r>
    <n v="1002559410"/>
    <s v="T-MOBILE WEST CORPORATION"/>
    <n v="220010660920"/>
    <x v="0"/>
    <n v="5000852993"/>
    <x v="0"/>
    <s v="SCH_24EC"/>
    <s v="Two"/>
    <n v="18"/>
    <n v="2468"/>
    <n v="2322"/>
    <n v="2500"/>
    <n v="2454"/>
    <n v="2422"/>
    <n v="2708"/>
    <n v="2537"/>
    <n v="2549"/>
    <n v="2671"/>
    <n v="2488"/>
    <n v="2618"/>
    <n v="5436"/>
  </r>
  <r>
    <n v="1002559410"/>
    <s v="T-MOBILE WEST CORPORATION"/>
    <n v="220010660946"/>
    <x v="0"/>
    <n v="5000789894"/>
    <x v="0"/>
    <s v="SCH_24EC"/>
    <s v="Two"/>
    <n v="18"/>
    <n v="7653"/>
    <n v="7363"/>
    <n v="7922"/>
    <n v="7728"/>
    <n v="7603"/>
    <n v="8590"/>
    <n v="7994"/>
    <n v="8011"/>
    <n v="8111"/>
    <n v="7918"/>
    <n v="8663"/>
    <n v="7456"/>
  </r>
  <r>
    <n v="1002559410"/>
    <s v="T-MOBILE WEST CORPORATION"/>
    <n v="220010660961"/>
    <x v="0"/>
    <n v="5000669282"/>
    <x v="0"/>
    <s v="SCH_24EC"/>
    <s v="Two"/>
    <n v="18"/>
    <n v="2986"/>
    <n v="2895"/>
    <n v="3175"/>
    <n v="3166"/>
    <n v="3079"/>
    <n v="3528"/>
    <n v="3321"/>
    <n v="3345"/>
    <n v="3440"/>
    <n v="3115"/>
    <n v="3257"/>
    <n v="2967"/>
  </r>
  <r>
    <n v="1002559410"/>
    <s v="T-MOBILE WEST CORPORATION"/>
    <n v="220010660987"/>
    <x v="0"/>
    <n v="5000998513"/>
    <x v="0"/>
    <s v="SCH_24EC"/>
    <s v="Two"/>
    <n v="18"/>
    <n v="3217"/>
    <n v="3052"/>
    <n v="3269"/>
    <n v="3236"/>
    <n v="3124"/>
    <n v="3493"/>
    <n v="3305"/>
    <n v="3315"/>
    <n v="3418"/>
    <n v="3225"/>
    <n v="5728"/>
    <n v="6712"/>
  </r>
  <r>
    <n v="1002559410"/>
    <s v="T-MOBILE WEST CORPORATION"/>
    <n v="220010661142"/>
    <x v="0"/>
    <n v="5000331887"/>
    <x v="0"/>
    <s v="SCH_24EC"/>
    <s v="Two"/>
    <n v="18"/>
    <n v="3037"/>
    <n v="2310"/>
    <n v="2481"/>
    <n v="2502"/>
    <n v="2643"/>
    <n v="3131"/>
    <n v="2991"/>
    <n v="2987"/>
    <n v="3091"/>
    <n v="2936"/>
    <n v="3191"/>
    <n v="2717"/>
  </r>
  <r>
    <n v="1002559410"/>
    <s v="T-MOBILE WEST CORPORATION"/>
    <n v="220010661183"/>
    <x v="0"/>
    <n v="5001534794"/>
    <x v="0"/>
    <s v="SCH_24EC"/>
    <s v="Two"/>
    <n v="18"/>
    <n v="1929"/>
    <n v="1871"/>
    <n v="2009"/>
    <n v="1974"/>
    <n v="1919"/>
    <n v="2145"/>
    <n v="2013"/>
    <n v="2016"/>
    <n v="2131"/>
    <n v="1972"/>
    <n v="2170"/>
    <n v="1899"/>
  </r>
  <r>
    <n v="1002559410"/>
    <s v="T-MOBILE WEST CORPORATION"/>
    <n v="220010661316"/>
    <x v="0"/>
    <n v="5001549146"/>
    <x v="0"/>
    <s v="SCH_24EC"/>
    <s v="Two"/>
    <n v="18"/>
    <n v="2158"/>
    <n v="2601"/>
    <n v="2760"/>
    <n v="2773"/>
    <n v="2675"/>
    <n v="3122"/>
    <n v="2909"/>
    <n v="2868"/>
    <n v="3047"/>
    <n v="2580"/>
    <n v="2984"/>
    <n v="2591"/>
  </r>
  <r>
    <n v="1002559410"/>
    <s v="T-MOBILE WEST CORPORATION"/>
    <n v="220010661332"/>
    <x v="0"/>
    <n v="5000451486"/>
    <x v="0"/>
    <s v="SCH_24EC"/>
    <s v="Two"/>
    <n v="18"/>
    <n v="1972"/>
    <n v="2267"/>
    <n v="2445"/>
    <n v="2380"/>
    <n v="2305"/>
    <n v="2550"/>
    <n v="2371"/>
    <n v="2379"/>
    <n v="2530"/>
    <n v="2351"/>
    <n v="2615"/>
    <n v="2353"/>
  </r>
  <r>
    <n v="1002559410"/>
    <s v="T-MOBILE WEST CORPORATION"/>
    <n v="220010661944"/>
    <x v="0"/>
    <n v="5001738214"/>
    <x v="0"/>
    <s v="SCH_24EC"/>
    <s v="Two"/>
    <n v="18"/>
    <n v="4614"/>
    <n v="4570"/>
    <n v="4893"/>
    <n v="4791"/>
    <n v="4689"/>
    <n v="5193"/>
    <n v="4201"/>
    <n v="4162"/>
    <n v="4403"/>
    <n v="4098"/>
    <n v="4514"/>
    <n v="3911"/>
  </r>
  <r>
    <n v="1002559410"/>
    <s v="T-MOBILE WEST CORPORATION"/>
    <n v="220010662439"/>
    <x v="0"/>
    <n v="5002026037"/>
    <x v="0"/>
    <s v="SCH_24EC"/>
    <s v="Two"/>
    <n v="18"/>
    <n v="3924"/>
    <n v="3844"/>
    <n v="4153"/>
    <n v="4025"/>
    <n v="3945"/>
    <n v="4484"/>
    <n v="4148"/>
    <n v="4236"/>
    <n v="4315"/>
    <n v="4037"/>
    <n v="4353"/>
    <n v="4217"/>
  </r>
  <r>
    <n v="1002559410"/>
    <s v="T-MOBILE WEST CORPORATION"/>
    <n v="220010693285"/>
    <x v="0"/>
    <n v="5001564819"/>
    <x v="0"/>
    <s v="SCH_24EC"/>
    <s v="Two"/>
    <n v="18"/>
    <n v="2207"/>
    <n v="2345"/>
    <n v="2253"/>
    <n v="2465"/>
    <n v="2468"/>
    <n v="2859"/>
    <n v="2562"/>
    <n v="2112"/>
    <n v="2520"/>
    <n v="2071"/>
    <n v="1704"/>
    <n v="1720"/>
  </r>
  <r>
    <n v="1002559410"/>
    <s v="T-MOBILE WEST CORPORATION"/>
    <n v="220010693798"/>
    <x v="0"/>
    <n v="5000990422"/>
    <x v="0"/>
    <s v="SCH_24EC"/>
    <s v="Two"/>
    <n v="18"/>
    <n v="2007"/>
    <n v="2018"/>
    <n v="1838"/>
    <n v="1962"/>
    <n v="1932"/>
    <n v="2173"/>
    <n v="2086"/>
    <n v="3858"/>
    <n v="3580"/>
    <n v="3403"/>
    <n v="3066"/>
    <n v="2288"/>
  </r>
  <r>
    <n v="1002559410"/>
    <s v="T-MOBILE WEST CORPORATION"/>
    <n v="220010693814"/>
    <x v="0"/>
    <n v="5001369762"/>
    <x v="0"/>
    <s v="SCH_24EC"/>
    <s v="Two"/>
    <n v="18"/>
    <n v="3769"/>
    <n v="3053"/>
    <n v="2962"/>
    <n v="3121"/>
    <n v="3099"/>
    <n v="3505"/>
    <n v="3442"/>
    <n v="3664"/>
    <n v="3339"/>
    <n v="3233"/>
    <n v="3298"/>
    <n v="3101"/>
  </r>
  <r>
    <n v="1002559410"/>
    <s v="T-MOBILE WEST CORPORATION"/>
    <n v="220010693855"/>
    <x v="0"/>
    <n v="5000125634"/>
    <x v="0"/>
    <s v="SCH_24EC"/>
    <s v="Two"/>
    <n v="18"/>
    <n v="3488"/>
    <n v="3495"/>
    <n v="3273"/>
    <n v="3470"/>
    <n v="3440"/>
    <n v="3915"/>
    <n v="3826"/>
    <n v="4078"/>
    <n v="3706"/>
    <n v="4405"/>
    <n v="4405"/>
    <n v="4625"/>
  </r>
  <r>
    <n v="1002559410"/>
    <s v="T-MOBILE WEST CORPORATION"/>
    <n v="220010694200"/>
    <x v="0"/>
    <n v="5000559679"/>
    <x v="0"/>
    <s v="SCH_24EC"/>
    <s v="Two"/>
    <n v="18"/>
    <n v="3670"/>
    <n v="3656"/>
    <n v="3361"/>
    <n v="3486"/>
    <n v="3368"/>
    <n v="3751"/>
    <n v="2915"/>
    <n v="3810"/>
    <n v="3372"/>
    <n v="3498"/>
    <n v="3595"/>
    <n v="3475"/>
  </r>
  <r>
    <n v="1002559410"/>
    <s v="T-MOBILE WEST CORPORATION"/>
    <n v="220010694226"/>
    <x v="0"/>
    <n v="5001425756"/>
    <x v="0"/>
    <s v="SCH_24EC"/>
    <s v="Two"/>
    <n v="18"/>
    <n v="3217"/>
    <n v="3157"/>
    <n v="2915"/>
    <n v="5661"/>
    <n v="7349"/>
    <n v="8262"/>
    <n v="8083"/>
    <n v="8879"/>
    <n v="8359"/>
    <n v="8162"/>
    <n v="8270"/>
    <n v="7927"/>
  </r>
  <r>
    <n v="1002559410"/>
    <s v="T-MOBILE WEST CORPORATION"/>
    <n v="220010694259"/>
    <x v="0"/>
    <n v="5000513124"/>
    <x v="0"/>
    <s v="SCH_24EC"/>
    <s v="Two"/>
    <n v="18"/>
    <n v="2884"/>
    <n v="3314"/>
    <n v="3348"/>
    <n v="3573"/>
    <n v="3790"/>
    <n v="3704"/>
    <n v="3715"/>
    <n v="3939"/>
    <n v="3679"/>
    <n v="3853"/>
    <n v="3492"/>
    <n v="3565"/>
  </r>
  <r>
    <n v="1002559410"/>
    <s v="T-MOBILE WEST CORPORATION"/>
    <n v="220010694267"/>
    <x v="0"/>
    <n v="5000296777"/>
    <x v="0"/>
    <s v="SCH_24EC"/>
    <s v="Two"/>
    <n v="18"/>
    <n v="3610"/>
    <n v="3060"/>
    <n v="3068"/>
    <n v="3228"/>
    <n v="3442"/>
    <n v="3358"/>
    <n v="3376"/>
    <n v="3633"/>
    <n v="3356"/>
    <n v="3568"/>
    <n v="3214"/>
    <n v="3278"/>
  </r>
  <r>
    <n v="1002559410"/>
    <s v="T-MOBILE WEST CORPORATION"/>
    <n v="220010694697"/>
    <x v="0"/>
    <n v="5001432756"/>
    <x v="2"/>
    <s v="SCH_26EC"/>
    <s v="Two"/>
    <n v="18"/>
    <n v="1227600"/>
    <n v="1077300"/>
    <n v="1105500"/>
    <n v="1174500"/>
    <n v="1215600"/>
    <n v="1205400"/>
    <n v="1172100"/>
    <n v="1237500"/>
    <n v="1128600"/>
    <n v="1164000"/>
    <n v="1052700"/>
    <n v="1063800"/>
  </r>
  <r>
    <n v="1002559410"/>
    <s v="T-MOBILE WEST CORPORATION"/>
    <n v="220010696072"/>
    <x v="0"/>
    <n v="5000835272"/>
    <x v="0"/>
    <s v="SCH_24EC"/>
    <s v="Two"/>
    <n v="18"/>
    <n v="3245"/>
    <n v="2842"/>
    <n v="2815"/>
    <n v="2902"/>
    <n v="3034"/>
    <n v="2985"/>
    <n v="2965"/>
    <n v="3072"/>
    <n v="2880"/>
    <n v="3086"/>
    <n v="2795"/>
    <n v="2898"/>
  </r>
  <r>
    <n v="1002559410"/>
    <s v="T-MOBILE WEST CORPORATION"/>
    <n v="220010696247"/>
    <x v="0"/>
    <n v="5000641046"/>
    <x v="2"/>
    <s v="SCH_26EC"/>
    <s v="Two"/>
    <n v="18"/>
    <n v="1345800"/>
    <n v="1146600"/>
    <n v="1164600"/>
    <n v="1223400"/>
    <n v="1299900"/>
    <n v="1274400"/>
    <n v="1245300"/>
    <n v="1347000"/>
    <n v="1251600"/>
    <n v="1304400"/>
    <n v="1169400"/>
    <n v="1180500"/>
  </r>
  <r>
    <n v="1002559410"/>
    <s v="T-MOBILE WEST CORPORATION"/>
    <n v="220010698102"/>
    <x v="0"/>
    <n v="5001551940"/>
    <x v="0"/>
    <s v="SCH_24EC"/>
    <s v="Two"/>
    <n v="18"/>
    <n v="3811"/>
    <n v="3175"/>
    <n v="3216"/>
    <n v="3328"/>
    <n v="3509"/>
    <n v="3481"/>
    <n v="3678"/>
    <n v="3960"/>
    <n v="3769"/>
    <n v="4064"/>
    <n v="3672"/>
    <n v="3818"/>
  </r>
  <r>
    <n v="1002559410"/>
    <s v="T-MOBILE WEST CORPORATION"/>
    <n v="220010699308"/>
    <x v="0"/>
    <n v="5001420675"/>
    <x v="0"/>
    <s v="SCH_24EC"/>
    <s v="Two"/>
    <n v="18"/>
    <n v="3200"/>
    <n v="2814"/>
    <n v="2814"/>
    <n v="2930"/>
    <n v="3051"/>
    <n v="2977"/>
    <n v="2987"/>
    <n v="3171"/>
    <n v="2951"/>
    <n v="3134"/>
    <n v="2589"/>
    <n v="2840"/>
  </r>
  <r>
    <n v="1002559410"/>
    <s v="T-MOBILE WEST CORPORATION"/>
    <n v="220010699332"/>
    <x v="0"/>
    <n v="5000357852"/>
    <x v="0"/>
    <s v="SCH_24EC"/>
    <s v="Two"/>
    <n v="18"/>
    <n v="2871"/>
    <n v="2581"/>
    <n v="2583"/>
    <n v="2691"/>
    <n v="2846"/>
    <n v="2823"/>
    <n v="2949"/>
    <n v="3122"/>
    <n v="2784"/>
    <n v="2920"/>
    <n v="2619"/>
    <n v="2676"/>
  </r>
  <r>
    <n v="1002559410"/>
    <s v="T-MOBILE WEST CORPORATION"/>
    <n v="220010700148"/>
    <x v="0"/>
    <n v="5000030721"/>
    <x v="0"/>
    <s v="SCH_24EC"/>
    <s v="Two"/>
    <n v="18"/>
    <n v="2081"/>
    <n v="1948"/>
    <n v="1982"/>
    <n v="2000"/>
    <n v="2009"/>
    <n v="2181"/>
    <n v="2347"/>
    <n v="2362"/>
    <n v="1821"/>
    <n v="1859"/>
    <n v="1784"/>
    <n v="2010"/>
  </r>
  <r>
    <n v="1002559410"/>
    <s v="T-MOBILE WEST CORPORATION"/>
    <n v="220010721565"/>
    <x v="0"/>
    <n v="5002068253"/>
    <x v="0"/>
    <s v="SCH_24EC"/>
    <s v="Two"/>
    <n v="18"/>
    <n v="4853"/>
    <m/>
    <n v="4873"/>
    <m/>
    <n v="4886"/>
    <m/>
    <n v="4982"/>
    <m/>
    <n v="8893"/>
    <m/>
    <n v="12673"/>
    <m/>
  </r>
  <r>
    <n v="1002559410"/>
    <s v="T-MOBILE WEST CORPORATION"/>
    <n v="220010722407"/>
    <x v="0"/>
    <n v="5000134848"/>
    <x v="0"/>
    <s v="SCH_24EC"/>
    <s v="Two"/>
    <n v="18"/>
    <n v="9316"/>
    <m/>
    <n v="8958"/>
    <m/>
    <n v="9615"/>
    <m/>
    <n v="10127"/>
    <m/>
    <n v="9773"/>
    <m/>
    <n v="8953"/>
    <m/>
  </r>
  <r>
    <n v="1002559410"/>
    <s v="T-MOBILE WEST CORPORATION"/>
    <n v="220010722415"/>
    <x v="0"/>
    <n v="5000738245"/>
    <x v="0"/>
    <s v="SCH_24EC"/>
    <s v="Two"/>
    <n v="18"/>
    <m/>
    <n v="3409"/>
    <m/>
    <n v="3178"/>
    <m/>
    <n v="2665"/>
    <m/>
    <n v="2710"/>
    <m/>
    <n v="2677"/>
    <m/>
    <n v="2786"/>
  </r>
  <r>
    <n v="1002559410"/>
    <s v="T-MOBILE WEST CORPORATION"/>
    <n v="220010722423"/>
    <x v="0"/>
    <n v="5000923174"/>
    <x v="0"/>
    <s v="SCH_24EC"/>
    <s v="Two"/>
    <n v="18"/>
    <m/>
    <n v="5113"/>
    <m/>
    <n v="5300"/>
    <m/>
    <n v="5623"/>
    <m/>
    <n v="5485"/>
    <m/>
    <n v="5729"/>
    <m/>
    <n v="5672"/>
  </r>
  <r>
    <n v="1002559410"/>
    <s v="T-MOBILE WEST CORPORATION"/>
    <n v="220010722464"/>
    <x v="0"/>
    <n v="5002068023"/>
    <x v="0"/>
    <s v="SCH_24EC"/>
    <s v="Two"/>
    <n v="18"/>
    <m/>
    <n v="1562"/>
    <m/>
    <n v="1449"/>
    <m/>
    <n v="1380"/>
    <m/>
    <n v="1358"/>
    <m/>
    <n v="1374"/>
    <m/>
    <n v="3049"/>
  </r>
  <r>
    <n v="1002559410"/>
    <s v="T-MOBILE WEST CORPORATION"/>
    <n v="220010722472"/>
    <x v="0"/>
    <n v="5001070351"/>
    <x v="0"/>
    <s v="SCH_24EC"/>
    <s v="Two"/>
    <n v="18"/>
    <m/>
    <n v="3607"/>
    <m/>
    <n v="3749"/>
    <m/>
    <n v="4355"/>
    <m/>
    <n v="11287"/>
    <m/>
    <n v="13574"/>
    <m/>
    <n v="13569"/>
  </r>
  <r>
    <n v="1002559410"/>
    <s v="T-MOBILE WEST CORPORATION"/>
    <n v="220010722480"/>
    <x v="0"/>
    <n v="5002059716"/>
    <x v="0"/>
    <s v="SCH_24EC"/>
    <s v="Two"/>
    <n v="18"/>
    <m/>
    <n v="1865"/>
    <m/>
    <n v="1802"/>
    <m/>
    <n v="1654"/>
    <m/>
    <n v="1729"/>
    <m/>
    <n v="1678"/>
    <m/>
    <n v="3290"/>
  </r>
  <r>
    <n v="1002559410"/>
    <s v="T-MOBILE WEST CORPORATION"/>
    <n v="220011939927"/>
    <x v="0"/>
    <n v="5002132991"/>
    <x v="0"/>
    <s v="SCH_24EC"/>
    <s v="Two"/>
    <n v="18"/>
    <n v="4228"/>
    <n v="3661"/>
    <n v="3641"/>
    <n v="4025"/>
    <n v="3705"/>
    <n v="3862"/>
    <n v="4228"/>
    <n v="3926"/>
    <n v="4866"/>
    <n v="6820"/>
    <n v="6413"/>
    <n v="7099"/>
  </r>
  <r>
    <n v="1002559410"/>
    <s v="T-MOBILE WEST CORPORATION"/>
    <n v="220012475830"/>
    <x v="0"/>
    <n v="5000390715"/>
    <x v="0"/>
    <s v="SCH_24EC"/>
    <s v="Two"/>
    <n v="18"/>
    <n v="4520"/>
    <n v="3921"/>
    <n v="3950"/>
    <n v="4087"/>
    <n v="4316"/>
    <n v="4184"/>
    <n v="3534"/>
    <n v="4401"/>
    <n v="4090"/>
    <n v="4306"/>
    <n v="3854"/>
    <n v="3856"/>
  </r>
  <r>
    <n v="1002559410"/>
    <s v="T-MOBILE WEST CORPORATION"/>
    <n v="220013356773"/>
    <x v="0"/>
    <n v="5002167810"/>
    <x v="0"/>
    <s v="SCH_24EC"/>
    <s v="Two"/>
    <n v="18"/>
    <n v="4526"/>
    <n v="6663"/>
    <n v="5957"/>
    <n v="5617"/>
    <n v="5916"/>
    <n v="6420"/>
    <n v="5779"/>
    <n v="5930"/>
    <n v="6411"/>
    <n v="5999"/>
    <n v="6388"/>
    <n v="6614"/>
  </r>
  <r>
    <n v="1002559410"/>
    <s v="T-MOBILE WEST CORPORATION"/>
    <n v="220014355774"/>
    <x v="0"/>
    <n v="5002100301"/>
    <x v="0"/>
    <s v="SCH_24EC"/>
    <s v="Two"/>
    <n v="18"/>
    <n v="2512"/>
    <n v="2397"/>
    <n v="2551"/>
    <n v="5796"/>
    <n v="5677"/>
    <n v="5733"/>
    <n v="6225"/>
    <n v="5677"/>
    <n v="6079"/>
    <n v="6434"/>
    <n v="5967"/>
    <n v="6384"/>
  </r>
  <r>
    <n v="1002559410"/>
    <s v="T-MOBILE WEST CORPORATION"/>
    <n v="220014355782"/>
    <x v="0"/>
    <n v="5002179676"/>
    <x v="0"/>
    <s v="SCH_24EC"/>
    <s v="Two"/>
    <n v="18"/>
    <n v="3718"/>
    <m/>
    <n v="3696"/>
    <m/>
    <n v="3742"/>
    <m/>
    <n v="3779"/>
    <m/>
    <n v="3839"/>
    <m/>
    <n v="3525"/>
    <m/>
  </r>
  <r>
    <n v="1002559410"/>
    <s v="T-MOBILE WEST CORPORATION"/>
    <n v="220014509271"/>
    <x v="0"/>
    <n v="5002151631"/>
    <x v="0"/>
    <s v="SCH_24EC"/>
    <s v="Two"/>
    <n v="18"/>
    <n v="3965"/>
    <n v="3397"/>
    <n v="3419"/>
    <n v="3802"/>
    <n v="3530"/>
    <n v="3737"/>
    <n v="4122"/>
    <n v="3900"/>
    <n v="4093"/>
    <n v="3789"/>
    <n v="3656"/>
    <n v="3996"/>
  </r>
  <r>
    <n v="1002559410"/>
    <s v="T-MOBILE WEST CORPORATION"/>
    <n v="220014714848"/>
    <x v="0"/>
    <n v="5002196396"/>
    <x v="0"/>
    <s v="SCH_24EC"/>
    <s v="Two"/>
    <n v="18"/>
    <m/>
    <n v="8662"/>
    <m/>
    <n v="8507"/>
    <m/>
    <n v="9122"/>
    <m/>
    <n v="9242"/>
    <m/>
    <n v="8978"/>
    <m/>
    <n v="12882"/>
  </r>
  <r>
    <n v="1002559410"/>
    <s v="T-MOBILE WEST CORPORATION"/>
    <n v="220015591831"/>
    <x v="0"/>
    <n v="5002217512"/>
    <x v="0"/>
    <s v="SCH_24EC"/>
    <s v="Two"/>
    <n v="18"/>
    <n v="2738"/>
    <n v="2597"/>
    <n v="2668"/>
    <n v="2841"/>
    <n v="2820"/>
    <n v="2855"/>
    <n v="3138"/>
    <n v="2841"/>
    <n v="2897"/>
    <n v="3038"/>
    <n v="2725"/>
    <n v="2992"/>
  </r>
  <r>
    <n v="1002559410"/>
    <s v="T-MOBILE WEST CORPORATION"/>
    <n v="220015667961"/>
    <x v="0"/>
    <n v="5002166877"/>
    <x v="0"/>
    <s v="SCH_24EC"/>
    <s v="Two"/>
    <n v="18"/>
    <n v="3488"/>
    <n v="2880"/>
    <n v="3594"/>
    <n v="6074"/>
    <n v="6303"/>
    <n v="6231"/>
    <n v="6347"/>
    <n v="6724"/>
    <n v="6320"/>
    <n v="6718"/>
    <n v="6072"/>
    <n v="6239"/>
  </r>
  <r>
    <n v="1002559410"/>
    <s v="T-MOBILE WEST CORPORATION"/>
    <n v="220015937604"/>
    <x v="0"/>
    <n v="5002118537"/>
    <x v="0"/>
    <s v="SCH_24EC"/>
    <s v="Two"/>
    <n v="18"/>
    <n v="841"/>
    <n v="778"/>
    <n v="1078"/>
    <n v="1973"/>
    <n v="3604"/>
    <n v="3569"/>
    <n v="3723"/>
    <n v="3970"/>
    <n v="3618"/>
    <n v="3867"/>
    <n v="3620"/>
    <n v="3786"/>
  </r>
  <r>
    <n v="1002559410"/>
    <s v="T-MOBILE WEST CORPORATION"/>
    <n v="220015937794"/>
    <x v="0"/>
    <n v="5002076386"/>
    <x v="0"/>
    <s v="SCH_24EC"/>
    <s v="Two"/>
    <n v="18"/>
    <m/>
    <n v="11150"/>
    <m/>
    <n v="11931"/>
    <m/>
    <n v="12147"/>
    <m/>
    <n v="12566"/>
    <m/>
    <n v="11038"/>
    <m/>
    <n v="12120"/>
  </r>
  <r>
    <n v="1002559410"/>
    <s v="T-MOBILE WEST CORPORATION"/>
    <n v="220016124533"/>
    <x v="0"/>
    <n v="5000897349"/>
    <x v="0"/>
    <s v="SCH_24EC"/>
    <s v="Two"/>
    <n v="18"/>
    <n v="6459"/>
    <n v="6081"/>
    <n v="6475"/>
    <n v="6356"/>
    <n v="6378"/>
    <n v="7131"/>
    <n v="5903"/>
    <n v="5838"/>
    <n v="6108"/>
    <n v="5626"/>
    <n v="5936"/>
    <n v="6472"/>
  </r>
  <r>
    <n v="1002559410"/>
    <s v="T-MOBILE WEST CORPORATION"/>
    <n v="220016479895"/>
    <x v="0"/>
    <n v="5002194770"/>
    <x v="0"/>
    <s v="SCH_24EC"/>
    <s v="Two"/>
    <n v="18"/>
    <n v="2122"/>
    <n v="2361"/>
    <n v="2178"/>
    <n v="2148"/>
    <n v="2187"/>
    <n v="2278"/>
    <n v="2260"/>
    <n v="2288"/>
    <n v="2447"/>
    <n v="2266"/>
    <n v="2331"/>
    <n v="2276"/>
  </r>
  <r>
    <n v="1002559410"/>
    <s v="T-MOBILE WEST CORPORATION"/>
    <n v="220018447734"/>
    <x v="0"/>
    <n v="5002278086"/>
    <x v="0"/>
    <s v="SCH_24EC"/>
    <s v="Two"/>
    <n v="18"/>
    <n v="4955"/>
    <m/>
    <n v="4941"/>
    <m/>
    <n v="5203"/>
    <m/>
    <n v="4093"/>
    <m/>
    <n v="4186"/>
    <m/>
    <n v="4502"/>
    <m/>
  </r>
  <r>
    <n v="1002559410"/>
    <s v="T-MOBILE WEST CORPORATION"/>
    <n v="220018645261"/>
    <x v="0"/>
    <n v="5002281315"/>
    <x v="1"/>
    <s v="SCH_25EC"/>
    <s v="Two"/>
    <n v="18"/>
    <n v="165200"/>
    <n v="164800"/>
    <n v="190800"/>
    <n v="225200"/>
    <n v="256000"/>
    <n v="294800"/>
    <n v="321600"/>
    <n v="366800"/>
    <n v="354400"/>
    <n v="396400"/>
    <n v="357200"/>
    <n v="373200"/>
  </r>
  <r>
    <n v="1002559410"/>
    <s v="T-MOBILE WEST CORPORATION"/>
    <n v="220018646228"/>
    <x v="0"/>
    <n v="5002281316"/>
    <x v="1"/>
    <s v="SCH_25EC"/>
    <s v="Two"/>
    <n v="18"/>
    <n v="144000"/>
    <n v="142000"/>
    <n v="148800"/>
    <n v="165200"/>
    <n v="176400"/>
    <n v="194400"/>
    <n v="220000"/>
    <n v="213600"/>
    <n v="217600"/>
    <n v="247600"/>
    <n v="232000"/>
    <n v="239200"/>
  </r>
  <r>
    <n v="1002559410"/>
    <s v="T-MOBILE WEST CORPORATION"/>
    <n v="220018646707"/>
    <x v="0"/>
    <n v="5002281317"/>
    <x v="1"/>
    <s v="SCH_25EC"/>
    <s v="Two"/>
    <n v="18"/>
    <n v="162400"/>
    <n v="160400"/>
    <n v="192800"/>
    <n v="215200"/>
    <n v="237600"/>
    <n v="255600"/>
    <n v="270400"/>
    <n v="318400"/>
    <n v="312400"/>
    <n v="370400"/>
    <n v="340000"/>
    <n v="357600"/>
  </r>
  <r>
    <n v="1002559410"/>
    <s v="T-MOBILE WEST CORPORATION"/>
    <n v="220018709760"/>
    <x v="0"/>
    <n v="5002219455"/>
    <x v="0"/>
    <s v="SCH_24EC"/>
    <s v="Two"/>
    <n v="18"/>
    <n v="5902"/>
    <n v="6162"/>
    <n v="5993"/>
    <n v="6950"/>
    <n v="7553"/>
    <n v="7333"/>
    <n v="8330"/>
    <n v="7799"/>
    <n v="8345"/>
    <n v="7888"/>
    <n v="7882"/>
    <n v="8608"/>
  </r>
  <r>
    <n v="1002559410"/>
    <s v="T-MOBILE WEST CORPORATION"/>
    <n v="220018896203"/>
    <x v="0"/>
    <n v="5002260125"/>
    <x v="0"/>
    <s v="SCH_24EC"/>
    <s v="Two"/>
    <n v="18"/>
    <n v="3443"/>
    <n v="3691"/>
    <n v="3405"/>
    <n v="3453"/>
    <n v="6014"/>
    <n v="6286"/>
    <n v="6396"/>
    <n v="6870"/>
    <n v="6467"/>
    <n v="6811"/>
    <n v="6152"/>
    <n v="6483"/>
  </r>
  <r>
    <n v="1002559410"/>
    <s v="T-MOBILE WEST CORPORATION"/>
    <n v="220018976070"/>
    <x v="0"/>
    <n v="5001280082"/>
    <x v="0"/>
    <s v="SCH_24EC"/>
    <s v="Two"/>
    <n v="18"/>
    <n v="3785"/>
    <n v="3556"/>
    <n v="3762"/>
    <n v="3784"/>
    <n v="3712"/>
    <n v="4187"/>
    <n v="4139"/>
    <n v="4183"/>
    <n v="4149"/>
    <n v="3656"/>
    <n v="4330"/>
    <n v="4087.0970000000002"/>
  </r>
  <r>
    <n v="1002559410"/>
    <s v="T-MOBILE WEST CORPORATION"/>
    <n v="220019850381"/>
    <x v="0"/>
    <n v="5002304518"/>
    <x v="0"/>
    <s v="SCH_24EC"/>
    <s v="Two"/>
    <n v="18"/>
    <n v="2444"/>
    <n v="2324"/>
    <n v="2555"/>
    <n v="2381"/>
    <n v="2463"/>
    <n v="2628"/>
    <n v="2599"/>
    <n v="2540"/>
    <n v="2854"/>
    <n v="2433"/>
    <n v="2636"/>
    <n v="2940"/>
  </r>
  <r>
    <n v="1002559410"/>
    <s v="T-MOBILE WEST CORPORATION"/>
    <n v="220020073189"/>
    <x v="0"/>
    <n v="5002304316"/>
    <x v="0"/>
    <s v="SCH_24EC"/>
    <s v="Two"/>
    <n v="18"/>
    <n v="2802"/>
    <n v="2605"/>
    <n v="3095"/>
    <n v="2921"/>
    <n v="2869"/>
    <n v="3212"/>
    <n v="2916"/>
    <n v="2928"/>
    <n v="3394"/>
    <n v="2986"/>
    <n v="2939"/>
    <n v="2915"/>
  </r>
  <r>
    <n v="1002559410"/>
    <s v="T-MOBILE WEST CORPORATION"/>
    <n v="220020196790"/>
    <x v="0"/>
    <n v="5002305524"/>
    <x v="0"/>
    <s v="SCH_24EC"/>
    <s v="Two"/>
    <n v="18"/>
    <n v="4731"/>
    <n v="7489"/>
    <n v="7162"/>
    <n v="7341"/>
    <n v="8519"/>
    <n v="8177"/>
    <n v="7836"/>
    <n v="8932"/>
    <n v="7548"/>
    <n v="7411"/>
    <n v="7931"/>
    <n v="7733"/>
  </r>
  <r>
    <n v="1002559410"/>
    <s v="T-MOBILE WEST CORPORATION"/>
    <n v="220020505214"/>
    <x v="0"/>
    <n v="5002281791"/>
    <x v="0"/>
    <s v="SCH_24EC"/>
    <s v="Two"/>
    <n v="18"/>
    <n v="4720"/>
    <n v="4738"/>
    <n v="4755"/>
    <n v="4691"/>
    <n v="5246"/>
    <n v="4931"/>
    <n v="5003"/>
    <n v="5091"/>
    <n v="5077"/>
    <n v="4712"/>
    <n v="5148"/>
    <n v="5059"/>
  </r>
  <r>
    <n v="1002559410"/>
    <s v="T-MOBILE WEST CORPORATION"/>
    <n v="220022214203"/>
    <x v="0"/>
    <n v="5002331852"/>
    <x v="0"/>
    <s v="SCH_24EC"/>
    <s v="Two"/>
    <n v="18"/>
    <n v="2658"/>
    <n v="3199"/>
    <n v="3409"/>
    <n v="3357"/>
    <n v="3253"/>
    <n v="3587"/>
    <n v="3574"/>
    <n v="3692"/>
    <n v="3345"/>
    <m/>
    <n v="6405"/>
    <n v="3479"/>
  </r>
  <r>
    <n v="1002559410"/>
    <s v="T-MOBILE WEST CORPORATION"/>
    <n v="220025176441"/>
    <x v="0"/>
    <n v="5000242259"/>
    <x v="0"/>
    <s v="SCH_24EC"/>
    <s v="Two"/>
    <n v="18"/>
    <n v="450"/>
    <n v="4050"/>
    <n v="4400"/>
    <n v="4140"/>
    <n v="4290"/>
    <n v="4600"/>
    <n v="4180"/>
    <n v="4410"/>
    <n v="8085.88"/>
    <m/>
    <m/>
    <m/>
  </r>
  <r>
    <n v="1002559410"/>
    <s v="T-MOBILE WEST CORPORATION"/>
    <n v="220025600788"/>
    <x v="0"/>
    <n v="5000307543"/>
    <x v="0"/>
    <s v="SCH_24EC"/>
    <s v="Two"/>
    <n v="18"/>
    <n v="3410"/>
    <n v="4642"/>
    <n v="1749"/>
    <n v="3042"/>
    <n v="3182"/>
    <n v="7453"/>
    <n v="7746"/>
    <n v="7422"/>
    <n v="8433"/>
    <n v="7559"/>
    <n v="7519"/>
    <n v="8384"/>
  </r>
  <r>
    <n v="1002678169"/>
    <s v="T-MOBILE WEST CORPORATION  WABE005036"/>
    <n v="220014283828"/>
    <x v="0"/>
    <n v="5002175550"/>
    <x v="0"/>
    <s v="SCH_24EC"/>
    <s v="Two"/>
    <n v="18"/>
    <n v="7352.52"/>
    <n v="6272.72"/>
    <n v="4654.76"/>
    <n v="5360"/>
    <n v="5360"/>
    <n v="6080"/>
    <n v="7400"/>
    <n v="6800"/>
    <n v="6200"/>
    <n v="5760"/>
    <n v="4960"/>
    <n v="5600"/>
  </r>
  <r>
    <n v="1002680172"/>
    <s v="CITY OF BELLEVUE UTILITIES"/>
    <n v="200000029484"/>
    <x v="1"/>
    <n v="5000107827"/>
    <x v="0"/>
    <s v="SCH_24EC"/>
    <s v="Two"/>
    <n v="10"/>
    <n v="985"/>
    <n v="697"/>
    <n v="626"/>
    <n v="820"/>
    <n v="969"/>
    <n v="877"/>
    <n v="819"/>
    <n v="1136"/>
    <n v="869"/>
    <n v="699"/>
    <n v="920"/>
    <n v="999.11800000000005"/>
  </r>
  <r>
    <n v="1002680172"/>
    <s v="CITY OF BELLEVUE UTILITIES"/>
    <n v="200000862975"/>
    <x v="1"/>
    <n v="5001941113"/>
    <x v="0"/>
    <s v="SCH_24EC"/>
    <s v="Two"/>
    <n v="10"/>
    <n v="635"/>
    <n v="493"/>
    <n v="421"/>
    <n v="394"/>
    <n v="433"/>
    <n v="433"/>
    <n v="542"/>
    <n v="491"/>
    <n v="362"/>
    <n v="177"/>
    <n v="256"/>
    <n v="208"/>
  </r>
  <r>
    <n v="1002680172"/>
    <s v="CITY OF BELLEVUE UTILITIES"/>
    <n v="200004274839"/>
    <x v="1"/>
    <n v="5001461017"/>
    <x v="0"/>
    <s v="SCH_24EC"/>
    <s v="Two"/>
    <n v="10"/>
    <n v="118"/>
    <n v="122"/>
    <n v="107"/>
    <n v="111"/>
    <n v="93"/>
    <n v="149"/>
    <n v="160"/>
    <n v="90"/>
    <n v="93"/>
    <n v="99"/>
    <n v="112"/>
    <n v="182"/>
  </r>
  <r>
    <n v="1002680172"/>
    <s v="CITY OF BELLEVUE UTILITIES"/>
    <n v="200006312975"/>
    <x v="1"/>
    <n v="5000706235"/>
    <x v="0"/>
    <s v="SCH_24EC"/>
    <s v="Two"/>
    <n v="10"/>
    <n v="1950"/>
    <n v="1458"/>
    <n v="1132"/>
    <n v="1057"/>
    <n v="966"/>
    <n v="877"/>
    <n v="758"/>
    <n v="775"/>
    <n v="748"/>
    <n v="853"/>
    <n v="1435"/>
    <n v="1363"/>
  </r>
  <r>
    <n v="1002680172"/>
    <s v="CITY OF BELLEVUE UTILITIES"/>
    <n v="200006675751"/>
    <x v="1"/>
    <n v="5000335739"/>
    <x v="0"/>
    <s v="SCH_24EC"/>
    <s v="Two"/>
    <n v="10"/>
    <n v="1255"/>
    <n v="1053"/>
    <n v="996"/>
    <n v="875"/>
    <n v="812"/>
    <n v="801"/>
    <n v="731"/>
    <n v="633"/>
    <n v="622"/>
    <n v="740"/>
    <n v="944"/>
    <n v="1108"/>
  </r>
  <r>
    <n v="1002680172"/>
    <s v="CITY OF BELLEVUE UTILITIES"/>
    <n v="200007629781"/>
    <x v="1"/>
    <n v="5001858803"/>
    <x v="0"/>
    <s v="SCH_24EC"/>
    <s v="Two"/>
    <n v="10"/>
    <n v="1395"/>
    <n v="1136"/>
    <n v="1100"/>
    <n v="1055"/>
    <n v="1052"/>
    <n v="1019"/>
    <n v="922"/>
    <n v="1004"/>
    <n v="868"/>
    <n v="902"/>
    <n v="1085"/>
    <n v="1087"/>
  </r>
  <r>
    <n v="1002680172"/>
    <s v="CITY OF BELLEVUE UTILITIES"/>
    <n v="200008237220"/>
    <x v="1"/>
    <n v="5000134786"/>
    <x v="0"/>
    <s v="SCH_24EC"/>
    <s v="Two"/>
    <n v="10"/>
    <n v="1734"/>
    <n v="623"/>
    <n v="304"/>
    <n v="275"/>
    <n v="744"/>
    <n v="883"/>
    <n v="762"/>
    <n v="254"/>
    <n v="247"/>
    <n v="429"/>
    <n v="617"/>
    <n v="793"/>
  </r>
  <r>
    <n v="1002680172"/>
    <s v="CITY OF BELLEVUE UTILITIES"/>
    <n v="200008346526"/>
    <x v="1"/>
    <n v="5000000539"/>
    <x v="0"/>
    <s v="SCH_24EC"/>
    <s v="Two"/>
    <n v="10"/>
    <n v="228"/>
    <n v="211"/>
    <n v="179"/>
    <n v="139"/>
    <n v="129"/>
    <n v="102"/>
    <n v="90"/>
    <n v="161"/>
    <n v="114"/>
    <n v="115"/>
    <n v="175"/>
    <n v="197"/>
  </r>
  <r>
    <n v="1002680172"/>
    <s v="CITY OF BELLEVUE UTILITIES"/>
    <n v="200008453512"/>
    <x v="1"/>
    <n v="5001016487"/>
    <x v="0"/>
    <s v="SCH_24EC"/>
    <s v="Two"/>
    <n v="10"/>
    <n v="10320"/>
    <n v="8400"/>
    <n v="7120"/>
    <n v="7440"/>
    <n v="7920"/>
    <n v="7280"/>
    <n v="6560"/>
    <n v="7600"/>
    <n v="6960"/>
    <n v="8320"/>
    <n v="8720"/>
    <n v="8720"/>
  </r>
  <r>
    <n v="1002680172"/>
    <s v="CITY OF BELLEVUE UTILITIES"/>
    <n v="200008514578"/>
    <x v="1"/>
    <n v="5001350488"/>
    <x v="0"/>
    <s v="SCH_24EC"/>
    <s v="Two"/>
    <n v="10"/>
    <n v="161"/>
    <n v="169"/>
    <n v="143"/>
    <n v="142"/>
    <n v="93"/>
    <n v="100"/>
    <n v="126"/>
    <n v="119"/>
    <n v="123"/>
    <n v="121"/>
    <n v="125"/>
    <n v="157"/>
  </r>
  <r>
    <n v="1002680172"/>
    <s v="CITY OF BELLEVUE UTILITIES"/>
    <n v="200010820088"/>
    <x v="1"/>
    <n v="5000703558"/>
    <x v="0"/>
    <s v="SCH_24EC"/>
    <s v="Two"/>
    <n v="10"/>
    <n v="1083"/>
    <n v="909"/>
    <n v="814"/>
    <n v="814"/>
    <n v="740"/>
    <n v="715"/>
    <n v="649"/>
    <n v="706"/>
    <n v="690"/>
    <n v="642"/>
    <n v="855"/>
    <n v="878"/>
  </r>
  <r>
    <n v="1002680172"/>
    <s v="CITY OF BELLEVUE UTILITIES"/>
    <n v="200011607682"/>
    <x v="1"/>
    <n v="5000352030"/>
    <x v="0"/>
    <s v="SCH_24EC"/>
    <s v="Two"/>
    <n v="10"/>
    <n v="1820"/>
    <n v="1720"/>
    <n v="1790"/>
    <n v="1660"/>
    <n v="976"/>
    <n v="731"/>
    <n v="697"/>
    <n v="383"/>
    <n v="395"/>
    <n v="401"/>
    <n v="695"/>
    <n v="1327"/>
  </r>
  <r>
    <n v="1002680172"/>
    <s v="CITY OF BELLEVUE UTILITIES"/>
    <n v="200011935638"/>
    <x v="1"/>
    <n v="5000914556"/>
    <x v="0"/>
    <s v="SCH_24EC"/>
    <s v="Two"/>
    <n v="10"/>
    <n v="1354"/>
    <n v="1245"/>
    <n v="961"/>
    <n v="737"/>
    <n v="545"/>
    <n v="547"/>
    <n v="593"/>
    <n v="677"/>
    <n v="763"/>
    <n v="658"/>
    <n v="498"/>
    <n v="867"/>
  </r>
  <r>
    <n v="1002680172"/>
    <s v="CITY OF BELLEVUE UTILITIES"/>
    <n v="200015787878"/>
    <x v="1"/>
    <n v="5001455643"/>
    <x v="0"/>
    <s v="SCH_24EC"/>
    <s v="Two"/>
    <n v="10"/>
    <n v="896"/>
    <n v="940"/>
    <n v="966"/>
    <n v="895"/>
    <n v="643"/>
    <n v="385"/>
    <n v="174"/>
    <n v="153"/>
    <n v="144"/>
    <n v="217"/>
    <n v="420"/>
    <n v="559"/>
  </r>
  <r>
    <n v="1002680172"/>
    <s v="CITY OF BELLEVUE UTILITIES"/>
    <n v="200017834850"/>
    <x v="1"/>
    <n v="5001772243"/>
    <x v="0"/>
    <s v="SCH_24EC"/>
    <s v="Two"/>
    <n v="10"/>
    <n v="6990"/>
    <n v="5230"/>
    <n v="4800"/>
    <n v="4360"/>
    <n v="3531"/>
    <n v="3852"/>
    <n v="3496"/>
    <n v="3017"/>
    <n v="3109"/>
    <n v="2979"/>
    <n v="4956"/>
    <n v="5613"/>
  </r>
  <r>
    <n v="1002680172"/>
    <s v="CITY OF BELLEVUE UTILITIES"/>
    <n v="200017867819"/>
    <x v="1"/>
    <n v="5001524601"/>
    <x v="0"/>
    <s v="SCH_24EC"/>
    <s v="Two"/>
    <n v="10"/>
    <n v="2658"/>
    <n v="2760"/>
    <n v="2924"/>
    <n v="2512"/>
    <n v="1724"/>
    <n v="1549"/>
    <n v="1266"/>
    <n v="1275"/>
    <n v="1293"/>
    <n v="1456"/>
    <n v="1919"/>
    <n v="2697"/>
  </r>
  <r>
    <n v="1002680172"/>
    <s v="CITY OF BELLEVUE UTILITIES"/>
    <n v="200018435061"/>
    <x v="1"/>
    <n v="5000218319"/>
    <x v="0"/>
    <s v="SCH_24EC"/>
    <s v="Two"/>
    <n v="10"/>
    <n v="859"/>
    <n v="867"/>
    <n v="1855"/>
    <n v="1281"/>
    <n v="573"/>
    <n v="484"/>
    <n v="321"/>
    <n v="261"/>
    <n v="276"/>
    <n v="340"/>
    <n v="667"/>
    <n v="1119"/>
  </r>
  <r>
    <n v="1002680172"/>
    <s v="CITY OF BELLEVUE UTILITIES"/>
    <n v="200018495206"/>
    <x v="1"/>
    <n v="5001940509"/>
    <x v="0"/>
    <s v="SCH_24EC"/>
    <s v="Two"/>
    <n v="10"/>
    <n v="1857"/>
    <n v="1474"/>
    <n v="1177"/>
    <n v="1144"/>
    <n v="853"/>
    <n v="924"/>
    <n v="823"/>
    <n v="720"/>
    <n v="790"/>
    <n v="911"/>
    <n v="2015"/>
    <n v="3042"/>
  </r>
  <r>
    <n v="1002680172"/>
    <s v="CITY OF BELLEVUE UTILITIES"/>
    <n v="200018685533"/>
    <x v="1"/>
    <n v="5001526899"/>
    <x v="0"/>
    <s v="SCH_24EC"/>
    <s v="Two"/>
    <n v="10"/>
    <n v="195"/>
    <n v="156"/>
    <n v="153"/>
    <n v="132"/>
    <n v="121"/>
    <n v="147"/>
    <n v="168"/>
    <n v="157"/>
    <n v="172"/>
    <n v="152"/>
    <n v="140"/>
    <n v="165"/>
  </r>
  <r>
    <n v="1002680172"/>
    <s v="CITY OF BELLEVUE UTILITIES"/>
    <n v="200020636987"/>
    <x v="1"/>
    <n v="5001206668"/>
    <x v="0"/>
    <s v="SCH_24EC"/>
    <s v="Two"/>
    <n v="10"/>
    <n v="1797"/>
    <n v="1693"/>
    <n v="1575"/>
    <n v="622"/>
    <n v="276"/>
    <n v="258"/>
    <n v="263"/>
    <n v="732"/>
    <n v="924"/>
    <n v="843"/>
    <n v="867"/>
    <n v="858"/>
  </r>
  <r>
    <n v="1002680172"/>
    <s v="CITY OF BELLEVUE UTILITIES"/>
    <n v="200021155284"/>
    <x v="1"/>
    <n v="5001463972"/>
    <x v="0"/>
    <s v="SCH_24EC"/>
    <s v="Two"/>
    <n v="10"/>
    <n v="4775"/>
    <n v="5447"/>
    <n v="4952"/>
    <n v="4474"/>
    <n v="3324"/>
    <n v="2592"/>
    <n v="2133"/>
    <n v="1868"/>
    <n v="1948"/>
    <n v="1579"/>
    <n v="2487"/>
    <n v="5391"/>
  </r>
  <r>
    <n v="1002680172"/>
    <s v="CITY OF BELLEVUE UTILITIES"/>
    <n v="200021639881"/>
    <x v="1"/>
    <n v="5000361401"/>
    <x v="0"/>
    <s v="SCH_24EC"/>
    <s v="Two"/>
    <n v="10"/>
    <n v="137"/>
    <n v="116"/>
    <n v="105"/>
    <n v="100"/>
    <n v="127"/>
    <n v="110"/>
    <n v="99"/>
    <n v="161"/>
    <n v="114"/>
    <n v="81"/>
    <n v="100"/>
    <n v="95"/>
  </r>
  <r>
    <n v="1002680172"/>
    <s v="CITY OF BELLEVUE UTILITIES"/>
    <n v="200022783340"/>
    <x v="1"/>
    <n v="5001237867"/>
    <x v="0"/>
    <s v="SCH_24EC"/>
    <s v="Two"/>
    <n v="10"/>
    <n v="92"/>
    <n v="103"/>
    <n v="108"/>
    <n v="116"/>
    <n v="133"/>
    <n v="125"/>
    <n v="247"/>
    <n v="140"/>
    <n v="108"/>
    <n v="121"/>
    <n v="116"/>
    <n v="124"/>
  </r>
  <r>
    <n v="1002680172"/>
    <s v="CITY OF BELLEVUE UTILITIES"/>
    <n v="200023889443"/>
    <x v="1"/>
    <n v="5001691954"/>
    <x v="0"/>
    <s v="SCH_24EC"/>
    <s v="Two"/>
    <n v="10"/>
    <n v="1600"/>
    <n v="1420"/>
    <n v="1200"/>
    <n v="1235"/>
    <n v="984"/>
    <n v="1004"/>
    <n v="1027"/>
    <n v="1004"/>
    <n v="941"/>
    <n v="1103"/>
    <n v="1250"/>
    <n v="1391"/>
  </r>
  <r>
    <n v="1002680172"/>
    <s v="CITY OF BELLEVUE UTILITIES"/>
    <n v="200024380079"/>
    <x v="1"/>
    <n v="5001391858"/>
    <x v="0"/>
    <s v="SCH_24EC"/>
    <s v="Two"/>
    <n v="10"/>
    <n v="715"/>
    <n v="581"/>
    <n v="563"/>
    <n v="633"/>
    <n v="544"/>
    <n v="539"/>
    <n v="585"/>
    <n v="534"/>
    <n v="507"/>
    <n v="565"/>
    <n v="594"/>
    <n v="638"/>
  </r>
  <r>
    <n v="1002705634"/>
    <s v="WASH ST DEPT OF TRAN"/>
    <n v="200011445851"/>
    <x v="1"/>
    <n v="5001051277"/>
    <x v="0"/>
    <s v="SCH_24EC"/>
    <s v="Two"/>
    <n v="10"/>
    <n v="690"/>
    <n v="680"/>
    <n v="660"/>
    <n v="810"/>
    <n v="720"/>
    <n v="900"/>
    <n v="950"/>
    <n v="950"/>
    <n v="730"/>
    <n v="681"/>
    <n v="617"/>
    <n v="646"/>
  </r>
  <r>
    <n v="1002705634"/>
    <s v="WASH ST DEPT OF TRAN"/>
    <n v="200013968546"/>
    <x v="1"/>
    <n v="5001251011"/>
    <x v="0"/>
    <s v="SCH_24EC"/>
    <s v="Two"/>
    <n v="10"/>
    <n v="7680"/>
    <n v="8400"/>
    <n v="8120"/>
    <n v="6640"/>
    <n v="3600"/>
    <n v="4200"/>
    <n v="4160"/>
    <n v="3840"/>
    <n v="4400"/>
    <n v="4520"/>
    <n v="6720"/>
    <n v="10320"/>
  </r>
  <r>
    <n v="1002848986"/>
    <s v="DIVISION OF CHILDREN &amp; FAMILY SERVICES"/>
    <n v="200003065741"/>
    <x v="1"/>
    <n v="5000572906"/>
    <x v="1"/>
    <s v="SCH_25EC"/>
    <s v="Two"/>
    <n v="10"/>
    <n v="11960"/>
    <n v="10880"/>
    <n v="10280"/>
    <n v="11280"/>
    <n v="9400"/>
    <n v="10360"/>
    <n v="15520"/>
    <n v="14200"/>
    <n v="9880"/>
    <n v="8320"/>
    <n v="8960"/>
    <n v="10080"/>
  </r>
  <r>
    <n v="1002848986"/>
    <s v="DIVISION OF CHILDREN &amp; FAMILY SERVICES"/>
    <n v="200011162464"/>
    <x v="1"/>
    <n v="5000400421"/>
    <x v="1"/>
    <s v="SCH_25EC"/>
    <s v="Two"/>
    <n v="10"/>
    <n v="18360"/>
    <n v="15960"/>
    <n v="16520"/>
    <n v="18560"/>
    <n v="16000"/>
    <n v="16760"/>
    <n v="17160"/>
    <n v="16680"/>
    <n v="17560"/>
    <n v="16960"/>
    <n v="16240"/>
    <n v="18960"/>
  </r>
  <r>
    <n v="1002907776"/>
    <s v="WSDOT"/>
    <n v="200007178185"/>
    <x v="1"/>
    <n v="5000290002"/>
    <x v="0"/>
    <s v="SCH_24EL"/>
    <s v="Two"/>
    <n v="10"/>
    <n v="1340"/>
    <n v="1220"/>
    <n v="1240"/>
    <n v="1020"/>
    <n v="920"/>
    <n v="880"/>
    <n v="760"/>
    <n v="780"/>
    <n v="1003"/>
    <n v="863"/>
    <n v="1032"/>
    <n v="1292"/>
  </r>
  <r>
    <n v="1002907776"/>
    <s v="WSDOT"/>
    <n v="200007178458"/>
    <x v="1"/>
    <n v="5001923637"/>
    <x v="0"/>
    <s v="SCH_24EL"/>
    <s v="Two"/>
    <n v="10"/>
    <n v="1116"/>
    <n v="1039"/>
    <n v="1026"/>
    <n v="872"/>
    <n v="810"/>
    <n v="761"/>
    <n v="677"/>
    <n v="677"/>
    <n v="855"/>
    <n v="843"/>
    <n v="987"/>
    <n v="1223"/>
  </r>
  <r>
    <n v="1002907776"/>
    <s v="WSDOT"/>
    <n v="220002960551"/>
    <x v="1"/>
    <n v="5001491953"/>
    <x v="0"/>
    <s v="SCH_24EC"/>
    <s v="Two"/>
    <n v="10"/>
    <n v="399"/>
    <n v="332"/>
    <n v="446"/>
    <n v="387"/>
    <n v="396"/>
    <n v="437"/>
    <n v="369"/>
    <n v="405"/>
    <n v="420"/>
    <n v="403"/>
    <n v="425"/>
    <n v="413"/>
  </r>
  <r>
    <n v="1002907776"/>
    <s v="WSDOT"/>
    <n v="220002960569"/>
    <x v="1"/>
    <n v="5000020171"/>
    <x v="0"/>
    <s v="SCH_24EL"/>
    <s v="Two"/>
    <n v="10"/>
    <n v="538"/>
    <n v="457"/>
    <n v="453"/>
    <n v="423"/>
    <n v="434"/>
    <n v="384"/>
    <n v="363"/>
    <n v="413"/>
    <n v="412"/>
    <n v="472"/>
    <n v="474"/>
    <n v="557"/>
  </r>
  <r>
    <n v="1002907776"/>
    <s v="WSDOT"/>
    <n v="220002960999"/>
    <x v="1"/>
    <n v="5000095367"/>
    <x v="0"/>
    <s v="SCH_24EC"/>
    <s v="Two"/>
    <n v="10"/>
    <n v="701"/>
    <n v="573"/>
    <n v="552"/>
    <n v="516"/>
    <n v="499"/>
    <n v="429"/>
    <n v="392"/>
    <n v="408"/>
    <n v="508"/>
    <n v="515"/>
    <n v="611"/>
    <n v="645"/>
  </r>
  <r>
    <n v="1002907776"/>
    <s v="WSDOT"/>
    <n v="220002961047"/>
    <x v="1"/>
    <n v="5001491230"/>
    <x v="0"/>
    <s v="SCH_24EL"/>
    <s v="Two"/>
    <n v="10"/>
    <n v="1760"/>
    <n v="1600"/>
    <n v="1280"/>
    <n v="1120"/>
    <n v="1120"/>
    <n v="1280"/>
    <n v="1280"/>
    <n v="800"/>
    <n v="960"/>
    <n v="1120"/>
    <n v="1280"/>
    <n v="1440"/>
  </r>
  <r>
    <n v="1002907776"/>
    <s v="WSDOT"/>
    <n v="220002961070"/>
    <x v="1"/>
    <n v="5001485827"/>
    <x v="0"/>
    <s v="SCH_24EL"/>
    <s v="Two"/>
    <n v="10"/>
    <n v="4640"/>
    <n v="3840"/>
    <n v="3840"/>
    <n v="2880"/>
    <n v="2880"/>
    <n v="2080"/>
    <n v="2080"/>
    <n v="2080"/>
    <n v="2400"/>
    <n v="2720"/>
    <n v="2720"/>
    <n v="3360"/>
  </r>
  <r>
    <n v="1002907776"/>
    <s v="WSDOT"/>
    <n v="220002961088"/>
    <x v="1"/>
    <n v="5000136357"/>
    <x v="0"/>
    <s v="SCH_24EC"/>
    <s v="Two"/>
    <n v="10"/>
    <n v="2740"/>
    <n v="2670"/>
    <n v="2320"/>
    <n v="2100"/>
    <n v="1800"/>
    <n v="1770"/>
    <n v="1440"/>
    <n v="1470"/>
    <n v="1798"/>
    <n v="1975"/>
    <n v="2236"/>
    <n v="694"/>
  </r>
  <r>
    <n v="1002907776"/>
    <s v="WSDOT"/>
    <n v="220002961203"/>
    <x v="1"/>
    <n v="5001028634"/>
    <x v="0"/>
    <s v="SCH_24EL"/>
    <s v="Two"/>
    <n v="10"/>
    <n v="2080"/>
    <n v="1760"/>
    <n v="1760"/>
    <n v="1600"/>
    <n v="1280"/>
    <n v="1280"/>
    <n v="1120"/>
    <n v="1280"/>
    <n v="1280"/>
    <n v="2240"/>
    <n v="3200"/>
    <n v="3360"/>
  </r>
  <r>
    <n v="1002907776"/>
    <s v="WSDOT"/>
    <n v="220002961658"/>
    <x v="1"/>
    <n v="5000704569"/>
    <x v="0"/>
    <s v="SCH_24EC"/>
    <s v="Two"/>
    <n v="10"/>
    <n v="2650"/>
    <n v="2310"/>
    <n v="2230"/>
    <n v="1034.48"/>
    <n v="2005.52"/>
    <n v="1230"/>
    <n v="771.43"/>
    <n v="1477.57"/>
    <n v="1303"/>
    <n v="1479"/>
    <n v="1846"/>
    <n v="2310"/>
  </r>
  <r>
    <n v="1002907776"/>
    <s v="WSDOT"/>
    <n v="220002961682"/>
    <x v="1"/>
    <n v="5000151391"/>
    <x v="1"/>
    <s v="SCH_25EL"/>
    <s v="Two"/>
    <n v="10"/>
    <n v="9120"/>
    <n v="12387.04"/>
    <n v="8092.96"/>
    <n v="14240"/>
    <n v="15360"/>
    <n v="13280"/>
    <n v="11200"/>
    <n v="14880"/>
    <n v="15840"/>
    <n v="17920"/>
    <n v="19680"/>
    <n v="19360"/>
  </r>
  <r>
    <n v="1002907776"/>
    <s v="WSDOT"/>
    <n v="220002962029"/>
    <x v="1"/>
    <n v="5000326271"/>
    <x v="0"/>
    <s v="SCH_24EL"/>
    <s v="Two"/>
    <n v="10"/>
    <n v="790"/>
    <n v="650"/>
    <n v="620"/>
    <n v="530"/>
    <n v="500"/>
    <n v="520"/>
    <n v="527.59"/>
    <n v="472.41"/>
    <n v="537.91999999999996"/>
    <n v="635.88"/>
    <n v="697.48"/>
    <n v="799.83"/>
  </r>
  <r>
    <n v="1002907776"/>
    <s v="WSDOT"/>
    <n v="220002985673"/>
    <x v="1"/>
    <n v="5001193384"/>
    <x v="2"/>
    <s v="SCH_26EC"/>
    <s v="Two"/>
    <n v="10"/>
    <n v="47160"/>
    <n v="55320"/>
    <n v="79560"/>
    <n v="115080"/>
    <n v="112800"/>
    <n v="118920"/>
    <n v="135720"/>
    <n v="117120"/>
    <n v="102360"/>
    <n v="72960"/>
    <n v="47640"/>
    <n v="35880"/>
  </r>
  <r>
    <n v="1002907776"/>
    <s v="WSDOT"/>
    <n v="220002986135"/>
    <x v="1"/>
    <n v="5001525145"/>
    <x v="0"/>
    <s v="SCH_24EC"/>
    <s v="Two"/>
    <n v="10"/>
    <n v="14800"/>
    <n v="11920"/>
    <n v="10480"/>
    <n v="9120"/>
    <n v="8560"/>
    <n v="7040"/>
    <n v="6960"/>
    <n v="7360"/>
    <n v="8400"/>
    <n v="10320"/>
    <n v="10560"/>
    <n v="12240"/>
  </r>
  <r>
    <n v="1002907776"/>
    <s v="WSDOT"/>
    <n v="220002986176"/>
    <x v="1"/>
    <n v="5001031810"/>
    <x v="0"/>
    <s v="SCH_24EC"/>
    <s v="Two"/>
    <n v="10"/>
    <n v="7840"/>
    <n v="7640"/>
    <n v="6040"/>
    <n v="5320"/>
    <n v="5000"/>
    <n v="4160"/>
    <n v="3320"/>
    <n v="5040"/>
    <n v="8520"/>
    <n v="10480"/>
    <n v="11160"/>
    <m/>
  </r>
  <r>
    <n v="1002907776"/>
    <s v="WSDOT"/>
    <n v="220003066184"/>
    <x v="1"/>
    <n v="5001622145"/>
    <x v="0"/>
    <s v="SCH_24EC"/>
    <s v="Two"/>
    <n v="10"/>
    <n v="493"/>
    <n v="405"/>
    <n v="353"/>
    <n v="334"/>
    <n v="261"/>
    <n v="244"/>
    <n v="255"/>
    <n v="263"/>
    <n v="332"/>
    <n v="358"/>
    <n v="398"/>
    <n v="472"/>
  </r>
  <r>
    <n v="1002907776"/>
    <s v="WSDOT"/>
    <n v="220003066853"/>
    <x v="1"/>
    <n v="5001556428"/>
    <x v="0"/>
    <s v="SCH_24EC"/>
    <s v="Two"/>
    <n v="10"/>
    <n v="1942"/>
    <n v="1834"/>
    <n v="1799"/>
    <n v="1540"/>
    <n v="1372"/>
    <n v="1387"/>
    <n v="1167"/>
    <n v="1172"/>
    <n v="1403"/>
    <n v="1540"/>
    <n v="1670"/>
    <n v="1975"/>
  </r>
  <r>
    <n v="1002907776"/>
    <s v="WSDOT"/>
    <n v="220003066879"/>
    <x v="1"/>
    <n v="5000905460"/>
    <x v="0"/>
    <s v="SCH_24EC"/>
    <s v="Two"/>
    <n v="10"/>
    <n v="10800"/>
    <n v="9200"/>
    <n v="9920"/>
    <n v="9040"/>
    <n v="7520"/>
    <n v="7040"/>
    <n v="7040"/>
    <n v="6880"/>
    <n v="8400"/>
    <n v="9520"/>
    <n v="10160"/>
    <n v="12160"/>
  </r>
  <r>
    <n v="1002907776"/>
    <s v="WSDOT"/>
    <n v="220003067240"/>
    <x v="1"/>
    <n v="5000429225"/>
    <x v="0"/>
    <s v="SCH_24EL"/>
    <s v="Two"/>
    <n v="10"/>
    <n v="8530"/>
    <n v="7040"/>
    <n v="6290"/>
    <n v="6110"/>
    <n v="4990"/>
    <n v="4780"/>
    <n v="5159.21"/>
    <n v="5269"/>
    <n v="5992"/>
    <n v="7267"/>
    <n v="7184"/>
    <n v="8418"/>
  </r>
  <r>
    <n v="1002907776"/>
    <s v="WSDOT"/>
    <n v="220003067257"/>
    <x v="1"/>
    <n v="5001138061"/>
    <x v="0"/>
    <s v="SCH_24EL"/>
    <s v="Two"/>
    <n v="10"/>
    <n v="11229"/>
    <n v="9956"/>
    <n v="9417"/>
    <n v="7760"/>
    <n v="6659"/>
    <n v="6729"/>
    <n v="6102"/>
    <n v="6640"/>
    <n v="8242"/>
    <n v="8881"/>
    <n v="9643"/>
    <n v="11847"/>
  </r>
  <r>
    <n v="1002907776"/>
    <s v="WSDOT"/>
    <n v="220003067265"/>
    <x v="1"/>
    <n v="5001640380"/>
    <x v="0"/>
    <s v="SCH_24EC"/>
    <s v="Two"/>
    <n v="10"/>
    <n v="17040"/>
    <n v="13840"/>
    <n v="11840"/>
    <n v="10320"/>
    <n v="9840"/>
    <n v="8480"/>
    <n v="8640"/>
    <n v="8880"/>
    <n v="10320"/>
    <n v="12400"/>
    <n v="12640"/>
    <n v="14240"/>
  </r>
  <r>
    <n v="1002907776"/>
    <s v="WSDOT"/>
    <n v="220003067638"/>
    <x v="1"/>
    <n v="5000930781"/>
    <x v="0"/>
    <s v="SCH_24EL"/>
    <s v="Two"/>
    <n v="10"/>
    <n v="1964"/>
    <n v="1916"/>
    <n v="1747"/>
    <n v="1455"/>
    <n v="1316"/>
    <n v="1005"/>
    <n v="1009"/>
    <n v="955"/>
    <n v="1132"/>
    <n v="1172"/>
    <n v="1256"/>
    <n v="1602"/>
  </r>
  <r>
    <n v="1002907776"/>
    <s v="WSDOT"/>
    <n v="220003067653"/>
    <x v="1"/>
    <n v="5000317055"/>
    <x v="0"/>
    <s v="SCH_24EL"/>
    <s v="Two"/>
    <n v="10"/>
    <n v="1995"/>
    <n v="2013"/>
    <n v="1932"/>
    <n v="1619"/>
    <n v="1357"/>
    <n v="1045"/>
    <n v="1081"/>
    <n v="1018"/>
    <n v="1102"/>
    <n v="1100"/>
    <n v="1193"/>
    <n v="1462"/>
  </r>
  <r>
    <n v="1002907776"/>
    <s v="WSDOT"/>
    <n v="220003098435"/>
    <x v="1"/>
    <n v="5001308584"/>
    <x v="0"/>
    <s v="SCH_24EC"/>
    <s v="Two"/>
    <n v="10"/>
    <n v="1230"/>
    <n v="1080"/>
    <n v="1030"/>
    <n v="950"/>
    <n v="810"/>
    <n v="730"/>
    <n v="720"/>
    <n v="690"/>
    <n v="880"/>
    <n v="930"/>
    <n v="1020"/>
    <n v="1250"/>
  </r>
  <r>
    <n v="1002907776"/>
    <s v="WSDOT"/>
    <n v="220003098450"/>
    <x v="1"/>
    <n v="5001702407"/>
    <x v="0"/>
    <s v="SCH_24EL"/>
    <s v="Two"/>
    <n v="10"/>
    <n v="190"/>
    <n v="160"/>
    <n v="150"/>
    <n v="130"/>
    <n v="110"/>
    <n v="90"/>
    <n v="550"/>
    <n v="756"/>
    <n v="966"/>
    <n v="970"/>
    <n v="1054"/>
    <n v="1292"/>
  </r>
  <r>
    <n v="1002907776"/>
    <s v="WSDOT"/>
    <n v="220003098468"/>
    <x v="1"/>
    <n v="5001016531"/>
    <x v="0"/>
    <s v="SCH_24EL"/>
    <s v="Two"/>
    <n v="10"/>
    <n v="140"/>
    <n v="130"/>
    <n v="150"/>
    <n v="130"/>
    <n v="120"/>
    <n v="130"/>
    <n v="90"/>
    <n v="93"/>
    <n v="111"/>
    <n v="122"/>
    <n v="148"/>
    <n v="159"/>
  </r>
  <r>
    <n v="1002907776"/>
    <s v="WSDOT"/>
    <n v="220003098484"/>
    <x v="1"/>
    <n v="5001174098"/>
    <x v="0"/>
    <s v="SCH_24EC"/>
    <s v="Two"/>
    <n v="10"/>
    <n v="1000"/>
    <n v="880"/>
    <n v="930"/>
    <n v="780"/>
    <n v="750"/>
    <n v="710"/>
    <n v="640"/>
    <n v="659"/>
    <n v="835"/>
    <n v="825"/>
    <n v="920"/>
    <n v="1156"/>
  </r>
  <r>
    <n v="1002907776"/>
    <s v="WSDOT"/>
    <n v="220003098799"/>
    <x v="1"/>
    <n v="5000142796"/>
    <x v="0"/>
    <s v="SCH_24EL"/>
    <s v="Two"/>
    <n v="10"/>
    <n v="470"/>
    <n v="436"/>
    <n v="447"/>
    <n v="381"/>
    <n v="363"/>
    <n v="358"/>
    <n v="315"/>
    <n v="315"/>
    <n v="390"/>
    <n v="374"/>
    <n v="431"/>
    <n v="529"/>
  </r>
  <r>
    <n v="1002907776"/>
    <s v="WSDOT"/>
    <n v="220003098807"/>
    <x v="1"/>
    <n v="5001068351"/>
    <x v="0"/>
    <s v="SCH_24EC"/>
    <s v="Two"/>
    <n v="10"/>
    <n v="455"/>
    <n v="399"/>
    <n v="333.17200000000003"/>
    <n v="366.82799999999997"/>
    <n v="268"/>
    <n v="236"/>
    <n v="242"/>
    <n v="227"/>
    <n v="303"/>
    <n v="314"/>
    <n v="293"/>
    <n v="230"/>
  </r>
  <r>
    <n v="1002907776"/>
    <s v="WSDOT"/>
    <n v="220003098815"/>
    <x v="1"/>
    <n v="5000655462"/>
    <x v="0"/>
    <s v="SCH_24EC"/>
    <s v="Two"/>
    <n v="10"/>
    <n v="420"/>
    <n v="390"/>
    <n v="400"/>
    <n v="340"/>
    <n v="340"/>
    <n v="350"/>
    <n v="330"/>
    <n v="326"/>
    <n v="407"/>
    <n v="390"/>
    <n v="422"/>
    <n v="508"/>
  </r>
  <r>
    <n v="1002907776"/>
    <s v="WSDOT"/>
    <n v="220003098823"/>
    <x v="1"/>
    <n v="5000693403"/>
    <x v="0"/>
    <s v="SCH_24EC"/>
    <s v="Two"/>
    <n v="10"/>
    <n v="520"/>
    <n v="453"/>
    <n v="396"/>
    <n v="324"/>
    <n v="338"/>
    <n v="303"/>
    <n v="291"/>
    <n v="329"/>
    <n v="323"/>
    <n v="363"/>
    <n v="355"/>
    <n v="410"/>
  </r>
  <r>
    <n v="1002907776"/>
    <s v="WSDOT"/>
    <n v="220003098831"/>
    <x v="1"/>
    <n v="5001900507"/>
    <x v="0"/>
    <s v="SCH_24EL"/>
    <s v="Two"/>
    <n v="10"/>
    <n v="450"/>
    <n v="400"/>
    <n v="400"/>
    <n v="350"/>
    <n v="340"/>
    <n v="350"/>
    <n v="310"/>
    <n v="318"/>
    <n v="351"/>
    <n v="323"/>
    <n v="352"/>
    <n v="412"/>
  </r>
  <r>
    <n v="1002907776"/>
    <s v="WSDOT"/>
    <n v="220003098849"/>
    <x v="1"/>
    <n v="5000437123"/>
    <x v="0"/>
    <s v="SCH_24EC"/>
    <s v="Two"/>
    <n v="10"/>
    <n v="696"/>
    <n v="635"/>
    <n v="638"/>
    <n v="534"/>
    <n v="505"/>
    <n v="502"/>
    <n v="448"/>
    <n v="454"/>
    <n v="581"/>
    <n v="573"/>
    <n v="645"/>
    <n v="777"/>
  </r>
  <r>
    <n v="1002907776"/>
    <s v="WSDOT"/>
    <n v="220003098856"/>
    <x v="1"/>
    <n v="5001773387"/>
    <x v="0"/>
    <s v="SCH_24EC"/>
    <s v="Two"/>
    <n v="10"/>
    <n v="883"/>
    <n v="743"/>
    <n v="716"/>
    <n v="650"/>
    <n v="641"/>
    <n v="557"/>
    <n v="511"/>
    <n v="578"/>
    <n v="604"/>
    <m/>
    <n v="1416"/>
    <n v="885"/>
  </r>
  <r>
    <n v="1002907776"/>
    <s v="WSDOT"/>
    <n v="220003098864"/>
    <x v="1"/>
    <n v="5000059544"/>
    <x v="0"/>
    <s v="SCH_24EC"/>
    <s v="Two"/>
    <n v="10"/>
    <n v="430"/>
    <n v="318"/>
    <n v="208"/>
    <n v="199"/>
    <n v="226"/>
    <n v="126"/>
    <n v="48"/>
    <n v="55"/>
    <n v="68"/>
    <n v="75"/>
    <n v="131"/>
    <n v="198"/>
  </r>
  <r>
    <n v="1002907776"/>
    <s v="WSDOT"/>
    <n v="220003098880"/>
    <x v="1"/>
    <n v="5001859384"/>
    <x v="0"/>
    <s v="SCH_24EL"/>
    <s v="Two"/>
    <n v="10"/>
    <n v="2243"/>
    <n v="1841"/>
    <n v="1793"/>
    <n v="1547"/>
    <n v="1421"/>
    <n v="1128"/>
    <n v="990"/>
    <n v="1148"/>
    <n v="1278"/>
    <n v="1485"/>
    <n v="1846"/>
    <n v="2012"/>
  </r>
  <r>
    <n v="1002907776"/>
    <s v="WSDOT"/>
    <n v="220003099045"/>
    <x v="1"/>
    <n v="5000240651"/>
    <x v="0"/>
    <s v="SCH_24EC"/>
    <s v="Two"/>
    <n v="10"/>
    <n v="600"/>
    <n v="561"/>
    <n v="541"/>
    <n v="461"/>
    <n v="406"/>
    <n v="381"/>
    <n v="326"/>
    <n v="328"/>
    <n v="442"/>
    <n v="462"/>
    <n v="567"/>
    <n v="598"/>
  </r>
  <r>
    <n v="1002907776"/>
    <s v="WSDOT"/>
    <n v="220003099060"/>
    <x v="1"/>
    <n v="5000328080"/>
    <x v="0"/>
    <s v="SCH_24EC"/>
    <s v="Two"/>
    <n v="10"/>
    <n v="380"/>
    <n v="347"/>
    <n v="356"/>
    <n v="271"/>
    <n v="240"/>
    <n v="226"/>
    <n v="196"/>
    <n v="204"/>
    <n v="271"/>
    <n v="279"/>
    <n v="353"/>
    <n v="368"/>
  </r>
  <r>
    <n v="1002907776"/>
    <s v="WSDOT"/>
    <n v="220003099565"/>
    <x v="1"/>
    <n v="5000790846"/>
    <x v="0"/>
    <s v="SCH_24EC"/>
    <s v="Two"/>
    <n v="10"/>
    <n v="656"/>
    <n v="664"/>
    <n v="627"/>
    <n v="487"/>
    <n v="415"/>
    <n v="348"/>
    <n v="344"/>
    <n v="340"/>
    <n v="416"/>
    <n v="441"/>
    <n v="502"/>
    <n v="622"/>
  </r>
  <r>
    <n v="1002907776"/>
    <s v="WSDOT"/>
    <n v="220003099581"/>
    <x v="1"/>
    <n v="5001818977"/>
    <x v="0"/>
    <s v="SCH_24EC"/>
    <s v="Two"/>
    <n v="10"/>
    <n v="643.27300000000002"/>
    <n v="492"/>
    <n v="505"/>
    <n v="427"/>
    <n v="435"/>
    <n v="368"/>
    <n v="359.863"/>
    <n v="319"/>
    <n v="383.137"/>
    <n v="515.17600000000004"/>
    <n v="503.09699999999998"/>
    <n v="559.09199999999998"/>
  </r>
  <r>
    <n v="1002907776"/>
    <s v="WSDOT"/>
    <n v="220003099797"/>
    <x v="1"/>
    <n v="5000181020"/>
    <x v="0"/>
    <s v="SCH_24EL"/>
    <s v="Two"/>
    <n v="10"/>
    <n v="80"/>
    <n v="80"/>
    <n v="70"/>
    <n v="70"/>
    <n v="50"/>
    <n v="60"/>
    <n v="50"/>
    <n v="60"/>
    <n v="70"/>
    <n v="70"/>
    <n v="90"/>
    <n v="90"/>
  </r>
  <r>
    <n v="1002907776"/>
    <s v="WSDOT"/>
    <n v="220003099805"/>
    <x v="1"/>
    <n v="5000646499"/>
    <x v="0"/>
    <s v="SCH_24EL"/>
    <s v="Two"/>
    <n v="10"/>
    <n v="6820"/>
    <n v="6130"/>
    <n v="6200"/>
    <n v="4970"/>
    <n v="4520"/>
    <n v="4428"/>
    <n v="3712"/>
    <n v="3360"/>
    <n v="4471"/>
    <n v="5456"/>
    <n v="5960"/>
    <n v="7330"/>
  </r>
  <r>
    <n v="1002907776"/>
    <s v="WSDOT"/>
    <n v="220003099813"/>
    <x v="1"/>
    <n v="5000665212"/>
    <x v="0"/>
    <s v="SCH_24EC"/>
    <s v="Two"/>
    <n v="10"/>
    <n v="1530"/>
    <n v="1430"/>
    <n v="1460"/>
    <n v="1230"/>
    <n v="1170"/>
    <n v="1169"/>
    <n v="1098"/>
    <n v="1161"/>
    <n v="1436"/>
    <n v="1421"/>
    <n v="1487"/>
    <n v="1800"/>
  </r>
  <r>
    <n v="1002907776"/>
    <s v="WSDOT"/>
    <n v="220003099821"/>
    <x v="1"/>
    <n v="5001349578"/>
    <x v="0"/>
    <s v="SCH_24EL"/>
    <s v="Two"/>
    <n v="10"/>
    <n v="1940"/>
    <n v="1740"/>
    <n v="1810"/>
    <n v="1510"/>
    <n v="1330"/>
    <n v="1272"/>
    <n v="1068"/>
    <n v="1101"/>
    <n v="1443"/>
    <n v="1526"/>
    <n v="1650"/>
    <n v="2033"/>
  </r>
  <r>
    <n v="1002907776"/>
    <s v="WSDOT"/>
    <n v="220003099839"/>
    <x v="1"/>
    <n v="5001717907"/>
    <x v="0"/>
    <s v="SCH_24EL"/>
    <s v="Two"/>
    <n v="10"/>
    <n v="980"/>
    <n v="880"/>
    <n v="910"/>
    <n v="750"/>
    <n v="710"/>
    <n v="708"/>
    <n v="648"/>
    <n v="662"/>
    <n v="822"/>
    <n v="818"/>
    <n v="866"/>
    <n v="1047"/>
  </r>
  <r>
    <n v="1002907776"/>
    <s v="WSDOT"/>
    <n v="220003104084"/>
    <x v="1"/>
    <n v="5001489342"/>
    <x v="0"/>
    <s v="SCH_24EL"/>
    <s v="Two"/>
    <n v="10"/>
    <n v="995"/>
    <n v="997"/>
    <n v="839"/>
    <n v="776"/>
    <n v="779"/>
    <n v="700"/>
    <n v="673"/>
    <n v="749"/>
    <n v="760"/>
    <n v="867"/>
    <n v="823"/>
    <n v="983"/>
  </r>
  <r>
    <n v="1002907776"/>
    <s v="WSDOT"/>
    <n v="220003104498"/>
    <x v="1"/>
    <n v="5000673418"/>
    <x v="0"/>
    <s v="SCH_24EC"/>
    <s v="Two"/>
    <n v="10"/>
    <n v="2196"/>
    <n v="2231"/>
    <n v="1693"/>
    <n v="1753"/>
    <n v="1484"/>
    <n v="1196"/>
    <n v="1345"/>
    <n v="1149"/>
    <n v="1267"/>
    <n v="1792"/>
    <n v="2120"/>
    <n v="2501"/>
  </r>
  <r>
    <n v="1002907776"/>
    <s v="WSDOT"/>
    <n v="220003104506"/>
    <x v="1"/>
    <n v="5001648330"/>
    <x v="0"/>
    <s v="SCH_24EC"/>
    <s v="Two"/>
    <n v="10"/>
    <m/>
    <m/>
    <m/>
    <m/>
    <m/>
    <m/>
    <m/>
    <n v="2"/>
    <n v="5"/>
    <n v="4"/>
    <n v="4"/>
    <n v="4"/>
  </r>
  <r>
    <n v="1002907776"/>
    <s v="WSDOT"/>
    <n v="220003104514"/>
    <x v="1"/>
    <n v="5000752543"/>
    <x v="0"/>
    <s v="SCH_24EC"/>
    <s v="Two"/>
    <n v="10"/>
    <n v="762"/>
    <n v="797"/>
    <n v="806"/>
    <n v="744"/>
    <n v="717"/>
    <n v="679"/>
    <n v="670"/>
    <n v="605"/>
    <n v="664"/>
    <n v="684"/>
    <n v="737"/>
    <n v="847"/>
  </r>
  <r>
    <n v="1002907776"/>
    <s v="WSDOT"/>
    <n v="220003104522"/>
    <x v="1"/>
    <n v="5000848881"/>
    <x v="0"/>
    <s v="SCH_24EC"/>
    <s v="Two"/>
    <n v="10"/>
    <n v="3190"/>
    <n v="3450"/>
    <n v="3327"/>
    <n v="2751"/>
    <n v="2458"/>
    <n v="2148"/>
    <n v="2091"/>
    <n v="2017"/>
    <n v="2414"/>
    <n v="2612"/>
    <n v="3015"/>
    <n v="3691"/>
  </r>
  <r>
    <n v="1002907776"/>
    <s v="WSDOT"/>
    <n v="220003104530"/>
    <x v="1"/>
    <n v="5000809633"/>
    <x v="0"/>
    <s v="SCH_24EL"/>
    <s v="Two"/>
    <n v="10"/>
    <n v="2366"/>
    <n v="2427"/>
    <n v="2512"/>
    <n v="2418"/>
    <n v="2484"/>
    <n v="2472"/>
    <n v="2536"/>
    <n v="2372"/>
    <n v="2464"/>
    <n v="2517"/>
    <n v="2602"/>
    <n v="2787"/>
  </r>
  <r>
    <n v="1002907776"/>
    <s v="WSDOT"/>
    <n v="220003104548"/>
    <x v="1"/>
    <n v="5001478656"/>
    <x v="0"/>
    <s v="SCH_24EC"/>
    <s v="Two"/>
    <n v="10"/>
    <n v="915"/>
    <n v="907"/>
    <n v="861"/>
    <n v="703"/>
    <n v="614"/>
    <n v="513"/>
    <n v="493"/>
    <n v="487"/>
    <n v="612"/>
    <n v="676"/>
    <n v="781"/>
    <n v="964"/>
  </r>
  <r>
    <n v="1002907776"/>
    <s v="WSDOT"/>
    <n v="220003104811"/>
    <x v="1"/>
    <n v="5000111784"/>
    <x v="0"/>
    <s v="SCH_24EC"/>
    <s v="Two"/>
    <n v="10"/>
    <n v="2280"/>
    <n v="3000"/>
    <n v="2280"/>
    <n v="1520"/>
    <n v="840"/>
    <n v="640"/>
    <n v="760"/>
    <n v="640"/>
    <n v="800"/>
    <n v="880"/>
    <n v="1640"/>
    <n v="3280"/>
  </r>
  <r>
    <n v="1002907776"/>
    <s v="WSDOT"/>
    <n v="220003125584"/>
    <x v="1"/>
    <n v="5000014511"/>
    <x v="0"/>
    <s v="SCH_24EC"/>
    <s v="Two"/>
    <n v="10"/>
    <n v="9260"/>
    <n v="8000"/>
    <n v="7600"/>
    <n v="6360"/>
    <n v="5520"/>
    <n v="5560"/>
    <n v="5221"/>
    <n v="5714"/>
    <n v="6936"/>
    <n v="7391"/>
    <n v="8102"/>
    <n v="9603"/>
  </r>
  <r>
    <n v="1002907776"/>
    <s v="WSDOT"/>
    <n v="220003126236"/>
    <x v="1"/>
    <n v="5001707494"/>
    <x v="0"/>
    <s v="SCH_24EC"/>
    <s v="Two"/>
    <n v="10"/>
    <n v="608"/>
    <n v="551"/>
    <n v="539"/>
    <n v="473"/>
    <n v="432"/>
    <n v="452"/>
    <n v="437"/>
    <n v="470"/>
    <n v="536"/>
    <n v="548"/>
    <n v="649"/>
    <n v="601"/>
  </r>
  <r>
    <n v="1002907776"/>
    <s v="WSDOT"/>
    <n v="220003126277"/>
    <x v="1"/>
    <n v="5001204399"/>
    <x v="0"/>
    <s v="SCH_24EC"/>
    <s v="Two"/>
    <n v="10"/>
    <n v="5600"/>
    <n v="5120"/>
    <n v="4480"/>
    <n v="4640"/>
    <n v="3520"/>
    <n v="3360"/>
    <n v="3680"/>
    <n v="3680"/>
    <n v="4800"/>
    <n v="4640"/>
    <n v="5760"/>
    <n v="5280"/>
  </r>
  <r>
    <n v="1002907776"/>
    <s v="WSDOT"/>
    <n v="220003143611"/>
    <x v="1"/>
    <n v="5001616924"/>
    <x v="0"/>
    <s v="SCH_24EL"/>
    <s v="Two"/>
    <n v="10"/>
    <n v="3660"/>
    <n v="3120"/>
    <n v="2720"/>
    <n v="2710"/>
    <n v="2250"/>
    <n v="2180"/>
    <n v="2268"/>
    <n v="2339"/>
    <n v="2612"/>
    <n v="3174"/>
    <n v="3136"/>
    <n v="3729"/>
  </r>
  <r>
    <n v="1002907776"/>
    <s v="WSDOT"/>
    <n v="220003143629"/>
    <x v="1"/>
    <n v="5000383868"/>
    <x v="0"/>
    <s v="SCH_24EC"/>
    <s v="Two"/>
    <n v="10"/>
    <n v="3360"/>
    <n v="3200"/>
    <n v="2880"/>
    <n v="2880"/>
    <n v="2400"/>
    <n v="2240"/>
    <n v="2400"/>
    <n v="2240"/>
    <n v="3040"/>
    <n v="2880"/>
    <n v="3680"/>
    <n v="3360"/>
  </r>
  <r>
    <n v="1002907776"/>
    <s v="WSDOT"/>
    <n v="220003143645"/>
    <x v="1"/>
    <n v="5001261036"/>
    <x v="0"/>
    <s v="SCH_24EC"/>
    <s v="Two"/>
    <n v="10"/>
    <n v="340"/>
    <n v="340"/>
    <n v="360"/>
    <n v="290"/>
    <n v="270"/>
    <n v="280"/>
    <n v="260"/>
    <n v="270"/>
    <n v="330"/>
    <n v="320"/>
    <n v="350"/>
    <n v="360"/>
  </r>
  <r>
    <n v="1002907776"/>
    <s v="WSDOT"/>
    <n v="220003143652"/>
    <x v="1"/>
    <n v="5001768807"/>
    <x v="0"/>
    <s v="SCH_24EC"/>
    <s v="Two"/>
    <n v="10"/>
    <n v="1183"/>
    <n v="1102"/>
    <n v="1149"/>
    <n v="978"/>
    <n v="962"/>
    <n v="977"/>
    <n v="911"/>
    <n v="911"/>
    <n v="1103"/>
    <n v="1067"/>
    <n v="1170"/>
    <n v="1207"/>
  </r>
  <r>
    <n v="1002907776"/>
    <s v="WSDOT"/>
    <n v="220003143892"/>
    <x v="1"/>
    <n v="5000984176"/>
    <x v="0"/>
    <s v="SCH_24EC"/>
    <s v="Two"/>
    <n v="10"/>
    <n v="1350"/>
    <n v="1240"/>
    <n v="1270"/>
    <n v="1040"/>
    <n v="970"/>
    <n v="959"/>
    <n v="866"/>
    <n v="887"/>
    <n v="1113"/>
    <n v="1127"/>
    <n v="1183"/>
    <n v="1399"/>
  </r>
  <r>
    <n v="1002907776"/>
    <s v="WSDOT"/>
    <n v="220003143926"/>
    <x v="1"/>
    <n v="5000983792"/>
    <x v="0"/>
    <s v="SCH_24EC"/>
    <s v="Two"/>
    <n v="10"/>
    <n v="680"/>
    <n v="640"/>
    <n v="680"/>
    <n v="590"/>
    <n v="580"/>
    <n v="595"/>
    <n v="576"/>
    <n v="567"/>
    <n v="671"/>
    <n v="624"/>
    <n v="626"/>
    <n v="741"/>
  </r>
  <r>
    <n v="1002907776"/>
    <s v="WSDOT"/>
    <n v="220003143967"/>
    <x v="1"/>
    <n v="5001519309"/>
    <x v="0"/>
    <s v="SCH_24EL"/>
    <s v="Two"/>
    <n v="10"/>
    <n v="660"/>
    <n v="620"/>
    <n v="650"/>
    <n v="530"/>
    <n v="500"/>
    <n v="501"/>
    <n v="431"/>
    <n v="461"/>
    <n v="557"/>
    <n v="557"/>
    <n v="584"/>
    <n v="683"/>
  </r>
  <r>
    <n v="1002907776"/>
    <s v="WSDOT"/>
    <n v="220003143983"/>
    <x v="1"/>
    <n v="5000018935"/>
    <x v="0"/>
    <s v="SCH_24EC"/>
    <s v="Two"/>
    <n v="10"/>
    <n v="100"/>
    <n v="100"/>
    <n v="100"/>
    <n v="74"/>
    <n v="14"/>
    <n v="89"/>
    <n v="32"/>
    <n v="52"/>
    <n v="14"/>
    <m/>
    <n v="61.25"/>
    <n v="115.49"/>
  </r>
  <r>
    <n v="1002907776"/>
    <s v="WSDOT"/>
    <n v="220003144098"/>
    <x v="1"/>
    <n v="5000296992"/>
    <x v="0"/>
    <s v="SCH_24EC"/>
    <s v="Two"/>
    <n v="10"/>
    <n v="670"/>
    <n v="620"/>
    <n v="640"/>
    <n v="540"/>
    <n v="510"/>
    <n v="521"/>
    <n v="479"/>
    <n v="491"/>
    <n v="600"/>
    <n v="582"/>
    <n v="601"/>
    <n v="717"/>
  </r>
  <r>
    <n v="1002907776"/>
    <s v="WSDOT"/>
    <n v="220003144130"/>
    <x v="1"/>
    <n v="5001777297"/>
    <x v="0"/>
    <s v="SCH_24EC"/>
    <s v="Two"/>
    <n v="10"/>
    <n v="440"/>
    <n v="398"/>
    <n v="406"/>
    <n v="330"/>
    <n v="300"/>
    <n v="314"/>
    <n v="259"/>
    <n v="547"/>
    <n v="797"/>
    <n v="701"/>
    <n v="728"/>
    <n v="1453"/>
  </r>
  <r>
    <n v="1002907776"/>
    <s v="WSDOT"/>
    <n v="220003144148"/>
    <x v="1"/>
    <n v="5000948319"/>
    <x v="0"/>
    <s v="SCH_24EC"/>
    <s v="Two"/>
    <n v="10"/>
    <n v="690"/>
    <n v="640"/>
    <n v="716"/>
    <n v="593"/>
    <n v="571"/>
    <n v="587"/>
    <n v="546"/>
    <n v="547"/>
    <n v="643"/>
    <n v="610"/>
    <n v="621"/>
    <n v="750"/>
  </r>
  <r>
    <n v="1002907776"/>
    <s v="WSDOT"/>
    <n v="220003144171"/>
    <x v="1"/>
    <n v="5000304512"/>
    <x v="0"/>
    <s v="SCH_24EL"/>
    <s v="Two"/>
    <n v="10"/>
    <n v="1130"/>
    <n v="1020"/>
    <n v="1040"/>
    <n v="860"/>
    <n v="810"/>
    <n v="797"/>
    <n v="740"/>
    <n v="758"/>
    <n v="953"/>
    <n v="962"/>
    <n v="1006"/>
    <n v="1210"/>
  </r>
  <r>
    <n v="1002907776"/>
    <s v="WSDOT"/>
    <n v="220003156696"/>
    <x v="1"/>
    <n v="5001034770"/>
    <x v="0"/>
    <s v="SCH_24EL"/>
    <s v="Two"/>
    <n v="10"/>
    <n v="341"/>
    <n v="336"/>
    <n v="286"/>
    <n v="271"/>
    <n v="247"/>
    <n v="260"/>
    <n v="246"/>
    <n v="277"/>
    <n v="279"/>
    <n v="301"/>
    <n v="333"/>
    <n v="336"/>
  </r>
  <r>
    <n v="1002907776"/>
    <s v="WSDOT"/>
    <n v="220003156704"/>
    <x v="1"/>
    <n v="5001203230"/>
    <x v="1"/>
    <s v="SCH_25EC"/>
    <s v="Two"/>
    <n v="10"/>
    <n v="16320"/>
    <n v="18320"/>
    <n v="20400"/>
    <n v="25400"/>
    <n v="25880"/>
    <n v="28880"/>
    <n v="27400"/>
    <n v="26240"/>
    <n v="21080"/>
    <n v="16800"/>
    <n v="15360"/>
    <n v="12880"/>
  </r>
  <r>
    <n v="1002907776"/>
    <s v="WSDOT"/>
    <n v="220003157348"/>
    <x v="1"/>
    <n v="5001527566"/>
    <x v="0"/>
    <s v="SCH_24EC"/>
    <s v="Two"/>
    <n v="10"/>
    <n v="1502"/>
    <n v="1403"/>
    <n v="1194"/>
    <n v="1074"/>
    <n v="892"/>
    <n v="886"/>
    <n v="825"/>
    <n v="998"/>
    <n v="1109"/>
    <n v="1264"/>
    <n v="1427"/>
    <n v="1428"/>
  </r>
  <r>
    <n v="1002907776"/>
    <s v="WSDOT"/>
    <n v="220003157355"/>
    <x v="1"/>
    <n v="5001544762"/>
    <x v="0"/>
    <s v="SCH_24EC"/>
    <s v="Two"/>
    <n v="10"/>
    <n v="9375"/>
    <n v="9352"/>
    <n v="7749"/>
    <n v="7150"/>
    <n v="6440"/>
    <n v="6668"/>
    <n v="6194"/>
    <n v="6816"/>
    <n v="7041"/>
    <n v="7800"/>
    <n v="8852"/>
    <n v="8869"/>
  </r>
  <r>
    <n v="1002907776"/>
    <s v="WSDOT"/>
    <n v="220003157371"/>
    <x v="1"/>
    <n v="5001259271"/>
    <x v="0"/>
    <s v="SCH_24EC"/>
    <s v="Two"/>
    <n v="10"/>
    <n v="604"/>
    <n v="596"/>
    <n v="503"/>
    <n v="455"/>
    <n v="381"/>
    <n v="394"/>
    <n v="368"/>
    <n v="422"/>
    <n v="427"/>
    <n v="472"/>
    <n v="558"/>
    <n v="588"/>
  </r>
  <r>
    <n v="1002907776"/>
    <s v="WSDOT"/>
    <n v="220003157389"/>
    <x v="1"/>
    <n v="5000641405"/>
    <x v="0"/>
    <s v="SCH_24EC"/>
    <s v="Two"/>
    <n v="10"/>
    <n v="15400"/>
    <n v="15240"/>
    <n v="12920"/>
    <n v="11280"/>
    <n v="9560"/>
    <n v="11840"/>
    <n v="8840"/>
    <n v="10280"/>
    <n v="11000"/>
    <n v="12400"/>
    <n v="14280"/>
    <n v="15000"/>
  </r>
  <r>
    <n v="1002907776"/>
    <s v="WSDOT"/>
    <n v="220003157702"/>
    <x v="1"/>
    <n v="5001422806"/>
    <x v="0"/>
    <s v="SCH_24EC"/>
    <s v="Two"/>
    <n v="10"/>
    <n v="3360"/>
    <n v="3240"/>
    <n v="2760"/>
    <n v="2280"/>
    <n v="1680"/>
    <n v="1680"/>
    <n v="1320"/>
    <n v="1800"/>
    <n v="1800"/>
    <n v="2280"/>
    <n v="3000"/>
    <n v="3480"/>
  </r>
  <r>
    <n v="1002907776"/>
    <s v="WSDOT"/>
    <n v="220003157710"/>
    <x v="1"/>
    <n v="5000970254"/>
    <x v="0"/>
    <s v="SCH_24EC"/>
    <s v="Two"/>
    <n v="10"/>
    <n v="21960"/>
    <n v="21360"/>
    <n v="17520"/>
    <n v="15760"/>
    <n v="13720"/>
    <n v="14200"/>
    <n v="13200"/>
    <n v="15120"/>
    <n v="15720"/>
    <n v="17400"/>
    <n v="19960"/>
    <n v="20960"/>
  </r>
  <r>
    <n v="1002907776"/>
    <s v="WSDOT"/>
    <n v="220003157728"/>
    <x v="1"/>
    <n v="5001252418"/>
    <x v="0"/>
    <s v="SCH_24EC"/>
    <s v="Two"/>
    <n v="10"/>
    <n v="1564"/>
    <n v="1713"/>
    <n v="1427"/>
    <n v="1399"/>
    <n v="1308"/>
    <n v="1681"/>
    <n v="1539"/>
    <n v="1617"/>
    <n v="1526"/>
    <n v="1533"/>
    <n v="1629"/>
    <n v="1660"/>
  </r>
  <r>
    <n v="1002907776"/>
    <s v="WSDOT"/>
    <n v="220003157736"/>
    <x v="1"/>
    <n v="5001376662"/>
    <x v="0"/>
    <s v="SCH_24EC"/>
    <s v="Two"/>
    <n v="10"/>
    <n v="141"/>
    <n v="143"/>
    <n v="134"/>
    <n v="146"/>
    <n v="140"/>
    <n v="157"/>
    <n v="159"/>
    <n v="170"/>
    <n v="157"/>
    <n v="148"/>
    <n v="146"/>
    <n v="141"/>
  </r>
  <r>
    <n v="1002907776"/>
    <s v="WSDOT"/>
    <n v="220003166075"/>
    <x v="1"/>
    <n v="5001185378"/>
    <x v="0"/>
    <s v="SCH_24EL"/>
    <s v="Two"/>
    <n v="10"/>
    <n v="9780"/>
    <n v="9690"/>
    <n v="9020"/>
    <n v="7560"/>
    <n v="6930"/>
    <n v="6160"/>
    <n v="6115"/>
    <n v="5748"/>
    <n v="7138"/>
    <n v="7618"/>
    <n v="8695"/>
    <n v="10881"/>
  </r>
  <r>
    <n v="1002907776"/>
    <s v="WSDOT"/>
    <n v="220003166083"/>
    <x v="1"/>
    <n v="5001298489"/>
    <x v="0"/>
    <s v="SCH_24EC"/>
    <s v="Two"/>
    <n v="10"/>
    <n v="110"/>
    <n v="110"/>
    <n v="110"/>
    <n v="100"/>
    <n v="110"/>
    <n v="110"/>
    <n v="120"/>
    <n v="110"/>
    <n v="120"/>
    <n v="110"/>
    <n v="110"/>
    <n v="110"/>
  </r>
  <r>
    <n v="1002907776"/>
    <s v="WSDOT"/>
    <n v="220003166703"/>
    <x v="1"/>
    <n v="5000047370"/>
    <x v="0"/>
    <s v="SCH_24EC"/>
    <s v="Two"/>
    <n v="10"/>
    <n v="740"/>
    <n v="750"/>
    <n v="740"/>
    <n v="620"/>
    <n v="592"/>
    <n v="536"/>
    <n v="552"/>
    <n v="532"/>
    <n v="619"/>
    <n v="634"/>
    <n v="688"/>
    <n v="809"/>
  </r>
  <r>
    <n v="1002907776"/>
    <s v="WSDOT"/>
    <n v="220003166711"/>
    <x v="1"/>
    <n v="5000145573"/>
    <x v="0"/>
    <s v="SCH_24EC"/>
    <s v="Two"/>
    <n v="10"/>
    <n v="4170"/>
    <n v="4190"/>
    <n v="3880"/>
    <n v="3180"/>
    <n v="2710"/>
    <n v="2260"/>
    <n v="2200"/>
    <n v="2128"/>
    <n v="2645"/>
    <n v="2896"/>
    <n v="3365"/>
    <n v="4153"/>
  </r>
  <r>
    <n v="1002907776"/>
    <s v="WSDOT"/>
    <n v="220003166737"/>
    <x v="1"/>
    <n v="5001640507"/>
    <x v="0"/>
    <s v="SCH_24EC"/>
    <s v="Two"/>
    <n v="10"/>
    <n v="3790"/>
    <n v="4220"/>
    <n v="3680"/>
    <n v="3060"/>
    <n v="3070"/>
    <n v="2770"/>
    <n v="2824"/>
    <n v="2723"/>
    <n v="3260"/>
    <n v="3385"/>
    <n v="3847"/>
    <n v="4734"/>
  </r>
  <r>
    <n v="1002907776"/>
    <s v="WSDOT"/>
    <n v="220003166760"/>
    <x v="1"/>
    <n v="5001295894"/>
    <x v="0"/>
    <s v="SCH_24EL"/>
    <s v="Two"/>
    <n v="10"/>
    <n v="5120"/>
    <n v="5120"/>
    <n v="4640"/>
    <n v="3840"/>
    <n v="3840"/>
    <n v="3200"/>
    <n v="3040"/>
    <n v="3040"/>
    <n v="3680"/>
    <n v="4000"/>
    <n v="4480"/>
    <n v="5600"/>
  </r>
  <r>
    <n v="1002907776"/>
    <s v="WSDOT"/>
    <n v="220003166786"/>
    <x v="1"/>
    <n v="5000884850"/>
    <x v="0"/>
    <s v="SCH_24EL"/>
    <s v="Two"/>
    <n v="10"/>
    <n v="2720"/>
    <n v="2240"/>
    <n v="2080"/>
    <n v="1920"/>
    <n v="1600"/>
    <n v="1280"/>
    <n v="1280"/>
    <n v="1120"/>
    <n v="1440"/>
    <n v="1760"/>
    <n v="1600"/>
    <n v="2080"/>
  </r>
  <r>
    <n v="1002907776"/>
    <s v="WSDOT"/>
    <n v="220003166893"/>
    <x v="1"/>
    <n v="5000853942"/>
    <x v="0"/>
    <s v="SCH_24EL"/>
    <s v="Two"/>
    <n v="10"/>
    <n v="8240"/>
    <n v="7360"/>
    <n v="7320"/>
    <n v="7960"/>
    <n v="7120"/>
    <n v="7320"/>
    <n v="7760"/>
    <n v="6960"/>
    <n v="7080"/>
    <n v="7800"/>
    <n v="7160"/>
    <n v="8040"/>
  </r>
  <r>
    <n v="1002907776"/>
    <s v="WSDOT"/>
    <n v="220003166901"/>
    <x v="1"/>
    <n v="5000531063"/>
    <x v="0"/>
    <s v="SCH_24EL"/>
    <s v="Two"/>
    <n v="10"/>
    <n v="1017"/>
    <n v="829"/>
    <n v="725"/>
    <n v="677"/>
    <n v="516"/>
    <n v="469"/>
    <n v="506"/>
    <n v="559"/>
    <n v="663"/>
    <n v="835"/>
    <n v="855"/>
    <n v="1047"/>
  </r>
  <r>
    <n v="1002907776"/>
    <s v="WSDOT"/>
    <n v="220003166919"/>
    <x v="1"/>
    <n v="5001471905"/>
    <x v="0"/>
    <s v="SCH_24EC"/>
    <s v="Two"/>
    <n v="10"/>
    <n v="3168"/>
    <n v="2907"/>
    <n v="2648"/>
    <n v="2613"/>
    <n v="2036"/>
    <n v="2090"/>
    <n v="2299"/>
    <n v="2294"/>
    <n v="2350"/>
    <n v="2717"/>
    <n v="2748"/>
    <n v="3596"/>
  </r>
  <r>
    <n v="1002907776"/>
    <s v="WSDOT"/>
    <n v="220003166927"/>
    <x v="1"/>
    <n v="5000800448"/>
    <x v="0"/>
    <s v="SCH_24EC"/>
    <s v="Two"/>
    <n v="10"/>
    <n v="920"/>
    <n v="950"/>
    <n v="970"/>
    <n v="750"/>
    <n v="800"/>
    <n v="740"/>
    <n v="791"/>
    <n v="785"/>
    <n v="813"/>
    <n v="752"/>
    <n v="734"/>
    <n v="759"/>
  </r>
  <r>
    <n v="1002907776"/>
    <s v="WSDOT"/>
    <n v="220003166935"/>
    <x v="1"/>
    <n v="5000946613"/>
    <x v="0"/>
    <s v="SCH_24EC"/>
    <s v="Two"/>
    <n v="10"/>
    <n v="160"/>
    <n v="160"/>
    <m/>
    <n v="160"/>
    <n v="160"/>
    <n v="160"/>
    <m/>
    <n v="160"/>
    <n v="160"/>
    <n v="160"/>
    <m/>
    <n v="160"/>
  </r>
  <r>
    <n v="1002907776"/>
    <s v="WSDOT"/>
    <n v="220003166943"/>
    <x v="1"/>
    <n v="5000355456"/>
    <x v="0"/>
    <s v="SCH_24EC"/>
    <s v="Two"/>
    <n v="10"/>
    <n v="13437.93"/>
    <n v="11466.25"/>
    <n v="6146.2"/>
    <n v="6146.2"/>
    <n v="6358.14"/>
    <n v="6782.02"/>
    <n v="6146.22"/>
    <n v="5430.51"/>
    <n v="7762"/>
    <n v="7418"/>
    <n v="8137"/>
    <n v="9863"/>
  </r>
  <r>
    <n v="1002907776"/>
    <s v="WSDOT"/>
    <n v="220003166968"/>
    <x v="1"/>
    <n v="5001091654"/>
    <x v="0"/>
    <s v="SCH_24EL"/>
    <s v="Two"/>
    <n v="10"/>
    <n v="6880"/>
    <n v="5760"/>
    <n v="5280"/>
    <n v="4800"/>
    <n v="3840"/>
    <n v="3520"/>
    <n v="3840"/>
    <n v="4000"/>
    <n v="4640"/>
    <n v="5920"/>
    <n v="5760"/>
    <n v="6880"/>
  </r>
  <r>
    <n v="1002907776"/>
    <s v="WSDOT"/>
    <n v="220003166976"/>
    <x v="1"/>
    <n v="5001008680"/>
    <x v="0"/>
    <s v="SCH_24EC"/>
    <s v="Two"/>
    <n v="10"/>
    <n v="13960"/>
    <n v="12029"/>
    <n v="10691"/>
    <n v="10364"/>
    <n v="8009"/>
    <n v="7707"/>
    <n v="8232"/>
    <n v="8466"/>
    <n v="9256"/>
    <n v="11108"/>
    <n v="11397"/>
    <n v="14217"/>
  </r>
  <r>
    <n v="1002907776"/>
    <s v="WSDOT"/>
    <n v="220003166984"/>
    <x v="1"/>
    <n v="5000906571"/>
    <x v="0"/>
    <s v="SCH_24EC"/>
    <s v="Two"/>
    <n v="10"/>
    <n v="3360"/>
    <n v="3360"/>
    <n v="3200"/>
    <n v="2080"/>
    <n v="2080"/>
    <n v="1920"/>
    <n v="1600"/>
    <n v="1600"/>
    <n v="1600"/>
    <n v="1920"/>
    <n v="2720"/>
    <n v="3840"/>
  </r>
  <r>
    <n v="1002907776"/>
    <s v="WSDOT"/>
    <n v="220003166992"/>
    <x v="1"/>
    <n v="5000864714"/>
    <x v="0"/>
    <s v="SCH_24EL"/>
    <s v="Two"/>
    <n v="10"/>
    <n v="3360"/>
    <n v="2880"/>
    <n v="2240"/>
    <n v="2080"/>
    <n v="1760"/>
    <n v="1920"/>
    <n v="1920"/>
    <n v="2080"/>
    <n v="2240"/>
    <n v="4000"/>
    <n v="4640"/>
    <n v="5920"/>
  </r>
  <r>
    <n v="1002907776"/>
    <s v="WSDOT"/>
    <n v="220003167008"/>
    <x v="1"/>
    <n v="5001631708"/>
    <x v="1"/>
    <s v="SCH_25EC"/>
    <s v="Two"/>
    <n v="10"/>
    <n v="24016"/>
    <n v="20811"/>
    <n v="18224"/>
    <n v="17351"/>
    <n v="15118"/>
    <n v="15749"/>
    <n v="14562"/>
    <n v="13592"/>
    <n v="18668"/>
    <n v="19908"/>
    <n v="21697"/>
    <n v="25945"/>
  </r>
  <r>
    <n v="1002907776"/>
    <s v="WSDOT"/>
    <n v="220003945619"/>
    <x v="1"/>
    <n v="5000480060"/>
    <x v="0"/>
    <s v="SCH_24EC"/>
    <s v="Two"/>
    <n v="10"/>
    <n v="16800"/>
    <n v="13800"/>
    <n v="12120"/>
    <n v="11680"/>
    <n v="9680"/>
    <n v="9880"/>
    <n v="10040"/>
    <n v="9800"/>
    <n v="11960"/>
    <n v="12760"/>
    <n v="12480"/>
    <n v="13520"/>
  </r>
  <r>
    <n v="1002907776"/>
    <s v="WSDOT"/>
    <n v="220003945684"/>
    <x v="1"/>
    <n v="5001440426"/>
    <x v="0"/>
    <s v="SCH_24EC"/>
    <s v="Two"/>
    <n v="10"/>
    <n v="16853"/>
    <n v="14731"/>
    <n v="13963"/>
    <n v="11418"/>
    <n v="9649"/>
    <n v="7644"/>
    <n v="8272"/>
    <n v="9118"/>
    <n v="11122"/>
    <n v="11760"/>
    <n v="13780"/>
    <n v="16803"/>
  </r>
  <r>
    <n v="1002907776"/>
    <s v="WSDOT"/>
    <n v="220003945916"/>
    <x v="1"/>
    <n v="5001429169"/>
    <x v="0"/>
    <s v="SCH_24EC"/>
    <s v="Two"/>
    <n v="10"/>
    <n v="4960"/>
    <n v="4640"/>
    <n v="3360"/>
    <n v="3520"/>
    <n v="2880"/>
    <n v="2880"/>
    <n v="2880"/>
    <n v="3040"/>
    <n v="3360"/>
    <n v="4000"/>
    <n v="4160"/>
    <n v="4800"/>
  </r>
  <r>
    <n v="1002907776"/>
    <s v="WSDOT"/>
    <n v="220003945973"/>
    <x v="1"/>
    <n v="5001392387"/>
    <x v="0"/>
    <s v="SCH_24EC"/>
    <s v="Two"/>
    <n v="10"/>
    <n v="10974"/>
    <n v="8927"/>
    <n v="7964"/>
    <n v="7633"/>
    <n v="6062"/>
    <n v="5172"/>
    <n v="3571"/>
    <n v="5982"/>
    <n v="7222"/>
    <n v="7689"/>
    <n v="8222"/>
    <n v="9672"/>
  </r>
  <r>
    <n v="1002907776"/>
    <s v="WSDOT"/>
    <n v="220003946286"/>
    <x v="1"/>
    <n v="5001028107"/>
    <x v="0"/>
    <s v="SCH_24EL"/>
    <s v="Two"/>
    <n v="10"/>
    <n v="2240"/>
    <n v="2240"/>
    <n v="1920"/>
    <n v="1760"/>
    <n v="1760"/>
    <n v="1600"/>
    <n v="1600"/>
    <n v="1440"/>
    <n v="1760"/>
    <n v="1760"/>
    <n v="2080"/>
    <n v="2240"/>
  </r>
  <r>
    <n v="1002907776"/>
    <s v="WSDOT"/>
    <n v="220004074369"/>
    <x v="1"/>
    <n v="5000645568"/>
    <x v="0"/>
    <s v="SCH_24EC"/>
    <s v="Two"/>
    <n v="10"/>
    <n v="868"/>
    <n v="782"/>
    <n v="768"/>
    <n v="594"/>
    <n v="515"/>
    <n v="474"/>
    <n v="404"/>
    <n v="446"/>
    <n v="612"/>
    <n v="671"/>
    <n v="805"/>
    <n v="882"/>
  </r>
  <r>
    <n v="1002907776"/>
    <s v="WSDOT"/>
    <n v="220005950203"/>
    <x v="1"/>
    <n v="5001196382"/>
    <x v="0"/>
    <s v="SCH_24EL"/>
    <s v="Two"/>
    <n v="10"/>
    <n v="2425"/>
    <n v="2388"/>
    <n v="2277"/>
    <n v="1858"/>
    <n v="1661"/>
    <n v="1370"/>
    <n v="1360"/>
    <n v="1218"/>
    <n v="1440"/>
    <n v="1517"/>
    <n v="1683"/>
    <n v="1982"/>
  </r>
  <r>
    <n v="1002907776"/>
    <s v="WSDOT"/>
    <n v="220006991420"/>
    <x v="1"/>
    <n v="5000396487"/>
    <x v="0"/>
    <s v="SCH_24EC"/>
    <s v="Two"/>
    <n v="10"/>
    <n v="909"/>
    <n v="868"/>
    <n v="1091"/>
    <n v="694"/>
    <n v="754"/>
    <n v="1338"/>
    <n v="1398"/>
    <n v="807"/>
    <n v="587"/>
    <n v="684"/>
    <n v="671"/>
    <n v="768"/>
  </r>
  <r>
    <n v="1002907776"/>
    <s v="WSDOT"/>
    <n v="220007824083"/>
    <x v="1"/>
    <n v="5000125777"/>
    <x v="0"/>
    <s v="SCH_24EC"/>
    <s v="Two"/>
    <n v="10"/>
    <n v="2292"/>
    <n v="2566"/>
    <n v="2465"/>
    <n v="2438"/>
    <n v="2168"/>
    <n v="2490"/>
    <n v="2493"/>
    <n v="2477"/>
    <n v="2343"/>
    <n v="2092"/>
    <n v="1877"/>
    <n v="2441"/>
  </r>
  <r>
    <n v="1003044690"/>
    <s v="KAISER FOUNDATION HEALTH PLAN OF WASH"/>
    <n v="200006879403"/>
    <x v="2"/>
    <n v="5001997875"/>
    <x v="1"/>
    <s v="SCH_25EC"/>
    <s v="Two"/>
    <n v="15"/>
    <n v="59100"/>
    <n v="55200"/>
    <n v="57600"/>
    <n v="58500"/>
    <n v="61200"/>
    <n v="62400"/>
    <n v="81000"/>
    <n v="68100"/>
    <n v="75600"/>
    <n v="57000"/>
    <n v="53100"/>
    <n v="56700"/>
  </r>
  <r>
    <n v="1003044690"/>
    <s v="KAISER FOUNDATION HEALTH PLAN OF WASH"/>
    <n v="200006879825"/>
    <x v="2"/>
    <n v="5001470273"/>
    <x v="1"/>
    <s v="SCH_25EC"/>
    <s v="Two"/>
    <n v="15"/>
    <n v="77600"/>
    <n v="87280"/>
    <n v="90920"/>
    <n v="85440"/>
    <n v="80440"/>
    <n v="79960"/>
    <n v="81720"/>
    <n v="81440"/>
    <n v="84040"/>
    <n v="74240"/>
    <n v="76680"/>
    <n v="77240"/>
  </r>
  <r>
    <n v="1003044690"/>
    <s v="KAISER FOUNDATION HEALTH PLAN OF WASH"/>
    <n v="200006890251"/>
    <x v="2"/>
    <n v="5001422138"/>
    <x v="0"/>
    <s v="SCH_24EC"/>
    <s v="Two"/>
    <n v="15"/>
    <n v="8152"/>
    <n v="8849"/>
    <n v="9898"/>
    <n v="6134"/>
    <n v="9288"/>
    <n v="5310"/>
    <n v="5052"/>
    <n v="5401"/>
    <n v="4752"/>
    <n v="4255"/>
    <n v="4766"/>
    <n v="6680"/>
  </r>
  <r>
    <n v="1003044690"/>
    <s v="KAISER FOUNDATION HEALTH PLAN OF WASH"/>
    <n v="200006890434"/>
    <x v="2"/>
    <n v="5001438038"/>
    <x v="2"/>
    <s v="SCH_26EC"/>
    <s v="Two"/>
    <n v="15"/>
    <n v="315900"/>
    <n v="349800"/>
    <n v="365400"/>
    <n v="314700"/>
    <n v="295200"/>
    <n v="269400"/>
    <n v="333600"/>
    <n v="325800"/>
    <n v="349200"/>
    <n v="301500"/>
    <n v="291300"/>
    <n v="341400"/>
  </r>
  <r>
    <n v="1003044690"/>
    <s v="KAISER FOUNDATION HEALTH PLAN OF WASH"/>
    <n v="200006890624"/>
    <x v="2"/>
    <n v="5000822853"/>
    <x v="0"/>
    <s v="SCH_24EC"/>
    <s v="Two"/>
    <n v="15"/>
    <n v="5768"/>
    <n v="6057"/>
    <n v="6339"/>
    <n v="5846"/>
    <n v="5686"/>
    <n v="4719"/>
    <n v="5251"/>
    <n v="5494"/>
    <n v="5273"/>
    <n v="4702"/>
    <n v="5096"/>
    <n v="5969"/>
  </r>
  <r>
    <n v="1003044690"/>
    <s v="KAISER FOUNDATION HEALTH PLAN OF WASH"/>
    <n v="200006890814"/>
    <x v="2"/>
    <n v="5001276265"/>
    <x v="1"/>
    <s v="SCH_25EC"/>
    <s v="Two"/>
    <n v="15"/>
    <n v="92640"/>
    <n v="83400"/>
    <n v="82440"/>
    <n v="75840"/>
    <n v="75120"/>
    <n v="68160"/>
    <n v="83880"/>
    <n v="80280"/>
    <n v="67200"/>
    <n v="69360"/>
    <n v="78600"/>
    <n v="78360"/>
  </r>
  <r>
    <n v="1003044690"/>
    <s v="KAISER FOUNDATION HEALTH PLAN OF WASH"/>
    <n v="200006890996"/>
    <x v="2"/>
    <n v="5000075336"/>
    <x v="0"/>
    <s v="SCH_24EC"/>
    <s v="Two"/>
    <n v="15"/>
    <n v="2400"/>
    <n v="2500"/>
    <n v="2240"/>
    <n v="2210"/>
    <n v="2180"/>
    <n v="2270"/>
    <n v="2200"/>
    <n v="2060"/>
    <n v="2100"/>
    <n v="1940"/>
    <n v="2260"/>
    <n v="2410"/>
  </r>
  <r>
    <n v="1003044690"/>
    <s v="KAISER FOUNDATION HEALTH PLAN OF WASH"/>
    <n v="200006891374"/>
    <x v="2"/>
    <n v="5000137097"/>
    <x v="1"/>
    <s v="SCH_25EC"/>
    <s v="Two"/>
    <n v="15"/>
    <n v="76560"/>
    <n v="78840"/>
    <n v="63720"/>
    <n v="47520"/>
    <n v="42120"/>
    <n v="44640"/>
    <n v="52920"/>
    <n v="45360"/>
    <n v="41280"/>
    <n v="47640"/>
    <n v="52440"/>
    <n v="67680"/>
  </r>
  <r>
    <n v="1003044690"/>
    <s v="KAISER FOUNDATION HEALTH PLAN OF WASH"/>
    <n v="200006891721"/>
    <x v="2"/>
    <n v="5001907071"/>
    <x v="0"/>
    <s v="SCH_24EC"/>
    <s v="Two"/>
    <n v="15"/>
    <n v="5832"/>
    <n v="3985"/>
    <n v="7584"/>
    <n v="6466"/>
    <n v="4008"/>
    <n v="3521"/>
    <n v="3882"/>
    <n v="4304"/>
    <n v="4039"/>
    <n v="3777"/>
    <n v="3838"/>
    <n v="5094"/>
  </r>
  <r>
    <n v="1003044690"/>
    <s v="KAISER FOUNDATION HEALTH PLAN OF WASH"/>
    <n v="220013443092"/>
    <x v="2"/>
    <n v="5002169424"/>
    <x v="0"/>
    <s v="SCH_24EC"/>
    <s v="Two"/>
    <n v="15"/>
    <n v="1526"/>
    <n v="1493"/>
    <n v="1496"/>
    <n v="1486"/>
    <n v="1691"/>
    <n v="1568"/>
    <n v="2302"/>
    <n v="1961"/>
    <n v="2559"/>
    <n v="1635"/>
    <n v="1556"/>
    <n v="1663"/>
  </r>
  <r>
    <n v="1003044690"/>
    <s v="KAISER FOUNDATION HEALTH PLAN OF WASH"/>
    <n v="220013443399"/>
    <x v="2"/>
    <n v="5002169425"/>
    <x v="0"/>
    <s v="SCH_24EC"/>
    <s v="Two"/>
    <n v="15"/>
    <n v="1226"/>
    <n v="1303.367"/>
    <n v="1049.4380000000001"/>
    <n v="1057"/>
    <n v="1070.8130000000001"/>
    <n v="933.93899999999996"/>
    <n v="2263.4430000000002"/>
    <n v="1300"/>
    <n v="1260"/>
    <n v="1130"/>
    <n v="1260"/>
    <n v="1340"/>
  </r>
  <r>
    <n v="1003158468"/>
    <s v="WASH ST DEPT OF TRAN"/>
    <n v="200017841566"/>
    <x v="1"/>
    <n v="5000238780"/>
    <x v="0"/>
    <s v="SCH_24EC"/>
    <s v="Two"/>
    <n v="10"/>
    <n v="12960"/>
    <n v="11040"/>
    <n v="12320"/>
    <n v="9040"/>
    <n v="6880"/>
    <n v="4720"/>
    <n v="2720"/>
    <n v="2720"/>
    <n v="2560"/>
    <n v="2400"/>
    <n v="5120"/>
    <n v="7360"/>
  </r>
  <r>
    <n v="1003209386"/>
    <s v="PROVIDENCE WASHINGTON REGIONAL SERVICES"/>
    <n v="200012114126"/>
    <x v="1"/>
    <n v="5001791101"/>
    <x v="2"/>
    <s v="SCH_26EC"/>
    <s v="Two"/>
    <n v="10"/>
    <n v="172800"/>
    <n v="187800"/>
    <n v="158700"/>
    <n v="144900"/>
    <n v="222600"/>
    <n v="210300"/>
    <n v="278400"/>
    <n v="287100"/>
    <n v="289200"/>
    <n v="303600"/>
    <n v="373500"/>
    <n v="334800"/>
  </r>
  <r>
    <n v="1003209386"/>
    <s v="PROVIDENCE WASHINGTON REGIONAL SERVICES"/>
    <n v="200012114316"/>
    <x v="1"/>
    <n v="5000768952"/>
    <x v="2"/>
    <s v="SCH_26EC"/>
    <s v="Two"/>
    <n v="10"/>
    <n v="109500"/>
    <n v="136500"/>
    <n v="117300"/>
    <n v="86700"/>
    <n v="69300"/>
    <n v="59400"/>
    <n v="52500"/>
    <n v="53100"/>
    <n v="60600"/>
    <n v="67500"/>
    <n v="94500"/>
    <n v="117000"/>
  </r>
  <r>
    <n v="1003288853"/>
    <s v="CITY OF BELLEVUE"/>
    <n v="200021931197"/>
    <x v="1"/>
    <n v="5001708252"/>
    <x v="0"/>
    <s v="SCH_24EC"/>
    <s v="Two"/>
    <n v="10"/>
    <n v="1290"/>
    <n v="1330"/>
    <n v="1220"/>
    <n v="1130"/>
    <n v="543"/>
    <n v="572"/>
    <n v="625"/>
    <n v="671"/>
    <n v="646"/>
    <n v="646"/>
    <n v="834"/>
    <n v="934"/>
  </r>
  <r>
    <n v="1003288853"/>
    <s v="CITY OF BELLEVUE"/>
    <n v="200021931411"/>
    <x v="1"/>
    <n v="5001889443"/>
    <x v="0"/>
    <s v="SCH_24EC"/>
    <s v="Two"/>
    <n v="10"/>
    <n v="660"/>
    <n v="580"/>
    <n v="591"/>
    <n v="624"/>
    <n v="774"/>
    <n v="784"/>
    <n v="622"/>
    <n v="601"/>
    <n v="784"/>
    <n v="854"/>
    <n v="770"/>
    <n v="877"/>
  </r>
  <r>
    <n v="1003556665"/>
    <s v="WASHINGTON STATE DOT"/>
    <n v="200009938651"/>
    <x v="1"/>
    <n v="5001201280"/>
    <x v="3"/>
    <s v="SCH_31EC"/>
    <s v="Two"/>
    <n v="10"/>
    <n v="96000"/>
    <n v="110400"/>
    <n v="110400"/>
    <n v="96000"/>
    <n v="151200"/>
    <n v="192000"/>
    <n v="196800"/>
    <n v="177600"/>
    <n v="153600"/>
    <n v="124800"/>
    <n v="110400"/>
    <n v="93600"/>
  </r>
  <r>
    <n v="1003556665"/>
    <s v="WASHINGTON STATE DOT"/>
    <n v="200013607680"/>
    <x v="1"/>
    <n v="5001786991"/>
    <x v="3"/>
    <s v="SCH_31EC"/>
    <s v="Two"/>
    <n v="10"/>
    <n v="90000"/>
    <n v="79200"/>
    <n v="117600"/>
    <n v="154800"/>
    <n v="103200"/>
    <n v="104400"/>
    <n v="100800"/>
    <n v="99600"/>
    <n v="87600"/>
    <n v="81600"/>
    <n v="85200"/>
    <n v="84000"/>
  </r>
  <r>
    <n v="1003596337"/>
    <s v="CITY OF ISSAQUAH"/>
    <n v="220008243655"/>
    <x v="0"/>
    <n v="5002070359"/>
    <x v="1"/>
    <s v="SCH_25EC"/>
    <s v="Two"/>
    <n v="18"/>
    <n v="48720"/>
    <n v="51240"/>
    <n v="55320"/>
    <n v="45960"/>
    <n v="40080"/>
    <n v="34800"/>
    <n v="35400"/>
    <n v="33960"/>
    <n v="35760"/>
    <n v="35400"/>
    <n v="40920"/>
    <n v="50400"/>
  </r>
  <r>
    <n v="1003596337"/>
    <s v="CITY OF ISSAQUAH"/>
    <n v="220015702628"/>
    <x v="0"/>
    <n v="5002151749"/>
    <x v="0"/>
    <s v="SCH_24EC"/>
    <s v="Two"/>
    <n v="18"/>
    <n v="107"/>
    <n v="107"/>
    <n v="114"/>
    <n v="106"/>
    <n v="107"/>
    <n v="102"/>
    <n v="110"/>
    <n v="103"/>
    <n v="109"/>
    <n v="105"/>
    <n v="108"/>
    <n v="119"/>
  </r>
  <r>
    <n v="1003596337"/>
    <s v="CITY OF ISSAQUAH"/>
    <n v="220025426929"/>
    <x v="0"/>
    <n v="5000878401"/>
    <x v="0"/>
    <s v="SCH_24EC"/>
    <s v="Two"/>
    <n v="18"/>
    <n v="812"/>
    <n v="0"/>
    <n v="403"/>
    <n v="361"/>
    <n v="354"/>
    <n v="322"/>
    <n v="342"/>
    <n v="329"/>
    <n v="374"/>
    <n v="376"/>
    <n v="399"/>
    <n v="457"/>
  </r>
  <r>
    <n v="1003596337"/>
    <s v="CITY OF ISSAQUAH"/>
    <n v="220025443668"/>
    <x v="0"/>
    <n v="5002202032"/>
    <x v="0"/>
    <s v="SCH_24EC"/>
    <s v="Two"/>
    <n v="18"/>
    <n v="4239"/>
    <n v="0"/>
    <n v="2229"/>
    <n v="1919"/>
    <n v="1764"/>
    <n v="1583"/>
    <n v="1565"/>
    <n v="1477"/>
    <n v="1664"/>
    <n v="1706"/>
    <n v="1934"/>
    <n v="2332"/>
  </r>
  <r>
    <n v="1003620696"/>
    <s v="CITY OF REDMOND"/>
    <n v="220022495240"/>
    <x v="0"/>
    <n v="5002327228"/>
    <x v="0"/>
    <s v="SCH_24EC"/>
    <s v="Two"/>
    <n v="18"/>
    <n v="990"/>
    <n v="845"/>
    <n v="750"/>
    <n v="688"/>
    <n v="742"/>
    <n v="567"/>
    <n v="651"/>
    <n v="647"/>
    <n v="707"/>
    <n v="830"/>
    <n v="826"/>
    <n v="932"/>
  </r>
  <r>
    <n v="1003641122"/>
    <s v="DSHS"/>
    <n v="200023117787"/>
    <x v="1"/>
    <n v="5001949568"/>
    <x v="0"/>
    <s v="SCH_24EC"/>
    <s v="Two"/>
    <n v="10"/>
    <n v="2160"/>
    <n v="2000"/>
    <n v="1920"/>
    <n v="1800"/>
    <n v="1960"/>
    <n v="1880"/>
    <n v="2040"/>
    <n v="2440"/>
    <n v="2160"/>
    <n v="2040"/>
    <n v="2280"/>
    <n v="2200"/>
  </r>
  <r>
    <n v="1003649657"/>
    <s v="WSDOT"/>
    <n v="220005825363"/>
    <x v="1"/>
    <n v="5002018522"/>
    <x v="0"/>
    <s v="SCH_24EC"/>
    <s v="Two"/>
    <n v="10"/>
    <n v="2335"/>
    <n v="1635"/>
    <n v="1266"/>
    <n v="1212"/>
    <n v="946"/>
    <n v="886"/>
    <n v="923"/>
    <n v="971"/>
    <n v="1210"/>
    <n v="1311"/>
    <n v="1429"/>
    <n v="1888"/>
  </r>
  <r>
    <n v="1003654799"/>
    <s v="SWEDISH HEALTH SERVICES"/>
    <n v="200001374475"/>
    <x v="1"/>
    <n v="5001005159"/>
    <x v="1"/>
    <s v="SCH_25EC"/>
    <s v="Two"/>
    <n v="10"/>
    <n v="152700"/>
    <n v="154500"/>
    <n v="158400"/>
    <n v="147300"/>
    <n v="155400"/>
    <n v="150600"/>
    <n v="165300"/>
    <n v="156600"/>
    <n v="165900"/>
    <n v="155100"/>
    <n v="153000"/>
    <n v="164100"/>
  </r>
  <r>
    <n v="1003654799"/>
    <s v="SWEDISH HEALTH SERVICES"/>
    <n v="200001374665"/>
    <x v="1"/>
    <n v="5001820066"/>
    <x v="1"/>
    <s v="SCH_25EC"/>
    <s v="Two"/>
    <n v="10"/>
    <n v="53100"/>
    <n v="51600"/>
    <n v="52800"/>
    <n v="49200"/>
    <n v="51000"/>
    <n v="48900"/>
    <n v="53700"/>
    <n v="49800"/>
    <n v="50700"/>
    <n v="49800"/>
    <n v="49500"/>
    <n v="97800"/>
  </r>
  <r>
    <n v="1003654799"/>
    <s v="SWEDISH HEALTH SERVICES"/>
    <n v="200001374921"/>
    <x v="1"/>
    <n v="5000922101"/>
    <x v="2"/>
    <s v="SCH_26EC"/>
    <s v="Two"/>
    <n v="10"/>
    <n v="308700"/>
    <n v="322500"/>
    <n v="290100"/>
    <n v="276600"/>
    <n v="326100"/>
    <n v="258300"/>
    <n v="319500"/>
    <n v="307500"/>
    <n v="321900"/>
    <n v="306000"/>
    <n v="309600"/>
    <n v="285600"/>
  </r>
  <r>
    <n v="1003654799"/>
    <s v="SWEDISH HEALTH SERVICES"/>
    <n v="200001395058"/>
    <x v="1"/>
    <n v="5001670744"/>
    <x v="1"/>
    <s v="SCH_25EC"/>
    <s v="Two"/>
    <n v="10"/>
    <n v="107400"/>
    <n v="121500"/>
    <n v="118200"/>
    <n v="96900"/>
    <n v="91800"/>
    <n v="55500"/>
    <n v="60000"/>
    <n v="54300"/>
    <n v="60000"/>
    <n v="55500"/>
    <n v="55200"/>
    <n v="115200"/>
  </r>
  <r>
    <n v="1003654799"/>
    <s v="SWEDISH HEALTH SERVICES"/>
    <n v="200001395231"/>
    <x v="1"/>
    <n v="5001369090"/>
    <x v="2"/>
    <s v="SCH_26EC"/>
    <s v="Two"/>
    <n v="10"/>
    <n v="217200"/>
    <n v="194700"/>
    <n v="215400"/>
    <n v="204000"/>
    <n v="226500"/>
    <n v="238800"/>
    <n v="352200"/>
    <n v="333600"/>
    <n v="360600"/>
    <n v="290400"/>
    <n v="249000"/>
    <n v="456000"/>
  </r>
  <r>
    <n v="1003654799"/>
    <s v="SWEDISH HEALTH SERVICES"/>
    <n v="220012437814"/>
    <x v="1"/>
    <n v="5002103756"/>
    <x v="0"/>
    <s v="SCH_24EC"/>
    <s v="Two"/>
    <n v="10"/>
    <n v="2706"/>
    <n v="2740"/>
    <n v="2601"/>
    <n v="1989"/>
    <n v="1744"/>
    <n v="1569"/>
    <n v="1557"/>
    <n v="1541"/>
    <n v="1831"/>
    <n v="1953"/>
    <n v="2339"/>
    <n v="3480"/>
  </r>
  <r>
    <n v="1003718118"/>
    <s v="WSDOT MATERIALS  LAB"/>
    <n v="220023484052"/>
    <x v="1"/>
    <n v="5000574806"/>
    <x v="3"/>
    <s v="SCH_31EC"/>
    <s v="Two"/>
    <n v="10"/>
    <n v="76000"/>
    <n v="70000"/>
    <n v="73500"/>
    <n v="72500"/>
    <n v="83000"/>
    <n v="85500"/>
    <n v="90500"/>
    <n v="97500"/>
    <n v="89500"/>
    <n v="80500"/>
    <n v="69500"/>
    <n v="75500"/>
  </r>
  <r>
    <n v="1003718118"/>
    <s v="WSDOT MATERIALS  LAB"/>
    <n v="220023484060"/>
    <x v="1"/>
    <n v="5000491129"/>
    <x v="0"/>
    <s v="SCH_24EC"/>
    <s v="Two"/>
    <n v="10"/>
    <n v="5974"/>
    <n v="5379"/>
    <n v="1935"/>
    <n v="1445"/>
    <n v="1013"/>
    <n v="903"/>
    <n v="995"/>
    <n v="1169"/>
    <n v="1014"/>
    <n v="875"/>
    <n v="1790"/>
    <n v="5526"/>
  </r>
  <r>
    <n v="1003923510"/>
    <s v="CITY OF REDMOND"/>
    <n v="200000279634"/>
    <x v="0"/>
    <n v="5001630539"/>
    <x v="0"/>
    <s v="SCH_24EC"/>
    <s v="Two"/>
    <n v="18"/>
    <n v="2320"/>
    <n v="2480"/>
    <n v="2280"/>
    <n v="2320"/>
    <n v="2560"/>
    <n v="2280"/>
    <n v="2840"/>
    <n v="3680"/>
    <n v="3160"/>
    <n v="4000"/>
    <n v="4280"/>
    <n v="5360"/>
  </r>
  <r>
    <n v="1003923510"/>
    <s v="CITY OF REDMOND"/>
    <n v="200002937924"/>
    <x v="0"/>
    <n v="5001749515"/>
    <x v="0"/>
    <s v="SCH_24EC"/>
    <s v="Two"/>
    <n v="18"/>
    <m/>
    <m/>
    <m/>
    <n v="1"/>
    <m/>
    <m/>
    <n v="2"/>
    <n v="2"/>
    <n v="2"/>
    <m/>
    <m/>
    <m/>
  </r>
  <r>
    <n v="1003923510"/>
    <s v="CITY OF REDMOND"/>
    <n v="200003453137"/>
    <x v="0"/>
    <n v="5000221097"/>
    <x v="0"/>
    <s v="SCH_24EC"/>
    <s v="Two"/>
    <n v="18"/>
    <n v="521"/>
    <n v="451"/>
    <n v="449"/>
    <n v="427"/>
    <n v="457"/>
    <n v="422"/>
    <n v="460"/>
    <n v="438"/>
    <n v="452"/>
    <n v="496"/>
    <n v="474"/>
    <n v="521"/>
  </r>
  <r>
    <n v="1003923510"/>
    <s v="CITY OF REDMOND"/>
    <n v="200003453392"/>
    <x v="0"/>
    <n v="5000256179"/>
    <x v="0"/>
    <s v="SCH_24EL"/>
    <s v="Two"/>
    <n v="18"/>
    <n v="990"/>
    <n v="840"/>
    <n v="751"/>
    <n v="690"/>
    <n v="658"/>
    <n v="555"/>
    <n v="598"/>
    <n v="597"/>
    <n v="676"/>
    <n v="824"/>
    <n v="857"/>
    <n v="1010"/>
  </r>
  <r>
    <n v="1003923510"/>
    <s v="CITY OF REDMOND"/>
    <n v="200003453582"/>
    <x v="0"/>
    <n v="5000330268"/>
    <x v="0"/>
    <s v="SCH_24EC"/>
    <s v="Two"/>
    <n v="18"/>
    <n v="1034"/>
    <n v="961"/>
    <n v="950"/>
    <n v="812"/>
    <n v="776"/>
    <n v="744"/>
    <n v="672"/>
    <n v="663"/>
    <n v="830"/>
    <n v="811"/>
    <n v="922"/>
    <n v="1119"/>
  </r>
  <r>
    <n v="1003923510"/>
    <s v="CITY OF REDMOND"/>
    <n v="200003453764"/>
    <x v="0"/>
    <n v="5000304215"/>
    <x v="0"/>
    <s v="SCH_24EC"/>
    <s v="Two"/>
    <n v="18"/>
    <n v="830"/>
    <n v="860"/>
    <n v="710"/>
    <n v="680"/>
    <n v="680"/>
    <n v="600"/>
    <n v="600"/>
    <n v="660"/>
    <n v="660"/>
    <n v="750"/>
    <n v="740"/>
    <n v="840"/>
  </r>
  <r>
    <n v="1003923510"/>
    <s v="CITY OF REDMOND"/>
    <n v="200003454028"/>
    <x v="0"/>
    <n v="5000156317"/>
    <x v="0"/>
    <s v="SCH_24EC"/>
    <s v="Two"/>
    <n v="18"/>
    <n v="620"/>
    <n v="640"/>
    <n v="540"/>
    <n v="520"/>
    <n v="560"/>
    <n v="510"/>
    <n v="500"/>
    <n v="560"/>
    <n v="540"/>
    <n v="620"/>
    <n v="600"/>
    <n v="680"/>
  </r>
  <r>
    <n v="1003923510"/>
    <s v="CITY OF REDMOND"/>
    <n v="200003454283"/>
    <x v="0"/>
    <n v="5000230681"/>
    <x v="0"/>
    <s v="SCH_24EC"/>
    <s v="Two"/>
    <n v="18"/>
    <n v="1207"/>
    <n v="1119"/>
    <n v="1105"/>
    <n v="951"/>
    <n v="907"/>
    <n v="871"/>
    <n v="780"/>
    <n v="791"/>
    <n v="1004"/>
    <n v="1002"/>
    <n v="1160"/>
    <n v="1418"/>
  </r>
  <r>
    <n v="1003923510"/>
    <s v="CITY OF REDMOND"/>
    <n v="200003454416"/>
    <x v="0"/>
    <n v="5000326184"/>
    <x v="0"/>
    <s v="SCH_24EC"/>
    <s v="Two"/>
    <n v="18"/>
    <n v="14"/>
    <n v="12"/>
    <n v="12"/>
    <n v="13"/>
    <n v="13"/>
    <n v="13"/>
    <n v="14"/>
    <n v="13"/>
    <n v="12"/>
    <n v="14"/>
    <n v="12"/>
    <n v="13"/>
  </r>
  <r>
    <n v="1003923510"/>
    <s v="CITY OF REDMOND"/>
    <n v="200003454655"/>
    <x v="0"/>
    <n v="5000010481"/>
    <x v="0"/>
    <s v="SCH_24EC"/>
    <s v="Two"/>
    <n v="18"/>
    <n v="1094"/>
    <n v="1099"/>
    <n v="902"/>
    <n v="844"/>
    <n v="839"/>
    <n v="696"/>
    <n v="687"/>
    <n v="770"/>
    <n v="813"/>
    <n v="976"/>
    <n v="991"/>
    <n v="1151"/>
  </r>
  <r>
    <n v="1003923510"/>
    <s v="CITY OF REDMOND"/>
    <n v="200003454804"/>
    <x v="0"/>
    <n v="5000181575"/>
    <x v="0"/>
    <s v="SCH_24EC"/>
    <s v="Two"/>
    <n v="18"/>
    <n v="400"/>
    <n v="330"/>
    <n v="318"/>
    <n v="313"/>
    <n v="334"/>
    <n v="309"/>
    <n v="341"/>
    <n v="327"/>
    <n v="338"/>
    <n v="369"/>
    <n v="353"/>
    <n v="388"/>
  </r>
  <r>
    <n v="1003923510"/>
    <s v="CITY OF REDMOND"/>
    <n v="200003475163"/>
    <x v="0"/>
    <n v="5000338721"/>
    <x v="0"/>
    <s v="SCH_24EC"/>
    <s v="Two"/>
    <n v="18"/>
    <n v="440"/>
    <n v="450"/>
    <n v="351"/>
    <n v="309"/>
    <n v="286"/>
    <n v="223"/>
    <n v="204"/>
    <n v="199"/>
    <n v="205"/>
    <n v="244"/>
    <n v="244"/>
    <n v="330"/>
  </r>
  <r>
    <n v="1003923510"/>
    <s v="CITY OF REDMOND"/>
    <n v="200003475593"/>
    <x v="0"/>
    <n v="5001764052"/>
    <x v="0"/>
    <s v="SCH_24EC"/>
    <s v="Two"/>
    <n v="18"/>
    <n v="349"/>
    <n v="303"/>
    <n v="301"/>
    <n v="302"/>
    <n v="325"/>
    <n v="301"/>
    <n v="328"/>
    <n v="312"/>
    <n v="318"/>
    <n v="348"/>
    <n v="326"/>
    <n v="355"/>
  </r>
  <r>
    <n v="1003923510"/>
    <s v="CITY OF REDMOND"/>
    <n v="200003475783"/>
    <x v="0"/>
    <n v="5000579692"/>
    <x v="0"/>
    <s v="SCH_24EC"/>
    <s v="Two"/>
    <n v="18"/>
    <n v="1050"/>
    <n v="1070"/>
    <n v="890"/>
    <n v="810"/>
    <n v="760"/>
    <n v="650"/>
    <n v="647"/>
    <n v="693"/>
    <n v="704"/>
    <n v="839"/>
    <n v="844"/>
    <n v="1023"/>
  </r>
  <r>
    <n v="1003923510"/>
    <s v="CITY OF REDMOND"/>
    <n v="200003475999"/>
    <x v="0"/>
    <n v="5001476547"/>
    <x v="0"/>
    <s v="SCH_24EC"/>
    <s v="Two"/>
    <n v="18"/>
    <n v="2522"/>
    <n v="2093"/>
    <n v="1895"/>
    <n v="1726"/>
    <n v="1653"/>
    <n v="1381"/>
    <n v="1446"/>
    <n v="1425"/>
    <n v="1607"/>
    <n v="2035"/>
    <n v="2026"/>
    <n v="2400"/>
  </r>
  <r>
    <n v="1003923510"/>
    <s v="CITY OF REDMOND"/>
    <n v="200003476187"/>
    <x v="0"/>
    <n v="5001175344"/>
    <x v="0"/>
    <s v="SCH_24EC"/>
    <s v="Two"/>
    <n v="18"/>
    <n v="450"/>
    <n v="350"/>
    <n v="320"/>
    <n v="300"/>
    <n v="250"/>
    <n v="220"/>
    <n v="220"/>
    <n v="260"/>
    <n v="300"/>
    <n v="390"/>
    <n v="450"/>
    <n v="550"/>
  </r>
  <r>
    <n v="1003923510"/>
    <s v="CITY OF REDMOND"/>
    <n v="200003476435"/>
    <x v="0"/>
    <n v="5001846841"/>
    <x v="0"/>
    <s v="SCH_24EC"/>
    <s v="Two"/>
    <n v="18"/>
    <n v="1490"/>
    <n v="1530"/>
    <n v="1332"/>
    <n v="1216"/>
    <n v="1225"/>
    <n v="1098"/>
    <n v="1120"/>
    <n v="1219"/>
    <n v="1222"/>
    <n v="1400"/>
    <n v="1395"/>
    <n v="1617"/>
  </r>
  <r>
    <n v="1003923510"/>
    <s v="CITY OF REDMOND"/>
    <n v="200003476880"/>
    <x v="0"/>
    <n v="5001220081"/>
    <x v="0"/>
    <s v="SCH_24EC"/>
    <s v="Two"/>
    <n v="18"/>
    <n v="1030"/>
    <n v="950"/>
    <n v="1000"/>
    <n v="850"/>
    <n v="830"/>
    <n v="831"/>
    <n v="752"/>
    <n v="726"/>
    <n v="864"/>
    <n v="831"/>
    <n v="904"/>
    <n v="957"/>
  </r>
  <r>
    <n v="1003923510"/>
    <s v="CITY OF REDMOND"/>
    <n v="200003477201"/>
    <x v="0"/>
    <n v="5001300902"/>
    <x v="0"/>
    <s v="SCH_24EC"/>
    <s v="Two"/>
    <n v="18"/>
    <n v="490"/>
    <n v="500"/>
    <n v="400"/>
    <n v="340"/>
    <n v="320"/>
    <n v="260"/>
    <n v="240"/>
    <n v="270"/>
    <n v="285"/>
    <n v="350"/>
    <n v="363"/>
    <n v="461"/>
  </r>
  <r>
    <n v="1003923510"/>
    <s v="CITY OF REDMOND"/>
    <n v="200003477540"/>
    <x v="0"/>
    <n v="5001937182"/>
    <x v="0"/>
    <s v="SCH_24EC"/>
    <s v="Two"/>
    <n v="18"/>
    <n v="401"/>
    <n v="365"/>
    <n v="348"/>
    <n v="290"/>
    <n v="266"/>
    <n v="237"/>
    <n v="204"/>
    <n v="208"/>
    <n v="272"/>
    <n v="290"/>
    <n v="351"/>
    <n v="456"/>
  </r>
  <r>
    <n v="1003923510"/>
    <s v="CITY OF REDMOND"/>
    <n v="200003477805"/>
    <x v="0"/>
    <n v="5001937513"/>
    <x v="0"/>
    <s v="SCH_24EL"/>
    <s v="Two"/>
    <n v="18"/>
    <n v="1392"/>
    <n v="1284"/>
    <n v="1251"/>
    <n v="1052"/>
    <n v="972"/>
    <n v="912"/>
    <n v="848"/>
    <n v="848"/>
    <n v="1066"/>
    <n v="1042"/>
    <n v="1203"/>
    <n v="1485"/>
  </r>
  <r>
    <n v="1003923510"/>
    <s v="CITY OF REDMOND"/>
    <n v="200003477995"/>
    <x v="0"/>
    <n v="5001525332"/>
    <x v="0"/>
    <s v="SCH_24EC"/>
    <s v="Two"/>
    <n v="18"/>
    <n v="1048"/>
    <n v="1005"/>
    <n v="795"/>
    <n v="757"/>
    <n v="771"/>
    <n v="675"/>
    <n v="723"/>
    <n v="713"/>
    <n v="777"/>
    <n v="912"/>
    <n v="909"/>
    <n v="1025"/>
  </r>
  <r>
    <n v="1003923510"/>
    <s v="CITY OF REDMOND"/>
    <n v="200003478415"/>
    <x v="0"/>
    <n v="5000399984"/>
    <x v="0"/>
    <s v="SCH_24EC"/>
    <s v="Two"/>
    <n v="18"/>
    <n v="16"/>
    <n v="17"/>
    <n v="15"/>
    <n v="15"/>
    <n v="17"/>
    <n v="15"/>
    <n v="16"/>
    <n v="16"/>
    <n v="16"/>
    <n v="16"/>
    <n v="15"/>
    <n v="16"/>
  </r>
  <r>
    <n v="1003923510"/>
    <s v="CITY OF REDMOND"/>
    <n v="200003478639"/>
    <x v="0"/>
    <n v="5000548013"/>
    <x v="0"/>
    <s v="SCH_24EC"/>
    <s v="Two"/>
    <n v="18"/>
    <n v="1460"/>
    <n v="1480"/>
    <n v="1270"/>
    <n v="1187"/>
    <n v="1163"/>
    <n v="1017"/>
    <n v="1017"/>
    <n v="1122"/>
    <n v="1131"/>
    <n v="1292"/>
    <n v="1251"/>
    <n v="1565"/>
  </r>
  <r>
    <n v="1003923510"/>
    <s v="CITY OF REDMOND"/>
    <n v="200003478852"/>
    <x v="0"/>
    <n v="5000866139"/>
    <x v="0"/>
    <s v="SCH_24EL"/>
    <s v="Two"/>
    <n v="18"/>
    <n v="840"/>
    <n v="840"/>
    <n v="665"/>
    <n v="581"/>
    <n v="539"/>
    <n v="432"/>
    <n v="408"/>
    <n v="400"/>
    <n v="445"/>
    <n v="556"/>
    <n v="563"/>
    <n v="663"/>
  </r>
  <r>
    <n v="1003923510"/>
    <s v="CITY OF REDMOND"/>
    <n v="200003479017"/>
    <x v="0"/>
    <n v="5000516297"/>
    <x v="0"/>
    <s v="SCH_24EC"/>
    <s v="Two"/>
    <n v="18"/>
    <n v="279"/>
    <n v="238"/>
    <n v="224"/>
    <n v="217"/>
    <n v="228"/>
    <n v="203"/>
    <n v="212"/>
    <n v="211"/>
    <n v="226"/>
    <n v="260"/>
    <n v="251"/>
    <n v="281"/>
  </r>
  <r>
    <n v="1003923510"/>
    <s v="CITY OF REDMOND"/>
    <n v="200003479199"/>
    <x v="0"/>
    <n v="5001242426"/>
    <x v="0"/>
    <s v="SCH_24EC"/>
    <s v="Two"/>
    <n v="18"/>
    <n v="268"/>
    <n v="230"/>
    <n v="224"/>
    <n v="223"/>
    <n v="248"/>
    <n v="228"/>
    <n v="249"/>
    <n v="243"/>
    <n v="250"/>
    <n v="271"/>
    <n v="248"/>
    <n v="271"/>
  </r>
  <r>
    <n v="1003923510"/>
    <s v="CITY OF REDMOND"/>
    <n v="200003479405"/>
    <x v="0"/>
    <n v="5001389950"/>
    <x v="0"/>
    <s v="SCH_24EL"/>
    <s v="Two"/>
    <n v="18"/>
    <n v="837"/>
    <n v="756"/>
    <n v="764"/>
    <n v="669"/>
    <n v="638"/>
    <n v="609"/>
    <n v="571"/>
    <n v="568"/>
    <n v="695"/>
    <n v="680"/>
    <n v="785"/>
    <n v="984"/>
  </r>
  <r>
    <n v="1003923510"/>
    <s v="CITY OF REDMOND"/>
    <n v="200003479603"/>
    <x v="0"/>
    <n v="5000939147"/>
    <x v="0"/>
    <s v="SCH_24EC"/>
    <s v="Two"/>
    <n v="18"/>
    <n v="350"/>
    <n v="350"/>
    <n v="320"/>
    <n v="300"/>
    <n v="340"/>
    <n v="310"/>
    <n v="320"/>
    <n v="350"/>
    <n v="340"/>
    <n v="370"/>
    <n v="340"/>
    <n v="380"/>
  </r>
  <r>
    <n v="1003923510"/>
    <s v="CITY OF REDMOND"/>
    <n v="200003479744"/>
    <x v="0"/>
    <n v="5001525819"/>
    <x v="0"/>
    <s v="SCH_24EC"/>
    <s v="Two"/>
    <n v="18"/>
    <n v="1732"/>
    <n v="1756"/>
    <n v="1440"/>
    <n v="1310"/>
    <n v="1280"/>
    <n v="1101.9090000000001"/>
    <n v="1076.0909999999999"/>
    <n v="1209"/>
    <n v="1140"/>
    <n v="1439"/>
    <n v="1602"/>
    <n v="1876"/>
  </r>
  <r>
    <n v="1003923510"/>
    <s v="CITY OF REDMOND"/>
    <n v="200003505126"/>
    <x v="0"/>
    <n v="5001714833"/>
    <x v="0"/>
    <s v="SCH_24EC"/>
    <s v="Two"/>
    <n v="18"/>
    <n v="524"/>
    <n v="546"/>
    <n v="470"/>
    <n v="473"/>
    <n v="479"/>
    <n v="469"/>
    <n v="460"/>
    <n v="494"/>
    <n v="476"/>
    <n v="582"/>
    <n v="570"/>
    <n v="674"/>
  </r>
  <r>
    <n v="1003923510"/>
    <s v="CITY OF REDMOND"/>
    <n v="200003505282"/>
    <x v="0"/>
    <n v="5000514340"/>
    <x v="0"/>
    <s v="SCH_24EC"/>
    <s v="Two"/>
    <n v="18"/>
    <n v="547"/>
    <n v="541"/>
    <n v="428"/>
    <n v="377"/>
    <n v="348"/>
    <n v="275"/>
    <n v="254"/>
    <n v="281"/>
    <n v="318"/>
    <n v="412"/>
    <n v="444"/>
    <n v="531"/>
  </r>
  <r>
    <n v="1003923510"/>
    <s v="CITY OF REDMOND"/>
    <n v="200003505456"/>
    <x v="0"/>
    <n v="5000939198"/>
    <x v="0"/>
    <s v="SCH_24EL"/>
    <s v="Two"/>
    <n v="18"/>
    <n v="1170"/>
    <n v="1110"/>
    <n v="1122"/>
    <n v="964"/>
    <n v="893"/>
    <n v="865"/>
    <n v="795"/>
    <n v="784"/>
    <n v="955"/>
    <n v="913"/>
    <n v="1076"/>
    <n v="1300"/>
  </r>
  <r>
    <n v="1003923510"/>
    <s v="CITY OF REDMOND"/>
    <n v="200003505837"/>
    <x v="0"/>
    <n v="5000644082"/>
    <x v="0"/>
    <s v="SCH_24EC"/>
    <s v="Two"/>
    <n v="18"/>
    <n v="836"/>
    <n v="820"/>
    <n v="625"/>
    <n v="563"/>
    <n v="524"/>
    <n v="413"/>
    <n v="402"/>
    <n v="466"/>
    <n v="528"/>
    <n v="685"/>
    <n v="743"/>
    <n v="884"/>
  </r>
  <r>
    <n v="1003923510"/>
    <s v="CITY OF REDMOND"/>
    <n v="200003506041"/>
    <x v="0"/>
    <n v="5001286198"/>
    <x v="0"/>
    <s v="SCH_24EC"/>
    <s v="Two"/>
    <n v="18"/>
    <n v="478"/>
    <n v="372"/>
    <n v="342"/>
    <n v="328"/>
    <n v="334"/>
    <n v="287"/>
    <n v="302"/>
    <n v="304"/>
    <n v="337"/>
    <n v="398"/>
    <n v="397"/>
    <n v="456"/>
  </r>
  <r>
    <n v="1003923510"/>
    <s v="CITY OF REDMOND"/>
    <n v="200003506181"/>
    <x v="0"/>
    <n v="5001828055"/>
    <x v="0"/>
    <s v="SCH_24EC"/>
    <s v="Two"/>
    <n v="18"/>
    <n v="290"/>
    <n v="280"/>
    <n v="230"/>
    <n v="190"/>
    <n v="190"/>
    <n v="140"/>
    <n v="130"/>
    <n v="150"/>
    <n v="160"/>
    <n v="210"/>
    <n v="210"/>
    <n v="280"/>
  </r>
  <r>
    <n v="1003923510"/>
    <s v="CITY OF REDMOND"/>
    <n v="200003506611"/>
    <x v="0"/>
    <n v="5001224764"/>
    <x v="0"/>
    <s v="SCH_24EC"/>
    <s v="Two"/>
    <n v="18"/>
    <n v="374"/>
    <n v="320"/>
    <n v="310"/>
    <n v="307"/>
    <n v="333"/>
    <n v="297"/>
    <n v="324"/>
    <n v="320"/>
    <n v="333"/>
    <n v="368"/>
    <n v="347"/>
    <n v="381"/>
  </r>
  <r>
    <n v="1003923510"/>
    <s v="CITY OF REDMOND"/>
    <n v="200003506827"/>
    <x v="0"/>
    <n v="5001372578"/>
    <x v="0"/>
    <s v="SCH_24EC"/>
    <s v="Two"/>
    <n v="18"/>
    <n v="310"/>
    <n v="270"/>
    <n v="260"/>
    <n v="260"/>
    <n v="290"/>
    <n v="280"/>
    <n v="290"/>
    <n v="290"/>
    <n v="280"/>
    <n v="300"/>
    <n v="270"/>
    <n v="300"/>
  </r>
  <r>
    <n v="1003923510"/>
    <s v="CITY OF REDMOND"/>
    <n v="200003507064"/>
    <x v="0"/>
    <n v="5001307065"/>
    <x v="0"/>
    <s v="SCH_24EC"/>
    <s v="Two"/>
    <n v="18"/>
    <n v="670"/>
    <n v="630"/>
    <n v="600"/>
    <n v="520"/>
    <n v="490"/>
    <n v="460"/>
    <n v="410"/>
    <n v="421"/>
    <n v="507"/>
    <n v="481"/>
    <n v="559"/>
    <n v="685"/>
  </r>
  <r>
    <n v="1003923510"/>
    <s v="CITY OF REDMOND"/>
    <n v="200003507221"/>
    <x v="0"/>
    <n v="5000532786"/>
    <x v="0"/>
    <s v="SCH_24EL"/>
    <s v="Two"/>
    <n v="18"/>
    <n v="820"/>
    <n v="860"/>
    <n v="733"/>
    <n v="711"/>
    <n v="739"/>
    <n v="643"/>
    <n v="638"/>
    <n v="696"/>
    <n v="683"/>
    <n v="780"/>
    <n v="770"/>
    <n v="883"/>
  </r>
  <r>
    <n v="1003923510"/>
    <s v="CITY OF REDMOND"/>
    <n v="200003507569"/>
    <x v="0"/>
    <n v="5001878838"/>
    <x v="0"/>
    <s v="SCH_24EL"/>
    <s v="Two"/>
    <n v="18"/>
    <n v="830"/>
    <n v="800"/>
    <n v="790"/>
    <n v="654"/>
    <n v="631"/>
    <n v="628"/>
    <n v="575"/>
    <n v="559"/>
    <n v="672"/>
    <n v="649"/>
    <n v="719"/>
    <n v="795"/>
  </r>
  <r>
    <n v="1003923510"/>
    <s v="CITY OF REDMOND"/>
    <n v="200003507999"/>
    <x v="0"/>
    <n v="5000769389"/>
    <x v="0"/>
    <s v="SCH_24EC"/>
    <s v="Two"/>
    <n v="18"/>
    <n v="470"/>
    <n v="490"/>
    <n v="410"/>
    <n v="400"/>
    <n v="380"/>
    <n v="330"/>
    <n v="333"/>
    <n v="364"/>
    <n v="356"/>
    <n v="399"/>
    <n v="391"/>
    <n v="477"/>
  </r>
  <r>
    <n v="1003923510"/>
    <s v="CITY OF REDMOND"/>
    <n v="200003508153"/>
    <x v="0"/>
    <n v="5000631735"/>
    <x v="0"/>
    <s v="SCH_24EC"/>
    <s v="Two"/>
    <n v="18"/>
    <n v="2073"/>
    <n v="2095"/>
    <n v="1794"/>
    <n v="1684"/>
    <n v="1318"/>
    <n v="821"/>
    <n v="799"/>
    <n v="828"/>
    <n v="831"/>
    <n v="972"/>
    <n v="959"/>
    <n v="1184"/>
  </r>
  <r>
    <n v="1003923510"/>
    <s v="CITY OF REDMOND"/>
    <n v="200003508328"/>
    <x v="0"/>
    <n v="5000726476"/>
    <x v="0"/>
    <s v="SCH_24EC"/>
    <s v="Two"/>
    <n v="18"/>
    <n v="437"/>
    <n v="432"/>
    <n v="341"/>
    <n v="300"/>
    <n v="277"/>
    <n v="219"/>
    <n v="199"/>
    <n v="200"/>
    <n v="210"/>
    <n v="250"/>
    <n v="251"/>
    <n v="335"/>
  </r>
  <r>
    <n v="1003923510"/>
    <s v="CITY OF REDMOND"/>
    <n v="200003508823"/>
    <x v="0"/>
    <n v="5001480046"/>
    <x v="0"/>
    <s v="SCH_24EC"/>
    <s v="Two"/>
    <n v="18"/>
    <n v="1615"/>
    <n v="1721"/>
    <n v="1531"/>
    <n v="1491"/>
    <n v="1536"/>
    <n v="1376"/>
    <n v="1254"/>
    <n v="1327"/>
    <n v="1304"/>
    <n v="1528"/>
    <n v="1499"/>
    <n v="1681"/>
  </r>
  <r>
    <n v="1003923510"/>
    <s v="CITY OF REDMOND"/>
    <n v="200003509029"/>
    <x v="0"/>
    <n v="5001784246"/>
    <x v="0"/>
    <s v="SCH_24EC"/>
    <s v="Two"/>
    <n v="18"/>
    <n v="1038.75"/>
    <n v="565.50800000000004"/>
    <n v="880"/>
    <n v="763"/>
    <n v="722"/>
    <n v="694"/>
    <n v="610"/>
    <n v="602"/>
    <n v="768"/>
    <n v="762"/>
    <n v="880"/>
    <n v="836"/>
  </r>
  <r>
    <n v="1003923510"/>
    <s v="CITY OF REDMOND"/>
    <n v="200003509219"/>
    <x v="0"/>
    <n v="5000881797"/>
    <x v="0"/>
    <s v="SCH_24EL"/>
    <s v="Two"/>
    <n v="18"/>
    <n v="583"/>
    <n v="577"/>
    <n v="461"/>
    <n v="407"/>
    <n v="378"/>
    <n v="300"/>
    <n v="282"/>
    <n v="303"/>
    <n v="333"/>
    <n v="417"/>
    <n v="437"/>
    <n v="543"/>
  </r>
  <r>
    <n v="1003923510"/>
    <s v="CITY OF REDMOND"/>
    <n v="200003509367"/>
    <x v="0"/>
    <n v="5001278979"/>
    <x v="0"/>
    <s v="SCH_24EC"/>
    <s v="Two"/>
    <n v="18"/>
    <n v="466"/>
    <n v="469"/>
    <n v="370"/>
    <n v="328"/>
    <n v="303"/>
    <n v="242"/>
    <n v="230"/>
    <n v="240"/>
    <n v="248"/>
    <n v="293"/>
    <n v="292"/>
    <n v="382"/>
  </r>
  <r>
    <n v="1003923510"/>
    <s v="CITY OF REDMOND"/>
    <n v="200003509573"/>
    <x v="0"/>
    <n v="5000955716"/>
    <x v="0"/>
    <s v="SCH_24EC"/>
    <s v="Two"/>
    <n v="18"/>
    <n v="870"/>
    <n v="940"/>
    <n v="922"/>
    <n v="842"/>
    <n v="870"/>
    <n v="729"/>
    <n v="725"/>
    <n v="820"/>
    <n v="860"/>
    <n v="1105"/>
    <n v="1097"/>
    <n v="1247"/>
  </r>
  <r>
    <n v="1003923510"/>
    <s v="CITY OF REDMOND"/>
    <n v="200003509755"/>
    <x v="0"/>
    <n v="5001490376"/>
    <x v="0"/>
    <s v="SCH_24EC"/>
    <s v="Two"/>
    <n v="18"/>
    <n v="540"/>
    <n v="550"/>
    <n v="470"/>
    <n v="450"/>
    <n v="480"/>
    <n v="430"/>
    <n v="430"/>
    <n v="460"/>
    <n v="470"/>
    <n v="550"/>
    <n v="530"/>
    <n v="590"/>
  </r>
  <r>
    <n v="1003923510"/>
    <s v="CITY OF REDMOND"/>
    <n v="200003509953"/>
    <x v="0"/>
    <n v="5000573576"/>
    <x v="0"/>
    <s v="SCH_24EC"/>
    <s v="Two"/>
    <n v="18"/>
    <n v="281"/>
    <n v="245"/>
    <n v="270"/>
    <n v="314"/>
    <n v="347"/>
    <n v="317"/>
    <n v="350"/>
    <n v="356"/>
    <n v="292.64499999999998"/>
    <n v="249.95699999999999"/>
    <n v="577.39800000000002"/>
    <n v="532"/>
  </r>
  <r>
    <n v="1003923510"/>
    <s v="CITY OF REDMOND"/>
    <n v="200003545171"/>
    <x v="0"/>
    <n v="5001283219"/>
    <x v="0"/>
    <s v="SCH_24EC"/>
    <s v="Two"/>
    <n v="18"/>
    <n v="1591"/>
    <n v="1597"/>
    <n v="1300"/>
    <n v="1181"/>
    <n v="1145"/>
    <n v="956"/>
    <n v="911"/>
    <n v="976"/>
    <n v="1009"/>
    <n v="1196"/>
    <n v="1210"/>
    <n v="1443"/>
  </r>
  <r>
    <n v="1003923510"/>
    <s v="CITY OF REDMOND"/>
    <n v="200003545312"/>
    <x v="0"/>
    <n v="5001280061"/>
    <x v="0"/>
    <s v="SCH_24EC"/>
    <s v="Two"/>
    <n v="18"/>
    <n v="660"/>
    <n v="620"/>
    <n v="620"/>
    <n v="520"/>
    <n v="440"/>
    <n v="405"/>
    <n v="340"/>
    <n v="403"/>
    <n v="537"/>
    <n v="540"/>
    <n v="647"/>
    <n v="727"/>
  </r>
  <r>
    <n v="1003923510"/>
    <s v="CITY OF REDMOND"/>
    <n v="200003545528"/>
    <x v="0"/>
    <n v="5000518427"/>
    <x v="0"/>
    <s v="SCH_24EC"/>
    <s v="Two"/>
    <n v="18"/>
    <n v="760"/>
    <n v="660"/>
    <n v="585"/>
    <n v="547"/>
    <n v="543"/>
    <n v="473"/>
    <n v="513"/>
    <n v="506"/>
    <n v="560"/>
    <n v="662"/>
    <n v="667"/>
    <n v="789"/>
  </r>
  <r>
    <n v="1003923510"/>
    <s v="CITY OF REDMOND"/>
    <n v="200003545692"/>
    <x v="0"/>
    <n v="5000613711"/>
    <x v="0"/>
    <s v="SCH_24EC"/>
    <s v="Two"/>
    <n v="18"/>
    <n v="288"/>
    <n v="264"/>
    <n v="269"/>
    <n v="244"/>
    <n v="258"/>
    <n v="239"/>
    <n v="262"/>
    <n v="235"/>
    <n v="259"/>
    <n v="268"/>
    <n v="255"/>
    <n v="303"/>
  </r>
  <r>
    <n v="1003923510"/>
    <s v="CITY OF REDMOND"/>
    <n v="200003545908"/>
    <x v="0"/>
    <n v="5001171638"/>
    <x v="0"/>
    <s v="SCH_24EC"/>
    <s v="Two"/>
    <n v="18"/>
    <n v="110"/>
    <n v="100"/>
    <n v="80"/>
    <n v="80"/>
    <n v="70"/>
    <n v="50"/>
    <n v="48"/>
    <n v="54"/>
    <n v="60"/>
    <n v="76"/>
    <n v="81"/>
    <n v="97"/>
  </r>
  <r>
    <n v="1003923510"/>
    <s v="CITY OF REDMOND"/>
    <n v="200003546120"/>
    <x v="0"/>
    <n v="5000615799"/>
    <x v="0"/>
    <s v="SCH_24EC"/>
    <s v="Two"/>
    <n v="18"/>
    <n v="128"/>
    <n v="122"/>
    <n v="108"/>
    <n v="103"/>
    <n v="125"/>
    <n v="110.848"/>
    <n v="80.152000000000001"/>
    <n v="106"/>
    <n v="103"/>
    <n v="103"/>
    <n v="101"/>
    <n v="140"/>
  </r>
  <r>
    <n v="1003923510"/>
    <s v="CITY OF REDMOND"/>
    <n v="200003546385"/>
    <x v="0"/>
    <n v="5001254950"/>
    <x v="0"/>
    <s v="SCH_24EC"/>
    <s v="Two"/>
    <n v="18"/>
    <n v="333"/>
    <n v="360"/>
    <n v="312"/>
    <n v="302"/>
    <n v="326"/>
    <n v="300"/>
    <n v="310"/>
    <n v="336"/>
    <n v="321"/>
    <n v="346"/>
    <n v="319"/>
    <n v="359"/>
  </r>
  <r>
    <n v="1003923510"/>
    <s v="CITY OF REDMOND"/>
    <n v="200003546542"/>
    <x v="0"/>
    <n v="5000533806"/>
    <x v="0"/>
    <s v="SCH_24EL"/>
    <s v="Two"/>
    <n v="18"/>
    <n v="974"/>
    <n v="903"/>
    <n v="886"/>
    <n v="765"/>
    <n v="731"/>
    <n v="696"/>
    <n v="632"/>
    <n v="645"/>
    <n v="813"/>
    <n v="804"/>
    <n v="918"/>
    <n v="1125"/>
  </r>
  <r>
    <n v="1003923510"/>
    <s v="CITY OF REDMOND"/>
    <n v="200003546773"/>
    <x v="0"/>
    <n v="5000764914"/>
    <x v="0"/>
    <s v="SCH_24EC"/>
    <s v="Two"/>
    <n v="18"/>
    <n v="650"/>
    <n v="550"/>
    <n v="471"/>
    <n v="436"/>
    <n v="442"/>
    <n v="371"/>
    <n v="355"/>
    <n v="374"/>
    <n v="448"/>
    <n v="569"/>
    <n v="606"/>
    <n v="711"/>
  </r>
  <r>
    <n v="1003923510"/>
    <s v="CITY OF REDMOND"/>
    <n v="200003547029"/>
    <x v="0"/>
    <n v="5000929552"/>
    <x v="0"/>
    <s v="SCH_24EC"/>
    <s v="Two"/>
    <n v="18"/>
    <n v="210"/>
    <n v="190"/>
    <n v="176"/>
    <n v="177"/>
    <n v="194"/>
    <n v="180"/>
    <n v="204"/>
    <n v="195"/>
    <n v="204"/>
    <n v="225"/>
    <n v="210"/>
    <n v="227"/>
  </r>
  <r>
    <n v="1003923510"/>
    <s v="CITY OF REDMOND"/>
    <n v="200003547227"/>
    <x v="0"/>
    <n v="5001618893"/>
    <x v="0"/>
    <s v="SCH_24EC"/>
    <s v="Two"/>
    <n v="18"/>
    <n v="626"/>
    <n v="534"/>
    <n v="504"/>
    <n v="484"/>
    <n v="504"/>
    <n v="456"/>
    <n v="495"/>
    <n v="488"/>
    <n v="519"/>
    <n v="596"/>
    <n v="578"/>
    <n v="660"/>
  </r>
  <r>
    <n v="1003923510"/>
    <s v="CITY OF REDMOND"/>
    <n v="200003547409"/>
    <x v="0"/>
    <n v="5000489675"/>
    <x v="0"/>
    <s v="SCH_24EC"/>
    <s v="Two"/>
    <n v="18"/>
    <n v="361"/>
    <n v="354"/>
    <n v="281"/>
    <n v="255"/>
    <n v="239"/>
    <n v="189"/>
    <n v="183"/>
    <n v="221"/>
    <n v="246"/>
    <n v="308"/>
    <n v="324"/>
    <n v="396"/>
  </r>
  <r>
    <n v="1003923510"/>
    <s v="CITY OF REDMOND"/>
    <n v="200005213711"/>
    <x v="0"/>
    <n v="5000500391"/>
    <x v="0"/>
    <s v="SCH_24EC"/>
    <s v="Two"/>
    <n v="18"/>
    <n v="6320"/>
    <n v="5600"/>
    <n v="5360"/>
    <n v="5040"/>
    <n v="5280"/>
    <n v="5200"/>
    <n v="6640"/>
    <n v="6400"/>
    <n v="5520"/>
    <n v="5360"/>
    <n v="4960"/>
    <n v="5840"/>
  </r>
  <r>
    <n v="1003923510"/>
    <s v="CITY OF REDMOND"/>
    <n v="200005213711"/>
    <x v="0"/>
    <n v="5000500829"/>
    <x v="0"/>
    <s v="SCH_24EC"/>
    <s v="Two"/>
    <n v="18"/>
    <n v="147"/>
    <n v="129"/>
    <n v="124"/>
    <n v="121"/>
    <n v="134"/>
    <n v="126"/>
    <n v="148"/>
    <n v="143"/>
    <n v="141"/>
    <n v="143"/>
    <n v="130"/>
    <n v="142"/>
  </r>
  <r>
    <n v="1003923510"/>
    <s v="CITY OF REDMOND"/>
    <n v="200010209498"/>
    <x v="0"/>
    <n v="5000334059"/>
    <x v="0"/>
    <s v="SCH_24EC"/>
    <s v="Two"/>
    <n v="18"/>
    <n v="5892"/>
    <n v="5358"/>
    <n v="5811"/>
    <n v="5102"/>
    <n v="4707"/>
    <n v="4662"/>
    <n v="5006"/>
    <n v="4695"/>
    <n v="5318"/>
    <n v="4372"/>
    <n v="4943"/>
    <n v="5781"/>
  </r>
  <r>
    <n v="1003923510"/>
    <s v="CITY OF REDMOND"/>
    <n v="200010241475"/>
    <x v="0"/>
    <n v="5000179439"/>
    <x v="0"/>
    <s v="SCH_24EC"/>
    <s v="Two"/>
    <n v="18"/>
    <n v="3360"/>
    <n v="2920"/>
    <n v="3760"/>
    <n v="2880"/>
    <n v="2880"/>
    <n v="2560"/>
    <n v="2640"/>
    <n v="2320"/>
    <n v="2560"/>
    <n v="2680"/>
    <n v="2800"/>
    <n v="3360"/>
  </r>
  <r>
    <n v="1003923510"/>
    <s v="CITY OF REDMOND"/>
    <n v="200010241640"/>
    <x v="0"/>
    <n v="5000305773"/>
    <x v="0"/>
    <s v="SCH_24EC"/>
    <s v="Two"/>
    <n v="18"/>
    <n v="610"/>
    <n v="560"/>
    <n v="530"/>
    <n v="490"/>
    <n v="396"/>
    <n v="351"/>
    <n v="317"/>
    <n v="297"/>
    <n v="334"/>
    <n v="430"/>
    <n v="490"/>
    <n v="555"/>
  </r>
  <r>
    <n v="1003923510"/>
    <s v="CITY OF REDMOND"/>
    <n v="200010241764"/>
    <x v="0"/>
    <n v="5000305334"/>
    <x v="0"/>
    <s v="SCH_24EC"/>
    <s v="Two"/>
    <n v="18"/>
    <n v="161"/>
    <n v="197"/>
    <n v="155"/>
    <n v="124"/>
    <n v="124"/>
    <n v="109"/>
    <n v="128"/>
    <n v="119"/>
    <n v="111"/>
    <n v="104"/>
    <n v="103"/>
    <n v="187"/>
  </r>
  <r>
    <n v="1003923510"/>
    <s v="CITY OF REDMOND"/>
    <n v="200010241996"/>
    <x v="0"/>
    <n v="5001760817"/>
    <x v="0"/>
    <s v="SCH_24EC"/>
    <s v="Two"/>
    <n v="18"/>
    <n v="590"/>
    <n v="560"/>
    <n v="587"/>
    <n v="492"/>
    <n v="460"/>
    <n v="416"/>
    <n v="407"/>
    <n v="368"/>
    <n v="408"/>
    <n v="389"/>
    <n v="479"/>
    <n v="594"/>
  </r>
  <r>
    <n v="1003923510"/>
    <s v="CITY OF REDMOND"/>
    <n v="200010242192"/>
    <x v="0"/>
    <n v="5001022692"/>
    <x v="0"/>
    <s v="SCH_24EC"/>
    <s v="Two"/>
    <n v="18"/>
    <n v="1290"/>
    <n v="1260"/>
    <n v="1300"/>
    <n v="1054"/>
    <n v="844"/>
    <n v="777"/>
    <n v="517"/>
    <n v="447"/>
    <n v="613"/>
    <n v="698"/>
    <n v="952"/>
    <n v="1193"/>
  </r>
  <r>
    <n v="1003923510"/>
    <s v="CITY OF REDMOND"/>
    <n v="200010242390"/>
    <x v="0"/>
    <n v="5001004900"/>
    <x v="0"/>
    <s v="SCH_24EC"/>
    <s v="Two"/>
    <n v="18"/>
    <n v="506"/>
    <n v="581"/>
    <n v="509"/>
    <n v="544"/>
    <n v="571"/>
    <n v="487"/>
    <n v="401"/>
    <n v="385"/>
    <n v="429"/>
    <n v="596"/>
    <n v="578"/>
    <n v="742"/>
  </r>
  <r>
    <n v="1003923510"/>
    <s v="CITY OF REDMOND"/>
    <n v="200010243042"/>
    <x v="0"/>
    <n v="5000769742"/>
    <x v="0"/>
    <s v="SCH_24EC"/>
    <s v="Two"/>
    <n v="18"/>
    <n v="1184"/>
    <n v="1284"/>
    <n v="1075"/>
    <n v="1083"/>
    <n v="1019"/>
    <n v="898"/>
    <n v="802"/>
    <n v="845"/>
    <n v="852"/>
    <n v="1043"/>
    <n v="1055"/>
    <n v="1217"/>
  </r>
  <r>
    <n v="1003923510"/>
    <s v="CITY OF REDMOND"/>
    <n v="200010243232"/>
    <x v="0"/>
    <n v="5000973647"/>
    <x v="0"/>
    <s v="SCH_24EC"/>
    <s v="Two"/>
    <n v="18"/>
    <n v="447"/>
    <n v="468"/>
    <n v="495"/>
    <n v="449"/>
    <n v="412"/>
    <n v="363"/>
    <n v="298"/>
    <n v="277"/>
    <n v="330"/>
    <n v="336"/>
    <n v="441"/>
    <n v="509"/>
  </r>
  <r>
    <n v="1003923510"/>
    <s v="CITY OF REDMOND"/>
    <n v="200010243422"/>
    <x v="0"/>
    <n v="5001588018"/>
    <x v="0"/>
    <s v="SCH_24EC"/>
    <s v="Two"/>
    <n v="18"/>
    <n v="1381"/>
    <n v="1188"/>
    <n v="1120"/>
    <n v="1113"/>
    <n v="1081"/>
    <n v="983"/>
    <n v="967"/>
    <n v="814"/>
    <n v="1279"/>
    <n v="950"/>
    <n v="964"/>
    <n v="1049"/>
  </r>
  <r>
    <n v="1003923510"/>
    <s v="CITY OF REDMOND"/>
    <n v="200010243646"/>
    <x v="0"/>
    <n v="5000922986"/>
    <x v="0"/>
    <s v="SCH_24EC"/>
    <s v="Two"/>
    <n v="18"/>
    <n v="1660"/>
    <n v="1340"/>
    <n v="1150"/>
    <n v="1085"/>
    <n v="1031"/>
    <n v="949"/>
    <n v="939"/>
    <n v="854"/>
    <n v="867"/>
    <n v="1066"/>
    <n v="1185"/>
    <n v="1311"/>
  </r>
  <r>
    <n v="1003923510"/>
    <s v="CITY OF REDMOND"/>
    <n v="200010243984"/>
    <x v="0"/>
    <n v="5001197735"/>
    <x v="0"/>
    <s v="SCH_24EC"/>
    <s v="Two"/>
    <n v="18"/>
    <n v="2060"/>
    <n v="2160"/>
    <n v="1960"/>
    <n v="1901"/>
    <n v="2096"/>
    <n v="2035"/>
    <n v="2176"/>
    <n v="2329"/>
    <n v="2052"/>
    <n v="2097"/>
    <n v="1984"/>
    <n v="2226"/>
  </r>
  <r>
    <n v="1003923510"/>
    <s v="CITY OF REDMOND"/>
    <n v="200013719477"/>
    <x v="0"/>
    <n v="5001632212"/>
    <x v="0"/>
    <s v="SCH_24EC"/>
    <s v="Two"/>
    <n v="18"/>
    <n v="7520"/>
    <n v="10160"/>
    <n v="10720"/>
    <n v="7360"/>
    <n v="7520"/>
    <n v="8000"/>
    <n v="9200"/>
    <n v="8640"/>
    <n v="9360"/>
    <n v="7680"/>
    <n v="7200"/>
    <n v="7280"/>
  </r>
  <r>
    <n v="1003923510"/>
    <s v="CITY OF REDMOND"/>
    <n v="200013735127"/>
    <x v="0"/>
    <n v="5000850021"/>
    <x v="1"/>
    <s v="SCH_25EC"/>
    <s v="Two"/>
    <n v="18"/>
    <n v="28000"/>
    <n v="25720"/>
    <n v="24320"/>
    <n v="21920"/>
    <n v="19560"/>
    <n v="18320"/>
    <n v="19080"/>
    <n v="18800"/>
    <n v="17760"/>
    <n v="19520"/>
    <n v="18240"/>
    <n v="22840"/>
  </r>
  <r>
    <n v="1003923510"/>
    <s v="CITY OF REDMOND"/>
    <n v="200014153981"/>
    <x v="0"/>
    <n v="5000999289"/>
    <x v="0"/>
    <s v="SCH_24EC"/>
    <s v="Two"/>
    <n v="18"/>
    <n v="4840"/>
    <n v="4720"/>
    <n v="5280"/>
    <n v="4240"/>
    <n v="3440"/>
    <n v="3200"/>
    <n v="2760"/>
    <n v="2600"/>
    <n v="3000"/>
    <n v="2840"/>
    <n v="3480"/>
    <n v="4880"/>
  </r>
  <r>
    <n v="1003923510"/>
    <s v="CITY OF REDMOND"/>
    <n v="200016673754"/>
    <x v="0"/>
    <n v="5001315096"/>
    <x v="0"/>
    <s v="SCH_24EC"/>
    <s v="Two"/>
    <n v="18"/>
    <n v="14000"/>
    <n v="15680"/>
    <n v="13920"/>
    <n v="13120"/>
    <n v="14040"/>
    <n v="13760"/>
    <n v="19120"/>
    <n v="17840"/>
    <n v="14080"/>
    <n v="13160"/>
    <n v="12440"/>
    <n v="13040"/>
  </r>
  <r>
    <n v="1003923510"/>
    <s v="CITY OF REDMOND"/>
    <n v="200020083404"/>
    <x v="0"/>
    <n v="5001934148"/>
    <x v="0"/>
    <s v="SCH_24EC"/>
    <s v="Two"/>
    <n v="18"/>
    <n v="390"/>
    <n v="330"/>
    <n v="330"/>
    <n v="260"/>
    <n v="200"/>
    <n v="400"/>
    <n v="400"/>
    <n v="380"/>
    <n v="450"/>
    <n v="410"/>
    <n v="1240"/>
    <n v="4640"/>
  </r>
  <r>
    <n v="1003923510"/>
    <s v="CITY OF REDMOND"/>
    <n v="200020084204"/>
    <x v="0"/>
    <n v="5001370949"/>
    <x v="0"/>
    <s v="SCH_24EC"/>
    <s v="Two"/>
    <n v="18"/>
    <n v="5120"/>
    <n v="6000"/>
    <n v="6480"/>
    <n v="5120"/>
    <n v="3520"/>
    <n v="2720"/>
    <n v="1680"/>
    <n v="1280"/>
    <n v="1600"/>
    <n v="2320"/>
    <n v="3600"/>
    <n v="5280"/>
  </r>
  <r>
    <n v="1003923510"/>
    <s v="CITY OF REDMOND"/>
    <n v="200020084360"/>
    <x v="0"/>
    <n v="5001668869"/>
    <x v="1"/>
    <s v="SCH_25EC"/>
    <s v="Two"/>
    <n v="18"/>
    <n v="31840"/>
    <n v="29520"/>
    <n v="29280"/>
    <n v="29760"/>
    <n v="35280"/>
    <n v="40640"/>
    <n v="45480"/>
    <n v="45360"/>
    <n v="54640"/>
    <n v="41240"/>
    <n v="37200"/>
    <n v="37160"/>
  </r>
  <r>
    <n v="1003923510"/>
    <s v="CITY OF REDMOND"/>
    <n v="200025280955"/>
    <x v="0"/>
    <n v="5000127117"/>
    <x v="0"/>
    <s v="SCH_24EC"/>
    <s v="Two"/>
    <n v="18"/>
    <n v="2556"/>
    <n v="2401"/>
    <n v="2475"/>
    <n v="2431"/>
    <n v="2580"/>
    <n v="2363"/>
    <n v="2228"/>
    <n v="1958"/>
    <n v="2221"/>
    <n v="2437"/>
    <n v="2401"/>
    <n v="2689"/>
  </r>
  <r>
    <n v="1003923510"/>
    <s v="CITY OF REDMOND"/>
    <n v="200025281128"/>
    <x v="0"/>
    <n v="5000038989"/>
    <x v="0"/>
    <s v="SCH_24EC"/>
    <s v="Two"/>
    <n v="18"/>
    <n v="17"/>
    <n v="14"/>
    <n v="15"/>
    <n v="15"/>
    <n v="16"/>
    <n v="15"/>
    <n v="16"/>
    <n v="16"/>
    <n v="15"/>
    <n v="17"/>
    <n v="15"/>
    <n v="16"/>
  </r>
  <r>
    <n v="1003923510"/>
    <s v="CITY OF REDMOND"/>
    <n v="200025281409"/>
    <x v="0"/>
    <n v="5000106735"/>
    <x v="0"/>
    <s v="SCH_24EC"/>
    <s v="Two"/>
    <n v="18"/>
    <n v="14"/>
    <n v="12"/>
    <n v="12"/>
    <n v="13"/>
    <n v="13"/>
    <n v="13"/>
    <n v="14"/>
    <n v="13"/>
    <n v="13"/>
    <n v="13"/>
    <n v="13"/>
    <n v="13"/>
  </r>
  <r>
    <n v="1003923510"/>
    <s v="CITY OF REDMOND"/>
    <n v="200025281680"/>
    <x v="0"/>
    <n v="5000192606"/>
    <x v="0"/>
    <s v="SCH_24EC"/>
    <s v="Two"/>
    <n v="18"/>
    <n v="15"/>
    <n v="15"/>
    <n v="13"/>
    <n v="12"/>
    <n v="13"/>
    <n v="13"/>
    <n v="12"/>
    <n v="13"/>
    <n v="13"/>
    <n v="14"/>
    <n v="14"/>
    <n v="15"/>
  </r>
  <r>
    <n v="1003923510"/>
    <s v="CITY OF REDMOND"/>
    <n v="200025281938"/>
    <x v="0"/>
    <n v="5000978222"/>
    <x v="1"/>
    <s v="SCH_25EC"/>
    <s v="Two"/>
    <n v="18"/>
    <n v="1763.64"/>
    <n v="3443.96"/>
    <n v="5600"/>
    <n v="7520"/>
    <n v="6840"/>
    <n v="7360"/>
    <n v="6240"/>
    <n v="7960"/>
    <n v="6920"/>
    <n v="1840"/>
    <n v="1840"/>
    <n v="2080"/>
  </r>
  <r>
    <n v="1003923510"/>
    <s v="CITY OF REDMOND"/>
    <n v="200025282118"/>
    <x v="0"/>
    <n v="5001921634"/>
    <x v="0"/>
    <s v="SCH_24EC"/>
    <s v="Two"/>
    <n v="18"/>
    <n v="6038"/>
    <n v="6261"/>
    <n v="5828"/>
    <n v="5327"/>
    <n v="4857"/>
    <n v="4571"/>
    <n v="4911"/>
    <n v="4566"/>
    <n v="4439"/>
    <n v="4967"/>
    <n v="5011"/>
    <n v="6082"/>
  </r>
  <r>
    <n v="1003923510"/>
    <s v="CITY OF REDMOND"/>
    <n v="200025282332"/>
    <x v="0"/>
    <n v="5001363313"/>
    <x v="0"/>
    <s v="SCH_24EC"/>
    <s v="Two"/>
    <n v="18"/>
    <n v="395"/>
    <n v="422"/>
    <n v="384"/>
    <n v="382"/>
    <n v="421"/>
    <n v="409.2"/>
    <n v="266.8"/>
    <n v="419"/>
    <n v="396"/>
    <n v="419"/>
    <n v="379"/>
    <n v="405"/>
  </r>
  <r>
    <n v="1003923510"/>
    <s v="CITY OF REDMOND"/>
    <n v="200025282498"/>
    <x v="0"/>
    <n v="5000672555"/>
    <x v="0"/>
    <s v="SCH_24EC"/>
    <s v="Two"/>
    <n v="18"/>
    <n v="9"/>
    <n v="10"/>
    <n v="8"/>
    <n v="9"/>
    <n v="10"/>
    <n v="9"/>
    <n v="9"/>
    <n v="9"/>
    <n v="9"/>
    <n v="10"/>
    <n v="9"/>
    <n v="9"/>
  </r>
  <r>
    <n v="1003923510"/>
    <s v="CITY OF REDMOND"/>
    <n v="200025282720"/>
    <x v="0"/>
    <n v="5000391270"/>
    <x v="0"/>
    <s v="SCH_24EC"/>
    <s v="Two"/>
    <n v="18"/>
    <n v="11"/>
    <n v="9"/>
    <n v="10"/>
    <n v="10"/>
    <n v="10"/>
    <n v="10"/>
    <n v="11"/>
    <n v="10"/>
    <n v="10"/>
    <n v="10"/>
    <n v="10"/>
    <n v="10"/>
  </r>
  <r>
    <n v="1003923510"/>
    <s v="CITY OF REDMOND"/>
    <n v="200025282902"/>
    <x v="0"/>
    <n v="5001510381"/>
    <x v="0"/>
    <s v="SCH_24EC"/>
    <s v="Two"/>
    <n v="18"/>
    <n v="66"/>
    <n v="62"/>
    <n v="52"/>
    <n v="54"/>
    <n v="52"/>
    <n v="43"/>
    <n v="42"/>
    <n v="48"/>
    <n v="49"/>
    <n v="56"/>
    <n v="60"/>
    <n v="66"/>
  </r>
  <r>
    <n v="1003923510"/>
    <s v="CITY OF REDMOND"/>
    <n v="200025283066"/>
    <x v="0"/>
    <n v="5000638325"/>
    <x v="0"/>
    <s v="SCH_24EC"/>
    <s v="Two"/>
    <n v="18"/>
    <m/>
    <m/>
    <m/>
    <m/>
    <m/>
    <n v="1"/>
    <m/>
    <m/>
    <m/>
    <m/>
    <m/>
    <m/>
  </r>
  <r>
    <n v="1003923510"/>
    <s v="CITY OF REDMOND"/>
    <n v="200025283280"/>
    <x v="0"/>
    <n v="5001210688"/>
    <x v="0"/>
    <s v="SCH_24EC"/>
    <s v="Two"/>
    <n v="18"/>
    <n v="12240"/>
    <n v="11280"/>
    <n v="11760"/>
    <n v="8280"/>
    <n v="4240"/>
    <n v="3440"/>
    <n v="2800"/>
    <n v="2240"/>
    <n v="2080"/>
    <n v="3520"/>
    <n v="6280"/>
    <n v="10520"/>
  </r>
  <r>
    <n v="1003923510"/>
    <s v="CITY OF REDMOND"/>
    <n v="200025283520"/>
    <x v="0"/>
    <n v="5001448049"/>
    <x v="0"/>
    <s v="SCH_24EC"/>
    <s v="Two"/>
    <n v="18"/>
    <n v="8"/>
    <n v="6"/>
    <n v="6"/>
    <n v="6"/>
    <n v="7"/>
    <n v="7"/>
    <n v="7"/>
    <n v="6"/>
    <n v="7"/>
    <n v="7"/>
    <n v="6"/>
    <n v="7"/>
  </r>
  <r>
    <n v="1003923510"/>
    <s v="CITY OF REDMOND"/>
    <n v="200025284023"/>
    <x v="0"/>
    <n v="5001776251"/>
    <x v="0"/>
    <s v="SCH_24EC"/>
    <s v="Two"/>
    <n v="18"/>
    <n v="10"/>
    <n v="8"/>
    <n v="9"/>
    <n v="10"/>
    <n v="10"/>
    <n v="10"/>
    <n v="13"/>
    <n v="11"/>
    <n v="12"/>
    <n v="12"/>
    <n v="10"/>
    <n v="12"/>
  </r>
  <r>
    <n v="1003923510"/>
    <s v="CITY OF REDMOND"/>
    <n v="200025284270"/>
    <x v="0"/>
    <n v="5000999081"/>
    <x v="0"/>
    <s v="SCH_24EC"/>
    <s v="Two"/>
    <n v="18"/>
    <n v="18.75"/>
    <n v="17.218"/>
    <n v="18.407"/>
    <n v="18"/>
    <n v="17.606000000000002"/>
    <n v="19.393999999999998"/>
    <n v="18"/>
    <n v="18"/>
    <n v="25.943000000000001"/>
    <n v="17"/>
    <n v="19"/>
    <n v="21"/>
  </r>
  <r>
    <n v="1003923510"/>
    <s v="CITY OF REDMOND"/>
    <n v="200025290111"/>
    <x v="0"/>
    <n v="5001828763"/>
    <x v="1"/>
    <s v="SCH_25EC"/>
    <s v="Two"/>
    <n v="18"/>
    <n v="17440"/>
    <n v="18800"/>
    <n v="19520"/>
    <n v="16720"/>
    <n v="14640"/>
    <n v="14520"/>
    <n v="12360"/>
    <n v="12120"/>
    <n v="17160"/>
    <n v="18360"/>
    <n v="20200"/>
    <n v="28000"/>
  </r>
  <r>
    <n v="1003923510"/>
    <s v="CITY OF REDMOND"/>
    <n v="200025290269"/>
    <x v="0"/>
    <n v="5001848419"/>
    <x v="1"/>
    <s v="SCH_25EC"/>
    <s v="Two"/>
    <n v="18"/>
    <n v="15160"/>
    <n v="18960"/>
    <n v="9120"/>
    <n v="9000"/>
    <n v="4840"/>
    <n v="3640"/>
    <n v="4760"/>
    <n v="5080"/>
    <n v="5760"/>
    <n v="9240"/>
    <n v="13640"/>
    <n v="16840"/>
  </r>
  <r>
    <n v="1003923510"/>
    <s v="CITY OF REDMOND"/>
    <n v="200025291069"/>
    <x v="0"/>
    <n v="5000519363"/>
    <x v="0"/>
    <s v="SCH_24EL"/>
    <s v="Two"/>
    <n v="18"/>
    <n v="129"/>
    <n v="104"/>
    <n v="91"/>
    <n v="83"/>
    <n v="76"/>
    <n v="70"/>
    <n v="75"/>
    <n v="73"/>
    <n v="78"/>
    <n v="98"/>
    <n v="100"/>
    <n v="116"/>
  </r>
  <r>
    <n v="1003923510"/>
    <s v="CITY OF REDMOND"/>
    <n v="200025291259"/>
    <x v="0"/>
    <n v="5000477012"/>
    <x v="0"/>
    <s v="SCH_24EC"/>
    <s v="Two"/>
    <n v="18"/>
    <n v="226"/>
    <n v="207"/>
    <n v="177"/>
    <n v="188"/>
    <n v="198"/>
    <n v="179"/>
    <n v="180"/>
    <n v="176"/>
    <n v="179"/>
    <n v="194"/>
    <n v="200"/>
    <n v="151"/>
  </r>
  <r>
    <n v="1003923510"/>
    <s v="CITY OF REDMOND"/>
    <n v="200025291515"/>
    <x v="0"/>
    <n v="5001401658"/>
    <x v="0"/>
    <s v="SCH_24EC"/>
    <s v="Two"/>
    <n v="18"/>
    <n v="13"/>
    <n v="14"/>
    <n v="13"/>
    <n v="13"/>
    <n v="14"/>
    <n v="14"/>
    <n v="13"/>
    <n v="14"/>
    <n v="13"/>
    <n v="14"/>
    <n v="12"/>
    <n v="14"/>
  </r>
  <r>
    <n v="1003923510"/>
    <s v="CITY OF REDMOND"/>
    <n v="200025301694"/>
    <x v="0"/>
    <n v="5001188007"/>
    <x v="1"/>
    <s v="SCH_25EC"/>
    <s v="Two"/>
    <n v="18"/>
    <n v="97560"/>
    <n v="101400"/>
    <n v="84480"/>
    <n v="82560"/>
    <n v="81360"/>
    <n v="82200"/>
    <n v="93000"/>
    <n v="100320"/>
    <n v="84240"/>
    <n v="92760"/>
    <n v="88560"/>
    <n v="92640"/>
  </r>
  <r>
    <n v="1003923510"/>
    <s v="CITY OF REDMOND"/>
    <n v="220013458769"/>
    <x v="0"/>
    <n v="5000056635"/>
    <x v="0"/>
    <s v="SCH_24EC"/>
    <s v="Two"/>
    <n v="18"/>
    <n v="940"/>
    <n v="940"/>
    <n v="786"/>
    <n v="727"/>
    <n v="713"/>
    <n v="601"/>
    <n v="591"/>
    <n v="658"/>
    <n v="700"/>
    <n v="858"/>
    <n v="882"/>
    <n v="1028"/>
  </r>
  <r>
    <n v="1003923510"/>
    <s v="CITY OF REDMOND"/>
    <n v="220013458777"/>
    <x v="0"/>
    <n v="5001461417"/>
    <x v="0"/>
    <s v="SCH_24EC"/>
    <s v="Two"/>
    <n v="18"/>
    <n v="1080"/>
    <n v="1000"/>
    <n v="1020"/>
    <n v="850"/>
    <n v="810"/>
    <n v="796"/>
    <n v="729"/>
    <n v="743"/>
    <n v="954"/>
    <n v="977"/>
    <n v="1126"/>
    <n v="1214"/>
  </r>
  <r>
    <n v="1003923510"/>
    <s v="CITY OF REDMOND"/>
    <n v="220013458785"/>
    <x v="0"/>
    <n v="5001959660"/>
    <x v="0"/>
    <s v="SCH_24EC"/>
    <s v="Two"/>
    <n v="18"/>
    <n v="1080"/>
    <n v="1160"/>
    <n v="978"/>
    <n v="860"/>
    <n v="845"/>
    <n v="711"/>
    <n v="684"/>
    <n v="751"/>
    <n v="788"/>
    <n v="960"/>
    <n v="991"/>
    <n v="1157"/>
  </r>
  <r>
    <n v="1003923510"/>
    <s v="CITY OF REDMOND"/>
    <n v="220013458793"/>
    <x v="0"/>
    <n v="5001986413"/>
    <x v="0"/>
    <s v="SCH_24EC"/>
    <s v="Two"/>
    <n v="18"/>
    <n v="2360"/>
    <n v="2020"/>
    <n v="1700"/>
    <n v="1603"/>
    <n v="1663"/>
    <n v="1461"/>
    <n v="1467"/>
    <n v="1644"/>
    <n v="1669"/>
    <n v="1917"/>
    <n v="1886"/>
    <n v="2308"/>
  </r>
  <r>
    <n v="1003923510"/>
    <s v="CITY OF REDMOND"/>
    <n v="220013458801"/>
    <x v="0"/>
    <n v="5002041232"/>
    <x v="0"/>
    <s v="SCH_24EC"/>
    <s v="Two"/>
    <n v="18"/>
    <n v="420"/>
    <n v="440"/>
    <n v="350"/>
    <n v="340"/>
    <n v="320"/>
    <n v="280"/>
    <n v="283"/>
    <n v="313"/>
    <n v="322"/>
    <n v="379"/>
    <n v="379"/>
    <n v="449"/>
  </r>
  <r>
    <n v="1003923510"/>
    <s v="CITY OF REDMOND"/>
    <n v="220013458819"/>
    <x v="0"/>
    <n v="5002050934"/>
    <x v="0"/>
    <s v="SCH_24EC"/>
    <s v="Two"/>
    <n v="18"/>
    <n v="770"/>
    <n v="840"/>
    <n v="626"/>
    <n v="589"/>
    <n v="547"/>
    <n v="431"/>
    <n v="406"/>
    <n v="439"/>
    <n v="458"/>
    <n v="551"/>
    <n v="564"/>
    <n v="725"/>
  </r>
  <r>
    <n v="1003923510"/>
    <s v="CITY OF REDMOND"/>
    <n v="220013458827"/>
    <x v="0"/>
    <n v="5002062307"/>
    <x v="0"/>
    <s v="SCH_24EL"/>
    <s v="Two"/>
    <n v="18"/>
    <n v="761"/>
    <n v="668"/>
    <n v="714"/>
    <n v="539"/>
    <n v="486"/>
    <n v="447"/>
    <n v="384"/>
    <n v="400"/>
    <n v="541"/>
    <n v="567"/>
    <n v="655"/>
    <n v="856"/>
  </r>
  <r>
    <n v="1003923510"/>
    <s v="CITY OF REDMOND"/>
    <n v="220013458835"/>
    <x v="0"/>
    <n v="5001731628"/>
    <x v="0"/>
    <s v="SCH_24EL"/>
    <s v="Two"/>
    <n v="18"/>
    <n v="1050"/>
    <n v="1050"/>
    <n v="879"/>
    <n v="831"/>
    <n v="831"/>
    <n v="705"/>
    <n v="706"/>
    <n v="786"/>
    <n v="816"/>
    <n v="965"/>
    <n v="974"/>
    <n v="1126"/>
  </r>
  <r>
    <n v="1003923510"/>
    <s v="CITY OF REDMOND"/>
    <n v="220013458843"/>
    <x v="0"/>
    <n v="5000390765"/>
    <x v="0"/>
    <s v="SCH_24EC"/>
    <s v="Two"/>
    <n v="18"/>
    <n v="855.7"/>
    <n v="430.08"/>
    <n v="645"/>
    <n v="583"/>
    <n v="603"/>
    <n v="528"/>
    <n v="546"/>
    <n v="507"/>
    <n v="577"/>
    <n v="617"/>
    <n v="641"/>
    <n v="744"/>
  </r>
  <r>
    <n v="1003923510"/>
    <s v="CITY OF REDMOND"/>
    <n v="220013459262"/>
    <x v="0"/>
    <n v="5001884607"/>
    <x v="0"/>
    <s v="SCH_24EC"/>
    <s v="Two"/>
    <n v="18"/>
    <n v="890"/>
    <n v="790"/>
    <n v="638"/>
    <n v="598"/>
    <n v="625"/>
    <n v="552"/>
    <n v="559"/>
    <n v="610"/>
    <n v="606"/>
    <n v="716"/>
    <n v="692"/>
    <n v="977"/>
  </r>
  <r>
    <n v="1003923510"/>
    <s v="CITY OF REDMOND"/>
    <n v="220013459288"/>
    <x v="0"/>
    <n v="5000001741"/>
    <x v="0"/>
    <s v="SCH_24EL"/>
    <s v="Two"/>
    <n v="18"/>
    <n v="660"/>
    <n v="530"/>
    <n v="451"/>
    <n v="402"/>
    <n v="407"/>
    <n v="298"/>
    <n v="310"/>
    <n v="331"/>
    <n v="394"/>
    <n v="504"/>
    <n v="527"/>
    <n v="636"/>
  </r>
  <r>
    <n v="1003923510"/>
    <s v="CITY OF REDMOND"/>
    <n v="220013459403"/>
    <x v="0"/>
    <n v="5000202612"/>
    <x v="0"/>
    <s v="SCH_24EL"/>
    <s v="Two"/>
    <n v="18"/>
    <n v="258"/>
    <n v="254"/>
    <n v="200"/>
    <n v="177"/>
    <n v="165"/>
    <n v="131"/>
    <n v="122"/>
    <n v="132"/>
    <n v="142"/>
    <n v="174"/>
    <n v="178"/>
    <n v="225"/>
  </r>
  <r>
    <n v="1003923510"/>
    <s v="CITY OF REDMOND"/>
    <n v="220013459429"/>
    <x v="0"/>
    <n v="5000219335"/>
    <x v="0"/>
    <s v="SCH_24EL"/>
    <s v="Two"/>
    <n v="18"/>
    <n v="604"/>
    <n v="598"/>
    <n v="478"/>
    <n v="462"/>
    <n v="436"/>
    <n v="350"/>
    <n v="337"/>
    <n v="400"/>
    <n v="444"/>
    <n v="588"/>
    <n v="588"/>
    <n v="690"/>
  </r>
  <r>
    <n v="1003923510"/>
    <s v="CITY OF REDMOND"/>
    <n v="220013459437"/>
    <x v="0"/>
    <n v="5000278924"/>
    <x v="0"/>
    <s v="SCH_24EL"/>
    <s v="Two"/>
    <n v="18"/>
    <n v="762"/>
    <n v="773"/>
    <n v="649"/>
    <n v="619"/>
    <n v="634"/>
    <n v="551"/>
    <n v="569.01700000000005"/>
    <n v="533.226"/>
    <n v="606.774"/>
    <n v="711.82500000000005"/>
    <n v="720.06799999999998"/>
    <n v="777.09"/>
  </r>
  <r>
    <n v="1003923510"/>
    <s v="CITY OF REDMOND"/>
    <n v="220013460070"/>
    <x v="0"/>
    <n v="5000255340"/>
    <x v="0"/>
    <s v="SCH_24EC"/>
    <s v="Two"/>
    <n v="18"/>
    <n v="450"/>
    <n v="460"/>
    <n v="399"/>
    <n v="370"/>
    <n v="382"/>
    <n v="337"/>
    <n v="344"/>
    <n v="377"/>
    <n v="378"/>
    <n v="433"/>
    <n v="423"/>
    <n v="476"/>
  </r>
  <r>
    <n v="1003923510"/>
    <s v="CITY OF REDMOND"/>
    <n v="220013460591"/>
    <x v="0"/>
    <n v="5001778647"/>
    <x v="0"/>
    <s v="SCH_24EL"/>
    <s v="Two"/>
    <n v="18"/>
    <n v="498"/>
    <n v="429"/>
    <n v="415"/>
    <n v="412"/>
    <n v="444"/>
    <n v="410"/>
    <n v="450"/>
    <n v="436"/>
    <n v="452"/>
    <n v="500"/>
    <n v="466"/>
    <n v="508"/>
  </r>
  <r>
    <n v="1003923510"/>
    <s v="CITY OF REDMOND"/>
    <n v="220013460625"/>
    <x v="0"/>
    <n v="5000886427"/>
    <x v="0"/>
    <s v="SCH_24EC"/>
    <s v="Two"/>
    <n v="18"/>
    <n v="230"/>
    <n v="290"/>
    <n v="285"/>
    <n v="271"/>
    <n v="291"/>
    <n v="265"/>
    <n v="301"/>
    <n v="292"/>
    <n v="307"/>
    <n v="337"/>
    <n v="317"/>
    <n v="348"/>
  </r>
  <r>
    <n v="1003923510"/>
    <s v="CITY OF REDMOND"/>
    <n v="220013460641"/>
    <x v="0"/>
    <n v="5000372489"/>
    <x v="0"/>
    <s v="SCH_24EC"/>
    <s v="Two"/>
    <n v="18"/>
    <n v="320"/>
    <n v="322"/>
    <n v="253"/>
    <n v="229"/>
    <n v="212"/>
    <n v="169"/>
    <n v="160"/>
    <n v="172"/>
    <n v="178"/>
    <n v="210"/>
    <n v="212"/>
    <n v="276"/>
  </r>
  <r>
    <n v="1003923510"/>
    <s v="CITY OF REDMOND"/>
    <n v="220013460666"/>
    <x v="0"/>
    <n v="5000548032"/>
    <x v="0"/>
    <s v="SCH_24EC"/>
    <s v="Two"/>
    <n v="18"/>
    <n v="1241"/>
    <n v="1153"/>
    <n v="1158"/>
    <n v="984"/>
    <n v="975"/>
    <n v="927"/>
    <n v="770"/>
    <n v="776"/>
    <n v="973"/>
    <n v="976"/>
    <n v="1139"/>
    <n v="1395"/>
  </r>
  <r>
    <n v="1003923510"/>
    <s v="CITY OF REDMOND"/>
    <n v="220013460674"/>
    <x v="0"/>
    <n v="5001058652"/>
    <x v="0"/>
    <s v="SCH_24EC"/>
    <s v="Two"/>
    <n v="18"/>
    <n v="820"/>
    <n v="800"/>
    <n v="684"/>
    <n v="661"/>
    <n v="689"/>
    <n v="617"/>
    <n v="624"/>
    <n v="689"/>
    <n v="684"/>
    <n v="777"/>
    <n v="754"/>
    <n v="853"/>
  </r>
  <r>
    <n v="1003923510"/>
    <s v="CITY OF REDMOND"/>
    <n v="220013460682"/>
    <x v="0"/>
    <n v="5001268510"/>
    <x v="0"/>
    <s v="SCH_24EL"/>
    <s v="Two"/>
    <n v="18"/>
    <n v="70"/>
    <n v="60"/>
    <n v="60"/>
    <n v="40"/>
    <n v="47"/>
    <n v="33"/>
    <n v="32"/>
    <n v="31"/>
    <n v="35"/>
    <n v="45"/>
    <n v="47"/>
    <n v="56"/>
  </r>
  <r>
    <n v="1003923510"/>
    <s v="CITY OF REDMOND"/>
    <n v="220013461011"/>
    <x v="0"/>
    <n v="5001867821"/>
    <x v="0"/>
    <s v="SCH_24EC"/>
    <s v="Two"/>
    <n v="18"/>
    <n v="321"/>
    <n v="278"/>
    <n v="270"/>
    <n v="266"/>
    <n v="293"/>
    <n v="269"/>
    <n v="294"/>
    <n v="281"/>
    <n v="287"/>
    <n v="313"/>
    <n v="293"/>
    <n v="318"/>
  </r>
  <r>
    <n v="1003923510"/>
    <s v="CITY OF REDMOND"/>
    <n v="220013461086"/>
    <x v="0"/>
    <n v="5001340662"/>
    <x v="0"/>
    <s v="SCH_24EC"/>
    <s v="Two"/>
    <n v="18"/>
    <n v="228"/>
    <n v="223"/>
    <n v="178"/>
    <n v="157"/>
    <n v="145"/>
    <n v="109"/>
    <n v="104"/>
    <n v="111"/>
    <n v="122"/>
    <n v="154"/>
    <n v="164"/>
    <n v="207"/>
  </r>
  <r>
    <n v="1003923510"/>
    <s v="CITY OF REDMOND"/>
    <n v="220013461409"/>
    <x v="0"/>
    <n v="5000783124"/>
    <x v="0"/>
    <s v="SCH_24EL"/>
    <s v="Two"/>
    <n v="18"/>
    <n v="860"/>
    <n v="970"/>
    <n v="760"/>
    <n v="710"/>
    <n v="710"/>
    <n v="605"/>
    <n v="614"/>
    <n v="694"/>
    <n v="729"/>
    <n v="867"/>
    <n v="850"/>
    <n v="1012"/>
  </r>
  <r>
    <n v="1003923510"/>
    <s v="CITY OF REDMOND"/>
    <n v="220013461417"/>
    <x v="0"/>
    <n v="5000878204"/>
    <x v="0"/>
    <s v="SCH_24EC"/>
    <s v="Two"/>
    <n v="18"/>
    <n v="330"/>
    <n v="300"/>
    <n v="290"/>
    <n v="230"/>
    <n v="210"/>
    <n v="190"/>
    <n v="170"/>
    <n v="178"/>
    <n v="218"/>
    <n v="233"/>
    <n v="282"/>
    <n v="370"/>
  </r>
  <r>
    <n v="1003923510"/>
    <s v="CITY OF REDMOND"/>
    <n v="220013461425"/>
    <x v="0"/>
    <n v="5000536613"/>
    <x v="0"/>
    <s v="SCH_24EC"/>
    <s v="Two"/>
    <n v="18"/>
    <n v="205"/>
    <n v="163"/>
    <n v="152"/>
    <n v="132"/>
    <n v="123"/>
    <n v="101"/>
    <n v="101"/>
    <n v="95"/>
    <n v="111"/>
    <n v="139"/>
    <n v="147"/>
    <n v="166"/>
  </r>
  <r>
    <n v="1003923510"/>
    <s v="CITY OF REDMOND"/>
    <n v="220013461433"/>
    <x v="0"/>
    <n v="5000994082"/>
    <x v="0"/>
    <s v="SCH_24EL"/>
    <s v="Two"/>
    <n v="18"/>
    <n v="640"/>
    <n v="580"/>
    <n v="514"/>
    <n v="510"/>
    <n v="546"/>
    <n v="486"/>
    <n v="512"/>
    <n v="500"/>
    <n v="529"/>
    <n v="604"/>
    <n v="587"/>
    <n v="656"/>
  </r>
  <r>
    <n v="1003923510"/>
    <s v="CITY OF REDMOND"/>
    <n v="220013461441"/>
    <x v="0"/>
    <n v="5000958229"/>
    <x v="0"/>
    <s v="SCH_24EL"/>
    <s v="Two"/>
    <n v="18"/>
    <m/>
    <n v="0"/>
    <n v="0"/>
    <n v="0"/>
    <n v="0"/>
    <n v="0"/>
    <m/>
    <m/>
    <m/>
    <m/>
    <m/>
    <m/>
  </r>
  <r>
    <n v="1003923510"/>
    <s v="CITY OF REDMOND"/>
    <n v="220013461474"/>
    <x v="0"/>
    <n v="5000768816"/>
    <x v="0"/>
    <s v="SCH_24EC"/>
    <s v="Two"/>
    <n v="18"/>
    <n v="160"/>
    <n v="170"/>
    <n v="130"/>
    <n v="122"/>
    <n v="118"/>
    <n v="96"/>
    <n v="91"/>
    <n v="101"/>
    <n v="102"/>
    <n v="118"/>
    <n v="117"/>
    <n v="150"/>
  </r>
  <r>
    <n v="1003923510"/>
    <s v="CITY OF REDMOND"/>
    <n v="220013461599"/>
    <x v="0"/>
    <n v="5001981258"/>
    <x v="0"/>
    <s v="SCH_24EC"/>
    <s v="Two"/>
    <n v="18"/>
    <n v="1091"/>
    <n v="995"/>
    <n v="955"/>
    <n v="783"/>
    <n v="711"/>
    <n v="634"/>
    <n v="541"/>
    <n v="552"/>
    <n v="738"/>
    <n v="772"/>
    <n v="930"/>
    <n v="1190"/>
  </r>
  <r>
    <n v="1003923510"/>
    <s v="CITY OF REDMOND"/>
    <n v="220013461631"/>
    <x v="0"/>
    <n v="5001959730"/>
    <x v="0"/>
    <s v="SCH_24EC"/>
    <s v="Two"/>
    <n v="18"/>
    <n v="177"/>
    <n v="142"/>
    <n v="127"/>
    <n v="113"/>
    <n v="107"/>
    <n v="87"/>
    <n v="86"/>
    <n v="85"/>
    <n v="99"/>
    <n v="123"/>
    <n v="132"/>
    <n v="156"/>
  </r>
  <r>
    <n v="1003923510"/>
    <s v="CITY OF REDMOND"/>
    <n v="220013461664"/>
    <x v="0"/>
    <n v="5002025483"/>
    <x v="0"/>
    <s v="SCH_24EC"/>
    <s v="Two"/>
    <n v="18"/>
    <n v="675"/>
    <n v="691"/>
    <n v="588"/>
    <n v="565"/>
    <n v="584"/>
    <n v="515"/>
    <n v="514"/>
    <n v="560"/>
    <n v="558"/>
    <n v="635"/>
    <n v="613"/>
    <n v="701"/>
  </r>
  <r>
    <n v="1003923510"/>
    <s v="CITY OF REDMOND"/>
    <n v="220013462001"/>
    <x v="0"/>
    <n v="5002086015"/>
    <x v="0"/>
    <s v="SCH_24EC"/>
    <s v="Two"/>
    <n v="18"/>
    <n v="62.289000000000001"/>
    <m/>
    <n v="189.375"/>
    <n v="90"/>
    <n v="90.545000000000002"/>
    <n v="81.454999999999998"/>
    <n v="4.0969999999999898"/>
    <n v="3.528"/>
    <n v="68"/>
    <n v="71"/>
    <n v="70"/>
    <n v="109"/>
  </r>
  <r>
    <n v="1003923510"/>
    <s v="CITY OF REDMOND"/>
    <n v="220013720408"/>
    <x v="0"/>
    <n v="5001711994"/>
    <x v="0"/>
    <s v="SCH_24EC"/>
    <s v="Two"/>
    <n v="18"/>
    <n v="1700"/>
    <n v="1990"/>
    <n v="1780"/>
    <n v="1640"/>
    <n v="1290"/>
    <n v="1150"/>
    <n v="310"/>
    <n v="290"/>
    <n v="340"/>
    <n v="470"/>
    <n v="290"/>
    <n v="680"/>
  </r>
  <r>
    <n v="1003923510"/>
    <s v="CITY OF REDMOND"/>
    <n v="220013720408"/>
    <x v="0"/>
    <n v="5001712403"/>
    <x v="0"/>
    <s v="SCH_24EC"/>
    <s v="Two"/>
    <n v="18"/>
    <n v="4640"/>
    <n v="4960"/>
    <n v="4000"/>
    <n v="3360"/>
    <n v="2720"/>
    <n v="1920"/>
    <n v="800"/>
    <n v="800"/>
    <n v="1120"/>
    <n v="2240"/>
    <n v="2720"/>
    <n v="3840"/>
  </r>
  <r>
    <n v="1003923510"/>
    <s v="CITY OF REDMOND"/>
    <n v="220013720424"/>
    <x v="0"/>
    <n v="5001937868"/>
    <x v="0"/>
    <s v="SCH_24EC"/>
    <s v="Two"/>
    <n v="18"/>
    <n v="8960"/>
    <n v="9880"/>
    <n v="9200"/>
    <n v="8840"/>
    <n v="9400"/>
    <n v="9000"/>
    <n v="9320"/>
    <n v="9440"/>
    <n v="8160"/>
    <n v="8040"/>
    <n v="7640"/>
    <n v="8920"/>
  </r>
  <r>
    <n v="1003923510"/>
    <s v="CITY OF REDMOND"/>
    <n v="220013720432"/>
    <x v="0"/>
    <n v="5001076483"/>
    <x v="0"/>
    <s v="SCH_24EC"/>
    <s v="Two"/>
    <n v="18"/>
    <n v="31"/>
    <n v="32"/>
    <n v="29"/>
    <n v="29"/>
    <n v="32"/>
    <n v="30"/>
    <n v="31"/>
    <n v="33"/>
    <n v="31"/>
    <n v="32"/>
    <n v="29"/>
    <n v="29"/>
  </r>
  <r>
    <n v="1003923510"/>
    <s v="CITY OF REDMOND"/>
    <n v="220013720440"/>
    <x v="0"/>
    <n v="5000929210"/>
    <x v="0"/>
    <s v="SCH_24EC"/>
    <s v="Two"/>
    <n v="18"/>
    <n v="24"/>
    <n v="27"/>
    <n v="24"/>
    <n v="24"/>
    <n v="26"/>
    <n v="27.242000000000001"/>
    <n v="21.757999999999999"/>
    <n v="26"/>
    <n v="25"/>
    <n v="26"/>
    <n v="23"/>
    <n v="25"/>
  </r>
  <r>
    <n v="1003923510"/>
    <s v="CITY OF REDMOND"/>
    <n v="220013720598"/>
    <x v="0"/>
    <n v="5000780922"/>
    <x v="1"/>
    <s v="SCH_25EC"/>
    <s v="Two"/>
    <n v="18"/>
    <n v="17320"/>
    <n v="10400"/>
    <n v="21360"/>
    <n v="24040"/>
    <n v="22960"/>
    <n v="20400"/>
    <n v="18640"/>
    <n v="18800"/>
    <n v="17640"/>
    <n v="19320"/>
    <n v="16440"/>
    <n v="19360"/>
  </r>
  <r>
    <n v="1003923510"/>
    <s v="CITY OF REDMOND"/>
    <n v="220013720606"/>
    <x v="0"/>
    <n v="5001421269"/>
    <x v="1"/>
    <s v="SCH_25EC"/>
    <s v="Two"/>
    <n v="18"/>
    <n v="43520"/>
    <n v="45840"/>
    <n v="40560"/>
    <n v="41240"/>
    <n v="43400"/>
    <n v="48200"/>
    <n v="51000"/>
    <n v="56560"/>
    <n v="51840"/>
    <n v="47720"/>
    <n v="38720"/>
    <n v="43720"/>
  </r>
  <r>
    <n v="1003923510"/>
    <s v="CITY OF REDMOND"/>
    <n v="220013720622"/>
    <x v="0"/>
    <n v="5000832240"/>
    <x v="1"/>
    <s v="SCH_25EC"/>
    <s v="Two"/>
    <n v="18"/>
    <n v="46320"/>
    <n v="41000"/>
    <n v="42880"/>
    <n v="43120"/>
    <n v="52800"/>
    <n v="56680"/>
    <n v="43640"/>
    <n v="51480"/>
    <n v="46080"/>
    <n v="45800"/>
    <n v="39480"/>
    <n v="45920"/>
  </r>
  <r>
    <n v="1003923510"/>
    <s v="CITY OF REDMOND"/>
    <n v="220013720648"/>
    <x v="0"/>
    <n v="5001379325"/>
    <x v="0"/>
    <s v="SCH_24EC"/>
    <s v="Two"/>
    <n v="18"/>
    <n v="4370"/>
    <n v="3610"/>
    <n v="3280"/>
    <n v="2780"/>
    <n v="3680"/>
    <n v="2750"/>
    <n v="3322"/>
    <n v="1959"/>
    <n v="3090"/>
    <n v="2289"/>
    <n v="2094"/>
    <n v="2557"/>
  </r>
  <r>
    <n v="1003923510"/>
    <s v="CITY OF REDMOND"/>
    <n v="220013720671"/>
    <x v="0"/>
    <n v="5000226362"/>
    <x v="0"/>
    <s v="SCH_24EC"/>
    <s v="Two"/>
    <n v="18"/>
    <n v="877"/>
    <n v="861"/>
    <n v="800"/>
    <n v="618"/>
    <n v="254"/>
    <n v="125"/>
    <n v="33"/>
    <n v="32"/>
    <n v="36"/>
    <n v="179"/>
    <n v="382"/>
    <n v="607"/>
  </r>
  <r>
    <n v="1003923510"/>
    <s v="CITY OF REDMOND"/>
    <n v="220013721059"/>
    <x v="0"/>
    <n v="5002193668"/>
    <x v="0"/>
    <s v="SCH_24EC"/>
    <s v="Two"/>
    <n v="18"/>
    <n v="395"/>
    <n v="415"/>
    <n v="401"/>
    <n v="367"/>
    <n v="304"/>
    <n v="283"/>
    <n v="278"/>
    <n v="290"/>
    <n v="269"/>
    <n v="303"/>
    <n v="316"/>
    <n v="364"/>
  </r>
  <r>
    <n v="1003923510"/>
    <s v="CITY OF REDMOND"/>
    <n v="220013721067"/>
    <x v="0"/>
    <n v="5000989123"/>
    <x v="0"/>
    <s v="SCH_24EC"/>
    <s v="Two"/>
    <n v="18"/>
    <n v="570"/>
    <n v="570"/>
    <n v="476"/>
    <n v="444"/>
    <n v="447"/>
    <n v="399"/>
    <n v="392"/>
    <n v="551"/>
    <n v="631"/>
    <n v="753"/>
    <n v="759"/>
    <n v="867"/>
  </r>
  <r>
    <n v="1003923510"/>
    <s v="CITY OF REDMOND"/>
    <n v="220013721620"/>
    <x v="0"/>
    <n v="5001530174"/>
    <x v="1"/>
    <s v="SCH_25EC"/>
    <s v="Two"/>
    <n v="18"/>
    <n v="19920"/>
    <n v="21680"/>
    <n v="19440"/>
    <n v="15840"/>
    <n v="16960"/>
    <n v="14720"/>
    <n v="13120"/>
    <n v="16240"/>
    <n v="18720"/>
    <n v="24320"/>
    <n v="21440"/>
    <n v="19920"/>
  </r>
  <r>
    <n v="1003923510"/>
    <s v="CITY OF REDMOND"/>
    <n v="220013721620"/>
    <x v="0"/>
    <n v="5001530542"/>
    <x v="0"/>
    <s v="SCH_24EC"/>
    <s v="Two"/>
    <n v="18"/>
    <n v="9120"/>
    <n v="7320"/>
    <n v="3320"/>
    <n v="3040"/>
    <n v="1960"/>
    <n v="1400"/>
    <n v="1240"/>
    <n v="1240"/>
    <n v="1240"/>
    <n v="1560"/>
    <n v="3560"/>
    <n v="6320"/>
  </r>
  <r>
    <n v="1003923510"/>
    <s v="CITY OF REDMOND"/>
    <n v="220013721646"/>
    <x v="0"/>
    <n v="5002044465"/>
    <x v="0"/>
    <s v="SCH_24EC"/>
    <s v="Two"/>
    <n v="18"/>
    <n v="3167"/>
    <n v="3280"/>
    <n v="4504"/>
    <n v="2685"/>
    <n v="1718"/>
    <n v="1081"/>
    <n v="383"/>
    <n v="271"/>
    <n v="423"/>
    <n v="455"/>
    <n v="1821"/>
    <n v="2944"/>
  </r>
  <r>
    <n v="1003923510"/>
    <s v="CITY OF REDMOND"/>
    <n v="220013721679"/>
    <x v="0"/>
    <n v="5001955473"/>
    <x v="0"/>
    <s v="SCH_24EC"/>
    <s v="Two"/>
    <n v="18"/>
    <n v="10"/>
    <n v="10"/>
    <n v="15"/>
    <n v="9"/>
    <n v="11"/>
    <n v="9"/>
    <n v="10"/>
    <n v="11"/>
    <n v="9"/>
    <n v="11"/>
    <n v="9"/>
    <n v="10"/>
  </r>
  <r>
    <n v="1003923510"/>
    <s v="CITY OF REDMOND"/>
    <n v="220013721695"/>
    <x v="0"/>
    <n v="5000810337"/>
    <x v="0"/>
    <s v="SCH_24EC"/>
    <s v="Two"/>
    <n v="18"/>
    <n v="9"/>
    <n v="9"/>
    <n v="9"/>
    <n v="9"/>
    <n v="9"/>
    <n v="10"/>
    <n v="10"/>
    <n v="10"/>
    <n v="11"/>
    <n v="9"/>
    <n v="10"/>
    <n v="9"/>
  </r>
  <r>
    <n v="1003923510"/>
    <s v="CITY OF REDMOND"/>
    <n v="220013721711"/>
    <x v="0"/>
    <n v="5001233416"/>
    <x v="0"/>
    <s v="SCH_24EC"/>
    <s v="Two"/>
    <n v="18"/>
    <n v="9"/>
    <n v="9"/>
    <n v="10"/>
    <n v="9"/>
    <n v="9"/>
    <n v="10"/>
    <n v="10"/>
    <n v="10"/>
    <n v="12"/>
    <n v="9"/>
    <n v="10"/>
    <n v="9"/>
  </r>
  <r>
    <n v="1003923510"/>
    <s v="CITY OF REDMOND"/>
    <n v="220013721729"/>
    <x v="0"/>
    <n v="5000051645"/>
    <x v="0"/>
    <s v="SCH_24EC"/>
    <s v="Two"/>
    <n v="18"/>
    <m/>
    <m/>
    <m/>
    <m/>
    <m/>
    <m/>
    <n v="2"/>
    <n v="1"/>
    <n v="1"/>
    <m/>
    <m/>
    <m/>
  </r>
  <r>
    <n v="1003923510"/>
    <s v="CITY OF REDMOND"/>
    <n v="220013945799"/>
    <x v="0"/>
    <n v="5000230597"/>
    <x v="0"/>
    <s v="SCH_24EC"/>
    <s v="Two"/>
    <n v="18"/>
    <n v="2522"/>
    <n v="2974"/>
    <n v="2466"/>
    <n v="2197"/>
    <n v="1307"/>
    <n v="1110"/>
    <n v="928"/>
    <n v="796"/>
    <n v="480"/>
    <n v="625"/>
    <n v="813"/>
    <n v="1277"/>
  </r>
  <r>
    <n v="1003923510"/>
    <s v="CITY OF REDMOND"/>
    <n v="220013945849"/>
    <x v="0"/>
    <n v="5002011447"/>
    <x v="0"/>
    <s v="SCH_24EC"/>
    <s v="Two"/>
    <n v="18"/>
    <n v="4038.12"/>
    <n v="2470"/>
    <n v="1210"/>
    <n v="1090"/>
    <n v="580"/>
    <n v="870"/>
    <n v="350"/>
    <n v="350"/>
    <n v="310"/>
    <n v="1540"/>
    <n v="210"/>
    <n v="1610"/>
  </r>
  <r>
    <n v="1003923510"/>
    <s v="CITY OF REDMOND"/>
    <n v="220013946615"/>
    <x v="0"/>
    <n v="5000484354"/>
    <x v="0"/>
    <s v="SCH_24EC"/>
    <s v="Two"/>
    <n v="18"/>
    <n v="19"/>
    <n v="17"/>
    <n v="17"/>
    <n v="17"/>
    <n v="19"/>
    <n v="18"/>
    <n v="19"/>
    <n v="17"/>
    <n v="18"/>
    <n v="19"/>
    <n v="16"/>
    <n v="18"/>
  </r>
  <r>
    <n v="1003923510"/>
    <s v="CITY OF REDMOND"/>
    <n v="220013947027"/>
    <x v="0"/>
    <n v="5002121612"/>
    <x v="0"/>
    <s v="SCH_24EC"/>
    <s v="Two"/>
    <n v="18"/>
    <n v="710"/>
    <n v="740"/>
    <n v="760"/>
    <n v="603"/>
    <n v="501"/>
    <n v="472"/>
    <n v="399"/>
    <n v="374"/>
    <n v="435"/>
    <n v="400"/>
    <n v="475"/>
    <n v="622"/>
  </r>
  <r>
    <n v="1003923510"/>
    <s v="CITY OF REDMOND"/>
    <n v="220013947803"/>
    <x v="0"/>
    <n v="5000684935"/>
    <x v="0"/>
    <s v="SCH_24EC"/>
    <s v="Two"/>
    <n v="18"/>
    <n v="11920"/>
    <n v="11120"/>
    <n v="13080"/>
    <n v="11800"/>
    <n v="10400"/>
    <n v="6960"/>
    <n v="7440"/>
    <n v="6320"/>
    <n v="6920"/>
    <n v="6720"/>
    <n v="7760"/>
    <n v="8680"/>
  </r>
  <r>
    <n v="1003923510"/>
    <s v="CITY OF REDMOND"/>
    <n v="220014151959"/>
    <x v="0"/>
    <n v="5002106842"/>
    <x v="0"/>
    <s v="SCH_24EC"/>
    <s v="Two"/>
    <n v="18"/>
    <n v="740"/>
    <n v="790"/>
    <n v="652"/>
    <n v="591"/>
    <n v="610"/>
    <n v="544"/>
    <n v="555"/>
    <n v="648"/>
    <n v="644"/>
    <n v="695"/>
    <n v="666"/>
    <n v="754"/>
  </r>
  <r>
    <n v="1003923510"/>
    <s v="CITY OF REDMOND"/>
    <n v="220014165405"/>
    <x v="0"/>
    <n v="5002191553"/>
    <x v="1"/>
    <s v="SCH_25EC"/>
    <s v="Two"/>
    <n v="18"/>
    <n v="18330"/>
    <n v="18032.73"/>
    <n v="19699.27"/>
    <n v="19235"/>
    <n v="20471"/>
    <n v="23276"/>
    <n v="24720"/>
    <n v="27135"/>
    <n v="24723"/>
    <n v="22387"/>
    <n v="17656"/>
    <n v="20162"/>
  </r>
  <r>
    <n v="1003923510"/>
    <s v="CITY OF REDMOND"/>
    <n v="220014522811"/>
    <x v="0"/>
    <n v="5001605111"/>
    <x v="0"/>
    <s v="SCH_24EC"/>
    <s v="Two"/>
    <n v="18"/>
    <n v="8321"/>
    <n v="10657"/>
    <n v="10214"/>
    <n v="6851"/>
    <n v="4962"/>
    <n v="4336"/>
    <n v="1877"/>
    <n v="1249"/>
    <n v="2057"/>
    <n v="3474"/>
    <n v="5649"/>
    <n v="8041"/>
  </r>
  <r>
    <n v="1003923510"/>
    <s v="CITY OF REDMOND"/>
    <n v="220014522811"/>
    <x v="0"/>
    <n v="5001605118"/>
    <x v="0"/>
    <s v="SCH_24EC"/>
    <s v="Two"/>
    <n v="18"/>
    <n v="3383"/>
    <n v="2958"/>
    <n v="4370"/>
    <n v="2877"/>
    <n v="1588"/>
    <n v="816"/>
    <n v="284"/>
    <n v="181"/>
    <n v="309"/>
    <n v="630"/>
    <n v="1724"/>
    <n v="2691"/>
  </r>
  <r>
    <n v="1003923510"/>
    <s v="CITY OF REDMOND"/>
    <n v="220014524593"/>
    <x v="0"/>
    <n v="5001671064"/>
    <x v="0"/>
    <s v="SCH_24EC"/>
    <s v="Two"/>
    <n v="18"/>
    <n v="1938"/>
    <n v="1714"/>
    <n v="2191"/>
    <n v="1654"/>
    <n v="1392"/>
    <n v="1318"/>
    <n v="1497"/>
    <n v="1589"/>
    <n v="1530"/>
    <n v="1314"/>
    <n v="1417"/>
    <n v="1897"/>
  </r>
  <r>
    <n v="1003923510"/>
    <s v="CITY OF REDMOND"/>
    <n v="220014524593"/>
    <x v="0"/>
    <n v="5001671081"/>
    <x v="1"/>
    <s v="SCH_25EC"/>
    <s v="Two"/>
    <n v="18"/>
    <n v="20320"/>
    <n v="20560"/>
    <n v="21920"/>
    <n v="20000"/>
    <n v="15760"/>
    <n v="13440"/>
    <n v="15760"/>
    <n v="15840"/>
    <n v="16080"/>
    <n v="12640"/>
    <n v="17280"/>
    <n v="20160"/>
  </r>
  <r>
    <n v="1003923510"/>
    <s v="CITY OF REDMOND"/>
    <n v="220014524593"/>
    <x v="0"/>
    <n v="5001671412"/>
    <x v="0"/>
    <s v="SCH_24EC"/>
    <s v="Two"/>
    <n v="18"/>
    <n v="2292"/>
    <n v="2073"/>
    <n v="2322"/>
    <n v="1687"/>
    <n v="1452"/>
    <n v="1301"/>
    <n v="845"/>
    <n v="800"/>
    <n v="1058"/>
    <n v="1102"/>
    <n v="1670"/>
    <n v="2188"/>
  </r>
  <r>
    <n v="1003923510"/>
    <s v="CITY OF REDMOND"/>
    <n v="220014524593"/>
    <x v="0"/>
    <n v="5001671429"/>
    <x v="0"/>
    <s v="SCH_24EC"/>
    <s v="Two"/>
    <n v="18"/>
    <n v="2921"/>
    <n v="2954"/>
    <n v="3707"/>
    <n v="1998"/>
    <n v="1541"/>
    <n v="1544"/>
    <n v="1345"/>
    <n v="1089"/>
    <n v="1460"/>
    <n v="1345"/>
    <n v="1412"/>
    <n v="2887"/>
  </r>
  <r>
    <n v="1003923510"/>
    <s v="CITY OF REDMOND"/>
    <n v="220014524635"/>
    <x v="0"/>
    <n v="5001646487"/>
    <x v="0"/>
    <s v="SCH_24EC"/>
    <s v="Two"/>
    <n v="18"/>
    <n v="12040"/>
    <n v="13040"/>
    <n v="11760"/>
    <n v="9280"/>
    <n v="7200"/>
    <n v="6400"/>
    <n v="7400"/>
    <n v="6720"/>
    <n v="7160"/>
    <n v="6360"/>
    <n v="7280"/>
    <n v="9760"/>
  </r>
  <r>
    <n v="1003923510"/>
    <s v="CITY OF REDMOND"/>
    <n v="220014524643"/>
    <x v="0"/>
    <n v="5000016695"/>
    <x v="0"/>
    <s v="SCH_24EC"/>
    <s v="Two"/>
    <n v="18"/>
    <n v="7840"/>
    <n v="6880"/>
    <n v="7040"/>
    <n v="5240"/>
    <n v="5280"/>
    <n v="5880"/>
    <n v="6720"/>
    <n v="6080"/>
    <n v="6800"/>
    <n v="4920"/>
    <n v="5160"/>
    <n v="6160"/>
  </r>
  <r>
    <n v="1003923510"/>
    <s v="CITY OF REDMOND"/>
    <n v="220014524650"/>
    <x v="0"/>
    <n v="5000076045"/>
    <x v="0"/>
    <s v="SCH_24EC"/>
    <s v="Two"/>
    <n v="18"/>
    <n v="3240"/>
    <n v="3280"/>
    <n v="3320"/>
    <n v="2960"/>
    <n v="2680"/>
    <n v="2840"/>
    <n v="2760"/>
    <n v="2520"/>
    <n v="2880"/>
    <n v="2600"/>
    <n v="2840"/>
    <n v="2840"/>
  </r>
  <r>
    <n v="1003923510"/>
    <s v="CITY OF REDMOND"/>
    <n v="220014524924"/>
    <x v="0"/>
    <n v="5001521137"/>
    <x v="1"/>
    <s v="SCH_25EC"/>
    <s v="Two"/>
    <n v="18"/>
    <n v="13920"/>
    <n v="16680"/>
    <n v="17400"/>
    <n v="12720"/>
    <n v="8040"/>
    <n v="8520"/>
    <n v="15480"/>
    <n v="14520"/>
    <n v="14400"/>
    <n v="7800"/>
    <n v="9000"/>
    <n v="15120"/>
  </r>
  <r>
    <n v="1003923510"/>
    <s v="CITY OF REDMOND"/>
    <n v="220014524932"/>
    <x v="0"/>
    <n v="5001546089"/>
    <x v="0"/>
    <s v="SCH_24EC"/>
    <s v="Two"/>
    <n v="18"/>
    <n v="12280"/>
    <n v="12160"/>
    <n v="13680"/>
    <n v="10240"/>
    <n v="6200"/>
    <n v="4160"/>
    <n v="2520"/>
    <n v="1960"/>
    <n v="2440"/>
    <n v="4200"/>
    <n v="6840"/>
    <n v="10840"/>
  </r>
  <r>
    <n v="1003923510"/>
    <s v="CITY OF REDMOND"/>
    <n v="220014524965"/>
    <x v="0"/>
    <n v="5000718691"/>
    <x v="0"/>
    <s v="SCH_24EC"/>
    <s v="Two"/>
    <n v="18"/>
    <n v="3498"/>
    <n v="3218"/>
    <n v="3531"/>
    <n v="2959"/>
    <n v="2657"/>
    <n v="2308"/>
    <n v="2479"/>
    <n v="2259"/>
    <n v="2370"/>
    <n v="2583"/>
    <n v="2873"/>
    <n v="3605"/>
  </r>
  <r>
    <n v="1003923510"/>
    <s v="CITY OF REDMOND"/>
    <n v="220014525319"/>
    <x v="0"/>
    <n v="5001492620"/>
    <x v="1"/>
    <s v="SCH_25EC"/>
    <s v="Two"/>
    <n v="18"/>
    <n v="17160"/>
    <n v="18040"/>
    <n v="17720"/>
    <n v="15760"/>
    <n v="15600"/>
    <n v="13800"/>
    <n v="13800"/>
    <n v="12080"/>
    <n v="13440"/>
    <n v="14960"/>
    <n v="15960"/>
    <n v="18640"/>
  </r>
  <r>
    <n v="1003923510"/>
    <s v="CITY OF REDMOND"/>
    <n v="220014525368"/>
    <x v="0"/>
    <n v="5001139959"/>
    <x v="0"/>
    <s v="SCH_24EC"/>
    <s v="Two"/>
    <n v="18"/>
    <n v="1327"/>
    <n v="1291"/>
    <n v="1605"/>
    <n v="1213"/>
    <n v="1108"/>
    <n v="1040"/>
    <n v="1169"/>
    <n v="1073"/>
    <n v="1098"/>
    <n v="1061"/>
    <n v="1144"/>
    <n v="1348"/>
  </r>
  <r>
    <n v="1003923510"/>
    <s v="CITY OF REDMOND"/>
    <n v="220014525608"/>
    <x v="0"/>
    <n v="5001575741"/>
    <x v="0"/>
    <s v="SCH_24EC"/>
    <s v="Two"/>
    <n v="18"/>
    <n v="940"/>
    <n v="839"/>
    <n v="864"/>
    <n v="736"/>
    <n v="657"/>
    <n v="592"/>
    <n v="585"/>
    <n v="519"/>
    <n v="584"/>
    <n v="640"/>
    <n v="689"/>
    <n v="895"/>
  </r>
  <r>
    <n v="1003923510"/>
    <s v="CITY OF REDMOND"/>
    <n v="220014525657"/>
    <x v="0"/>
    <n v="5001528339"/>
    <x v="0"/>
    <s v="SCH_24EC"/>
    <s v="Two"/>
    <n v="18"/>
    <n v="3039.2"/>
    <n v="2800"/>
    <n v="3000"/>
    <n v="2600"/>
    <n v="2600"/>
    <n v="2480"/>
    <n v="2640"/>
    <n v="2280"/>
    <n v="2200"/>
    <n v="2520"/>
    <n v="2680"/>
    <n v="3120"/>
  </r>
  <r>
    <n v="1003923510"/>
    <s v="CITY OF REDMOND"/>
    <n v="220014688810"/>
    <x v="0"/>
    <n v="5002188603"/>
    <x v="0"/>
    <s v="SCH_24EC"/>
    <s v="Two"/>
    <n v="18"/>
    <n v="516"/>
    <n v="510"/>
    <n v="408"/>
    <n v="353"/>
    <n v="327"/>
    <n v="285.57600000000002"/>
    <n v="238.42400000000001"/>
    <n v="311"/>
    <n v="350"/>
    <n v="441"/>
    <n v="456"/>
    <n v="532"/>
  </r>
  <r>
    <n v="1003923510"/>
    <s v="CITY OF REDMOND"/>
    <n v="220014688885"/>
    <x v="0"/>
    <n v="5002163899"/>
    <x v="0"/>
    <s v="SCH_24EC"/>
    <s v="Two"/>
    <n v="18"/>
    <n v="1029"/>
    <n v="1014"/>
    <n v="808"/>
    <n v="700"/>
    <n v="648"/>
    <n v="536"/>
    <n v="499"/>
    <n v="612"/>
    <n v="690"/>
    <n v="873"/>
    <n v="905"/>
    <n v="1058"/>
  </r>
  <r>
    <n v="1003923510"/>
    <s v="CITY OF REDMOND"/>
    <n v="220014948511"/>
    <x v="0"/>
    <n v="5002189707"/>
    <x v="0"/>
    <s v="SCH_24EC"/>
    <s v="Two"/>
    <n v="18"/>
    <n v="12"/>
    <n v="12"/>
    <n v="11"/>
    <n v="12"/>
    <n v="12"/>
    <n v="12"/>
    <n v="12"/>
    <n v="13"/>
    <n v="12"/>
    <n v="12"/>
    <n v="12"/>
    <n v="11"/>
  </r>
  <r>
    <n v="1003923510"/>
    <s v="CITY OF REDMOND"/>
    <n v="220015153723"/>
    <x v="0"/>
    <n v="5001631395"/>
    <x v="1"/>
    <s v="SCH_25EC"/>
    <s v="Two"/>
    <n v="18"/>
    <n v="13520"/>
    <n v="14160"/>
    <n v="14800"/>
    <n v="11120"/>
    <n v="10720"/>
    <n v="9920"/>
    <n v="11680"/>
    <n v="10720"/>
    <n v="16160"/>
    <n v="14640"/>
    <n v="16720"/>
    <n v="15760"/>
  </r>
  <r>
    <n v="1003923510"/>
    <s v="CITY OF REDMOND"/>
    <n v="220015651924"/>
    <x v="0"/>
    <n v="5002074576"/>
    <x v="0"/>
    <s v="SCH_24EC"/>
    <s v="Two"/>
    <n v="18"/>
    <n v="12"/>
    <n v="11"/>
    <n v="2"/>
    <m/>
    <m/>
    <n v="8"/>
    <n v="11"/>
    <n v="11"/>
    <n v="12"/>
    <n v="11"/>
    <n v="11"/>
    <n v="12"/>
  </r>
  <r>
    <n v="1003923510"/>
    <s v="CITY OF REDMOND"/>
    <n v="220016257028"/>
    <x v="0"/>
    <n v="5000968993"/>
    <x v="0"/>
    <s v="SCH_24EC"/>
    <s v="Two"/>
    <n v="18"/>
    <n v="2428"/>
    <n v="2570"/>
    <n v="2257"/>
    <n v="2076"/>
    <n v="1128"/>
    <n v="188"/>
    <n v="0"/>
    <n v="0"/>
    <m/>
    <m/>
    <m/>
    <m/>
  </r>
  <r>
    <n v="1003923510"/>
    <s v="CITY OF REDMOND"/>
    <n v="220016761094"/>
    <x v="0"/>
    <n v="5002106845"/>
    <x v="0"/>
    <s v="SCH_24EC"/>
    <s v="Two"/>
    <n v="18"/>
    <n v="1140"/>
    <n v="1200"/>
    <n v="1000"/>
    <n v="950"/>
    <n v="980"/>
    <n v="870"/>
    <n v="878"/>
    <n v="972"/>
    <n v="966"/>
    <n v="1081"/>
    <n v="1041"/>
    <n v="1201"/>
  </r>
  <r>
    <n v="1003923510"/>
    <s v="CITY OF REDMOND"/>
    <n v="220016761102"/>
    <x v="0"/>
    <n v="5002106838"/>
    <x v="0"/>
    <s v="SCH_24EC"/>
    <s v="Two"/>
    <n v="18"/>
    <n v="710"/>
    <n v="730"/>
    <n v="608"/>
    <n v="576"/>
    <n v="593"/>
    <n v="539"/>
    <n v="547"/>
    <n v="610"/>
    <n v="617"/>
    <n v="705"/>
    <n v="690"/>
    <n v="792"/>
  </r>
  <r>
    <n v="1003923510"/>
    <s v="CITY OF REDMOND"/>
    <n v="220016761110"/>
    <x v="0"/>
    <n v="5002106841"/>
    <x v="0"/>
    <s v="SCH_24EC"/>
    <s v="Two"/>
    <n v="18"/>
    <n v="1530"/>
    <n v="1580"/>
    <n v="1302"/>
    <n v="1196"/>
    <n v="1159"/>
    <n v="996"/>
    <n v="998"/>
    <n v="1123"/>
    <n v="1203"/>
    <n v="1393"/>
    <n v="1392"/>
    <n v="1644"/>
  </r>
  <r>
    <n v="1003923510"/>
    <s v="CITY OF REDMOND"/>
    <n v="220016761128"/>
    <x v="0"/>
    <n v="5002149872"/>
    <x v="0"/>
    <s v="SCH_24EC"/>
    <s v="Two"/>
    <n v="18"/>
    <n v="584"/>
    <n v="541"/>
    <n v="578"/>
    <n v="511"/>
    <n v="478"/>
    <n v="463"/>
    <n v="437"/>
    <n v="424"/>
    <n v="506"/>
    <n v="469"/>
    <n v="519"/>
    <n v="637"/>
  </r>
  <r>
    <n v="1003923510"/>
    <s v="CITY OF REDMOND"/>
    <n v="220016761136"/>
    <x v="0"/>
    <n v="5002106840"/>
    <x v="0"/>
    <s v="SCH_24EC"/>
    <s v="Two"/>
    <n v="18"/>
    <n v="72"/>
    <n v="68"/>
    <n v="49"/>
    <n v="43"/>
    <n v="39"/>
    <n v="33"/>
    <n v="30"/>
    <n v="37"/>
    <n v="42"/>
    <n v="52"/>
    <n v="55"/>
    <n v="65"/>
  </r>
  <r>
    <n v="1003923510"/>
    <s v="CITY OF REDMOND"/>
    <n v="220016761144"/>
    <x v="0"/>
    <n v="5002042854"/>
    <x v="0"/>
    <s v="SCH_24EC"/>
    <s v="Two"/>
    <n v="18"/>
    <n v="87"/>
    <n v="86"/>
    <n v="69"/>
    <n v="59"/>
    <n v="57"/>
    <n v="48"/>
    <n v="45"/>
    <n v="54"/>
    <n v="60"/>
    <n v="75"/>
    <n v="76"/>
    <n v="90"/>
  </r>
  <r>
    <n v="1003923510"/>
    <s v="CITY OF REDMOND"/>
    <n v="220018083323"/>
    <x v="0"/>
    <n v="5002264323"/>
    <x v="0"/>
    <s v="SCH_24EC"/>
    <s v="Two"/>
    <n v="18"/>
    <n v="14"/>
    <n v="12"/>
    <n v="14"/>
    <n v="14"/>
    <n v="16"/>
    <n v="14"/>
    <n v="16"/>
    <n v="14"/>
    <n v="15"/>
    <n v="16"/>
    <n v="14"/>
    <n v="16"/>
  </r>
  <r>
    <n v="1003923510"/>
    <s v="CITY OF REDMOND"/>
    <n v="220021425438"/>
    <x v="0"/>
    <n v="5002254106"/>
    <x v="0"/>
    <s v="SCH_24EC"/>
    <s v="Two"/>
    <n v="18"/>
    <n v="373"/>
    <n v="416"/>
    <n v="337"/>
    <n v="259"/>
    <n v="201"/>
    <n v="197"/>
    <n v="284"/>
    <n v="280"/>
    <n v="235"/>
    <n v="235"/>
    <n v="240"/>
    <n v="323"/>
  </r>
  <r>
    <n v="1003923510"/>
    <s v="CITY OF REDMOND"/>
    <n v="220022031524"/>
    <x v="0"/>
    <n v="5000964785"/>
    <x v="0"/>
    <s v="SCH_24EC"/>
    <s v="Two"/>
    <n v="18"/>
    <n v="186"/>
    <n v="151"/>
    <n v="134"/>
    <n v="122"/>
    <n v="115"/>
    <n v="93"/>
    <n v="97"/>
    <n v="102"/>
    <n v="122"/>
    <n v="153"/>
    <n v="161"/>
    <n v="189"/>
  </r>
  <r>
    <n v="1003923510"/>
    <s v="CITY OF REDMOND"/>
    <n v="220022187490"/>
    <x v="0"/>
    <n v="5002250993"/>
    <x v="0"/>
    <s v="SCH_24EC"/>
    <s v="Two"/>
    <n v="18"/>
    <n v="830"/>
    <n v="770"/>
    <n v="810"/>
    <n v="670"/>
    <n v="650"/>
    <n v="660"/>
    <n v="634"/>
    <n v="636"/>
    <n v="766"/>
    <n v="749"/>
    <n v="836"/>
    <n v="912"/>
  </r>
  <r>
    <n v="1003923510"/>
    <s v="CITY OF REDMOND"/>
    <n v="220022569895"/>
    <x v="0"/>
    <n v="5002332989"/>
    <x v="0"/>
    <s v="SCH_24EC"/>
    <s v="Two"/>
    <n v="18"/>
    <n v="241"/>
    <n v="233"/>
    <n v="206"/>
    <n v="195"/>
    <n v="211"/>
    <n v="173"/>
    <n v="210"/>
    <n v="207"/>
    <n v="213"/>
    <n v="225"/>
    <n v="211"/>
    <n v="257"/>
  </r>
  <r>
    <n v="1003923510"/>
    <s v="CITY OF REDMOND"/>
    <n v="220024674917"/>
    <x v="0"/>
    <n v="5000230803"/>
    <x v="0"/>
    <s v="SCH_24EC"/>
    <s v="Two"/>
    <n v="18"/>
    <n v="190"/>
    <n v="160"/>
    <n v="140"/>
    <n v="111.11"/>
    <n v="75.42"/>
    <n v="96.77"/>
    <n v="136.69999999999999"/>
    <n v="80"/>
    <n v="80"/>
    <n v="100"/>
    <n v="100"/>
    <n v="140"/>
  </r>
  <r>
    <n v="1003923510"/>
    <s v="CITY OF REDMOND"/>
    <n v="220024939500"/>
    <x v="0"/>
    <n v="5002337416"/>
    <x v="0"/>
    <s v="SCH_24EC"/>
    <s v="Two"/>
    <n v="18"/>
    <n v="626"/>
    <n v="576"/>
    <n v="581"/>
    <n v="586"/>
    <n v="604"/>
    <n v="614"/>
    <n v="623"/>
    <n v="585"/>
    <n v="720"/>
    <n v="695"/>
    <n v="643"/>
    <n v="804"/>
  </r>
  <r>
    <n v="1003937401"/>
    <s v="T-MOBILE WEST CORPORATION"/>
    <n v="220013258987"/>
    <x v="0"/>
    <n v="5001261329"/>
    <x v="0"/>
    <s v="SCH_24EC"/>
    <s v="Two"/>
    <n v="18"/>
    <n v="3480"/>
    <n v="3160"/>
    <n v="3480"/>
    <n v="3160"/>
    <n v="3280"/>
    <n v="3320"/>
    <n v="4080"/>
    <n v="3760"/>
    <n v="4160"/>
    <n v="3360"/>
    <n v="2960"/>
    <n v="3120"/>
  </r>
  <r>
    <n v="1003941760"/>
    <s v="T-MOBILE WEST CORPORATION"/>
    <n v="200012942351"/>
    <x v="0"/>
    <n v="5001771328"/>
    <x v="0"/>
    <s v="SCH_24EC"/>
    <s v="Two"/>
    <n v="18"/>
    <n v="1820"/>
    <n v="1960"/>
    <n v="1776"/>
    <n v="1782"/>
    <n v="1997"/>
    <n v="1875"/>
    <n v="1873"/>
    <n v="1986"/>
    <n v="1862"/>
    <n v="1993"/>
    <n v="1807"/>
    <n v="1923"/>
  </r>
  <r>
    <n v="1003941760"/>
    <s v="T-MOBILE WEST CORPORATION"/>
    <n v="200012942559"/>
    <x v="0"/>
    <n v="5001081356"/>
    <x v="0"/>
    <s v="SCH_24EC"/>
    <s v="Two"/>
    <n v="18"/>
    <n v="3278"/>
    <n v="3466"/>
    <n v="3269"/>
    <n v="3265"/>
    <n v="3378"/>
    <n v="3457"/>
    <n v="2987"/>
    <n v="3075"/>
    <n v="3306"/>
    <n v="3109"/>
    <n v="3330"/>
    <n v="3238"/>
  </r>
  <r>
    <n v="1003941760"/>
    <s v="T-MOBILE WEST CORPORATION"/>
    <n v="220015634250"/>
    <x v="0"/>
    <n v="5002110042"/>
    <x v="0"/>
    <s v="SCH_24EC"/>
    <s v="Two"/>
    <n v="18"/>
    <n v="2335"/>
    <n v="2356"/>
    <n v="2363"/>
    <n v="2256"/>
    <n v="2485"/>
    <n v="2328"/>
    <n v="2421"/>
    <n v="2442"/>
    <n v="2472"/>
    <n v="2266"/>
    <n v="3541"/>
    <n v="3734"/>
  </r>
  <r>
    <n v="1004032800"/>
    <s v="CITY OF ISSAQUAH"/>
    <n v="200009094281"/>
    <x v="0"/>
    <n v="5000474410"/>
    <x v="1"/>
    <s v="SCH_25EC"/>
    <s v="Two"/>
    <n v="18"/>
    <n v="27320"/>
    <n v="28560"/>
    <n v="29920"/>
    <n v="28120"/>
    <n v="29560"/>
    <n v="30000"/>
    <n v="36120"/>
    <n v="36560"/>
    <n v="38080"/>
    <n v="29080"/>
    <n v="31800"/>
    <n v="33160"/>
  </r>
  <r>
    <n v="1004032800"/>
    <s v="CITY OF ISSAQUAH"/>
    <n v="200009580164"/>
    <x v="0"/>
    <n v="5001075227"/>
    <x v="0"/>
    <s v="SCH_24EC"/>
    <s v="Two"/>
    <n v="18"/>
    <n v="1176"/>
    <n v="1106"/>
    <n v="1467"/>
    <n v="1101"/>
    <n v="674"/>
    <n v="573"/>
    <n v="655"/>
    <n v="566"/>
    <n v="907"/>
    <n v="686"/>
    <n v="867"/>
    <n v="990"/>
  </r>
  <r>
    <n v="1004032800"/>
    <s v="CITY OF ISSAQUAH"/>
    <n v="200010156764"/>
    <x v="0"/>
    <n v="5001938284"/>
    <x v="1"/>
    <s v="SCH_25EC"/>
    <s v="Two"/>
    <n v="18"/>
    <n v="13920"/>
    <n v="17200"/>
    <n v="19440"/>
    <n v="16920"/>
    <n v="15200"/>
    <n v="14760"/>
    <n v="16840"/>
    <n v="15880"/>
    <n v="17080"/>
    <n v="13680"/>
    <n v="14360"/>
    <n v="16840"/>
  </r>
  <r>
    <n v="1004032800"/>
    <s v="CITY OF ISSAQUAH"/>
    <n v="200011207772"/>
    <x v="0"/>
    <n v="5000120390"/>
    <x v="1"/>
    <s v="SCH_25EC"/>
    <s v="Two"/>
    <n v="18"/>
    <n v="21600"/>
    <n v="23040"/>
    <n v="22320"/>
    <n v="20960"/>
    <n v="12240"/>
    <n v="11680"/>
    <n v="15280"/>
    <n v="13760"/>
    <n v="14960"/>
    <n v="11760"/>
    <n v="12720"/>
    <n v="17520"/>
  </r>
  <r>
    <n v="1004032800"/>
    <s v="CITY OF ISSAQUAH"/>
    <n v="200019437991"/>
    <x v="0"/>
    <n v="5001831582"/>
    <x v="0"/>
    <s v="SCH_24EC"/>
    <s v="Two"/>
    <n v="18"/>
    <n v="706"/>
    <n v="762"/>
    <n v="821"/>
    <n v="771"/>
    <n v="730"/>
    <n v="758"/>
    <n v="961"/>
    <n v="945"/>
    <n v="1021"/>
    <n v="718"/>
    <n v="751"/>
    <n v="823"/>
  </r>
  <r>
    <n v="1004032800"/>
    <s v="CITY OF ISSAQUAH"/>
    <n v="200021545682"/>
    <x v="0"/>
    <n v="5000149799"/>
    <x v="0"/>
    <s v="SCH_24EC"/>
    <s v="Two"/>
    <n v="18"/>
    <n v="6000"/>
    <n v="5480"/>
    <n v="6400"/>
    <n v="4240"/>
    <n v="2000"/>
    <n v="840"/>
    <n v="1280"/>
    <n v="1600"/>
    <n v="1560"/>
    <n v="880"/>
    <n v="1400"/>
    <n v="4200"/>
  </r>
  <r>
    <n v="1004032800"/>
    <s v="CITY OF ISSAQUAH"/>
    <n v="200025039237"/>
    <x v="0"/>
    <n v="5000931812"/>
    <x v="0"/>
    <s v="SCH_24EC"/>
    <s v="Two"/>
    <n v="18"/>
    <n v="9000"/>
    <n v="8760"/>
    <n v="9360"/>
    <n v="7800"/>
    <n v="7080"/>
    <n v="6240"/>
    <n v="7320"/>
    <n v="6720"/>
    <n v="6840"/>
    <n v="6000"/>
    <n v="6240"/>
    <n v="7800"/>
  </r>
  <r>
    <n v="1004117103"/>
    <s v="WSDOT"/>
    <n v="200000590923"/>
    <x v="1"/>
    <n v="5000741679"/>
    <x v="0"/>
    <s v="SCH_24EC"/>
    <s v="Two"/>
    <n v="10"/>
    <n v="3397"/>
    <n v="3303"/>
    <n v="3133"/>
    <n v="2810"/>
    <n v="2861"/>
    <n v="2529"/>
    <n v="2492"/>
    <n v="2663"/>
    <n v="2850"/>
    <n v="2859"/>
    <n v="3316"/>
    <n v="3447"/>
  </r>
  <r>
    <n v="1004117103"/>
    <s v="WSDOT"/>
    <n v="200000631222"/>
    <x v="1"/>
    <n v="5000143336"/>
    <x v="0"/>
    <s v="SCH_24EC"/>
    <s v="Two"/>
    <n v="10"/>
    <n v="180"/>
    <n v="187"/>
    <n v="192"/>
    <n v="171"/>
    <n v="159"/>
    <n v="153"/>
    <n v="158"/>
    <n v="143"/>
    <n v="150"/>
    <n v="153"/>
    <n v="177"/>
    <n v="202"/>
  </r>
  <r>
    <n v="1004117103"/>
    <s v="WSDOT"/>
    <n v="200002494041"/>
    <x v="1"/>
    <n v="5000983011"/>
    <x v="0"/>
    <s v="SCH_24EL"/>
    <s v="Two"/>
    <n v="10"/>
    <n v="1692"/>
    <n v="1396"/>
    <n v="1258"/>
    <n v="1212"/>
    <n v="991"/>
    <n v="911"/>
    <n v="951"/>
    <n v="970"/>
    <n v="1133"/>
    <n v="1427"/>
    <n v="703"/>
    <n v="442"/>
  </r>
  <r>
    <n v="1004117103"/>
    <s v="WSDOT"/>
    <n v="200002520407"/>
    <x v="1"/>
    <n v="5001723368"/>
    <x v="0"/>
    <s v="SCH_24EC"/>
    <s v="Two"/>
    <n v="10"/>
    <n v="13449"/>
    <n v="12760"/>
    <n v="11648"/>
    <n v="9802"/>
    <n v="9343"/>
    <n v="7720"/>
    <n v="4120"/>
    <n v="4283"/>
    <n v="9067"/>
    <n v="9686"/>
    <n v="12142"/>
    <n v="12738"/>
  </r>
  <r>
    <n v="1004117103"/>
    <s v="WSDOT"/>
    <n v="200003732233"/>
    <x v="1"/>
    <n v="5001760114"/>
    <x v="0"/>
    <s v="SCH_24EC"/>
    <s v="Two"/>
    <n v="10"/>
    <n v="625"/>
    <n v="559"/>
    <n v="535"/>
    <n v="492"/>
    <n v="487"/>
    <n v="411"/>
    <n v="365"/>
    <n v="400"/>
    <n v="406"/>
    <n v="452"/>
    <n v="559"/>
    <n v="447"/>
  </r>
  <r>
    <n v="1004117103"/>
    <s v="WSDOT"/>
    <n v="200003732233"/>
    <x v="1"/>
    <n v="5001760127"/>
    <x v="0"/>
    <s v="SCH_24EC"/>
    <s v="Two"/>
    <n v="10"/>
    <n v="1022"/>
    <n v="926"/>
    <n v="929"/>
    <n v="914"/>
    <n v="983"/>
    <n v="906"/>
    <n v="855"/>
    <n v="935"/>
    <n v="886"/>
    <n v="892"/>
    <n v="984"/>
    <n v="974"/>
  </r>
  <r>
    <n v="1004117103"/>
    <s v="WSDOT"/>
    <n v="200006109249"/>
    <x v="1"/>
    <n v="5001559279"/>
    <x v="0"/>
    <s v="SCH_24EC"/>
    <s v="Two"/>
    <n v="10"/>
    <n v="7200"/>
    <n v="6720"/>
    <n v="5440"/>
    <n v="4480"/>
    <n v="4160"/>
    <n v="3840"/>
    <n v="4160"/>
    <n v="4480"/>
    <m/>
    <n v="10720"/>
    <n v="7040"/>
    <n v="7520"/>
  </r>
  <r>
    <n v="1004117103"/>
    <s v="WSDOT"/>
    <n v="200006491928"/>
    <x v="1"/>
    <n v="5001435642"/>
    <x v="0"/>
    <s v="SCH_24EL"/>
    <s v="Two"/>
    <n v="10"/>
    <n v="949"/>
    <n v="872"/>
    <n v="878"/>
    <n v="847"/>
    <n v="724"/>
    <n v="638"/>
    <n v="637"/>
    <n v="607"/>
    <n v="737"/>
    <n v="765"/>
    <n v="815"/>
    <n v="1030"/>
  </r>
  <r>
    <n v="1004117103"/>
    <s v="WSDOT"/>
    <n v="200006709691"/>
    <x v="1"/>
    <n v="5000379425"/>
    <x v="0"/>
    <s v="SCH_24EC"/>
    <s v="Two"/>
    <n v="10"/>
    <n v="6559"/>
    <n v="5414"/>
    <n v="4872"/>
    <n v="4765"/>
    <n v="3768"/>
    <n v="3516"/>
    <n v="3764"/>
    <n v="3135"/>
    <n v="3345"/>
    <n v="4807"/>
    <n v="4883"/>
    <n v="6068"/>
  </r>
  <r>
    <n v="1004117103"/>
    <s v="WSDOT"/>
    <n v="200006774422"/>
    <x v="1"/>
    <n v="5001353532"/>
    <x v="0"/>
    <s v="SCH_24EC"/>
    <s v="Two"/>
    <n v="10"/>
    <n v="1636"/>
    <n v="1496"/>
    <n v="1458"/>
    <n v="1266"/>
    <n v="1105"/>
    <n v="1090"/>
    <n v="962"/>
    <n v="1010"/>
    <n v="1190"/>
    <n v="1239"/>
    <n v="1327"/>
    <n v="1550"/>
  </r>
  <r>
    <n v="1004117103"/>
    <s v="WSDOT"/>
    <n v="200007223692"/>
    <x v="1"/>
    <n v="5001000348"/>
    <x v="0"/>
    <s v="SCH_24EC"/>
    <s v="Two"/>
    <n v="10"/>
    <n v="392"/>
    <n v="364"/>
    <n v="383"/>
    <n v="353"/>
    <n v="321"/>
    <n v="331"/>
    <n v="294"/>
    <n v="293"/>
    <n v="327"/>
    <n v="338"/>
    <n v="355"/>
    <n v="400"/>
  </r>
  <r>
    <n v="1004117103"/>
    <s v="WSDOT"/>
    <n v="200007385434"/>
    <x v="1"/>
    <n v="5000805498"/>
    <x v="0"/>
    <s v="SCH_24EC"/>
    <s v="Two"/>
    <n v="10"/>
    <n v="390"/>
    <n v="360"/>
    <n v="380"/>
    <n v="320"/>
    <n v="310"/>
    <n v="320"/>
    <n v="290"/>
    <n v="280"/>
    <n v="350"/>
    <n v="310"/>
    <n v="350"/>
    <n v="430"/>
  </r>
  <r>
    <n v="1004117103"/>
    <s v="WSDOT"/>
    <n v="200007942184"/>
    <x v="1"/>
    <n v="5001519866"/>
    <x v="0"/>
    <s v="SCH_24EC"/>
    <s v="Two"/>
    <n v="10"/>
    <n v="810"/>
    <n v="730"/>
    <n v="760"/>
    <n v="650"/>
    <n v="610"/>
    <n v="610"/>
    <n v="520"/>
    <n v="510"/>
    <n v="653"/>
    <n v="632"/>
    <n v="738"/>
    <n v="872"/>
  </r>
  <r>
    <n v="1004117103"/>
    <s v="WSDOT"/>
    <n v="200008345403"/>
    <x v="1"/>
    <n v="5001551235"/>
    <x v="0"/>
    <s v="SCH_24EC"/>
    <s v="Two"/>
    <n v="10"/>
    <n v="305"/>
    <n v="280"/>
    <n v="294"/>
    <n v="267"/>
    <n v="267"/>
    <n v="277"/>
    <n v="258"/>
    <n v="269.55200000000002"/>
    <n v="303.06099999999998"/>
    <n v="265.387"/>
    <n v="291"/>
    <n v="332"/>
  </r>
  <r>
    <n v="1004117103"/>
    <s v="WSDOT"/>
    <n v="200009720091"/>
    <x v="1"/>
    <n v="5000829056"/>
    <x v="0"/>
    <s v="SCH_24EL"/>
    <s v="Two"/>
    <n v="10"/>
    <n v="3838"/>
    <n v="3132"/>
    <n v="2927"/>
    <n v="2542"/>
    <n v="2480"/>
    <n v="2111"/>
    <n v="2112"/>
    <n v="1985"/>
    <n v="2324"/>
    <n v="2906"/>
    <n v="2954"/>
    <n v="3148"/>
  </r>
  <r>
    <n v="1004117103"/>
    <s v="WSDOT"/>
    <n v="200010312060"/>
    <x v="1"/>
    <n v="5000499957"/>
    <x v="0"/>
    <s v="SCH_24EL"/>
    <s v="Two"/>
    <n v="10"/>
    <n v="2653"/>
    <n v="2232"/>
    <n v="2068"/>
    <n v="2107"/>
    <n v="1774"/>
    <n v="1744"/>
    <n v="1871"/>
    <n v="1834"/>
    <n v="2108"/>
    <n v="2146"/>
    <n v="2235"/>
    <n v="2594"/>
  </r>
  <r>
    <n v="1004117103"/>
    <s v="WSDOT"/>
    <n v="200010378376"/>
    <x v="1"/>
    <n v="5000464160"/>
    <x v="0"/>
    <s v="SCH_24EL"/>
    <s v="Two"/>
    <n v="10"/>
    <n v="4000"/>
    <n v="3390"/>
    <n v="3250"/>
    <n v="2720"/>
    <n v="2330"/>
    <n v="2340"/>
    <n v="2150"/>
    <n v="2397"/>
    <n v="2953"/>
    <n v="3194"/>
    <n v="3407"/>
    <n v="3994"/>
  </r>
  <r>
    <n v="1004117103"/>
    <s v="WSDOT"/>
    <n v="200010788566"/>
    <x v="1"/>
    <n v="5001372556"/>
    <x v="0"/>
    <s v="SCH_24EC"/>
    <s v="Two"/>
    <n v="10"/>
    <n v="970"/>
    <n v="850"/>
    <n v="770"/>
    <n v="810"/>
    <n v="670"/>
    <n v="613"/>
    <n v="578"/>
    <n v="576"/>
    <n v="683"/>
    <n v="714"/>
    <n v="765"/>
    <n v="891"/>
  </r>
  <r>
    <n v="1004117103"/>
    <s v="WSDOT"/>
    <n v="200011556319"/>
    <x v="1"/>
    <n v="5000495335"/>
    <x v="0"/>
    <s v="SCH_24EC"/>
    <s v="Two"/>
    <n v="10"/>
    <n v="1440"/>
    <n v="1360"/>
    <n v="1120"/>
    <n v="1040"/>
    <n v="960"/>
    <n v="880"/>
    <n v="800"/>
    <n v="960"/>
    <n v="1040"/>
    <n v="1200"/>
    <n v="1360"/>
    <n v="1360"/>
  </r>
  <r>
    <n v="1004117103"/>
    <s v="WSDOT"/>
    <n v="200013058223"/>
    <x v="1"/>
    <n v="5000769915"/>
    <x v="0"/>
    <s v="SCH_24EC"/>
    <s v="Two"/>
    <n v="10"/>
    <n v="190"/>
    <n v="180"/>
    <n v="188"/>
    <n v="185"/>
    <n v="180"/>
    <n v="201"/>
    <n v="192"/>
    <n v="192"/>
    <n v="202"/>
    <n v="186"/>
    <n v="178"/>
    <n v="197"/>
  </r>
  <r>
    <n v="1004117103"/>
    <s v="WSDOT"/>
    <n v="200015120575"/>
    <x v="1"/>
    <n v="5001311042"/>
    <x v="0"/>
    <s v="SCH_24EC"/>
    <s v="Two"/>
    <n v="10"/>
    <n v="6035"/>
    <n v="5729"/>
    <n v="5193"/>
    <n v="4338"/>
    <n v="4114"/>
    <n v="3374"/>
    <n v="3154"/>
    <n v="3514"/>
    <n v="4046"/>
    <n v="4179"/>
    <n v="4463"/>
    <n v="5620"/>
  </r>
  <r>
    <n v="1004117103"/>
    <s v="WSDOT"/>
    <n v="200015322320"/>
    <x v="1"/>
    <n v="5000386767"/>
    <x v="0"/>
    <s v="SCH_24EC"/>
    <s v="Two"/>
    <n v="10"/>
    <n v="1580"/>
    <n v="1470"/>
    <n v="1470"/>
    <n v="1240"/>
    <n v="1120"/>
    <n v="1080"/>
    <n v="930"/>
    <n v="950"/>
    <n v="1200"/>
    <n v="1200"/>
    <n v="1520"/>
    <n v="1630"/>
  </r>
  <r>
    <n v="1004117103"/>
    <s v="WSDOT"/>
    <n v="200015452952"/>
    <x v="1"/>
    <n v="5001487990"/>
    <x v="0"/>
    <s v="SCH_24EC"/>
    <s v="Two"/>
    <n v="10"/>
    <n v="1186"/>
    <n v="1068"/>
    <n v="1106"/>
    <n v="1058"/>
    <n v="980"/>
    <n v="966"/>
    <n v="987"/>
    <n v="883"/>
    <n v="995"/>
    <n v="955"/>
    <n v="961"/>
    <n v="1166"/>
  </r>
  <r>
    <n v="1004117103"/>
    <s v="WSDOT"/>
    <n v="200015473651"/>
    <x v="1"/>
    <n v="5001887956"/>
    <x v="0"/>
    <s v="SCH_24EL"/>
    <s v="Two"/>
    <n v="10"/>
    <n v="2720"/>
    <n v="2560"/>
    <n v="2240"/>
    <n v="1920"/>
    <n v="1760"/>
    <n v="1440"/>
    <n v="1280"/>
    <m/>
    <n v="2880"/>
    <n v="1600"/>
    <n v="2181.7600000000002"/>
    <n v="2708.48"/>
  </r>
  <r>
    <n v="1004117103"/>
    <s v="WSDOT"/>
    <n v="200016038099"/>
    <x v="1"/>
    <n v="5000278254"/>
    <x v="0"/>
    <s v="SCH_24EL"/>
    <s v="Two"/>
    <n v="10"/>
    <n v="2560"/>
    <n v="2560"/>
    <n v="2080"/>
    <n v="1920"/>
    <n v="1760"/>
    <n v="1440"/>
    <n v="1280"/>
    <n v="1600"/>
    <n v="1760"/>
    <n v="1920"/>
    <n v="2560"/>
    <n v="2560"/>
  </r>
  <r>
    <n v="1004117103"/>
    <s v="WSDOT"/>
    <n v="200020364333"/>
    <x v="1"/>
    <n v="5001656935"/>
    <x v="0"/>
    <s v="SCH_24EL"/>
    <s v="Two"/>
    <n v="10"/>
    <n v="1998"/>
    <n v="1609"/>
    <n v="1445"/>
    <n v="1483"/>
    <n v="1228"/>
    <n v="1153"/>
    <n v="1123"/>
    <n v="1164"/>
    <n v="1450"/>
    <n v="1545"/>
    <n v="1659"/>
    <n v="1965"/>
  </r>
  <r>
    <n v="1004117103"/>
    <s v="WSDOT"/>
    <n v="200020674103"/>
    <x v="1"/>
    <n v="5001682496"/>
    <x v="0"/>
    <s v="SCH_24EC"/>
    <s v="Two"/>
    <n v="10"/>
    <n v="13047"/>
    <n v="12345"/>
    <n v="11127"/>
    <n v="9234"/>
    <n v="8753"/>
    <n v="7181"/>
    <n v="6705"/>
    <n v="7503"/>
    <n v="8711"/>
    <n v="9442"/>
    <n v="11956"/>
    <n v="12498"/>
  </r>
  <r>
    <n v="1004117103"/>
    <s v="WSDOT"/>
    <n v="200021125170"/>
    <x v="1"/>
    <n v="5000347785"/>
    <x v="0"/>
    <s v="SCH_24EC"/>
    <s v="Two"/>
    <n v="10"/>
    <n v="5463"/>
    <n v="5092"/>
    <n v="4833"/>
    <n v="4070"/>
    <n v="3911"/>
    <n v="3260"/>
    <n v="3026"/>
    <n v="3285"/>
    <n v="3698"/>
    <n v="3906"/>
    <n v="4752"/>
    <n v="4876"/>
  </r>
  <r>
    <n v="1004117103"/>
    <s v="WSDOT"/>
    <n v="200021759937"/>
    <x v="1"/>
    <n v="5000144050"/>
    <x v="0"/>
    <s v="SCH_24EL"/>
    <s v="Two"/>
    <n v="10"/>
    <n v="7438"/>
    <n v="6108"/>
    <n v="5358"/>
    <n v="4497"/>
    <n v="3936"/>
    <n v="3381"/>
    <n v="3543"/>
    <n v="3737"/>
    <n v="4326"/>
    <n v="5150"/>
    <n v="5190"/>
    <n v="6024"/>
  </r>
  <r>
    <n v="1004117103"/>
    <s v="WSDOT"/>
    <n v="200022232215"/>
    <x v="1"/>
    <n v="5000803436"/>
    <x v="0"/>
    <s v="SCH_24EC"/>
    <s v="Two"/>
    <n v="10"/>
    <n v="2545"/>
    <n v="2334"/>
    <n v="2190"/>
    <n v="2114"/>
    <n v="2234"/>
    <n v="2071"/>
    <n v="2109"/>
    <n v="1979"/>
    <n v="2054"/>
    <n v="2297"/>
    <n v="2178"/>
    <n v="2372"/>
  </r>
  <r>
    <n v="1004117103"/>
    <s v="WSDOT"/>
    <n v="200022448852"/>
    <x v="1"/>
    <n v="5000968954"/>
    <x v="0"/>
    <s v="SCH_24EL"/>
    <s v="Two"/>
    <n v="10"/>
    <n v="573"/>
    <n v="481"/>
    <n v="434"/>
    <n v="429"/>
    <n v="349"/>
    <n v="343"/>
    <n v="377"/>
    <n v="376"/>
    <n v="400"/>
    <n v="469"/>
    <n v="476"/>
    <n v="578"/>
  </r>
  <r>
    <n v="1004117103"/>
    <s v="WSDOT"/>
    <n v="200022556019"/>
    <x v="1"/>
    <n v="5000559486"/>
    <x v="0"/>
    <s v="SCH_24EL"/>
    <s v="Two"/>
    <n v="10"/>
    <n v="1970"/>
    <n v="1750"/>
    <n v="1660"/>
    <n v="1490"/>
    <n v="1260"/>
    <n v="1050"/>
    <n v="1060"/>
    <n v="1025"/>
    <n v="1244"/>
    <n v="1181"/>
    <n v="1164"/>
    <n v="1469"/>
  </r>
  <r>
    <n v="1004117103"/>
    <s v="WSDOT"/>
    <n v="200023703388"/>
    <x v="1"/>
    <n v="5000876782"/>
    <x v="0"/>
    <s v="SCH_24EL"/>
    <s v="Two"/>
    <n v="10"/>
    <n v="750"/>
    <n v="650"/>
    <n v="640"/>
    <n v="590"/>
    <n v="510"/>
    <n v="480"/>
    <n v="500"/>
    <n v="470"/>
    <n v="590"/>
    <n v="590"/>
    <n v="610"/>
    <n v="760"/>
  </r>
  <r>
    <n v="1004117103"/>
    <s v="WSDOT"/>
    <n v="220005166446"/>
    <x v="1"/>
    <n v="5001692557"/>
    <x v="0"/>
    <s v="SCH_24EL"/>
    <s v="Two"/>
    <n v="10"/>
    <n v="551.58100000000002"/>
    <n v="357.41899999999998"/>
    <n v="402"/>
    <n v="342"/>
    <n v="304"/>
    <n v="232"/>
    <n v="205"/>
    <n v="206"/>
    <n v="281"/>
    <n v="349.03699999999998"/>
    <n v="362.96300000000002"/>
    <n v="448"/>
  </r>
  <r>
    <n v="1004117103"/>
    <s v="WSDOT"/>
    <n v="220005166487"/>
    <x v="1"/>
    <n v="5001047149"/>
    <x v="0"/>
    <s v="SCH_24EC"/>
    <s v="Two"/>
    <n v="10"/>
    <n v="1458"/>
    <n v="1241"/>
    <n v="1280"/>
    <n v="1175"/>
    <n v="1076"/>
    <n v="870"/>
    <n v="760"/>
    <n v="850"/>
    <n v="916"/>
    <n v="1071"/>
    <n v="1325"/>
    <n v="1409"/>
  </r>
  <r>
    <n v="1004117103"/>
    <s v="WSDOT"/>
    <n v="220005166941"/>
    <x v="1"/>
    <n v="5001875381"/>
    <x v="0"/>
    <s v="SCH_24EC"/>
    <s v="Two"/>
    <n v="10"/>
    <n v="340"/>
    <n v="310"/>
    <n v="280"/>
    <n v="260"/>
    <n v="260"/>
    <n v="230"/>
    <n v="190"/>
    <n v="219"/>
    <n v="227"/>
    <n v="280"/>
    <n v="293"/>
    <n v="345"/>
  </r>
  <r>
    <n v="1004117103"/>
    <s v="WSDOT"/>
    <n v="220005166966"/>
    <x v="1"/>
    <n v="5000709838"/>
    <x v="0"/>
    <s v="SCH_24EL"/>
    <s v="Two"/>
    <n v="10"/>
    <n v="360"/>
    <n v="310"/>
    <n v="290"/>
    <n v="250"/>
    <n v="230"/>
    <n v="190"/>
    <n v="140"/>
    <n v="144"/>
    <n v="161"/>
    <n v="223"/>
    <n v="281"/>
    <n v="345"/>
  </r>
  <r>
    <n v="1004117103"/>
    <s v="WSDOT"/>
    <n v="220005166982"/>
    <x v="1"/>
    <n v="5001540454"/>
    <x v="0"/>
    <s v="SCH_24EC"/>
    <s v="Two"/>
    <n v="10"/>
    <n v="219"/>
    <n v="194"/>
    <n v="189"/>
    <n v="168"/>
    <n v="137"/>
    <n v="136.25"/>
    <n v="108.75"/>
    <n v="112"/>
    <n v="155.727"/>
    <n v="150.273"/>
    <n v="191.93899999999999"/>
    <n v="229.35"/>
  </r>
  <r>
    <n v="1004117103"/>
    <s v="WSDOT"/>
    <n v="220005167311"/>
    <x v="1"/>
    <n v="5000296332"/>
    <x v="0"/>
    <s v="SCH_24EL"/>
    <s v="Two"/>
    <n v="10"/>
    <n v="341"/>
    <n v="295"/>
    <n v="276"/>
    <n v="235"/>
    <n v="209"/>
    <n v="164"/>
    <n v="127"/>
    <n v="138"/>
    <n v="154"/>
    <n v="207"/>
    <n v="255"/>
    <n v="331"/>
  </r>
  <r>
    <n v="1004117103"/>
    <s v="WSDOT"/>
    <n v="220005167493"/>
    <x v="1"/>
    <n v="5001157037"/>
    <x v="0"/>
    <s v="SCH_24EC"/>
    <s v="Two"/>
    <n v="10"/>
    <n v="2290"/>
    <n v="1270"/>
    <n v="690"/>
    <n v="610"/>
    <n v="600"/>
    <n v="650"/>
    <n v="820"/>
    <n v="1221"/>
    <n v="1457"/>
    <n v="1656"/>
    <n v="1993"/>
    <n v="2257"/>
  </r>
  <r>
    <n v="1004117103"/>
    <s v="WSDOT"/>
    <n v="220005168368"/>
    <x v="1"/>
    <n v="5000858619"/>
    <x v="0"/>
    <s v="SCH_24EC"/>
    <s v="Two"/>
    <n v="10"/>
    <n v="2864"/>
    <n v="3178"/>
    <n v="2916"/>
    <n v="2491"/>
    <n v="2390"/>
    <n v="2022"/>
    <n v="1839"/>
    <n v="1998"/>
    <n v="2230"/>
    <n v="2350"/>
    <n v="2860"/>
    <n v="2927"/>
  </r>
  <r>
    <n v="1004117103"/>
    <s v="WSDOT"/>
    <n v="220005168384"/>
    <x v="1"/>
    <n v="5000900885"/>
    <x v="0"/>
    <s v="SCH_24EC"/>
    <s v="Two"/>
    <n v="10"/>
    <n v="173"/>
    <n v="180"/>
    <n v="188"/>
    <n v="174"/>
    <n v="175"/>
    <n v="171"/>
    <n v="176"/>
    <n v="160"/>
    <n v="169"/>
    <n v="168"/>
    <n v="184"/>
    <n v="198"/>
  </r>
  <r>
    <n v="1004117103"/>
    <s v="WSDOT"/>
    <n v="220005168889"/>
    <x v="1"/>
    <n v="5000790865"/>
    <x v="0"/>
    <s v="SCH_24EC"/>
    <s v="Two"/>
    <n v="10"/>
    <n v="393"/>
    <n v="405"/>
    <n v="443"/>
    <n v="386"/>
    <n v="355"/>
    <n v="326"/>
    <n v="330"/>
    <n v="303"/>
    <n v="321"/>
    <n v="315"/>
    <n v="349"/>
    <n v="419"/>
  </r>
  <r>
    <n v="1004117103"/>
    <s v="WSDOT"/>
    <n v="220005169259"/>
    <x v="1"/>
    <n v="5001633275"/>
    <x v="0"/>
    <s v="SCH_24EC"/>
    <s v="Two"/>
    <n v="10"/>
    <n v="361"/>
    <n v="396"/>
    <n v="357"/>
    <n v="350"/>
    <n v="337"/>
    <n v="340"/>
    <n v="294"/>
    <n v="298"/>
    <n v="317"/>
    <n v="302"/>
    <n v="347"/>
    <n v="351"/>
  </r>
  <r>
    <n v="1004117103"/>
    <s v="WSDOT"/>
    <n v="220005170224"/>
    <x v="1"/>
    <n v="5000341775"/>
    <x v="0"/>
    <s v="SCH_24EC"/>
    <s v="Two"/>
    <n v="10"/>
    <n v="400"/>
    <n v="365"/>
    <n v="376"/>
    <n v="332"/>
    <n v="322"/>
    <n v="326"/>
    <n v="298"/>
    <n v="296"/>
    <n v="365"/>
    <n v="339"/>
    <n v="367"/>
    <n v="525"/>
  </r>
  <r>
    <n v="1004117103"/>
    <s v="WSDOT"/>
    <n v="220005170265"/>
    <x v="1"/>
    <n v="5001376501"/>
    <x v="0"/>
    <s v="SCH_24EC"/>
    <s v="Two"/>
    <n v="10"/>
    <n v="465"/>
    <n v="427"/>
    <n v="438"/>
    <n v="385"/>
    <n v="370"/>
    <n v="371"/>
    <n v="337"/>
    <n v="338"/>
    <n v="418"/>
    <n v="394"/>
    <n v="439"/>
    <n v="515"/>
  </r>
  <r>
    <n v="1004117103"/>
    <s v="WSDOT"/>
    <n v="220005170620"/>
    <x v="1"/>
    <n v="5001220679"/>
    <x v="0"/>
    <s v="SCH_24EC"/>
    <s v="Two"/>
    <n v="10"/>
    <n v="924"/>
    <n v="837"/>
    <n v="787"/>
    <n v="750"/>
    <n v="646"/>
    <n v="590"/>
    <n v="599"/>
    <n v="575"/>
    <n v="653"/>
    <n v="757"/>
    <n v="799"/>
    <n v="958"/>
  </r>
  <r>
    <n v="1004117103"/>
    <s v="WSDOT"/>
    <n v="220005171024"/>
    <x v="1"/>
    <n v="5001215664"/>
    <x v="0"/>
    <s v="SCH_24EC"/>
    <s v="Two"/>
    <n v="10"/>
    <n v="250"/>
    <n v="240"/>
    <n v="200"/>
    <n v="140"/>
    <n v="150"/>
    <n v="140"/>
    <n v="130"/>
    <n v="127"/>
    <n v="154"/>
    <n v="150"/>
    <n v="170"/>
    <n v="201"/>
  </r>
  <r>
    <n v="1004117103"/>
    <s v="WSDOT"/>
    <n v="220005171305"/>
    <x v="1"/>
    <n v="5001264811"/>
    <x v="0"/>
    <s v="SCH_24EL"/>
    <s v="Two"/>
    <n v="10"/>
    <n v="763"/>
    <n v="684"/>
    <n v="333"/>
    <n v="221"/>
    <n v="258"/>
    <n v="420"/>
    <n v="352"/>
    <n v="400"/>
    <n v="527"/>
    <n v="558"/>
    <n v="673"/>
    <n v="901"/>
  </r>
  <r>
    <n v="1004117103"/>
    <s v="WSDOT"/>
    <n v="220005171354"/>
    <x v="1"/>
    <n v="5001255933"/>
    <x v="0"/>
    <s v="SCH_24EC"/>
    <s v="Two"/>
    <n v="10"/>
    <n v="467"/>
    <n v="437"/>
    <n v="439"/>
    <n v="374"/>
    <n v="328"/>
    <n v="310"/>
    <n v="260"/>
    <n v="261"/>
    <n v="388"/>
    <n v="476"/>
    <n v="357"/>
    <n v="600"/>
  </r>
  <r>
    <n v="1004117103"/>
    <s v="WSDOT"/>
    <n v="220005171909"/>
    <x v="1"/>
    <n v="5000222142"/>
    <x v="0"/>
    <s v="SCH_24EL"/>
    <s v="Two"/>
    <n v="10"/>
    <n v="538"/>
    <n v="482"/>
    <n v="489"/>
    <n v="410"/>
    <n v="363"/>
    <n v="345"/>
    <n v="281"/>
    <n v="280"/>
    <n v="382"/>
    <n v="397"/>
    <n v="485"/>
    <n v="721"/>
  </r>
  <r>
    <n v="1004117103"/>
    <s v="WSDOT"/>
    <n v="220005171925"/>
    <x v="1"/>
    <n v="5001342121"/>
    <x v="0"/>
    <s v="SCH_24EL"/>
    <s v="Two"/>
    <n v="10"/>
    <n v="608"/>
    <n v="539"/>
    <n v="554"/>
    <n v="455"/>
    <n v="373"/>
    <n v="338"/>
    <n v="271"/>
    <n v="273"/>
    <n v="372"/>
    <n v="405"/>
    <n v="494"/>
    <n v="645"/>
  </r>
  <r>
    <n v="1004117103"/>
    <s v="WSDOT"/>
    <n v="220005171958"/>
    <x v="1"/>
    <n v="5001874263"/>
    <x v="0"/>
    <s v="SCH_24EC"/>
    <s v="Two"/>
    <n v="10"/>
    <n v="990"/>
    <n v="900"/>
    <n v="880"/>
    <n v="720"/>
    <n v="630"/>
    <n v="580"/>
    <n v="537.33000000000004"/>
    <m/>
    <n v="4224.67"/>
    <n v="2639"/>
    <n v="2941"/>
    <n v="3601"/>
  </r>
  <r>
    <n v="1004117103"/>
    <s v="WSDOT"/>
    <n v="220005171974"/>
    <x v="1"/>
    <n v="5001287216"/>
    <x v="0"/>
    <s v="SCH_24EC"/>
    <s v="Two"/>
    <n v="10"/>
    <n v="378"/>
    <n v="344"/>
    <n v="334"/>
    <n v="267"/>
    <n v="236"/>
    <n v="220"/>
    <n v="189"/>
    <n v="200"/>
    <n v="270"/>
    <n v="276"/>
    <n v="336"/>
    <n v="404"/>
  </r>
  <r>
    <n v="1004117103"/>
    <s v="WSDOT"/>
    <n v="220005172311"/>
    <x v="1"/>
    <n v="5001295928"/>
    <x v="0"/>
    <s v="SCH_24EC"/>
    <s v="Two"/>
    <n v="10"/>
    <n v="889"/>
    <n v="790"/>
    <n v="797"/>
    <n v="642"/>
    <n v="566"/>
    <n v="515"/>
    <n v="441"/>
    <n v="467"/>
    <n v="638"/>
    <n v="664"/>
    <n v="788"/>
    <n v="967"/>
  </r>
  <r>
    <n v="1004117103"/>
    <s v="WSDOT"/>
    <n v="220005174267"/>
    <x v="1"/>
    <n v="5000342179"/>
    <x v="0"/>
    <s v="SCH_24EC"/>
    <s v="Two"/>
    <n v="10"/>
    <n v="644"/>
    <n v="578"/>
    <n v="599"/>
    <n v="505"/>
    <n v="476"/>
    <n v="479"/>
    <n v="429"/>
    <n v="432"/>
    <n v="544"/>
    <n v="525"/>
    <n v="606"/>
    <n v="707"/>
  </r>
  <r>
    <n v="1004117103"/>
    <s v="WSDOT"/>
    <n v="220005174697"/>
    <x v="1"/>
    <n v="5001481663"/>
    <x v="0"/>
    <s v="SCH_24EC"/>
    <s v="Two"/>
    <n v="10"/>
    <n v="3940"/>
    <n v="3920"/>
    <n v="3640"/>
    <n v="2490"/>
    <n v="2340"/>
    <n v="2710"/>
    <n v="2731"/>
    <n v="2586"/>
    <n v="3018"/>
    <n v="3198"/>
    <n v="3441"/>
    <n v="4382"/>
  </r>
  <r>
    <n v="1004117103"/>
    <s v="WSDOT"/>
    <n v="220005180405"/>
    <x v="1"/>
    <n v="5001406964"/>
    <x v="0"/>
    <s v="SCH_24EC"/>
    <s v="Two"/>
    <n v="10"/>
    <n v="790"/>
    <n v="702"/>
    <n v="725"/>
    <n v="564"/>
    <n v="491"/>
    <n v="438"/>
    <n v="367"/>
    <n v="380"/>
    <n v="513"/>
    <n v="525"/>
    <n v="714"/>
    <n v="784"/>
  </r>
  <r>
    <n v="1004117103"/>
    <s v="WSDOT"/>
    <n v="220005180413"/>
    <x v="1"/>
    <n v="5001760579"/>
    <x v="0"/>
    <s v="SCH_24EC"/>
    <s v="Two"/>
    <n v="10"/>
    <n v="572"/>
    <n v="623"/>
    <n v="558"/>
    <n v="693"/>
    <n v="640"/>
    <n v="614"/>
    <n v="509"/>
    <n v="492"/>
    <n v="545"/>
    <n v="537"/>
    <n v="654"/>
    <n v="706"/>
  </r>
  <r>
    <n v="1004117103"/>
    <s v="WSDOT"/>
    <n v="220005180439"/>
    <x v="1"/>
    <n v="5000904921"/>
    <x v="0"/>
    <s v="SCH_24EL"/>
    <s v="Two"/>
    <n v="10"/>
    <n v="663"/>
    <n v="582"/>
    <n v="552"/>
    <n v="569"/>
    <n v="565"/>
    <n v="481"/>
    <n v="440"/>
    <n v="502"/>
    <n v="517"/>
    <n v="573"/>
    <n v="675"/>
    <n v="704"/>
  </r>
  <r>
    <n v="1004117103"/>
    <s v="WSDOT"/>
    <n v="220005180447"/>
    <x v="1"/>
    <n v="5001364068"/>
    <x v="0"/>
    <s v="SCH_24EC"/>
    <s v="Two"/>
    <n v="10"/>
    <n v="386.19799999999998"/>
    <n v="319.80200000000002"/>
    <n v="310"/>
    <n v="269"/>
    <n v="251"/>
    <n v="195"/>
    <n v="147"/>
    <n v="71"/>
    <n v="77"/>
    <n v="27"/>
    <n v="26"/>
    <n v="165"/>
  </r>
  <r>
    <n v="1004117103"/>
    <s v="WSDOT"/>
    <n v="220005180454"/>
    <x v="1"/>
    <n v="5000010922"/>
    <x v="0"/>
    <s v="SCH_24EC"/>
    <s v="Two"/>
    <n v="10"/>
    <n v="794"/>
    <n v="864"/>
    <n v="755"/>
    <n v="841"/>
    <n v="798"/>
    <n v="803"/>
    <n v="710"/>
    <n v="715"/>
    <n v="812"/>
    <n v="797"/>
    <n v="931"/>
    <n v="970"/>
  </r>
  <r>
    <n v="1004117103"/>
    <s v="WSDOT"/>
    <n v="220005180462"/>
    <x v="1"/>
    <n v="5001595305"/>
    <x v="0"/>
    <s v="SCH_24EC"/>
    <s v="Two"/>
    <n v="10"/>
    <n v="363"/>
    <n v="396"/>
    <n v="351"/>
    <n v="474"/>
    <n v="457"/>
    <n v="461"/>
    <n v="396"/>
    <n v="418"/>
    <n v="481"/>
    <n v="472"/>
    <n v="546"/>
    <n v="578"/>
  </r>
  <r>
    <n v="1004117103"/>
    <s v="WSDOT"/>
    <n v="220005180488"/>
    <x v="1"/>
    <n v="5001912920"/>
    <x v="0"/>
    <s v="SCH_24EC"/>
    <s v="Two"/>
    <n v="10"/>
    <n v="610"/>
    <n v="546"/>
    <n v="528"/>
    <n v="437"/>
    <n v="385"/>
    <n v="354"/>
    <n v="305"/>
    <n v="316"/>
    <n v="427"/>
    <n v="416"/>
    <n v="529"/>
    <n v="648"/>
  </r>
  <r>
    <n v="1004117103"/>
    <s v="WSDOT"/>
    <n v="220005180595"/>
    <x v="1"/>
    <n v="5000841362"/>
    <x v="0"/>
    <s v="SCH_24EC"/>
    <s v="Two"/>
    <n v="10"/>
    <n v="772"/>
    <n v="684"/>
    <n v="654"/>
    <n v="523"/>
    <n v="477"/>
    <n v="408"/>
    <n v="439"/>
    <n v="404"/>
    <n v="535"/>
    <n v="519"/>
    <n v="654"/>
    <n v="808"/>
  </r>
  <r>
    <n v="1004117103"/>
    <s v="WSDOT"/>
    <n v="220005180603"/>
    <x v="1"/>
    <n v="5001821986"/>
    <x v="0"/>
    <s v="SCH_24EC"/>
    <s v="Two"/>
    <n v="10"/>
    <n v="583"/>
    <n v="521"/>
    <n v="539"/>
    <n v="460"/>
    <n v="430"/>
    <n v="433"/>
    <n v="386"/>
    <n v="388"/>
    <n v="489"/>
    <n v="465"/>
    <n v="565"/>
    <n v="586"/>
  </r>
  <r>
    <n v="1004117103"/>
    <s v="WSDOT"/>
    <n v="220005180629"/>
    <x v="1"/>
    <n v="5001926547"/>
    <x v="0"/>
    <s v="SCH_24EC"/>
    <s v="Two"/>
    <n v="10"/>
    <n v="636"/>
    <n v="577"/>
    <n v="592"/>
    <n v="504"/>
    <n v="451"/>
    <n v="431"/>
    <n v="382"/>
    <n v="385"/>
    <n v="481"/>
    <n v="445"/>
    <n v="547"/>
    <n v="670"/>
  </r>
  <r>
    <n v="1004117103"/>
    <s v="WSDOT"/>
    <n v="220005181882"/>
    <x v="1"/>
    <n v="5001087557"/>
    <x v="0"/>
    <s v="SCH_24EC"/>
    <s v="Two"/>
    <n v="10"/>
    <n v="1220"/>
    <n v="1080"/>
    <n v="1030"/>
    <n v="930"/>
    <n v="910"/>
    <n v="760"/>
    <n v="670"/>
    <n v="730"/>
    <n v="730"/>
    <n v="820"/>
    <n v="1010"/>
    <n v="1060"/>
  </r>
  <r>
    <n v="1004117103"/>
    <s v="WSDOT"/>
    <n v="220005182310"/>
    <x v="1"/>
    <n v="5000223867"/>
    <x v="0"/>
    <s v="SCH_24EC"/>
    <s v="Two"/>
    <n v="10"/>
    <n v="980.63"/>
    <n v="860"/>
    <n v="830"/>
    <n v="700"/>
    <n v="670"/>
    <n v="610"/>
    <n v="610"/>
    <n v="620"/>
    <n v="550"/>
    <n v="750"/>
    <n v="877.44"/>
    <n v="792.56"/>
  </r>
  <r>
    <n v="1004117103"/>
    <s v="WSDOT"/>
    <n v="220005182385"/>
    <x v="1"/>
    <n v="5001935582"/>
    <x v="0"/>
    <s v="SCH_24EC"/>
    <s v="Two"/>
    <n v="10"/>
    <n v="936"/>
    <n v="835"/>
    <n v="769"/>
    <n v="687"/>
    <n v="683"/>
    <n v="570"/>
    <n v="524"/>
    <n v="633"/>
    <n v="652"/>
    <n v="720"/>
    <n v="855"/>
    <n v="908"/>
  </r>
  <r>
    <n v="1004117103"/>
    <s v="WSDOT"/>
    <n v="220005182393"/>
    <x v="1"/>
    <n v="5001524208"/>
    <x v="0"/>
    <s v="SCH_24EL"/>
    <s v="Two"/>
    <n v="10"/>
    <n v="721"/>
    <n v="775"/>
    <n v="655"/>
    <n v="594"/>
    <n v="559"/>
    <n v="543"/>
    <n v="462"/>
    <n v="416"/>
    <n v="475"/>
    <n v="481"/>
    <n v="553"/>
    <n v="575"/>
  </r>
  <r>
    <n v="1004117103"/>
    <s v="WSDOT"/>
    <n v="220005183144"/>
    <x v="1"/>
    <n v="5001278348"/>
    <x v="0"/>
    <s v="SCH_24EC"/>
    <s v="Two"/>
    <n v="10"/>
    <n v="593"/>
    <n v="528"/>
    <n v="507"/>
    <n v="473"/>
    <n v="490"/>
    <n v="440"/>
    <n v="407"/>
    <n v="466"/>
    <n v="462"/>
    <n v="486"/>
    <n v="542"/>
    <n v="555"/>
  </r>
  <r>
    <n v="1004117103"/>
    <s v="WSDOT"/>
    <n v="220005183151"/>
    <x v="1"/>
    <n v="5001298659"/>
    <x v="0"/>
    <s v="SCH_24EC"/>
    <s v="Two"/>
    <n v="10"/>
    <n v="917"/>
    <n v="754"/>
    <n v="581"/>
    <n v="564"/>
    <n v="558"/>
    <n v="513"/>
    <n v="414"/>
    <n v="448"/>
    <n v="559"/>
    <n v="605"/>
    <n v="749"/>
    <n v="814"/>
  </r>
  <r>
    <n v="1004117103"/>
    <s v="WSDOT"/>
    <n v="220005184167"/>
    <x v="1"/>
    <n v="5000213236"/>
    <x v="0"/>
    <s v="SCH_24EC"/>
    <s v="Two"/>
    <n v="10"/>
    <n v="359"/>
    <n v="304"/>
    <n v="298"/>
    <n v="288"/>
    <n v="308"/>
    <n v="280"/>
    <n v="258"/>
    <n v="302"/>
    <n v="290"/>
    <n v="306"/>
    <n v="335"/>
    <n v="333"/>
  </r>
  <r>
    <n v="1004117103"/>
    <s v="WSDOT"/>
    <n v="220005184654"/>
    <x v="1"/>
    <n v="5000165026"/>
    <x v="0"/>
    <s v="SCH_24EC"/>
    <s v="Two"/>
    <n v="10"/>
    <n v="1784"/>
    <n v="1798"/>
    <n v="1738"/>
    <n v="1475"/>
    <n v="1370"/>
    <n v="1210"/>
    <n v="1224"/>
    <n v="1173"/>
    <n v="1373"/>
    <n v="1451"/>
    <n v="1627"/>
    <n v="1948"/>
  </r>
  <r>
    <n v="1004117103"/>
    <s v="WSDOT"/>
    <n v="220005184662"/>
    <x v="1"/>
    <n v="5000997518"/>
    <x v="0"/>
    <s v="SCH_24EC"/>
    <s v="Two"/>
    <n v="10"/>
    <n v="621"/>
    <n v="559"/>
    <n v="548"/>
    <n v="496"/>
    <n v="491"/>
    <n v="527"/>
    <n v="513"/>
    <n v="584"/>
    <n v="587"/>
    <n v="628"/>
    <n v="703"/>
    <n v="744"/>
  </r>
  <r>
    <n v="1004117103"/>
    <s v="WSDOT"/>
    <n v="220005190164"/>
    <x v="1"/>
    <n v="5001006068"/>
    <x v="0"/>
    <s v="SCH_24EC"/>
    <s v="Two"/>
    <n v="10"/>
    <n v="1636"/>
    <n v="1424"/>
    <n v="1270"/>
    <n v="1180"/>
    <n v="1154"/>
    <n v="962"/>
    <n v="857"/>
    <n v="1009"/>
    <n v="1052"/>
    <n v="1122"/>
    <n v="1191"/>
    <n v="1240"/>
  </r>
  <r>
    <n v="1004117103"/>
    <s v="WSDOT"/>
    <n v="220005198431"/>
    <x v="1"/>
    <n v="5000390077"/>
    <x v="1"/>
    <s v="SCH_25EL"/>
    <s v="Two"/>
    <n v="10"/>
    <n v="15046"/>
    <n v="13167"/>
    <n v="11753"/>
    <n v="10099"/>
    <n v="7803"/>
    <n v="6980"/>
    <n v="6959"/>
    <n v="6922"/>
    <n v="8976"/>
    <n v="9454"/>
    <n v="10412"/>
    <n v="12837"/>
  </r>
  <r>
    <n v="1004117103"/>
    <s v="WSDOT"/>
    <n v="220005198886"/>
    <x v="1"/>
    <n v="5000246753"/>
    <x v="0"/>
    <s v="SCH_24EC"/>
    <s v="Two"/>
    <n v="10"/>
    <n v="2055"/>
    <n v="1692"/>
    <n v="1589"/>
    <n v="1653"/>
    <n v="1390"/>
    <n v="1345"/>
    <n v="1360"/>
    <n v="1360"/>
    <n v="1493"/>
    <n v="1116"/>
    <n v="1305"/>
    <n v="1889"/>
  </r>
  <r>
    <n v="1004117103"/>
    <s v="WSDOT"/>
    <n v="220005208321"/>
    <x v="1"/>
    <n v="5000201174"/>
    <x v="0"/>
    <s v="SCH_24EC"/>
    <s v="Two"/>
    <n v="10"/>
    <n v="1586"/>
    <n v="1545"/>
    <n v="1382"/>
    <n v="1124"/>
    <n v="937"/>
    <n v="1006"/>
    <n v="888"/>
    <n v="863"/>
    <n v="1014"/>
    <n v="1125"/>
    <n v="1238"/>
    <n v="1613"/>
  </r>
  <r>
    <n v="1004117103"/>
    <s v="WSDOT"/>
    <n v="220005208354"/>
    <x v="1"/>
    <n v="5001059622"/>
    <x v="0"/>
    <s v="SCH_24EC"/>
    <s v="Two"/>
    <n v="10"/>
    <n v="1080"/>
    <n v="1010"/>
    <n v="1070"/>
    <n v="870"/>
    <n v="800"/>
    <n v="820"/>
    <n v="700"/>
    <n v="690"/>
    <n v="860"/>
    <n v="870"/>
    <n v="930"/>
    <n v="1150"/>
  </r>
  <r>
    <n v="1004117103"/>
    <s v="WSDOT"/>
    <n v="220005208388"/>
    <x v="1"/>
    <n v="5001535064"/>
    <x v="0"/>
    <s v="SCH_24EC"/>
    <s v="Two"/>
    <n v="10"/>
    <n v="2450"/>
    <n v="2230"/>
    <n v="2220"/>
    <n v="1905.172"/>
    <n v="1455.828"/>
    <n v="1478"/>
    <n v="1298"/>
    <n v="1334"/>
    <n v="1718"/>
    <n v="1818"/>
    <n v="1853"/>
    <n v="2238"/>
  </r>
  <r>
    <n v="1004117103"/>
    <s v="WSDOT"/>
    <n v="220005208891"/>
    <x v="1"/>
    <n v="5001071010"/>
    <x v="0"/>
    <s v="SCH_24EC"/>
    <s v="Two"/>
    <n v="10"/>
    <n v="620"/>
    <n v="419"/>
    <n v="462"/>
    <n v="460"/>
    <n v="484"/>
    <n v="530"/>
    <n v="461"/>
    <n v="474"/>
    <n v="553"/>
    <n v="627"/>
    <n v="614"/>
    <n v="663"/>
  </r>
  <r>
    <n v="1004117103"/>
    <s v="WSDOT"/>
    <n v="220005208933"/>
    <x v="1"/>
    <n v="5000284933"/>
    <x v="1"/>
    <s v="SCH_25EC"/>
    <s v="Two"/>
    <n v="10"/>
    <n v="35739"/>
    <n v="31871"/>
    <n v="31258"/>
    <n v="24576"/>
    <n v="21910"/>
    <n v="20125"/>
    <n v="17926"/>
    <n v="19180"/>
    <n v="25193"/>
    <n v="28107"/>
    <n v="30644"/>
    <n v="37497"/>
  </r>
  <r>
    <n v="1004117103"/>
    <s v="WSDOT"/>
    <n v="220005214170"/>
    <x v="1"/>
    <n v="5000213092"/>
    <x v="0"/>
    <s v="SCH_24EC"/>
    <s v="Two"/>
    <n v="10"/>
    <n v="328"/>
    <n v="338"/>
    <n v="296"/>
    <n v="266"/>
    <n v="230"/>
    <n v="222"/>
    <n v="163"/>
    <n v="163"/>
    <n v="205"/>
    <n v="274"/>
    <n v="318"/>
    <n v="321"/>
  </r>
  <r>
    <n v="1004117103"/>
    <s v="WSDOT"/>
    <n v="220005214402"/>
    <x v="1"/>
    <n v="5001093466"/>
    <x v="0"/>
    <s v="SCH_24EC"/>
    <s v="Two"/>
    <n v="10"/>
    <n v="4640"/>
    <n v="4320"/>
    <n v="3680"/>
    <n v="3360"/>
    <n v="3040"/>
    <n v="3040"/>
    <n v="2720"/>
    <n v="1805.6"/>
    <n v="3314.4"/>
    <n v="3840"/>
    <n v="4000"/>
    <n v="4160"/>
  </r>
  <r>
    <n v="1004117103"/>
    <s v="WSDOT"/>
    <n v="220005265842"/>
    <x v="1"/>
    <n v="5000951921"/>
    <x v="0"/>
    <s v="SCH_24EC"/>
    <s v="Two"/>
    <n v="10"/>
    <n v="2012"/>
    <n v="2008"/>
    <n v="2261"/>
    <n v="2127"/>
    <n v="2267"/>
    <n v="2261"/>
    <n v="1590"/>
    <n v="1528"/>
    <n v="1791"/>
    <n v="1681"/>
    <n v="1679"/>
    <n v="1951"/>
  </r>
  <r>
    <n v="1004117103"/>
    <s v="WSDOT"/>
    <n v="220005265859"/>
    <x v="1"/>
    <n v="5001772734"/>
    <x v="0"/>
    <s v="SCH_24EC"/>
    <s v="Two"/>
    <n v="10"/>
    <n v="262"/>
    <n v="256"/>
    <n v="246"/>
    <n v="225"/>
    <n v="238"/>
    <n v="214"/>
    <n v="212"/>
    <n v="226"/>
    <n v="236"/>
    <n v="232"/>
    <n v="267"/>
    <n v="268"/>
  </r>
  <r>
    <n v="1004117103"/>
    <s v="WSDOT"/>
    <n v="220005265867"/>
    <x v="1"/>
    <n v="5000205122"/>
    <x v="0"/>
    <s v="SCH_24EL"/>
    <s v="Two"/>
    <n v="10"/>
    <n v="13952"/>
    <n v="12117"/>
    <n v="11993"/>
    <n v="9385"/>
    <n v="8323"/>
    <n v="8188"/>
    <n v="7284"/>
    <n v="7580"/>
    <n v="9724"/>
    <n v="10034"/>
    <n v="11297"/>
    <n v="13579"/>
  </r>
  <r>
    <n v="1004117103"/>
    <s v="WSDOT"/>
    <n v="220005265883"/>
    <x v="1"/>
    <n v="5000296565"/>
    <x v="0"/>
    <s v="SCH_24EC"/>
    <s v="Two"/>
    <n v="10"/>
    <n v="3507"/>
    <n v="3106"/>
    <n v="1986"/>
    <n v="2457"/>
    <n v="2250"/>
    <n v="2287"/>
    <n v="2069"/>
    <n v="2107"/>
    <n v="2607"/>
    <n v="2688"/>
    <n v="2961"/>
    <n v="3595"/>
  </r>
  <r>
    <n v="1004117103"/>
    <s v="WSDOT"/>
    <n v="220005265941"/>
    <x v="1"/>
    <n v="5000060524"/>
    <x v="0"/>
    <s v="SCH_24EC"/>
    <s v="Two"/>
    <n v="10"/>
    <n v="3160"/>
    <n v="2560"/>
    <n v="2760"/>
    <n v="2200"/>
    <n v="1840"/>
    <n v="1880"/>
    <n v="1560"/>
    <n v="1600"/>
    <n v="2000"/>
    <n v="2280"/>
    <n v="2720"/>
    <n v="3280"/>
  </r>
  <r>
    <n v="1004117103"/>
    <s v="WSDOT"/>
    <n v="220005265982"/>
    <x v="1"/>
    <n v="5000183778"/>
    <x v="0"/>
    <s v="SCH_24EC"/>
    <s v="Two"/>
    <n v="10"/>
    <n v="2771"/>
    <n v="2550"/>
    <n v="2402"/>
    <n v="1891"/>
    <n v="1640"/>
    <n v="1544"/>
    <n v="1342"/>
    <n v="1422"/>
    <n v="1904"/>
    <n v="2017"/>
    <n v="2249"/>
    <n v="2796"/>
  </r>
  <r>
    <n v="1004117103"/>
    <s v="WSDOT"/>
    <n v="220005266097"/>
    <x v="1"/>
    <n v="5001614587"/>
    <x v="0"/>
    <s v="SCH_24EC"/>
    <s v="Two"/>
    <n v="10"/>
    <n v="888"/>
    <n v="810"/>
    <n v="818"/>
    <n v="668"/>
    <n v="601"/>
    <n v="570"/>
    <n v="500"/>
    <n v="507"/>
    <n v="677"/>
    <n v="701"/>
    <n v="699"/>
    <n v="1023"/>
  </r>
  <r>
    <n v="1004117103"/>
    <s v="WSDOT"/>
    <n v="220005266139"/>
    <x v="1"/>
    <n v="5000689588"/>
    <x v="0"/>
    <s v="SCH_24EC"/>
    <s v="Two"/>
    <n v="10"/>
    <n v="925"/>
    <n v="846"/>
    <n v="863"/>
    <n v="682"/>
    <n v="592"/>
    <n v="573"/>
    <n v="505"/>
    <n v="521"/>
    <n v="651"/>
    <n v="650"/>
    <n v="720"/>
    <n v="971"/>
  </r>
  <r>
    <n v="1004117103"/>
    <s v="WSDOT"/>
    <n v="220005266162"/>
    <x v="1"/>
    <n v="5001576746"/>
    <x v="0"/>
    <s v="SCH_24EC"/>
    <s v="Two"/>
    <n v="10"/>
    <n v="10721"/>
    <n v="9708"/>
    <n v="9660"/>
    <n v="7509"/>
    <n v="6687"/>
    <n v="6358"/>
    <n v="5669"/>
    <n v="6057"/>
    <n v="8014"/>
    <n v="8447"/>
    <n v="9335"/>
    <n v="11473"/>
  </r>
  <r>
    <n v="1004117103"/>
    <s v="WSDOT"/>
    <n v="220005266717"/>
    <x v="1"/>
    <n v="5001249801"/>
    <x v="0"/>
    <s v="SCH_24EC"/>
    <s v="Two"/>
    <n v="10"/>
    <n v="12387"/>
    <n v="12115"/>
    <n v="13033"/>
    <n v="10048"/>
    <n v="7827"/>
    <n v="8340"/>
    <n v="7888"/>
    <n v="7502"/>
    <n v="7919"/>
    <n v="8495"/>
    <n v="9552"/>
    <n v="12814"/>
  </r>
  <r>
    <n v="1004117103"/>
    <s v="WSDOT"/>
    <n v="220005266766"/>
    <x v="1"/>
    <n v="5000047097"/>
    <x v="0"/>
    <s v="SCH_24EC"/>
    <s v="Two"/>
    <n v="10"/>
    <n v="4400"/>
    <n v="3600"/>
    <n v="3360"/>
    <n v="3360"/>
    <n v="2560"/>
    <n v="2160"/>
    <n v="2240"/>
    <n v="2240"/>
    <n v="2560"/>
    <n v="3040"/>
    <n v="3120"/>
    <n v="3920"/>
  </r>
  <r>
    <n v="1004117103"/>
    <s v="WSDOT"/>
    <n v="220005266774"/>
    <x v="1"/>
    <n v="5001435841"/>
    <x v="0"/>
    <s v="SCH_24EC"/>
    <s v="Two"/>
    <n v="10"/>
    <n v="5537"/>
    <n v="4830"/>
    <n v="4449"/>
    <n v="3998"/>
    <n v="3846"/>
    <n v="3247"/>
    <n v="2940"/>
    <n v="3369"/>
    <n v="3528"/>
    <n v="3934"/>
    <n v="4725"/>
    <n v="4928"/>
  </r>
  <r>
    <n v="1004117103"/>
    <s v="WSDOT"/>
    <n v="220005266782"/>
    <x v="1"/>
    <n v="5001842675"/>
    <x v="0"/>
    <s v="SCH_24EC"/>
    <s v="Two"/>
    <n v="10"/>
    <n v="2820"/>
    <n v="2552"/>
    <n v="2694"/>
    <n v="2322"/>
    <n v="2242"/>
    <n v="1960"/>
    <n v="2023"/>
    <n v="1864"/>
    <n v="2101"/>
    <n v="2255"/>
    <n v="2414"/>
    <n v="2814"/>
  </r>
  <r>
    <n v="1004117103"/>
    <s v="WSDOT"/>
    <n v="220005267335"/>
    <x v="1"/>
    <n v="5001823485"/>
    <x v="0"/>
    <s v="SCH_24EC"/>
    <s v="Two"/>
    <n v="10"/>
    <n v="3687"/>
    <n v="2983"/>
    <n v="2881"/>
    <n v="3055"/>
    <n v="2673"/>
    <n v="2790"/>
    <n v="3007"/>
    <n v="2884"/>
    <n v="2900"/>
    <n v="3243"/>
    <n v="3110"/>
    <n v="3673"/>
  </r>
  <r>
    <n v="1004117103"/>
    <s v="WSDOT"/>
    <n v="220005267350"/>
    <x v="1"/>
    <n v="5000916989"/>
    <x v="0"/>
    <s v="SCH_24EC"/>
    <s v="Two"/>
    <n v="10"/>
    <n v="4533"/>
    <n v="4118"/>
    <n v="4112"/>
    <n v="3626"/>
    <n v="3491"/>
    <n v="2975"/>
    <n v="2988"/>
    <n v="2724"/>
    <n v="3086"/>
    <n v="3776"/>
    <n v="4246"/>
    <n v="4944"/>
  </r>
  <r>
    <n v="1004117103"/>
    <s v="WSDOT"/>
    <n v="220005269356"/>
    <x v="1"/>
    <n v="5000162086"/>
    <x v="0"/>
    <s v="SCH_24EL"/>
    <s v="Two"/>
    <n v="10"/>
    <n v="790"/>
    <n v="700"/>
    <n v="690"/>
    <n v="597"/>
    <n v="532"/>
    <n v="552"/>
    <n v="516"/>
    <n v="551"/>
    <n v="644"/>
    <n v="677"/>
    <n v="711"/>
    <n v="833"/>
  </r>
  <r>
    <n v="1004117103"/>
    <s v="WSDOT"/>
    <n v="220005270537"/>
    <x v="1"/>
    <n v="5000338244"/>
    <x v="0"/>
    <s v="SCH_24EC"/>
    <s v="Two"/>
    <n v="10"/>
    <n v="9773"/>
    <n v="7274"/>
    <n v="4918"/>
    <n v="5514"/>
    <n v="5311"/>
    <n v="4838"/>
    <n v="4781"/>
    <n v="5080"/>
    <n v="5622"/>
    <n v="6568"/>
    <n v="6904"/>
    <n v="8714"/>
  </r>
  <r>
    <n v="1004117103"/>
    <s v="WSDOT"/>
    <n v="220005271352"/>
    <x v="1"/>
    <n v="5001528831"/>
    <x v="0"/>
    <s v="SCH_24EL"/>
    <s v="Two"/>
    <n v="10"/>
    <n v="4000"/>
    <n v="3360"/>
    <n v="2880"/>
    <n v="2560"/>
    <n v="2400"/>
    <n v="2080"/>
    <n v="2080"/>
    <n v="2560"/>
    <n v="2560"/>
    <n v="3360"/>
    <m/>
    <n v="6400"/>
  </r>
  <r>
    <n v="1004117103"/>
    <s v="WSDOT"/>
    <n v="220005272012"/>
    <x v="1"/>
    <n v="5001843921"/>
    <x v="0"/>
    <s v="SCH_24EL"/>
    <s v="Two"/>
    <n v="10"/>
    <n v="860"/>
    <n v="740"/>
    <n v="660"/>
    <n v="620"/>
    <n v="500"/>
    <n v="440"/>
    <n v="480"/>
    <n v="460"/>
    <n v="580"/>
    <n v="660"/>
    <n v="762.42"/>
    <n v="826.22"/>
  </r>
  <r>
    <n v="1004117103"/>
    <s v="WSDOT"/>
    <n v="220005272665"/>
    <x v="1"/>
    <n v="5001548258"/>
    <x v="0"/>
    <s v="SCH_24EC"/>
    <s v="Two"/>
    <n v="10"/>
    <n v="5143"/>
    <n v="4774"/>
    <n v="4364"/>
    <n v="4151"/>
    <n v="3122"/>
    <n v="2822"/>
    <n v="2960"/>
    <n v="3157"/>
    <n v="3934"/>
    <n v="4387"/>
    <n v="5479"/>
    <n v="5400"/>
  </r>
  <r>
    <n v="1004117103"/>
    <s v="WSDOT"/>
    <n v="220005272798"/>
    <x v="1"/>
    <n v="5001423326"/>
    <x v="0"/>
    <s v="SCH_24EC"/>
    <s v="Two"/>
    <n v="10"/>
    <n v="3740"/>
    <n v="3020"/>
    <n v="2690"/>
    <n v="2370"/>
    <n v="2200"/>
    <n v="1941"/>
    <n v="1940"/>
    <n v="2304"/>
    <n v="2460"/>
    <n v="2921"/>
    <n v="2892"/>
    <n v="3178"/>
  </r>
  <r>
    <n v="1004117103"/>
    <s v="WSDOT"/>
    <n v="220005272889"/>
    <x v="1"/>
    <n v="5001222885"/>
    <x v="0"/>
    <s v="SCH_24EC"/>
    <s v="Two"/>
    <n v="10"/>
    <n v="392"/>
    <n v="356"/>
    <n v="329"/>
    <n v="334"/>
    <n v="289"/>
    <n v="286"/>
    <n v="314"/>
    <n v="315"/>
    <n v="357"/>
    <n v="360"/>
    <n v="425"/>
    <n v="388"/>
  </r>
  <r>
    <n v="1004117103"/>
    <s v="WSDOT"/>
    <n v="220005285477"/>
    <x v="1"/>
    <n v="5000613732"/>
    <x v="0"/>
    <s v="SCH_24EC"/>
    <s v="Two"/>
    <n v="10"/>
    <n v="8160"/>
    <n v="6880"/>
    <n v="5760"/>
    <n v="6616.48"/>
    <n v="4448"/>
    <n v="4320"/>
    <n v="4160"/>
    <n v="4800"/>
    <n v="5600"/>
    <n v="6240"/>
    <n v="8160"/>
    <n v="7840"/>
  </r>
  <r>
    <n v="1004117103"/>
    <s v="WSDOT"/>
    <n v="220005302249"/>
    <x v="1"/>
    <n v="5001569520"/>
    <x v="0"/>
    <s v="SCH_24EC"/>
    <s v="Two"/>
    <n v="10"/>
    <n v="4871"/>
    <n v="4407"/>
    <n v="4186"/>
    <n v="3487"/>
    <n v="2968"/>
    <n v="2963"/>
    <n v="2786"/>
    <n v="2666"/>
    <n v="2954"/>
    <n v="3865"/>
    <n v="4801"/>
    <n v="4666"/>
  </r>
  <r>
    <n v="1004117103"/>
    <s v="WSDOT"/>
    <n v="220005302702"/>
    <x v="1"/>
    <n v="5000778201"/>
    <x v="0"/>
    <s v="SCH_24EC"/>
    <s v="Two"/>
    <n v="10"/>
    <n v="169"/>
    <n v="292"/>
    <n v="417"/>
    <n v="439"/>
    <n v="543"/>
    <n v="586"/>
    <n v="393"/>
    <n v="402"/>
    <n v="433"/>
    <n v="415"/>
    <n v="503"/>
    <n v="451"/>
  </r>
  <r>
    <n v="1004117103"/>
    <s v="WSDOT"/>
    <n v="220005302710"/>
    <x v="1"/>
    <n v="5000167125"/>
    <x v="0"/>
    <s v="SCH_24EC"/>
    <s v="Two"/>
    <n v="10"/>
    <n v="899"/>
    <n v="809"/>
    <n v="763"/>
    <n v="647"/>
    <n v="571"/>
    <n v="563"/>
    <n v="542"/>
    <n v="613"/>
    <n v="661"/>
    <n v="658"/>
    <n v="805"/>
    <n v="1084"/>
  </r>
  <r>
    <n v="1004117103"/>
    <s v="WSDOT"/>
    <n v="220005302777"/>
    <x v="1"/>
    <n v="5001604803"/>
    <x v="0"/>
    <s v="SCH_24EC"/>
    <s v="Two"/>
    <n v="10"/>
    <n v="730"/>
    <n v="710"/>
    <n v="700"/>
    <n v="610"/>
    <n v="560"/>
    <n v="530"/>
    <n v="490"/>
    <n v="510"/>
    <n v="650"/>
    <n v="660"/>
    <n v="770"/>
    <n v="754.33"/>
  </r>
  <r>
    <n v="1004117103"/>
    <s v="WSDOT"/>
    <n v="220005302991"/>
    <x v="1"/>
    <n v="5001548845"/>
    <x v="0"/>
    <s v="SCH_24EC"/>
    <s v="Two"/>
    <n v="10"/>
    <n v="1647"/>
    <n v="1494"/>
    <n v="1408"/>
    <n v="1174"/>
    <n v="1027"/>
    <n v="1030"/>
    <n v="1002"/>
    <n v="1119"/>
    <n v="1344"/>
    <n v="1448"/>
    <n v="1756"/>
    <n v="1646"/>
  </r>
  <r>
    <n v="1004117103"/>
    <s v="WSDOT"/>
    <n v="220005303031"/>
    <x v="1"/>
    <n v="5001013985"/>
    <x v="0"/>
    <s v="SCH_24EL"/>
    <s v="Two"/>
    <n v="10"/>
    <n v="5600"/>
    <n v="5120"/>
    <n v="5440"/>
    <n v="4480"/>
    <n v="3840"/>
    <n v="3840"/>
    <n v="3840"/>
    <n v="4160"/>
    <n v="4800"/>
    <n v="5280"/>
    <n v="6400"/>
    <n v="5760"/>
  </r>
  <r>
    <n v="1004117103"/>
    <s v="WSDOT"/>
    <n v="220005303056"/>
    <x v="1"/>
    <n v="5000504964"/>
    <x v="0"/>
    <s v="SCH_24EC"/>
    <s v="Two"/>
    <n v="10"/>
    <n v="9258.7199999999993"/>
    <n v="8137.44"/>
    <n v="6536.84"/>
    <n v="5763"/>
    <n v="4918"/>
    <n v="4850"/>
    <n v="3159"/>
    <n v="3522"/>
    <n v="4240"/>
    <n v="4537"/>
    <n v="5464"/>
    <n v="5024"/>
  </r>
  <r>
    <n v="1004117103"/>
    <s v="WSDOT"/>
    <n v="220005303601"/>
    <x v="1"/>
    <n v="5001861503"/>
    <x v="0"/>
    <s v="SCH_24EC"/>
    <s v="Two"/>
    <n v="10"/>
    <n v="3240"/>
    <n v="3114"/>
    <n v="4035"/>
    <n v="3860"/>
    <n v="3219"/>
    <n v="3186"/>
    <n v="3048"/>
    <n v="3412"/>
    <n v="4148"/>
    <n v="4430"/>
    <n v="5325"/>
    <n v="5160"/>
  </r>
  <r>
    <n v="1004117103"/>
    <s v="WSDOT"/>
    <n v="220005303650"/>
    <x v="1"/>
    <n v="5001704266"/>
    <x v="0"/>
    <s v="SCH_24EC"/>
    <s v="Two"/>
    <n v="10"/>
    <n v="854"/>
    <n v="826"/>
    <n v="791"/>
    <n v="689"/>
    <n v="617"/>
    <n v="649"/>
    <n v="619"/>
    <n v="672"/>
    <n v="789"/>
    <n v="821"/>
    <n v="977"/>
    <n v="890"/>
  </r>
  <r>
    <n v="1004117103"/>
    <s v="WSDOT"/>
    <n v="220005303676"/>
    <x v="1"/>
    <n v="5000650302"/>
    <x v="0"/>
    <s v="SCH_24EL"/>
    <s v="Two"/>
    <n v="10"/>
    <n v="462"/>
    <n v="451"/>
    <n v="445"/>
    <n v="394"/>
    <n v="357"/>
    <n v="373"/>
    <n v="355"/>
    <n v="383"/>
    <n v="442"/>
    <n v="452"/>
    <n v="533"/>
    <n v="480"/>
  </r>
  <r>
    <n v="1004117103"/>
    <s v="WSDOT"/>
    <n v="220005625821"/>
    <x v="1"/>
    <n v="5001834262"/>
    <x v="0"/>
    <s v="SCH_24EC"/>
    <s v="Two"/>
    <n v="10"/>
    <n v="3136"/>
    <n v="2797"/>
    <n v="2693"/>
    <n v="2327"/>
    <n v="2289"/>
    <n v="1942"/>
    <n v="1983"/>
    <n v="1910"/>
    <n v="2276"/>
    <n v="2555"/>
    <n v="2757"/>
    <n v="3230"/>
  </r>
  <r>
    <n v="1004117103"/>
    <s v="WSDOT"/>
    <n v="220005817279"/>
    <x v="1"/>
    <n v="5002026030"/>
    <x v="0"/>
    <s v="SCH_24EC"/>
    <s v="Two"/>
    <n v="10"/>
    <n v="500"/>
    <n v="470"/>
    <n v="500"/>
    <n v="380"/>
    <n v="370"/>
    <n v="370"/>
    <n v="338"/>
    <n v="331"/>
    <n v="396"/>
    <n v="360"/>
    <n v="418"/>
    <n v="526"/>
  </r>
  <r>
    <n v="1004117103"/>
    <s v="WSDOT"/>
    <n v="220005989037"/>
    <x v="1"/>
    <n v="5000764364"/>
    <x v="0"/>
    <s v="SCH_24EC"/>
    <s v="Two"/>
    <n v="10"/>
    <n v="841"/>
    <n v="699"/>
    <n v="645"/>
    <n v="610"/>
    <n v="585"/>
    <n v="535"/>
    <n v="545"/>
    <n v="614"/>
    <n v="578"/>
    <n v="668"/>
    <n v="634"/>
    <n v="714"/>
  </r>
  <r>
    <n v="1004117103"/>
    <s v="WSDOT"/>
    <n v="220006107100"/>
    <x v="1"/>
    <n v="5001990760"/>
    <x v="0"/>
    <s v="SCH_24EC"/>
    <s v="Two"/>
    <n v="10"/>
    <n v="480"/>
    <n v="450"/>
    <n v="500"/>
    <n v="420"/>
    <n v="380"/>
    <n v="370"/>
    <n v="353"/>
    <n v="346"/>
    <n v="407"/>
    <n v="367"/>
    <n v="408"/>
    <n v="502"/>
  </r>
  <r>
    <n v="1004117103"/>
    <s v="WSDOT"/>
    <n v="220006346229"/>
    <x v="1"/>
    <n v="5001248394"/>
    <x v="0"/>
    <s v="SCH_24EC"/>
    <s v="Two"/>
    <n v="10"/>
    <m/>
    <n v="611"/>
    <m/>
    <n v="511"/>
    <m/>
    <n v="415"/>
    <m/>
    <n v="383"/>
    <m/>
    <n v="485"/>
    <m/>
    <n v="624"/>
  </r>
  <r>
    <n v="1004117103"/>
    <s v="WSDOT"/>
    <n v="220006372290"/>
    <x v="1"/>
    <n v="5001937716"/>
    <x v="0"/>
    <s v="SCH_24EC"/>
    <s v="Two"/>
    <n v="10"/>
    <n v="819"/>
    <n v="737"/>
    <n v="690"/>
    <n v="569"/>
    <n v="482"/>
    <n v="475"/>
    <n v="458"/>
    <n v="439"/>
    <n v="424"/>
    <n v="445"/>
    <n v="469"/>
    <n v="442"/>
  </r>
  <r>
    <n v="1004117103"/>
    <s v="WSDOT"/>
    <n v="220009590328"/>
    <x v="1"/>
    <n v="5002095669"/>
    <x v="0"/>
    <s v="SCH_24EC"/>
    <s v="Two"/>
    <n v="10"/>
    <n v="970"/>
    <n v="971"/>
    <n v="784"/>
    <n v="645"/>
    <n v="240"/>
    <n v="220"/>
    <n v="178"/>
    <n v="209"/>
    <n v="222"/>
    <n v="258"/>
    <n v="314"/>
    <n v="355"/>
  </r>
  <r>
    <n v="1004117103"/>
    <s v="WSDOT"/>
    <n v="220011787060"/>
    <x v="1"/>
    <n v="5002069368"/>
    <x v="0"/>
    <s v="SCH_24EC"/>
    <s v="Two"/>
    <n v="10"/>
    <n v="401"/>
    <n v="403"/>
    <n v="412"/>
    <n v="374"/>
    <n v="381"/>
    <n v="350"/>
    <n v="349"/>
    <n v="360"/>
    <n v="375"/>
    <n v="350"/>
    <n v="409"/>
    <n v="413"/>
  </r>
  <r>
    <n v="1004117103"/>
    <s v="WSDOT"/>
    <n v="220012174250"/>
    <x v="1"/>
    <n v="5000338528"/>
    <x v="0"/>
    <s v="SCH_24EC"/>
    <s v="Two"/>
    <n v="10"/>
    <n v="1580"/>
    <n v="1360"/>
    <n v="1260"/>
    <n v="1224.06"/>
    <n v="515.94000000000005"/>
    <n v="590"/>
    <n v="730"/>
    <n v="901"/>
    <n v="918"/>
    <m/>
    <n v="2424"/>
    <n v="1541"/>
  </r>
  <r>
    <n v="1004117103"/>
    <s v="WSDOT"/>
    <n v="220013069277"/>
    <x v="1"/>
    <n v="5000475768"/>
    <x v="0"/>
    <s v="SCH_24EC"/>
    <s v="Two"/>
    <n v="10"/>
    <n v="4318"/>
    <n v="4714"/>
    <n v="5079"/>
    <n v="3280"/>
    <n v="1475"/>
    <n v="1198"/>
    <n v="1051"/>
    <n v="1078"/>
    <n v="1143"/>
    <n v="1818"/>
    <n v="5362"/>
    <n v="3388"/>
  </r>
  <r>
    <n v="1004117103"/>
    <s v="WSDOT"/>
    <n v="220017074315"/>
    <x v="1"/>
    <n v="5002212081"/>
    <x v="0"/>
    <s v="SCH_24EC"/>
    <s v="Two"/>
    <n v="10"/>
    <n v="8546"/>
    <n v="7479"/>
    <n v="7004"/>
    <n v="5758"/>
    <n v="4901"/>
    <n v="4809"/>
    <n v="4621"/>
    <n v="5263"/>
    <n v="6487"/>
    <n v="7074"/>
    <n v="8672"/>
    <n v="8003"/>
  </r>
  <r>
    <n v="1004141803"/>
    <s v="WASH ST DEPT OF TRAN"/>
    <n v="200020075566"/>
    <x v="1"/>
    <n v="5001064040"/>
    <x v="3"/>
    <s v="SCH_31EC"/>
    <s v="Two"/>
    <n v="10"/>
    <n v="10800"/>
    <n v="11700"/>
    <n v="9900"/>
    <n v="9000"/>
    <n v="6300"/>
    <n v="7200"/>
    <n v="6600"/>
    <n v="6900"/>
    <n v="6000"/>
    <n v="7800"/>
    <n v="9300"/>
    <n v="10200"/>
  </r>
  <r>
    <n v="1004141803"/>
    <s v="WASH ST DEPT OF TRAN"/>
    <n v="220018556336"/>
    <x v="1"/>
    <n v="5000676408"/>
    <x v="3"/>
    <s v="SCH_31EC"/>
    <s v="Two"/>
    <n v="10"/>
    <n v="58860"/>
    <n v="58500"/>
    <n v="57780"/>
    <n v="46620"/>
    <n v="43200"/>
    <n v="32160"/>
    <n v="29520"/>
    <n v="25620"/>
    <n v="25380"/>
    <n v="32520"/>
    <n v="54480"/>
    <n v="56760"/>
  </r>
  <r>
    <n v="1004141803"/>
    <s v="WASH ST DEPT OF TRAN"/>
    <n v="220024908265"/>
    <x v="1"/>
    <n v="5001184182"/>
    <x v="0"/>
    <s v="SCH_24EC"/>
    <s v="Two"/>
    <n v="10"/>
    <n v="2410"/>
    <n v="2520"/>
    <n v="2250"/>
    <n v="2070"/>
    <n v="1910"/>
    <n v="1880"/>
    <n v="1580"/>
    <n v="1670"/>
    <n v="1970"/>
    <n v="2100"/>
    <n v="3040"/>
    <n v="3180"/>
  </r>
  <r>
    <n v="1004182439"/>
    <s v="WASH ST DEPT OF HWYS"/>
    <n v="200022636746"/>
    <x v="1"/>
    <n v="5001020817"/>
    <x v="3"/>
    <s v="SCH_31EC"/>
    <s v="Two"/>
    <n v="10"/>
    <n v="37200"/>
    <n v="39600"/>
    <n v="35700"/>
    <n v="28200"/>
    <n v="18300"/>
    <n v="14400"/>
    <n v="12300"/>
    <n v="12000"/>
    <n v="13500"/>
    <n v="22200"/>
    <n v="30300"/>
    <n v="38700"/>
  </r>
  <r>
    <n v="1004306084"/>
    <s v="DEPT OF LABOR &amp; INDUSTRIES"/>
    <n v="200001375365"/>
    <x v="2"/>
    <n v="5000510716"/>
    <x v="3"/>
    <s v="SCH_31EC"/>
    <s v="Two"/>
    <n v="15"/>
    <n v="585000"/>
    <n v="631800"/>
    <n v="622800"/>
    <n v="560700"/>
    <n v="584100"/>
    <n v="534600"/>
    <n v="577800"/>
    <n v="575100"/>
    <n v="559800"/>
    <n v="549000"/>
    <n v="626400"/>
    <n v="642600"/>
  </r>
  <r>
    <n v="1004524025"/>
    <s v="AMAZON CORPORATE LLC"/>
    <n v="200003885726"/>
    <x v="1"/>
    <n v="5000924827"/>
    <x v="1"/>
    <s v="SCH_25EC"/>
    <s v="Two"/>
    <n v="10"/>
    <n v="45720"/>
    <n v="45560"/>
    <n v="49080"/>
    <n v="49080"/>
    <n v="45480"/>
    <n v="50640"/>
    <n v="48280"/>
    <n v="47480"/>
    <n v="46320"/>
    <n v="47160"/>
    <n v="45400"/>
    <n v="48440"/>
  </r>
  <r>
    <n v="1004524025"/>
    <s v="AMAZON CORPORATE LLC"/>
    <n v="200003885726"/>
    <x v="1"/>
    <n v="5000924846"/>
    <x v="1"/>
    <s v="SCH_25EC"/>
    <s v="Two"/>
    <n v="10"/>
    <n v="103800"/>
    <n v="110160"/>
    <n v="98160"/>
    <n v="96960"/>
    <n v="94800"/>
    <n v="104880"/>
    <n v="99600"/>
    <n v="105360"/>
    <n v="89400"/>
    <n v="87840"/>
    <n v="95640"/>
    <n v="109320"/>
  </r>
  <r>
    <n v="1004524025"/>
    <s v="AMAZON CORPORATE LLC"/>
    <n v="200003885726"/>
    <x v="1"/>
    <n v="5000924863"/>
    <x v="0"/>
    <s v="SCH_24EC"/>
    <s v="Two"/>
    <n v="10"/>
    <n v="3292"/>
    <n v="2929"/>
    <n v="2790"/>
    <n v="2318"/>
    <n v="3371"/>
    <n v="3790"/>
    <n v="2742"/>
    <n v="1928"/>
    <n v="2327"/>
    <n v="2594"/>
    <n v="2837"/>
    <n v="4242"/>
  </r>
  <r>
    <n v="1004524025"/>
    <s v="AMAZON CORPORATE LLC"/>
    <n v="200003885726"/>
    <x v="1"/>
    <n v="5000925201"/>
    <x v="0"/>
    <s v="SCH_24EC"/>
    <s v="Two"/>
    <n v="10"/>
    <n v="40"/>
    <m/>
    <m/>
    <n v="80"/>
    <m/>
    <m/>
    <n v="40"/>
    <m/>
    <m/>
    <n v="240"/>
    <m/>
    <n v="40"/>
  </r>
  <r>
    <n v="1004524025"/>
    <s v="AMAZON CORPORATE LLC"/>
    <n v="220003205527"/>
    <x v="1"/>
    <n v="5001985505"/>
    <x v="1"/>
    <s v="SCH_25EI"/>
    <s v="Two"/>
    <n v="10"/>
    <n v="165300"/>
    <n v="159300"/>
    <n v="165000"/>
    <n v="154200"/>
    <n v="159000"/>
    <n v="155400"/>
    <n v="168900"/>
    <n v="153600"/>
    <n v="165000"/>
    <n v="153900"/>
    <n v="157500"/>
    <n v="174000"/>
  </r>
  <r>
    <n v="1004524025"/>
    <s v="AMAZON CORPORATE LLC"/>
    <n v="220003205550"/>
    <x v="1"/>
    <n v="5001985506"/>
    <x v="2"/>
    <s v="SCH_26EC"/>
    <s v="Two"/>
    <n v="10"/>
    <n v="203100"/>
    <n v="205500"/>
    <n v="212400"/>
    <n v="198600"/>
    <n v="221700"/>
    <n v="219300"/>
    <n v="265800"/>
    <n v="248400"/>
    <n v="268200"/>
    <n v="222300"/>
    <n v="207600"/>
    <n v="219900"/>
  </r>
  <r>
    <n v="1004524025"/>
    <s v="AMAZON CORPORATE LLC"/>
    <n v="220003205568"/>
    <x v="1"/>
    <n v="5001985513"/>
    <x v="2"/>
    <s v="SCH_26EC"/>
    <s v="Two"/>
    <n v="10"/>
    <n v="176400"/>
    <n v="158700"/>
    <n v="153600"/>
    <n v="150900"/>
    <n v="145500"/>
    <n v="144900"/>
    <n v="160200"/>
    <n v="140100"/>
    <n v="144600"/>
    <n v="131400"/>
    <n v="141000"/>
    <n v="172500"/>
  </r>
  <r>
    <n v="1004524025"/>
    <s v="AMAZON CORPORATE LLC"/>
    <n v="220003205790"/>
    <x v="1"/>
    <n v="5001985510"/>
    <x v="2"/>
    <s v="SCH_26EC"/>
    <s v="Two"/>
    <n v="10"/>
    <n v="126000"/>
    <n v="124500"/>
    <n v="126600"/>
    <n v="117900"/>
    <n v="145200"/>
    <n v="150900"/>
    <n v="202200"/>
    <n v="184500"/>
    <n v="183000"/>
    <n v="144900"/>
    <n v="121800"/>
    <n v="132300"/>
  </r>
  <r>
    <n v="1004524025"/>
    <s v="AMAZON CORPORATE LLC"/>
    <n v="220003205832"/>
    <x v="1"/>
    <n v="5001985511"/>
    <x v="2"/>
    <s v="SCH_26EC"/>
    <s v="Two"/>
    <n v="10"/>
    <n v="134700"/>
    <n v="128700"/>
    <n v="130500"/>
    <n v="123600"/>
    <n v="135000"/>
    <n v="132600"/>
    <n v="163200"/>
    <n v="141000"/>
    <n v="161400"/>
    <n v="115500"/>
    <n v="117600"/>
    <n v="120300"/>
  </r>
  <r>
    <n v="1004524025"/>
    <s v="AMAZON CORPORATE LLC"/>
    <n v="220007673431"/>
    <x v="1"/>
    <n v="5002045828"/>
    <x v="2"/>
    <s v="SCH_26EC"/>
    <s v="Two"/>
    <n v="10"/>
    <n v="306300"/>
    <n v="303300"/>
    <n v="287700"/>
    <n v="309300"/>
    <n v="318900"/>
    <n v="366000"/>
    <n v="379200"/>
    <n v="394200"/>
    <n v="345300"/>
    <n v="322200"/>
    <n v="327300"/>
    <n v="315000"/>
  </r>
  <r>
    <n v="1004524025"/>
    <s v="AMAZON CORPORATE LLC"/>
    <n v="220007673449"/>
    <x v="1"/>
    <n v="5002039584"/>
    <x v="2"/>
    <s v="SCH_26EC"/>
    <s v="Two"/>
    <n v="10"/>
    <n v="342600"/>
    <n v="350100"/>
    <n v="330000"/>
    <n v="354300"/>
    <n v="354000"/>
    <n v="435000"/>
    <n v="487200"/>
    <n v="508800"/>
    <n v="416400"/>
    <n v="365700"/>
    <n v="385800"/>
    <n v="385800"/>
  </r>
  <r>
    <n v="1004524025"/>
    <s v="AMAZON CORPORATE LLC"/>
    <n v="220007673464"/>
    <x v="1"/>
    <n v="5002039585"/>
    <x v="2"/>
    <s v="SCH_26EC"/>
    <s v="Two"/>
    <n v="10"/>
    <n v="421500"/>
    <n v="418500"/>
    <n v="398100"/>
    <n v="448800"/>
    <n v="466800"/>
    <n v="532200"/>
    <n v="537900"/>
    <n v="558600"/>
    <n v="497100"/>
    <n v="438600"/>
    <n v="436800"/>
    <n v="417600"/>
  </r>
  <r>
    <n v="1004524025"/>
    <s v="AMAZON CORPORATE LLC"/>
    <n v="220007673480"/>
    <x v="1"/>
    <n v="5002039586"/>
    <x v="2"/>
    <s v="SCH_26EC"/>
    <s v="Two"/>
    <n v="10"/>
    <n v="391800"/>
    <n v="391800"/>
    <n v="373200"/>
    <n v="390900"/>
    <n v="392100"/>
    <n v="443700"/>
    <n v="462600"/>
    <n v="483600"/>
    <n v="425100"/>
    <n v="393000"/>
    <n v="405600"/>
    <n v="394500"/>
  </r>
  <r>
    <n v="1004696044"/>
    <s v="CITY OF BELLEVUE UTILITY DEPT"/>
    <n v="200000940599"/>
    <x v="1"/>
    <n v="5000091311"/>
    <x v="0"/>
    <s v="SCH_24EC"/>
    <s v="Two"/>
    <n v="10"/>
    <n v="2480"/>
    <n v="2960"/>
    <n v="2640"/>
    <n v="2040"/>
    <n v="1280"/>
    <n v="1760"/>
    <n v="5000"/>
    <n v="4080"/>
    <n v="1960"/>
    <n v="920"/>
    <n v="880"/>
    <n v="1520"/>
  </r>
  <r>
    <n v="1004696044"/>
    <s v="CITY OF BELLEVUE UTILITY DEPT"/>
    <n v="200004053951"/>
    <x v="1"/>
    <n v="5000408520"/>
    <x v="0"/>
    <s v="SCH_24EC"/>
    <s v="Two"/>
    <n v="10"/>
    <n v="30"/>
    <n v="27"/>
    <n v="26"/>
    <n v="29"/>
    <n v="35"/>
    <n v="40"/>
    <n v="43"/>
    <n v="42"/>
    <n v="39"/>
    <n v="43"/>
    <n v="38"/>
    <n v="44"/>
  </r>
  <r>
    <n v="1004696044"/>
    <s v="CITY OF BELLEVUE UTILITY DEPT"/>
    <n v="200004054272"/>
    <x v="1"/>
    <n v="5001876556"/>
    <x v="1"/>
    <s v="SCH_25EC"/>
    <s v="Two"/>
    <n v="10"/>
    <n v="16233.76"/>
    <n v="23646.240000000002"/>
    <n v="20240"/>
    <n v="23840"/>
    <n v="20560"/>
    <n v="22080"/>
    <n v="26440"/>
    <n v="24120"/>
    <n v="20880"/>
    <n v="20080"/>
    <n v="17880"/>
    <n v="21240"/>
  </r>
  <r>
    <n v="1004696044"/>
    <s v="CITY OF BELLEVUE UTILITY DEPT"/>
    <n v="200006566356"/>
    <x v="1"/>
    <n v="5000275744"/>
    <x v="1"/>
    <s v="SCH_25EC"/>
    <s v="Two"/>
    <n v="10"/>
    <n v="18920"/>
    <n v="17320"/>
    <n v="15720"/>
    <n v="20880"/>
    <n v="16762.52"/>
    <n v="26037.48"/>
    <n v="26028.76"/>
    <n v="34011.24"/>
    <n v="23760"/>
    <n v="15577.16"/>
    <n v="26982.84"/>
    <n v="20760"/>
  </r>
  <r>
    <n v="1004696044"/>
    <s v="CITY OF BELLEVUE UTILITY DEPT"/>
    <n v="200006867408"/>
    <x v="1"/>
    <n v="5001743863"/>
    <x v="0"/>
    <s v="SCH_24EC"/>
    <s v="Two"/>
    <n v="10"/>
    <n v="11645"/>
    <n v="11909.32"/>
    <n v="22805.68"/>
    <n v="17800"/>
    <n v="17120"/>
    <n v="21480"/>
    <n v="23040"/>
    <n v="21440"/>
    <n v="17680"/>
    <n v="17000"/>
    <n v="16400"/>
    <n v="16760"/>
  </r>
  <r>
    <n v="1004696044"/>
    <s v="CITY OF BELLEVUE UTILITY DEPT"/>
    <n v="200007899863"/>
    <x v="1"/>
    <n v="5000375116"/>
    <x v="0"/>
    <s v="SCH_24EC"/>
    <s v="Two"/>
    <n v="10"/>
    <n v="9840"/>
    <n v="8600"/>
    <n v="8960"/>
    <n v="9960"/>
    <n v="8800"/>
    <n v="8960"/>
    <n v="11000"/>
    <n v="10520"/>
    <n v="10440"/>
    <n v="10520"/>
    <n v="9160"/>
    <n v="10160"/>
  </r>
  <r>
    <n v="1004696044"/>
    <s v="CITY OF BELLEVUE UTILITY DEPT"/>
    <n v="200008515559"/>
    <x v="1"/>
    <n v="5001149104"/>
    <x v="0"/>
    <s v="SCH_24EC"/>
    <s v="Two"/>
    <n v="10"/>
    <n v="29"/>
    <n v="26"/>
    <n v="26"/>
    <n v="31"/>
    <n v="38"/>
    <n v="39"/>
    <n v="42"/>
    <n v="39"/>
    <n v="39"/>
    <n v="42"/>
    <n v="38"/>
    <n v="225"/>
  </r>
  <r>
    <n v="1004696044"/>
    <s v="CITY OF BELLEVUE UTILITY DEPT"/>
    <n v="200009866795"/>
    <x v="1"/>
    <n v="5000265698"/>
    <x v="1"/>
    <s v="SCH_25EC"/>
    <s v="Two"/>
    <n v="10"/>
    <n v="9720"/>
    <n v="9200"/>
    <n v="5600"/>
    <n v="5160"/>
    <n v="5200"/>
    <n v="7960"/>
    <n v="11680"/>
    <n v="12480"/>
    <n v="8440"/>
    <n v="4240"/>
    <n v="3960"/>
    <n v="9240"/>
  </r>
  <r>
    <n v="1004696044"/>
    <s v="CITY OF BELLEVUE UTILITY DEPT"/>
    <n v="200011142730"/>
    <x v="1"/>
    <n v="5000798379"/>
    <x v="1"/>
    <s v="SCH_25EC"/>
    <s v="Two"/>
    <n v="10"/>
    <n v="26360"/>
    <n v="20680"/>
    <n v="15360"/>
    <n v="16520"/>
    <n v="20440"/>
    <n v="26680"/>
    <n v="46560"/>
    <n v="42600"/>
    <n v="31360"/>
    <n v="17920"/>
    <n v="18520"/>
    <n v="20720"/>
  </r>
  <r>
    <n v="1004696044"/>
    <s v="CITY OF BELLEVUE UTILITY DEPT"/>
    <n v="200012808453"/>
    <x v="1"/>
    <n v="5000687622"/>
    <x v="1"/>
    <s v="SCH_25EC"/>
    <s v="Two"/>
    <n v="10"/>
    <n v="14800"/>
    <n v="14560"/>
    <n v="15040"/>
    <n v="18320"/>
    <n v="14160"/>
    <n v="14400"/>
    <n v="18480"/>
    <n v="17120"/>
    <n v="15200"/>
    <n v="13600"/>
    <n v="12480"/>
    <n v="17520"/>
  </r>
  <r>
    <n v="1004696044"/>
    <s v="CITY OF BELLEVUE UTILITY DEPT"/>
    <n v="200013105784"/>
    <x v="1"/>
    <n v="5000573271"/>
    <x v="1"/>
    <s v="SCH_25EC"/>
    <s v="Two"/>
    <n v="10"/>
    <n v="19760"/>
    <n v="18680"/>
    <n v="21760"/>
    <n v="25000"/>
    <n v="26080"/>
    <n v="36440"/>
    <n v="54560"/>
    <n v="50720"/>
    <n v="39320"/>
    <n v="26360"/>
    <n v="22760"/>
    <n v="22040"/>
  </r>
  <r>
    <n v="1004696044"/>
    <s v="CITY OF BELLEVUE UTILITY DEPT"/>
    <n v="200013752247"/>
    <x v="1"/>
    <n v="5000573104"/>
    <x v="0"/>
    <s v="SCH_24EC"/>
    <s v="Two"/>
    <n v="10"/>
    <n v="3291"/>
    <n v="3451"/>
    <n v="3529"/>
    <n v="2735"/>
    <n v="1801"/>
    <n v="1988"/>
    <n v="1549"/>
    <n v="1424"/>
    <n v="1620"/>
    <n v="1748"/>
    <n v="1876"/>
    <n v="2991"/>
  </r>
  <r>
    <n v="1004696044"/>
    <s v="CITY OF BELLEVUE UTILITY DEPT"/>
    <n v="200013977521"/>
    <x v="1"/>
    <n v="5001848488"/>
    <x v="1"/>
    <s v="SCH_25EC"/>
    <s v="Two"/>
    <n v="10"/>
    <n v="16960"/>
    <n v="16880"/>
    <n v="14560"/>
    <n v="12320"/>
    <n v="9680"/>
    <n v="8960"/>
    <n v="14480"/>
    <n v="14320"/>
    <n v="15440"/>
    <n v="18880"/>
    <n v="16080"/>
    <n v="19200"/>
  </r>
  <r>
    <n v="1004696044"/>
    <s v="CITY OF BELLEVUE UTILITY DEPT"/>
    <n v="200016070324"/>
    <x v="1"/>
    <n v="5000877452"/>
    <x v="0"/>
    <s v="SCH_24EC"/>
    <s v="Two"/>
    <n v="10"/>
    <n v="2280"/>
    <n v="2200"/>
    <n v="1960"/>
    <n v="1480"/>
    <n v="1080"/>
    <n v="1400"/>
    <n v="1600"/>
    <n v="2520"/>
    <n v="1720"/>
    <n v="1400"/>
    <n v="1600"/>
    <n v="2440"/>
  </r>
  <r>
    <n v="1004696044"/>
    <s v="CITY OF BELLEVUE UTILITY DEPT"/>
    <n v="200019533583"/>
    <x v="1"/>
    <n v="5001917992"/>
    <x v="0"/>
    <s v="SCH_24EC"/>
    <s v="Two"/>
    <n v="10"/>
    <n v="4040"/>
    <n v="3880"/>
    <n v="3600"/>
    <n v="3880"/>
    <n v="3360"/>
    <n v="3640"/>
    <n v="3600"/>
    <n v="3600"/>
    <n v="3800"/>
    <n v="3680"/>
    <n v="3400"/>
    <n v="4080"/>
  </r>
  <r>
    <n v="1004696044"/>
    <s v="CITY OF BELLEVUE UTILITY DEPT"/>
    <n v="200020422008"/>
    <x v="1"/>
    <n v="5000666020"/>
    <x v="0"/>
    <s v="SCH_24EC"/>
    <s v="Two"/>
    <n v="10"/>
    <n v="718"/>
    <n v="582"/>
    <n v="576"/>
    <n v="588"/>
    <n v="489"/>
    <n v="499"/>
    <n v="633"/>
    <n v="687"/>
    <n v="700"/>
    <n v="758"/>
    <n v="701"/>
    <n v="780"/>
  </r>
  <r>
    <n v="1004696044"/>
    <s v="CITY OF BELLEVUE UTILITY DEPT"/>
    <n v="200021090390"/>
    <x v="1"/>
    <n v="5001248397"/>
    <x v="1"/>
    <s v="SCH_25EC"/>
    <s v="Two"/>
    <n v="10"/>
    <n v="11040"/>
    <n v="10000"/>
    <n v="9520"/>
    <n v="10480"/>
    <n v="10880"/>
    <n v="12920"/>
    <n v="18880"/>
    <n v="18280"/>
    <n v="15760"/>
    <n v="10600"/>
    <n v="9360"/>
    <n v="11000"/>
  </r>
  <r>
    <n v="1004696044"/>
    <s v="CITY OF BELLEVUE UTILITY DEPT"/>
    <n v="200022355479"/>
    <x v="1"/>
    <n v="5001766125"/>
    <x v="1"/>
    <s v="SCH_25EC"/>
    <s v="Two"/>
    <n v="10"/>
    <n v="24440"/>
    <n v="25240"/>
    <n v="19320"/>
    <n v="23480"/>
    <n v="28360"/>
    <n v="35440"/>
    <n v="68680"/>
    <n v="63760"/>
    <n v="43640"/>
    <n v="24400"/>
    <n v="24000"/>
    <n v="22840"/>
  </r>
  <r>
    <n v="1004756270"/>
    <s v="WASH STATE PATROL"/>
    <n v="200022066878"/>
    <x v="1"/>
    <n v="5000515945"/>
    <x v="2"/>
    <s v="SCH_26EC"/>
    <s v="Two"/>
    <n v="10"/>
    <n v="77100"/>
    <n v="65100"/>
    <n v="83100"/>
    <n v="87300"/>
    <n v="72900"/>
    <n v="62100"/>
    <n v="53100"/>
    <n v="48701.4"/>
    <n v="42798.6"/>
    <n v="50700"/>
    <n v="77100"/>
    <n v="83700"/>
  </r>
  <r>
    <n v="1004807652"/>
    <s v="DEPT OF HWYS"/>
    <n v="200012842569"/>
    <x v="1"/>
    <n v="5000875383"/>
    <x v="0"/>
    <s v="SCH_24EC"/>
    <s v="Two"/>
    <n v="10"/>
    <m/>
    <n v="318"/>
    <m/>
    <n v="303"/>
    <m/>
    <n v="229"/>
    <m/>
    <n v="193"/>
    <m/>
    <n v="262"/>
    <m/>
    <n v="345"/>
  </r>
  <r>
    <n v="1004839964"/>
    <s v="WSDOT"/>
    <n v="200016988913"/>
    <x v="1"/>
    <n v="5000720682"/>
    <x v="0"/>
    <s v="SCH_24EL"/>
    <s v="Two"/>
    <n v="10"/>
    <n v="2393"/>
    <n v="2167"/>
    <n v="2155"/>
    <n v="1875"/>
    <n v="1692"/>
    <n v="1587"/>
    <n v="1283"/>
    <n v="1311"/>
    <n v="1747"/>
    <n v="1794"/>
    <n v="2029"/>
    <n v="2559"/>
  </r>
  <r>
    <n v="1004850055"/>
    <s v="WASHINGTON STATE DOT"/>
    <n v="200001279856"/>
    <x v="1"/>
    <n v="5000149667"/>
    <x v="0"/>
    <s v="SCH_24EC"/>
    <s v="Two"/>
    <n v="10"/>
    <n v="8160"/>
    <n v="9040"/>
    <n v="7360"/>
    <n v="6560"/>
    <n v="5760"/>
    <n v="5360"/>
    <n v="4480"/>
    <n v="4800"/>
    <n v="5920"/>
    <n v="6240"/>
    <n v="7600"/>
    <n v="8240"/>
  </r>
  <r>
    <n v="1004850055"/>
    <s v="WASHINGTON STATE DOT"/>
    <n v="200003403694"/>
    <x v="1"/>
    <n v="5001465235"/>
    <x v="0"/>
    <s v="SCH_24EC"/>
    <s v="Two"/>
    <n v="10"/>
    <n v="2920"/>
    <n v="2550"/>
    <n v="2500"/>
    <n v="1970"/>
    <n v="1710"/>
    <n v="1570"/>
    <n v="1370"/>
    <n v="1440"/>
    <n v="1930"/>
    <n v="1990"/>
    <n v="2540"/>
    <n v="2660"/>
  </r>
  <r>
    <n v="1004850055"/>
    <s v="WASHINGTON STATE DOT"/>
    <n v="200004788119"/>
    <x v="1"/>
    <n v="5001371499"/>
    <x v="0"/>
    <s v="SCH_24EC"/>
    <s v="Two"/>
    <n v="10"/>
    <n v="730"/>
    <n v="640"/>
    <n v="640"/>
    <n v="570"/>
    <n v="570"/>
    <n v="470"/>
    <n v="450"/>
    <n v="500"/>
    <n v="510"/>
    <n v="560"/>
    <n v="660"/>
    <n v="710"/>
  </r>
  <r>
    <n v="1004850055"/>
    <s v="WASHINGTON STATE DOT"/>
    <n v="200004788374"/>
    <x v="1"/>
    <n v="5001722972"/>
    <x v="0"/>
    <s v="SCH_24EC"/>
    <s v="Two"/>
    <n v="10"/>
    <n v="814"/>
    <n v="690"/>
    <n v="648"/>
    <n v="529"/>
    <n v="442"/>
    <n v="442"/>
    <n v="402"/>
    <n v="452"/>
    <n v="572"/>
    <n v="628"/>
    <n v="729"/>
    <n v="844"/>
  </r>
  <r>
    <n v="1004850055"/>
    <s v="WASHINGTON STATE DOT"/>
    <n v="200006139774"/>
    <x v="1"/>
    <n v="5001146707"/>
    <x v="0"/>
    <s v="SCH_24EL"/>
    <s v="Two"/>
    <n v="10"/>
    <n v="4080"/>
    <m/>
    <n v="3760"/>
    <m/>
    <n v="2800"/>
    <m/>
    <n v="2160"/>
    <m/>
    <n v="2640"/>
    <m/>
    <n v="3440"/>
    <m/>
  </r>
  <r>
    <n v="1004850055"/>
    <s v="WASHINGTON STATE DOT"/>
    <n v="200008425890"/>
    <x v="1"/>
    <n v="5001647647"/>
    <x v="0"/>
    <s v="SCH_24EC"/>
    <s v="Two"/>
    <n v="10"/>
    <n v="720"/>
    <n v="677.42"/>
    <n v="472.58"/>
    <n v="480"/>
    <n v="510"/>
    <n v="497.88"/>
    <n v="372.12"/>
    <n v="509.38"/>
    <n v="510.96"/>
    <n v="509.66"/>
    <n v="660"/>
    <n v="680"/>
  </r>
  <r>
    <n v="1004850055"/>
    <s v="WASHINGTON STATE DOT"/>
    <n v="200010078570"/>
    <x v="1"/>
    <n v="5001175367"/>
    <x v="1"/>
    <s v="SCH_25EC"/>
    <s v="Two"/>
    <n v="10"/>
    <n v="22720"/>
    <n v="21440"/>
    <n v="22400"/>
    <n v="18240"/>
    <n v="13440"/>
    <n v="9920"/>
    <n v="6400"/>
    <m/>
    <n v="7434.24"/>
    <n v="16885.759999999998"/>
    <n v="15040"/>
    <n v="22400"/>
  </r>
  <r>
    <n v="1004850055"/>
    <s v="WASHINGTON STATE DOT"/>
    <n v="200012083123"/>
    <x v="1"/>
    <n v="5001593792"/>
    <x v="0"/>
    <s v="SCH_24EC"/>
    <s v="Two"/>
    <n v="10"/>
    <n v="3300"/>
    <n v="3120"/>
    <n v="2670"/>
    <n v="2230"/>
    <n v="2140"/>
    <n v="1830"/>
    <n v="1770"/>
    <n v="1990"/>
    <n v="2260"/>
    <n v="2410"/>
    <n v="3020"/>
    <n v="3190"/>
  </r>
  <r>
    <n v="1004850055"/>
    <s v="WASHINGTON STATE DOT"/>
    <n v="200012248403"/>
    <x v="1"/>
    <n v="5000158454"/>
    <x v="0"/>
    <s v="SCH_24EL"/>
    <s v="Two"/>
    <n v="10"/>
    <n v="2160"/>
    <n v="1920"/>
    <n v="1760"/>
    <n v="1440"/>
    <n v="1440"/>
    <n v="1120"/>
    <n v="960"/>
    <n v="1120"/>
    <n v="1280"/>
    <n v="1360"/>
    <n v="1840"/>
    <n v="2000"/>
  </r>
  <r>
    <n v="1004850055"/>
    <s v="WASHINGTON STATE DOT"/>
    <n v="200012431256"/>
    <x v="1"/>
    <n v="5000413841"/>
    <x v="0"/>
    <s v="SCH_24EL"/>
    <s v="Two"/>
    <n v="10"/>
    <n v="2400"/>
    <n v="2160"/>
    <n v="2080"/>
    <n v="1840"/>
    <n v="1600"/>
    <n v="1280"/>
    <n v="1280"/>
    <n v="1280"/>
    <n v="1680"/>
    <n v="1920"/>
    <n v="2160"/>
    <n v="2480"/>
  </r>
  <r>
    <n v="1004850055"/>
    <s v="WASHINGTON STATE DOT"/>
    <n v="200012811176"/>
    <x v="1"/>
    <n v="5001690109"/>
    <x v="0"/>
    <s v="SCH_24EL"/>
    <s v="Two"/>
    <n v="10"/>
    <n v="3680"/>
    <m/>
    <n v="3200"/>
    <m/>
    <n v="2400"/>
    <m/>
    <n v="1920"/>
    <m/>
    <n v="2240"/>
    <m/>
    <n v="2880"/>
    <m/>
  </r>
  <r>
    <n v="1004850055"/>
    <s v="WASHINGTON STATE DOT"/>
    <n v="200014109587"/>
    <x v="1"/>
    <n v="5000497034"/>
    <x v="0"/>
    <s v="SCH_24EL"/>
    <s v="Two"/>
    <n v="10"/>
    <n v="5280"/>
    <n v="4800"/>
    <n v="4320"/>
    <n v="3680"/>
    <n v="3440"/>
    <n v="2720"/>
    <n v="2560"/>
    <n v="2640"/>
    <n v="2960"/>
    <n v="3200"/>
    <n v="4160"/>
    <n v="4240"/>
  </r>
  <r>
    <n v="1004850055"/>
    <s v="WASHINGTON STATE DOT"/>
    <n v="200015712348"/>
    <x v="1"/>
    <n v="5000966199"/>
    <x v="0"/>
    <s v="SCH_24EL"/>
    <s v="Two"/>
    <n v="10"/>
    <n v="4080"/>
    <m/>
    <n v="3680"/>
    <m/>
    <n v="2720"/>
    <m/>
    <n v="1920"/>
    <m/>
    <n v="2240"/>
    <m/>
    <n v="3360"/>
    <m/>
  </r>
  <r>
    <n v="1004850055"/>
    <s v="WASHINGTON STATE DOT"/>
    <n v="200016480333"/>
    <x v="1"/>
    <n v="5000937690"/>
    <x v="0"/>
    <s v="SCH_24EL"/>
    <s v="Two"/>
    <n v="10"/>
    <n v="2560"/>
    <n v="2320"/>
    <n v="2160"/>
    <n v="1920"/>
    <n v="1600"/>
    <n v="1280"/>
    <n v="1280"/>
    <n v="1200"/>
    <n v="1520"/>
    <n v="1920"/>
    <n v="1920"/>
    <n v="2480"/>
  </r>
  <r>
    <n v="1004850055"/>
    <s v="WASHINGTON STATE DOT"/>
    <n v="200017769882"/>
    <x v="1"/>
    <n v="5001610894"/>
    <x v="0"/>
    <s v="SCH_24EL"/>
    <s v="Two"/>
    <n v="10"/>
    <n v="941.52"/>
    <m/>
    <n v="911.6"/>
    <m/>
    <n v="866.88"/>
    <m/>
    <n v="880"/>
    <m/>
    <n v="880"/>
    <m/>
    <n v="1840"/>
    <m/>
  </r>
  <r>
    <n v="1004850055"/>
    <s v="WASHINGTON STATE DOT"/>
    <n v="200018044889"/>
    <x v="1"/>
    <n v="5001543444"/>
    <x v="0"/>
    <s v="SCH_24EL"/>
    <s v="Two"/>
    <n v="10"/>
    <m/>
    <n v="4000"/>
    <m/>
    <n v="3280"/>
    <m/>
    <n v="2400"/>
    <m/>
    <n v="2080"/>
    <m/>
    <n v="2960"/>
    <m/>
    <n v="4080"/>
  </r>
  <r>
    <n v="1004850055"/>
    <s v="WASHINGTON STATE DOT"/>
    <n v="200019043419"/>
    <x v="1"/>
    <n v="5000627821"/>
    <x v="0"/>
    <s v="SCH_24EC"/>
    <s v="Two"/>
    <n v="10"/>
    <n v="13360"/>
    <n v="12040"/>
    <n v="11480"/>
    <n v="6480"/>
    <n v="3600"/>
    <n v="2720"/>
    <n v="3040"/>
    <n v="3120"/>
    <n v="3480"/>
    <n v="5080"/>
    <n v="4120"/>
    <n v="5160"/>
  </r>
  <r>
    <n v="1004850055"/>
    <s v="WASHINGTON STATE DOT"/>
    <n v="200021477969"/>
    <x v="1"/>
    <n v="5000000728"/>
    <x v="0"/>
    <s v="SCH_24EC"/>
    <s v="Two"/>
    <n v="10"/>
    <n v="11840"/>
    <n v="11000"/>
    <n v="11320"/>
    <n v="7680"/>
    <n v="5400"/>
    <n v="3200"/>
    <n v="2760"/>
    <n v="2920"/>
    <n v="2960"/>
    <n v="4200"/>
    <n v="4640"/>
    <n v="5920"/>
  </r>
  <r>
    <n v="1004850055"/>
    <s v="WASHINGTON STATE DOT"/>
    <n v="200023039668"/>
    <x v="1"/>
    <n v="5001741861"/>
    <x v="0"/>
    <s v="SCH_24EL"/>
    <s v="Two"/>
    <n v="10"/>
    <n v="2560"/>
    <n v="2240"/>
    <n v="2080"/>
    <n v="1680"/>
    <n v="1520"/>
    <n v="1120"/>
    <n v="1040"/>
    <n v="1200"/>
    <n v="1360"/>
    <n v="1680"/>
    <n v="1760"/>
    <n v="2320"/>
  </r>
  <r>
    <n v="1004850055"/>
    <s v="WASHINGTON STATE DOT"/>
    <n v="200023641737"/>
    <x v="1"/>
    <n v="5000656773"/>
    <x v="0"/>
    <s v="SCH_24EL"/>
    <s v="Two"/>
    <n v="10"/>
    <m/>
    <n v="3840"/>
    <m/>
    <n v="3280"/>
    <m/>
    <n v="2160"/>
    <m/>
    <n v="1840"/>
    <m/>
    <n v="2800"/>
    <m/>
    <n v="3680"/>
  </r>
  <r>
    <n v="1004850055"/>
    <s v="WASHINGTON STATE DOT"/>
    <n v="200024022978"/>
    <x v="1"/>
    <n v="5001764433"/>
    <x v="0"/>
    <s v="SCH_24EL"/>
    <s v="Two"/>
    <n v="10"/>
    <n v="5120"/>
    <n v="4640"/>
    <n v="4160"/>
    <n v="3920"/>
    <n v="3280"/>
    <n v="2960"/>
    <n v="2960"/>
    <n v="2720"/>
    <n v="3120"/>
    <n v="3600"/>
    <n v="3920"/>
    <n v="4640"/>
  </r>
  <r>
    <n v="1004850055"/>
    <s v="WASHINGTON STATE DOT"/>
    <n v="220007230174"/>
    <x v="1"/>
    <n v="5001949532"/>
    <x v="0"/>
    <s v="SCH_24EL"/>
    <s v="Two"/>
    <n v="10"/>
    <n v="2320"/>
    <n v="1920"/>
    <n v="2000"/>
    <n v="1760"/>
    <n v="1440"/>
    <n v="1280"/>
    <n v="1280"/>
    <n v="1120"/>
    <n v="1360"/>
    <n v="1680"/>
    <n v="1920"/>
    <n v="2480"/>
  </r>
  <r>
    <n v="1004850055"/>
    <s v="WASHINGTON STATE DOT"/>
    <n v="220007230398"/>
    <x v="1"/>
    <n v="5001018736"/>
    <x v="0"/>
    <s v="SCH_24EC"/>
    <s v="Two"/>
    <n v="10"/>
    <n v="3960"/>
    <n v="3770"/>
    <n v="3420"/>
    <n v="2870"/>
    <n v="2660"/>
    <n v="2540"/>
    <n v="1880"/>
    <n v="2170"/>
    <n v="2610"/>
    <n v="2700"/>
    <n v="3280"/>
    <n v="3320"/>
  </r>
  <r>
    <n v="1004850055"/>
    <s v="WASHINGTON STATE DOT"/>
    <n v="220007230539"/>
    <x v="1"/>
    <n v="5001539159"/>
    <x v="0"/>
    <s v="SCH_24EC"/>
    <s v="Two"/>
    <n v="10"/>
    <n v="2400"/>
    <n v="2080"/>
    <n v="2000"/>
    <n v="1760"/>
    <n v="1600"/>
    <n v="1280"/>
    <n v="1360"/>
    <n v="1280"/>
    <n v="1440"/>
    <n v="1680"/>
    <n v="2000"/>
    <n v="2400"/>
  </r>
  <r>
    <n v="1004850055"/>
    <s v="WASHINGTON STATE DOT"/>
    <n v="220007230562"/>
    <x v="1"/>
    <n v="5000269506"/>
    <x v="0"/>
    <s v="SCH_24EC"/>
    <s v="Two"/>
    <n v="10"/>
    <n v="11280"/>
    <n v="9880"/>
    <n v="9080"/>
    <n v="7720"/>
    <n v="7160"/>
    <n v="5760"/>
    <n v="5720"/>
    <n v="5640"/>
    <n v="7080"/>
    <n v="8200"/>
    <n v="9120"/>
    <n v="10920"/>
  </r>
  <r>
    <n v="1004850055"/>
    <s v="WASHINGTON STATE DOT"/>
    <n v="220007230570"/>
    <x v="1"/>
    <n v="5001108865"/>
    <x v="0"/>
    <s v="SCH_24EC"/>
    <s v="Two"/>
    <n v="10"/>
    <n v="3040"/>
    <n v="2560"/>
    <n v="2480"/>
    <n v="2000"/>
    <n v="1920"/>
    <n v="1440"/>
    <n v="1520"/>
    <n v="1600"/>
    <n v="1920"/>
    <n v="2240"/>
    <n v="2560"/>
    <n v="3120"/>
  </r>
  <r>
    <n v="1004850055"/>
    <s v="WASHINGTON STATE DOT"/>
    <n v="220007230893"/>
    <x v="1"/>
    <n v="5000387460"/>
    <x v="0"/>
    <s v="SCH_24EC"/>
    <s v="Two"/>
    <n v="10"/>
    <n v="320"/>
    <n v="300"/>
    <n v="310"/>
    <n v="260"/>
    <n v="260"/>
    <n v="240"/>
    <n v="250"/>
    <n v="240"/>
    <n v="260"/>
    <n v="260"/>
    <n v="270"/>
    <n v="350"/>
  </r>
  <r>
    <n v="1004850055"/>
    <s v="WASHINGTON STATE DOT"/>
    <n v="220007230901"/>
    <x v="1"/>
    <n v="5001035792"/>
    <x v="0"/>
    <s v="SCH_24EC"/>
    <s v="Two"/>
    <n v="10"/>
    <n v="2920"/>
    <n v="2440"/>
    <n v="2360"/>
    <n v="1840"/>
    <n v="1760"/>
    <n v="1400"/>
    <n v="1400"/>
    <n v="1400"/>
    <n v="1720"/>
    <n v="2040"/>
    <n v="2400"/>
    <n v="2880"/>
  </r>
  <r>
    <n v="1004850055"/>
    <s v="WASHINGTON STATE DOT"/>
    <n v="220007230950"/>
    <x v="1"/>
    <n v="5001597031"/>
    <x v="0"/>
    <s v="SCH_24EC"/>
    <s v="Two"/>
    <n v="10"/>
    <n v="1281"/>
    <n v="1371"/>
    <n v="1135"/>
    <n v="1015"/>
    <n v="923"/>
    <n v="871"/>
    <n v="738"/>
    <n v="781"/>
    <n v="951"/>
    <n v="997"/>
    <n v="1147"/>
    <n v="1147"/>
  </r>
  <r>
    <n v="1004850055"/>
    <s v="WASHINGTON STATE DOT"/>
    <n v="220007230976"/>
    <x v="1"/>
    <n v="5000666562"/>
    <x v="0"/>
    <s v="SCH_24EC"/>
    <s v="Two"/>
    <n v="10"/>
    <n v="5240"/>
    <n v="4510"/>
    <n v="4220"/>
    <n v="3560"/>
    <n v="3270"/>
    <n v="2630"/>
    <n v="2480"/>
    <n v="2520"/>
    <n v="3300"/>
    <n v="3900"/>
    <n v="4350"/>
    <n v="5250"/>
  </r>
  <r>
    <n v="1004850055"/>
    <s v="WASHINGTON STATE DOT"/>
    <n v="220007231404"/>
    <x v="1"/>
    <n v="5001633135"/>
    <x v="0"/>
    <s v="SCH_24EC"/>
    <s v="Two"/>
    <n v="10"/>
    <n v="1250"/>
    <n v="1090"/>
    <n v="1020"/>
    <n v="840"/>
    <n v="780"/>
    <n v="630"/>
    <n v="630"/>
    <n v="630"/>
    <n v="800"/>
    <n v="940"/>
    <n v="1060"/>
    <n v="1310"/>
  </r>
  <r>
    <n v="1004850055"/>
    <s v="WASHINGTON STATE DOT"/>
    <n v="220007231420"/>
    <x v="1"/>
    <n v="5001845365"/>
    <x v="0"/>
    <s v="SCH_24EL"/>
    <s v="Two"/>
    <n v="10"/>
    <n v="700"/>
    <n v="640"/>
    <n v="640"/>
    <n v="540"/>
    <n v="480"/>
    <n v="440"/>
    <n v="450"/>
    <n v="430"/>
    <n v="480"/>
    <n v="570"/>
    <n v="590"/>
    <n v="690"/>
  </r>
  <r>
    <n v="1004850055"/>
    <s v="WASHINGTON STATE DOT"/>
    <n v="220007231628"/>
    <x v="1"/>
    <n v="5001458447"/>
    <x v="0"/>
    <s v="SCH_24EC"/>
    <s v="Two"/>
    <n v="10"/>
    <n v="600"/>
    <n v="650"/>
    <n v="550"/>
    <n v="500"/>
    <n v="470"/>
    <n v="470"/>
    <n v="420"/>
    <n v="460"/>
    <n v="540"/>
    <n v="540"/>
    <n v="610"/>
    <n v="620"/>
  </r>
  <r>
    <n v="1004850055"/>
    <s v="WASHINGTON STATE DOT"/>
    <n v="220007231990"/>
    <x v="1"/>
    <n v="5001541219"/>
    <x v="0"/>
    <s v="SCH_24EC"/>
    <s v="Two"/>
    <n v="10"/>
    <n v="390"/>
    <n v="420"/>
    <n v="340"/>
    <n v="300"/>
    <n v="260"/>
    <n v="230"/>
    <n v="190"/>
    <n v="200"/>
    <n v="260"/>
    <n v="290"/>
    <n v="370"/>
    <n v="400"/>
  </r>
  <r>
    <n v="1004850055"/>
    <s v="WASHINGTON STATE DOT"/>
    <n v="220007232089"/>
    <x v="1"/>
    <n v="5000106521"/>
    <x v="0"/>
    <s v="SCH_24EC"/>
    <s v="Two"/>
    <n v="10"/>
    <n v="1460"/>
    <n v="1580"/>
    <n v="1290"/>
    <n v="1120"/>
    <n v="970"/>
    <n v="880"/>
    <n v="720"/>
    <n v="760"/>
    <n v="970"/>
    <n v="1050"/>
    <n v="1120"/>
    <n v="1220"/>
  </r>
  <r>
    <n v="1004850055"/>
    <s v="WASHINGTON STATE DOT"/>
    <n v="220007232642"/>
    <x v="1"/>
    <n v="5001228313"/>
    <x v="0"/>
    <s v="SCH_24EC"/>
    <s v="Two"/>
    <n v="10"/>
    <n v="710"/>
    <n v="780"/>
    <n v="650"/>
    <n v="600"/>
    <n v="550"/>
    <n v="530"/>
    <n v="440"/>
    <n v="460"/>
    <n v="550"/>
    <n v="570"/>
    <n v="640"/>
    <n v="670"/>
  </r>
  <r>
    <n v="1004850055"/>
    <s v="WASHINGTON STATE DOT"/>
    <n v="220007232667"/>
    <x v="1"/>
    <n v="5000727012"/>
    <x v="0"/>
    <s v="SCH_24EC"/>
    <s v="Two"/>
    <n v="10"/>
    <n v="560"/>
    <n v="660"/>
    <n v="550"/>
    <n v="490"/>
    <n v="470"/>
    <n v="450"/>
    <n v="390"/>
    <n v="410"/>
    <n v="490"/>
    <n v="500"/>
    <n v="580"/>
    <n v="610"/>
  </r>
  <r>
    <n v="1004850055"/>
    <s v="WASHINGTON STATE DOT"/>
    <n v="220007233103"/>
    <x v="1"/>
    <n v="5000755476"/>
    <x v="0"/>
    <s v="SCH_24EC"/>
    <s v="Two"/>
    <n v="10"/>
    <n v="726"/>
    <n v="788"/>
    <n v="717"/>
    <n v="682"/>
    <n v="585"/>
    <n v="532"/>
    <n v="441"/>
    <n v="469"/>
    <n v="544"/>
    <n v="564"/>
    <n v="723"/>
    <n v="818"/>
  </r>
  <r>
    <n v="1004850055"/>
    <s v="WASHINGTON STATE DOT"/>
    <n v="220007233137"/>
    <x v="1"/>
    <n v="5000451367"/>
    <x v="0"/>
    <s v="SCH_24EC"/>
    <s v="Two"/>
    <n v="10"/>
    <n v="395"/>
    <n v="422"/>
    <n v="371"/>
    <n v="309"/>
    <n v="256"/>
    <n v="219"/>
    <n v="176"/>
    <n v="188"/>
    <n v="236"/>
    <n v="255"/>
    <n v="336"/>
    <n v="387"/>
  </r>
  <r>
    <n v="1004850055"/>
    <s v="WASHINGTON STATE DOT"/>
    <n v="220007233558"/>
    <x v="1"/>
    <n v="5001316997"/>
    <x v="0"/>
    <s v="SCH_24EC"/>
    <s v="Two"/>
    <n v="10"/>
    <n v="190"/>
    <n v="210"/>
    <n v="180"/>
    <n v="140"/>
    <n v="130"/>
    <n v="120"/>
    <n v="90"/>
    <n v="100"/>
    <n v="130"/>
    <n v="140"/>
    <n v="190"/>
    <n v="200"/>
  </r>
  <r>
    <n v="1004850055"/>
    <s v="WASHINGTON STATE DOT"/>
    <n v="220007234101"/>
    <x v="1"/>
    <n v="5000518967"/>
    <x v="0"/>
    <s v="SCH_24EC"/>
    <s v="Two"/>
    <n v="10"/>
    <n v="790"/>
    <n v="700"/>
    <n v="670"/>
    <n v="590"/>
    <n v="600"/>
    <n v="520"/>
    <n v="480"/>
    <n v="540"/>
    <n v="550"/>
    <n v="600"/>
    <n v="690"/>
    <n v="730"/>
  </r>
  <r>
    <n v="1004850055"/>
    <s v="WASHINGTON STATE DOT"/>
    <n v="220007234390"/>
    <x v="1"/>
    <n v="5000989885"/>
    <x v="0"/>
    <s v="SCH_24EC"/>
    <s v="Two"/>
    <n v="10"/>
    <n v="770"/>
    <n v="680"/>
    <n v="650"/>
    <n v="570"/>
    <n v="530"/>
    <n v="432.12"/>
    <n v="377.88"/>
    <n v="440"/>
    <n v="420"/>
    <n v="500"/>
    <n v="650"/>
    <n v="690"/>
  </r>
  <r>
    <n v="1004850055"/>
    <s v="WASHINGTON STATE DOT"/>
    <n v="220007234952"/>
    <x v="1"/>
    <n v="5001216376"/>
    <x v="0"/>
    <s v="SCH_24EC"/>
    <s v="Two"/>
    <n v="10"/>
    <n v="1030"/>
    <n v="1000"/>
    <n v="820"/>
    <n v="730"/>
    <n v="680"/>
    <n v="610"/>
    <n v="500"/>
    <n v="540"/>
    <n v="690"/>
    <n v="760"/>
    <n v="960"/>
    <n v="1060"/>
  </r>
  <r>
    <n v="1004850055"/>
    <s v="WASHINGTON STATE DOT"/>
    <n v="220007234978"/>
    <x v="1"/>
    <n v="5001013147"/>
    <x v="0"/>
    <s v="SCH_24EC"/>
    <s v="Two"/>
    <n v="10"/>
    <n v="400.32"/>
    <n v="339.68"/>
    <n v="870"/>
    <n v="740"/>
    <n v="660"/>
    <n v="610"/>
    <n v="490"/>
    <n v="530"/>
    <n v="690"/>
    <n v="760"/>
    <n v="970"/>
    <n v="1090"/>
  </r>
  <r>
    <n v="1004850055"/>
    <s v="WASHINGTON STATE DOT"/>
    <n v="220007235645"/>
    <x v="1"/>
    <n v="5001374888"/>
    <x v="0"/>
    <s v="SCH_24EL"/>
    <s v="Two"/>
    <n v="10"/>
    <n v="940"/>
    <n v="970"/>
    <n v="880"/>
    <n v="710"/>
    <n v="620"/>
    <n v="560"/>
    <n v="440"/>
    <n v="480"/>
    <n v="630"/>
    <n v="680"/>
    <n v="860"/>
    <n v="962.27"/>
  </r>
  <r>
    <n v="1004850055"/>
    <s v="WASHINGTON STATE DOT"/>
    <n v="220007235892"/>
    <x v="1"/>
    <n v="5001961112"/>
    <x v="0"/>
    <s v="SCH_24EC"/>
    <s v="Two"/>
    <n v="10"/>
    <n v="315"/>
    <n v="336"/>
    <n v="360"/>
    <n v="301"/>
    <n v="271"/>
    <n v="270"/>
    <n v="244"/>
    <n v="258"/>
    <n v="256"/>
    <n v="230"/>
    <n v="250"/>
    <n v="267"/>
  </r>
  <r>
    <n v="1004850055"/>
    <s v="WASHINGTON STATE DOT"/>
    <n v="220007235926"/>
    <x v="1"/>
    <n v="5001975134"/>
    <x v="0"/>
    <s v="SCH_24EC"/>
    <s v="Two"/>
    <n v="10"/>
    <n v="558.1"/>
    <n v="447.6"/>
    <n v="415.67"/>
    <n v="87.13"/>
    <n v="310"/>
    <n v="280.94"/>
    <n v="179.06"/>
    <n v="307.37"/>
    <n v="192.63"/>
    <n v="290"/>
    <n v="380"/>
    <n v="430"/>
  </r>
  <r>
    <n v="1004850055"/>
    <s v="WASHINGTON STATE DOT"/>
    <n v="220007239233"/>
    <x v="1"/>
    <n v="5000651030"/>
    <x v="0"/>
    <s v="SCH_24EC"/>
    <s v="Two"/>
    <n v="10"/>
    <n v="310"/>
    <n v="280"/>
    <n v="250"/>
    <n v="210"/>
    <n v="170"/>
    <n v="160"/>
    <n v="150"/>
    <n v="180"/>
    <n v="220"/>
    <n v="240"/>
    <n v="280"/>
    <n v="330"/>
  </r>
  <r>
    <n v="1004850055"/>
    <s v="WASHINGTON STATE DOT"/>
    <n v="220007239712"/>
    <x v="1"/>
    <n v="5001272171"/>
    <x v="0"/>
    <s v="SCH_24EC"/>
    <s v="Two"/>
    <n v="10"/>
    <n v="470"/>
    <n v="380"/>
    <n v="340"/>
    <n v="290"/>
    <n v="270"/>
    <n v="220"/>
    <n v="230"/>
    <n v="240"/>
    <n v="290"/>
    <n v="360"/>
    <n v="390"/>
    <n v="440"/>
  </r>
  <r>
    <n v="1004850055"/>
    <s v="WASHINGTON STATE DOT"/>
    <n v="220007239779"/>
    <x v="1"/>
    <n v="5001230204"/>
    <x v="0"/>
    <s v="SCH_24EC"/>
    <s v="Two"/>
    <n v="10"/>
    <n v="840"/>
    <n v="700"/>
    <n v="600"/>
    <n v="520"/>
    <n v="460"/>
    <n v="370"/>
    <n v="380"/>
    <n v="410"/>
    <n v="510"/>
    <n v="640"/>
    <n v="680"/>
    <n v="780"/>
  </r>
  <r>
    <n v="1004850055"/>
    <s v="WASHINGTON STATE DOT"/>
    <n v="220007239944"/>
    <x v="1"/>
    <n v="5001975142"/>
    <x v="0"/>
    <s v="SCH_24EC"/>
    <s v="Two"/>
    <n v="10"/>
    <n v="1330"/>
    <n v="1070"/>
    <n v="970"/>
    <n v="840"/>
    <n v="760"/>
    <n v="560"/>
    <n v="480"/>
    <n v="560"/>
    <n v="630"/>
    <n v="760"/>
    <n v="950"/>
    <n v="1040"/>
  </r>
  <r>
    <n v="1004850055"/>
    <s v="WASHINGTON STATE DOT"/>
    <n v="220007239993"/>
    <x v="1"/>
    <n v="5001975141"/>
    <x v="0"/>
    <s v="SCH_24EC"/>
    <s v="Two"/>
    <n v="10"/>
    <n v="1180"/>
    <n v="1030"/>
    <n v="1065.52"/>
    <n v="304.48"/>
    <n v="814.26"/>
    <n v="740.23"/>
    <n v="715.56"/>
    <n v="789.58"/>
    <n v="740.24"/>
    <n v="880.13"/>
    <n v="1050"/>
    <n v="1230"/>
  </r>
  <r>
    <n v="1004850055"/>
    <s v="WASHINGTON STATE DOT"/>
    <n v="220007240496"/>
    <x v="1"/>
    <n v="5001030123"/>
    <x v="0"/>
    <s v="SCH_24EC"/>
    <s v="Two"/>
    <n v="10"/>
    <n v="510"/>
    <n v="500"/>
    <n v="620"/>
    <n v="480"/>
    <n v="490"/>
    <n v="620"/>
    <n v="1440"/>
    <n v="1550"/>
    <n v="1680"/>
    <n v="1410"/>
    <n v="950"/>
    <n v="980"/>
  </r>
  <r>
    <n v="1004850055"/>
    <s v="WASHINGTON STATE DOT"/>
    <n v="220007240546"/>
    <x v="1"/>
    <n v="5001535620"/>
    <x v="0"/>
    <s v="SCH_24EC"/>
    <s v="Two"/>
    <n v="10"/>
    <n v="331"/>
    <n v="307"/>
    <n v="331"/>
    <n v="288"/>
    <n v="296"/>
    <n v="267"/>
    <n v="267"/>
    <n v="241"/>
    <n v="259"/>
    <n v="269"/>
    <n v="278"/>
    <n v="355"/>
  </r>
  <r>
    <n v="1004850055"/>
    <s v="WASHINGTON STATE DOT"/>
    <n v="220007240991"/>
    <x v="1"/>
    <n v="5001065416"/>
    <x v="0"/>
    <s v="SCH_24EC"/>
    <s v="Two"/>
    <n v="10"/>
    <n v="520"/>
    <n v="420"/>
    <n v="690"/>
    <n v="470"/>
    <n v="470"/>
    <n v="490"/>
    <n v="350"/>
    <n v="440"/>
    <n v="530"/>
    <n v="530"/>
    <n v="550"/>
    <n v="480"/>
  </r>
  <r>
    <n v="1004850055"/>
    <s v="WASHINGTON STATE DOT"/>
    <n v="220007241015"/>
    <x v="1"/>
    <n v="5000171097"/>
    <x v="0"/>
    <s v="SCH_24EC"/>
    <s v="Two"/>
    <n v="10"/>
    <n v="520"/>
    <n v="490"/>
    <n v="940"/>
    <n v="990"/>
    <n v="660"/>
    <n v="440"/>
    <n v="440"/>
    <n v="430"/>
    <n v="440"/>
    <n v="390"/>
    <n v="380"/>
    <n v="500"/>
  </r>
  <r>
    <n v="1004850055"/>
    <s v="WASHINGTON STATE DOT"/>
    <n v="220007246089"/>
    <x v="1"/>
    <n v="5001512359"/>
    <x v="0"/>
    <s v="SCH_24EL"/>
    <s v="Two"/>
    <n v="10"/>
    <n v="130"/>
    <n v="110"/>
    <n v="140"/>
    <n v="134.19"/>
    <n v="105.81"/>
    <n v="120"/>
    <n v="130"/>
    <n v="110"/>
    <n v="120"/>
    <n v="120"/>
    <n v="120"/>
    <n v="140"/>
  </r>
  <r>
    <n v="1004850055"/>
    <s v="WASHINGTON STATE DOT"/>
    <n v="220007246501"/>
    <x v="1"/>
    <n v="5000093194"/>
    <x v="0"/>
    <s v="SCH_24EL"/>
    <s v="Two"/>
    <n v="10"/>
    <n v="170.58"/>
    <n v="139.41999999999999"/>
    <n v="178.13"/>
    <n v="172.8"/>
    <n v="125.39"/>
    <n v="83.68"/>
    <n v="137.93"/>
    <n v="115.89"/>
    <n v="126.18"/>
    <n v="130"/>
    <n v="130"/>
    <n v="228.87"/>
  </r>
  <r>
    <n v="1004850055"/>
    <s v="WASHINGTON STATE DOT"/>
    <n v="220007246543"/>
    <x v="1"/>
    <n v="5000697706"/>
    <x v="0"/>
    <s v="SCH_24EL"/>
    <s v="Two"/>
    <n v="10"/>
    <n v="290"/>
    <n v="260"/>
    <n v="260"/>
    <n v="210"/>
    <n v="180"/>
    <n v="130"/>
    <n v="120"/>
    <n v="130"/>
    <n v="120"/>
    <n v="140"/>
    <n v="180"/>
    <n v="260"/>
  </r>
  <r>
    <n v="1004850055"/>
    <s v="WASHINGTON STATE DOT"/>
    <n v="220007247392"/>
    <x v="1"/>
    <n v="5001201935"/>
    <x v="0"/>
    <s v="SCH_24EC"/>
    <s v="Two"/>
    <n v="10"/>
    <m/>
    <n v="219"/>
    <m/>
    <n v="160"/>
    <m/>
    <n v="125"/>
    <m/>
    <n v="118"/>
    <m/>
    <n v="166"/>
    <m/>
    <n v="211"/>
  </r>
  <r>
    <n v="1004850055"/>
    <s v="WASHINGTON STATE DOT"/>
    <n v="220007247400"/>
    <x v="1"/>
    <n v="5000082371"/>
    <x v="0"/>
    <s v="SCH_24EC"/>
    <s v="Two"/>
    <n v="10"/>
    <m/>
    <n v="628"/>
    <m/>
    <n v="460"/>
    <m/>
    <n v="357"/>
    <m/>
    <n v="339"/>
    <m/>
    <n v="475"/>
    <m/>
    <n v="591"/>
  </r>
  <r>
    <n v="1004850055"/>
    <s v="WASHINGTON STATE DOT"/>
    <n v="220007248689"/>
    <x v="1"/>
    <n v="5001164109"/>
    <x v="0"/>
    <s v="SCH_24EL"/>
    <s v="Two"/>
    <n v="10"/>
    <n v="2410"/>
    <n v="2580"/>
    <n v="2090"/>
    <n v="1860"/>
    <n v="1680"/>
    <n v="1540"/>
    <n v="1270"/>
    <n v="1350"/>
    <n v="1670"/>
    <n v="1790"/>
    <n v="2240"/>
    <n v="2520"/>
  </r>
  <r>
    <n v="1004850055"/>
    <s v="WASHINGTON STATE DOT"/>
    <n v="220007249125"/>
    <x v="1"/>
    <n v="5000079611"/>
    <x v="0"/>
    <s v="SCH_24EC"/>
    <s v="Two"/>
    <n v="10"/>
    <n v="330"/>
    <n v="280"/>
    <n v="290"/>
    <n v="260"/>
    <n v="270"/>
    <n v="227.58"/>
    <n v="212.42"/>
    <n v="138.97"/>
    <n v="209.93"/>
    <n v="401.1"/>
    <n v="220"/>
    <n v="260"/>
  </r>
  <r>
    <n v="1004850055"/>
    <s v="WASHINGTON STATE DOT"/>
    <n v="220007404514"/>
    <x v="1"/>
    <n v="5001835394"/>
    <x v="0"/>
    <s v="SCH_24EL"/>
    <s v="Two"/>
    <n v="10"/>
    <n v="1158"/>
    <m/>
    <n v="917"/>
    <m/>
    <n v="701"/>
    <m/>
    <n v="580"/>
    <m/>
    <n v="707"/>
    <m/>
    <n v="940"/>
    <m/>
  </r>
  <r>
    <n v="1004850055"/>
    <s v="WASHINGTON STATE DOT"/>
    <n v="220007404548"/>
    <x v="1"/>
    <n v="5001844411"/>
    <x v="0"/>
    <s v="SCH_24EC"/>
    <s v="Two"/>
    <n v="10"/>
    <n v="217"/>
    <m/>
    <n v="175"/>
    <m/>
    <n v="133"/>
    <m/>
    <n v="103"/>
    <m/>
    <n v="132"/>
    <m/>
    <n v="176"/>
    <m/>
  </r>
  <r>
    <n v="1004850055"/>
    <s v="WASHINGTON STATE DOT"/>
    <n v="220007404571"/>
    <x v="1"/>
    <n v="5000474895"/>
    <x v="0"/>
    <s v="SCH_24EC"/>
    <s v="Two"/>
    <n v="10"/>
    <n v="223"/>
    <m/>
    <n v="178"/>
    <m/>
    <n v="139"/>
    <m/>
    <n v="108"/>
    <m/>
    <n v="132"/>
    <m/>
    <n v="185"/>
    <m/>
  </r>
  <r>
    <n v="1004850055"/>
    <s v="WASHINGTON STATE DOT"/>
    <n v="220007404738"/>
    <x v="1"/>
    <n v="5001816511"/>
    <x v="0"/>
    <s v="SCH_24EC"/>
    <s v="Two"/>
    <n v="10"/>
    <n v="221"/>
    <m/>
    <n v="177"/>
    <m/>
    <n v="137"/>
    <m/>
    <n v="106"/>
    <m/>
    <n v="128"/>
    <m/>
    <n v="184"/>
    <m/>
  </r>
  <r>
    <n v="1004850055"/>
    <s v="WASHINGTON STATE DOT"/>
    <n v="220007404753"/>
    <x v="1"/>
    <n v="5001846602"/>
    <x v="0"/>
    <s v="SCH_24EL"/>
    <s v="Two"/>
    <n v="10"/>
    <n v="230"/>
    <m/>
    <n v="184"/>
    <m/>
    <n v="143"/>
    <m/>
    <n v="113"/>
    <m/>
    <n v="137"/>
    <m/>
    <n v="193"/>
    <m/>
  </r>
  <r>
    <n v="1004850055"/>
    <s v="WASHINGTON STATE DOT"/>
    <n v="220007404761"/>
    <x v="1"/>
    <n v="5000186339"/>
    <x v="0"/>
    <s v="SCH_24EC"/>
    <s v="Two"/>
    <n v="10"/>
    <n v="422"/>
    <m/>
    <n v="361"/>
    <m/>
    <n v="259"/>
    <m/>
    <n v="226"/>
    <m/>
    <n v="294"/>
    <m/>
    <n v="412"/>
    <m/>
  </r>
  <r>
    <n v="1004850055"/>
    <s v="WASHINGTON STATE DOT"/>
    <n v="220007681343"/>
    <x v="1"/>
    <n v="5000475312"/>
    <x v="0"/>
    <s v="SCH_24EC"/>
    <s v="Two"/>
    <n v="10"/>
    <n v="434"/>
    <m/>
    <n v="343"/>
    <m/>
    <n v="257"/>
    <m/>
    <n v="214"/>
    <m/>
    <n v="278.41899999999998"/>
    <m/>
    <n v="417.44400000000002"/>
    <m/>
  </r>
  <r>
    <n v="1004850055"/>
    <s v="WASHINGTON STATE DOT"/>
    <n v="220007681376"/>
    <x v="1"/>
    <n v="5000017181"/>
    <x v="0"/>
    <s v="SCH_24EC"/>
    <s v="Two"/>
    <n v="10"/>
    <n v="910"/>
    <n v="680"/>
    <n v="660"/>
    <n v="560"/>
    <n v="420"/>
    <n v="420"/>
    <n v="410"/>
    <n v="490"/>
    <n v="550"/>
    <n v="690"/>
    <n v="760"/>
    <n v="940"/>
  </r>
  <r>
    <n v="1004909436"/>
    <s v="WASHINGTON STATE DOT"/>
    <n v="200008599959"/>
    <x v="1"/>
    <n v="5000059865"/>
    <x v="0"/>
    <s v="SCH_24EC"/>
    <s v="Two"/>
    <n v="10"/>
    <n v="258"/>
    <n v="218"/>
    <n v="224"/>
    <n v="233"/>
    <n v="254"/>
    <n v="213"/>
    <n v="224"/>
    <n v="265"/>
    <n v="238"/>
    <n v="232"/>
    <n v="260"/>
    <n v="255"/>
  </r>
  <r>
    <n v="1006386346"/>
    <s v="T-MOBILE WEST LLC"/>
    <n v="220016181400"/>
    <x v="0"/>
    <n v="5002162496"/>
    <x v="0"/>
    <s v="SCH_24EC"/>
    <s v="Two"/>
    <n v="18"/>
    <n v="1527"/>
    <m/>
    <n v="1519"/>
    <m/>
    <n v="1488"/>
    <m/>
    <n v="1431"/>
    <m/>
    <n v="1375"/>
    <m/>
    <n v="1426"/>
    <m/>
  </r>
  <r>
    <n v="1006408978"/>
    <s v="T-MOBILE WEST LLC"/>
    <n v="220016575460"/>
    <x v="0"/>
    <n v="5002214177"/>
    <x v="0"/>
    <s v="SCH_24EC"/>
    <s v="Two"/>
    <n v="18"/>
    <n v="3164"/>
    <n v="2974"/>
    <n v="3088"/>
    <n v="2959"/>
    <n v="3266"/>
    <n v="3110"/>
    <n v="3509"/>
    <n v="3201"/>
    <n v="3318"/>
    <n v="3138"/>
    <n v="3100"/>
    <n v="3223"/>
  </r>
  <r>
    <n v="1006408978"/>
    <s v="T-MOBILE WEST LLC"/>
    <n v="220018628812"/>
    <x v="0"/>
    <n v="5001514541"/>
    <x v="0"/>
    <s v="SCH_24EC"/>
    <s v="Two"/>
    <n v="18"/>
    <n v="1880"/>
    <n v="2040"/>
    <n v="2110"/>
    <n v="1990"/>
    <n v="1850"/>
    <n v="2050"/>
    <n v="1950"/>
    <n v="1920"/>
    <n v="1990"/>
    <n v="1900"/>
    <n v="1820"/>
    <n v="2180"/>
  </r>
  <r>
    <n v="1006408978"/>
    <s v="T-MOBILE WEST LLC"/>
    <n v="220021454099"/>
    <x v="0"/>
    <n v="5002210306"/>
    <x v="0"/>
    <s v="SCH_24EC"/>
    <s v="Two"/>
    <n v="18"/>
    <n v="3165"/>
    <n v="3291"/>
    <n v="3304"/>
    <n v="4135"/>
    <n v="6615"/>
    <n v="6426"/>
    <n v="6512"/>
    <n v="6813"/>
    <n v="7218"/>
    <n v="7195"/>
    <n v="7894"/>
    <n v="7561"/>
  </r>
  <r>
    <n v="1006408978"/>
    <s v="T-MOBILE WEST LLC"/>
    <n v="220023005691"/>
    <x v="0"/>
    <n v="5002266901"/>
    <x v="0"/>
    <s v="SCH_24EC"/>
    <s v="Two"/>
    <n v="18"/>
    <n v="8692"/>
    <n v="8178"/>
    <n v="9810"/>
    <n v="10088"/>
    <n v="11367"/>
    <n v="10642"/>
    <n v="11744"/>
    <n v="11238"/>
    <n v="11471"/>
    <n v="12365"/>
    <n v="11185"/>
    <n v="11495"/>
  </r>
  <r>
    <n v="1200005515"/>
    <s v="PROVIDENCE HEALTH AND SERVICES"/>
    <n v="220013829720"/>
    <x v="1"/>
    <n v="5000993289"/>
    <x v="1"/>
    <s v="SCH_25EC"/>
    <s v="Two"/>
    <n v="10"/>
    <n v="67320"/>
    <n v="65520"/>
    <n v="56640"/>
    <n v="46560"/>
    <n v="36600"/>
    <n v="59280"/>
    <n v="60360"/>
    <n v="66960"/>
    <n v="60360"/>
    <n v="65520"/>
    <n v="86760"/>
    <n v="78480"/>
  </r>
  <r>
    <n v="1200005515"/>
    <s v="PROVIDENCE HEALTH AND SERVICES"/>
    <n v="220013829738"/>
    <x v="1"/>
    <n v="5000143277"/>
    <x v="1"/>
    <s v="SCH_25EC"/>
    <s v="Two"/>
    <n v="10"/>
    <n v="67920"/>
    <n v="70800"/>
    <n v="62160"/>
    <n v="49560"/>
    <n v="39960"/>
    <n v="60240"/>
    <n v="59880"/>
    <n v="65520"/>
    <n v="59400"/>
    <n v="60360"/>
    <n v="74280"/>
    <n v="86640"/>
  </r>
  <r>
    <n v="1200005515"/>
    <s v="PROVIDENCE HEALTH AND SERVICES"/>
    <n v="220013829746"/>
    <x v="1"/>
    <n v="5000130172"/>
    <x v="1"/>
    <s v="SCH_25EC"/>
    <s v="Two"/>
    <n v="10"/>
    <n v="61920"/>
    <n v="70080"/>
    <n v="54840"/>
    <n v="46680"/>
    <n v="36480"/>
    <n v="50280"/>
    <n v="50280"/>
    <n v="56160"/>
    <n v="46680"/>
    <n v="57120"/>
    <n v="84120"/>
    <n v="88200"/>
  </r>
  <r>
    <n v="1200005515"/>
    <s v="PROVIDENCE HEALTH AND SERVICES"/>
    <n v="220013829969"/>
    <x v="1"/>
    <n v="5001350875"/>
    <x v="1"/>
    <s v="SCH_25EC"/>
    <s v="Two"/>
    <n v="10"/>
    <n v="16560"/>
    <n v="16800"/>
    <n v="18080"/>
    <n v="18480"/>
    <n v="16960"/>
    <n v="22000"/>
    <n v="23280"/>
    <n v="22000"/>
    <n v="21200"/>
    <n v="20000"/>
    <n v="19520"/>
    <n v="17360"/>
  </r>
  <r>
    <n v="1200005515"/>
    <s v="PROVIDENCE HEALTH AND SERVICES"/>
    <n v="220013830207"/>
    <x v="1"/>
    <n v="5001034055"/>
    <x v="1"/>
    <s v="SCH_25EC"/>
    <s v="Two"/>
    <n v="10"/>
    <n v="71880"/>
    <n v="106200"/>
    <n v="112680"/>
    <n v="112560"/>
    <n v="105000"/>
    <n v="141360"/>
    <n v="134880"/>
    <n v="114360"/>
    <n v="57120"/>
    <n v="35160"/>
    <n v="78840"/>
    <n v="96360"/>
  </r>
  <r>
    <n v="1200005515"/>
    <s v="PROVIDENCE HEALTH AND SERVICES"/>
    <n v="220013836964"/>
    <x v="1"/>
    <n v="5000540199"/>
    <x v="0"/>
    <s v="SCH_24EC"/>
    <s v="Two"/>
    <n v="10"/>
    <n v="2262"/>
    <n v="2247"/>
    <n v="2587"/>
    <n v="2162"/>
    <n v="1628"/>
    <n v="1277"/>
    <n v="1182"/>
    <n v="752"/>
    <n v="896"/>
    <n v="1059"/>
    <n v="1453"/>
    <n v="2169"/>
  </r>
  <r>
    <n v="1200005515"/>
    <s v="PROVIDENCE HEALTH AND SERVICES"/>
    <n v="220013836980"/>
    <x v="1"/>
    <n v="5000177893"/>
    <x v="1"/>
    <s v="SCH_25EC"/>
    <s v="Two"/>
    <n v="10"/>
    <n v="52080"/>
    <n v="53040"/>
    <n v="54480"/>
    <n v="49560"/>
    <n v="48000"/>
    <n v="44040"/>
    <n v="56040"/>
    <n v="50520"/>
    <n v="55080"/>
    <n v="47280"/>
    <n v="44160"/>
    <n v="50520"/>
  </r>
  <r>
    <n v="1200005515"/>
    <s v="PROVIDENCE HEALTH AND SERVICES"/>
    <n v="220013837228"/>
    <x v="1"/>
    <n v="5000939149"/>
    <x v="3"/>
    <s v="SCH_31EC"/>
    <s v="Two"/>
    <n v="10"/>
    <n v="1372800"/>
    <n v="1420800"/>
    <n v="1452000"/>
    <n v="1370400"/>
    <n v="1504800"/>
    <n v="1473600"/>
    <n v="1857600"/>
    <n v="1785600"/>
    <n v="2028000"/>
    <n v="1680000"/>
    <n v="1365600"/>
    <n v="1596000"/>
  </r>
  <r>
    <n v="1200786328"/>
    <s v="T-MOBILE"/>
    <n v="220010620379"/>
    <x v="0"/>
    <n v="5002107049"/>
    <x v="0"/>
    <s v="SCH_24EC"/>
    <s v="Two"/>
    <n v="18"/>
    <n v="3733"/>
    <n v="3313"/>
    <n v="3343"/>
    <n v="3306"/>
    <n v="3745"/>
    <n v="3565"/>
    <n v="3495"/>
    <n v="3830"/>
    <n v="3482"/>
    <n v="3498"/>
    <n v="3767"/>
    <n v="3666"/>
  </r>
  <r>
    <n v="1201208932"/>
    <s v="T-MOBILE"/>
    <n v="220015639432"/>
    <x v="0"/>
    <n v="5002215660"/>
    <x v="0"/>
    <s v="SCH_24EC"/>
    <s v="Two"/>
    <n v="18"/>
    <n v="3900"/>
    <n v="3381"/>
    <n v="3390"/>
    <n v="3527"/>
    <n v="3379"/>
    <n v="3878"/>
    <n v="4578"/>
    <n v="4346"/>
    <n v="4193"/>
    <n v="3594"/>
    <n v="3263"/>
    <n v="3466"/>
  </r>
  <r>
    <n v="1201208932"/>
    <s v="T-MOBILE"/>
    <n v="220016258620"/>
    <x v="0"/>
    <n v="5000322355"/>
    <x v="1"/>
    <s v="SCH_25EC"/>
    <s v="Two"/>
    <n v="18"/>
    <n v="12520"/>
    <n v="12200"/>
    <n v="14080"/>
    <n v="17320"/>
    <n v="16760"/>
    <n v="23320"/>
    <n v="22400"/>
    <n v="21080"/>
    <n v="14320"/>
    <n v="13720"/>
    <n v="12880"/>
    <n v="13000"/>
  </r>
  <r>
    <n v="1201208932"/>
    <s v="T-MOBILE"/>
    <n v="220016258653"/>
    <x v="0"/>
    <n v="5001682141"/>
    <x v="1"/>
    <s v="SCH_25EC"/>
    <s v="Two"/>
    <n v="18"/>
    <n v="18800"/>
    <n v="18240"/>
    <n v="18880"/>
    <n v="21280"/>
    <n v="20960"/>
    <n v="27200"/>
    <n v="30400"/>
    <n v="31600"/>
    <n v="24960"/>
    <n v="24320"/>
    <n v="20840"/>
    <n v="23400"/>
  </r>
  <r>
    <n v="1201208932"/>
    <s v="T-MOBILE"/>
    <n v="220016316964"/>
    <x v="0"/>
    <n v="5000287242"/>
    <x v="0"/>
    <s v="SCH_24EC"/>
    <s v="Two"/>
    <n v="18"/>
    <n v="8906"/>
    <n v="8573"/>
    <n v="7977"/>
    <n v="7363"/>
    <n v="5867"/>
    <n v="6248"/>
    <n v="1990"/>
    <n v="1255"/>
    <n v="4272"/>
    <n v="5661"/>
    <n v="4776"/>
    <n v="8110"/>
  </r>
  <r>
    <n v="1201208932"/>
    <s v="T-MOBILE"/>
    <n v="220016325239"/>
    <x v="0"/>
    <n v="5001734775"/>
    <x v="1"/>
    <s v="SCH_25EC"/>
    <s v="Two"/>
    <n v="18"/>
    <n v="21800"/>
    <n v="19840"/>
    <n v="18400"/>
    <n v="17560"/>
    <n v="16040"/>
    <n v="20880"/>
    <n v="24640"/>
    <n v="22400"/>
    <n v="15440"/>
    <n v="16600"/>
    <n v="15640"/>
    <n v="18960"/>
  </r>
  <r>
    <n v="1201291853"/>
    <s v="T MOBILE USA INC"/>
    <n v="220016493896"/>
    <x v="0"/>
    <n v="5000492652"/>
    <x v="1"/>
    <s v="SCH_25EC"/>
    <s v="Two"/>
    <n v="18"/>
    <n v="72600"/>
    <n v="64200"/>
    <n v="63000"/>
    <n v="67500"/>
    <n v="62400"/>
    <n v="58500"/>
    <n v="65100"/>
    <n v="66600"/>
    <n v="76200"/>
    <n v="99900"/>
    <n v="101400"/>
    <n v="108000"/>
  </r>
  <r>
    <n v="1201291853"/>
    <s v="T MOBILE USA INC"/>
    <n v="220016493896"/>
    <x v="0"/>
    <n v="5000492683"/>
    <x v="2"/>
    <s v="SCH_26EC"/>
    <s v="Two"/>
    <n v="18"/>
    <n v="190800"/>
    <n v="93300"/>
    <n v="133200"/>
    <n v="141600"/>
    <n v="159300"/>
    <n v="243300"/>
    <n v="309600"/>
    <n v="345900"/>
    <n v="291900"/>
    <n v="349500"/>
    <n v="552000"/>
    <n v="494700"/>
  </r>
  <r>
    <n v="1201291853"/>
    <s v="T MOBILE USA INC"/>
    <n v="220016493904"/>
    <x v="0"/>
    <n v="5001633554"/>
    <x v="2"/>
    <s v="SCH_26EC"/>
    <s v="Two"/>
    <n v="18"/>
    <n v="330300"/>
    <n v="303000"/>
    <n v="240000"/>
    <n v="347700"/>
    <n v="206700"/>
    <n v="230100"/>
    <n v="316200"/>
    <n v="304800"/>
    <n v="282600"/>
    <n v="346500"/>
    <n v="337500"/>
    <n v="383400"/>
  </r>
  <r>
    <n v="1201291853"/>
    <s v="T MOBILE USA INC"/>
    <n v="220016493912"/>
    <x v="0"/>
    <n v="5001726914"/>
    <x v="2"/>
    <s v="SCH_26EC"/>
    <s v="Two"/>
    <n v="18"/>
    <n v="306000"/>
    <n v="339900"/>
    <n v="334200"/>
    <n v="341400"/>
    <n v="291000"/>
    <n v="287400"/>
    <n v="296400"/>
    <n v="284700"/>
    <n v="293400"/>
    <n v="341100"/>
    <n v="333600"/>
    <n v="392700"/>
  </r>
  <r>
    <n v="1201291853"/>
    <s v="T MOBILE USA INC"/>
    <n v="220016493938"/>
    <x v="0"/>
    <n v="5000743146"/>
    <x v="2"/>
    <s v="SCH_26EC"/>
    <s v="Two"/>
    <n v="18"/>
    <n v="244200"/>
    <n v="216000"/>
    <n v="178500"/>
    <n v="174300"/>
    <n v="143400"/>
    <n v="159000"/>
    <n v="201600"/>
    <n v="190800"/>
    <n v="159000"/>
    <n v="178500"/>
    <n v="192000"/>
    <n v="261900"/>
  </r>
  <r>
    <n v="1201291853"/>
    <s v="T MOBILE USA INC"/>
    <n v="220021989714"/>
    <x v="0"/>
    <n v="5000181915"/>
    <x v="1"/>
    <s v="SCH_25EC"/>
    <s v="Two"/>
    <n v="18"/>
    <n v="27560"/>
    <n v="25440"/>
    <n v="24720"/>
    <n v="34400"/>
    <n v="31960"/>
    <n v="21240"/>
    <n v="24920"/>
    <n v="21840"/>
    <n v="20200"/>
    <n v="21120"/>
    <n v="26520"/>
    <n v="37040"/>
  </r>
  <r>
    <n v="1201302532"/>
    <s v="CITY OF REDMOND"/>
    <n v="220023218351"/>
    <x v="0"/>
    <n v="5002249414"/>
    <x v="0"/>
    <s v="SCH_24EC"/>
    <s v="Two"/>
    <n v="18"/>
    <n v="7755"/>
    <n v="5703"/>
    <n v="4937"/>
    <n v="4484"/>
    <n v="4137"/>
    <n v="3802"/>
    <n v="3718"/>
    <n v="3252"/>
    <n v="3173"/>
    <n v="3697"/>
    <n v="5127"/>
    <n v="5958"/>
  </r>
  <r>
    <m/>
    <m/>
    <m/>
    <x v="3"/>
    <m/>
    <x v="5"/>
    <m/>
    <m/>
    <m/>
    <m/>
    <m/>
    <m/>
    <m/>
    <m/>
    <m/>
    <m/>
    <m/>
    <m/>
    <m/>
    <m/>
    <m/>
  </r>
  <r>
    <s v="*NOTE: Data provided by O'Farrell, Tyler &lt;tyler.o'farrell@pse.com&gt;"/>
    <m/>
    <m/>
    <x v="3"/>
    <m/>
    <x v="5"/>
    <m/>
    <m/>
    <m/>
    <m/>
    <m/>
    <m/>
    <m/>
    <m/>
    <m/>
    <m/>
    <m/>
    <m/>
    <m/>
    <m/>
    <m/>
  </r>
  <r>
    <m/>
    <m/>
    <m/>
    <x v="3"/>
    <m/>
    <x v="5"/>
    <m/>
    <m/>
    <m/>
    <m/>
    <m/>
    <m/>
    <m/>
    <m/>
    <m/>
    <m/>
    <m/>
    <m/>
    <m/>
    <m/>
    <m/>
  </r>
</pivotCacheRecords>
</file>

<file path=xl/pivotCache/pivotCacheRecords2.xml><?xml version="1.0" encoding="utf-8"?>
<pivotCacheRecords xmlns="http://schemas.openxmlformats.org/spreadsheetml/2006/main" xmlns:r="http://schemas.openxmlformats.org/officeDocument/2006/relationships" count="1788">
  <r>
    <n v="1000300321"/>
    <s v="CITY OF ANACORTES"/>
    <n v="220013296730"/>
    <x v="0"/>
    <n v="5000039915"/>
    <x v="0"/>
    <s v="SCH_24EC"/>
    <s v="One"/>
    <n v="20"/>
    <n v="108"/>
    <n v="91"/>
    <n v="99"/>
    <n v="89"/>
    <n v="92"/>
    <n v="100"/>
    <n v="89"/>
    <n v="84"/>
    <n v="98"/>
    <n v="84"/>
    <n v="90"/>
    <n v="100"/>
  </r>
  <r>
    <n v="1000300321"/>
    <s v="CITY OF ANACORTES"/>
    <n v="220013286541"/>
    <x v="0"/>
    <n v="5000083210"/>
    <x v="0"/>
    <s v="SCH_24EI"/>
    <s v="One"/>
    <n v="20"/>
    <n v="7120"/>
    <n v="6920"/>
    <n v="9040"/>
    <n v="6560"/>
    <n v="6000"/>
    <n v="5960"/>
    <n v="5400"/>
    <n v="5680"/>
    <n v="5640"/>
    <n v="4840"/>
    <n v="6040"/>
    <n v="8880"/>
  </r>
  <r>
    <n v="1000300321"/>
    <s v="CITY OF ANACORTES"/>
    <n v="200000736518"/>
    <x v="0"/>
    <n v="5000091056"/>
    <x v="0"/>
    <s v="SCH_24EC"/>
    <s v="One"/>
    <n v="20"/>
    <n v="225"/>
    <n v="204"/>
    <n v="185"/>
    <n v="169"/>
    <n v="140"/>
    <n v="118"/>
    <n v="117"/>
    <n v="112"/>
    <n v="139"/>
    <n v="158"/>
    <n v="130"/>
    <n v="163"/>
  </r>
  <r>
    <n v="1000300321"/>
    <s v="CITY OF ANACORTES"/>
    <n v="200000736757"/>
    <x v="0"/>
    <n v="5000109899"/>
    <x v="0"/>
    <s v="SCH_24EL"/>
    <s v="One"/>
    <n v="20"/>
    <n v="125"/>
    <n v="107"/>
    <n v="99"/>
    <n v="85"/>
    <n v="62"/>
    <n v="51"/>
    <n v="51"/>
    <n v="41"/>
    <n v="46"/>
    <n v="79"/>
    <n v="97"/>
    <n v="1164"/>
  </r>
  <r>
    <n v="1000300321"/>
    <s v="CITY OF ANACORTES"/>
    <n v="220013285188"/>
    <x v="0"/>
    <n v="5000213389"/>
    <x v="0"/>
    <s v="SCH_24EC"/>
    <s v="One"/>
    <n v="20"/>
    <n v="210"/>
    <n v="170"/>
    <n v="190"/>
    <n v="140"/>
    <n v="130"/>
    <n v="120"/>
    <n v="130"/>
    <n v="110"/>
    <n v="120"/>
    <n v="120"/>
    <n v="140"/>
    <n v="290"/>
  </r>
  <r>
    <n v="1000300321"/>
    <s v="CITY OF ANACORTES"/>
    <n v="220013295716"/>
    <x v="0"/>
    <n v="5000257756"/>
    <x v="1"/>
    <s v="SCH_25EC"/>
    <s v="One"/>
    <n v="20"/>
    <n v="15600"/>
    <n v="13600"/>
    <n v="15160"/>
    <n v="13600"/>
    <n v="16000"/>
    <n v="21080"/>
    <n v="25880"/>
    <n v="28680"/>
    <n v="28200"/>
    <n v="15440"/>
    <n v="12680"/>
    <n v="14040"/>
  </r>
  <r>
    <n v="1000300321"/>
    <s v="CITY OF ANACORTES"/>
    <n v="220015661444"/>
    <x v="0"/>
    <n v="5000331376"/>
    <x v="0"/>
    <s v="SCH_24EC"/>
    <s v="One"/>
    <n v="20"/>
    <n v="624"/>
    <n v="584"/>
    <n v="596"/>
    <n v="496"/>
    <n v="466"/>
    <n v="461"/>
    <n v="418"/>
    <n v="421"/>
    <n v="527"/>
    <n v="504"/>
    <n v="563"/>
    <n v="660"/>
  </r>
  <r>
    <n v="1000300321"/>
    <s v="CITY OF ANACORTES"/>
    <n v="220013285162"/>
    <x v="0"/>
    <n v="5000340593"/>
    <x v="0"/>
    <s v="SCH_24EC"/>
    <s v="One"/>
    <n v="20"/>
    <n v="222"/>
    <n v="203"/>
    <n v="204"/>
    <n v="205"/>
    <n v="228"/>
    <n v="216"/>
    <n v="209"/>
    <n v="241"/>
    <n v="227"/>
    <n v="238"/>
    <n v="218"/>
    <n v="237"/>
  </r>
  <r>
    <n v="1000300321"/>
    <s v="CITY OF ANACORTES"/>
    <n v="220013296185"/>
    <x v="0"/>
    <n v="5000370998"/>
    <x v="0"/>
    <s v="SCH_24EC"/>
    <s v="One"/>
    <n v="20"/>
    <n v="565"/>
    <n v="534"/>
    <n v="542"/>
    <n v="473"/>
    <n v="437"/>
    <n v="423"/>
    <n v="348"/>
    <n v="348"/>
    <n v="432"/>
    <n v="447"/>
    <n v="531"/>
    <n v="603"/>
  </r>
  <r>
    <n v="1000300321"/>
    <s v="CITY OF ANACORTES"/>
    <n v="200000738332"/>
    <x v="0"/>
    <n v="5000383778"/>
    <x v="1"/>
    <s v="SCH_25EC"/>
    <s v="One"/>
    <n v="20"/>
    <n v="10"/>
    <m/>
    <n v="420"/>
    <n v="570"/>
    <n v="10"/>
    <m/>
    <n v="10"/>
    <m/>
    <n v="10"/>
    <n v="10"/>
    <n v="390"/>
    <n v="10"/>
  </r>
  <r>
    <n v="1000300321"/>
    <s v="CITY OF ANACORTES"/>
    <n v="220013286145"/>
    <x v="0"/>
    <n v="5000409141"/>
    <x v="0"/>
    <s v="SCH_24EC"/>
    <s v="One"/>
    <n v="20"/>
    <n v="836"/>
    <n v="863"/>
    <n v="834"/>
    <n v="791"/>
    <n v="598"/>
    <n v="606"/>
    <n v="603"/>
    <n v="431"/>
    <n v="449"/>
    <n v="588"/>
    <n v="811"/>
    <n v="999"/>
  </r>
  <r>
    <n v="1000300321"/>
    <s v="CITY OF ANACORTES"/>
    <n v="200000736948"/>
    <x v="0"/>
    <n v="5000436281"/>
    <x v="0"/>
    <s v="SCH_24EC"/>
    <s v="One"/>
    <n v="20"/>
    <n v="140"/>
    <n v="120"/>
    <n v="110"/>
    <n v="120"/>
    <n v="100"/>
    <n v="110"/>
    <n v="120"/>
    <n v="120"/>
    <n v="130"/>
    <n v="120"/>
    <n v="110"/>
    <n v="120"/>
  </r>
  <r>
    <n v="1000300321"/>
    <s v="CITY OF ANACORTES"/>
    <n v="200000739843"/>
    <x v="0"/>
    <n v="5000454953"/>
    <x v="0"/>
    <s v="SCH_24EC"/>
    <s v="One"/>
    <n v="20"/>
    <n v="1702"/>
    <n v="1819"/>
    <n v="1933"/>
    <n v="1115"/>
    <n v="1059"/>
    <n v="797"/>
    <n v="1146"/>
    <n v="1008"/>
    <n v="1117"/>
    <n v="1761"/>
    <n v="1747"/>
    <n v="2774"/>
  </r>
  <r>
    <n v="1000300321"/>
    <s v="CITY OF ANACORTES"/>
    <n v="200000739330"/>
    <x v="0"/>
    <n v="5000493701"/>
    <x v="0"/>
    <s v="SCH_24EC"/>
    <s v="One"/>
    <n v="20"/>
    <n v="390"/>
    <n v="250"/>
    <n v="270"/>
    <n v="250"/>
    <n v="240"/>
    <n v="240"/>
    <n v="330"/>
    <n v="310"/>
    <n v="300"/>
    <n v="370"/>
    <n v="540"/>
    <n v="940"/>
  </r>
  <r>
    <n v="1000300321"/>
    <s v="CITY OF ANACORTES"/>
    <n v="200000739173"/>
    <x v="0"/>
    <n v="5000503265"/>
    <x v="0"/>
    <s v="SCH_24EC"/>
    <s v="One"/>
    <n v="20"/>
    <n v="112"/>
    <n v="109"/>
    <n v="116"/>
    <n v="88"/>
    <n v="83"/>
    <n v="88"/>
    <n v="83"/>
    <n v="79"/>
    <n v="91"/>
    <n v="79"/>
    <n v="85"/>
    <n v="113"/>
  </r>
  <r>
    <n v="1000300321"/>
    <s v="CITY OF ANACORTES"/>
    <n v="200000738936"/>
    <x v="0"/>
    <n v="5000521451"/>
    <x v="1"/>
    <s v="SCH_25EC"/>
    <s v="One"/>
    <n v="20"/>
    <n v="4350"/>
    <n v="3540"/>
    <n v="3480"/>
    <n v="2760"/>
    <n v="2060"/>
    <n v="790"/>
    <n v="400"/>
    <n v="260"/>
    <n v="190"/>
    <n v="1130"/>
    <n v="1950"/>
    <n v="2650"/>
  </r>
  <r>
    <n v="1000300321"/>
    <s v="CITY OF ANACORTES"/>
    <n v="200000739496"/>
    <x v="0"/>
    <n v="5000530145"/>
    <x v="0"/>
    <s v="SCH_24EC"/>
    <s v="One"/>
    <n v="20"/>
    <n v="4600"/>
    <n v="4320"/>
    <n v="4240"/>
    <n v="4360"/>
    <n v="4040"/>
    <n v="3680"/>
    <n v="4720"/>
    <n v="5440"/>
    <n v="5600"/>
    <n v="6080"/>
    <n v="6480"/>
    <n v="7160"/>
  </r>
  <r>
    <n v="1000300321"/>
    <s v="CITY OF ANACORTES"/>
    <n v="220013296136"/>
    <x v="0"/>
    <n v="5000534614"/>
    <x v="0"/>
    <s v="SCH_24EC"/>
    <s v="One"/>
    <n v="20"/>
    <n v="520"/>
    <n v="517"/>
    <n v="647"/>
    <n v="278"/>
    <n v="277"/>
    <n v="111"/>
    <n v="70"/>
    <n v="122"/>
    <n v="154"/>
    <n v="88"/>
    <n v="100"/>
    <n v="162"/>
  </r>
  <r>
    <n v="1000300321"/>
    <s v="CITY OF ANACORTES"/>
    <n v="220013297076"/>
    <x v="0"/>
    <n v="5000550985"/>
    <x v="0"/>
    <s v="SCH_24EC"/>
    <s v="One"/>
    <n v="20"/>
    <n v="138"/>
    <n v="76"/>
    <n v="75"/>
    <n v="70"/>
    <n v="72"/>
    <n v="77"/>
    <n v="73"/>
    <n v="70"/>
    <n v="80"/>
    <n v="70"/>
    <n v="73"/>
    <n v="78"/>
  </r>
  <r>
    <n v="1000300321"/>
    <s v="CITY OF ANACORTES"/>
    <n v="220022355600"/>
    <x v="0"/>
    <n v="5000555353"/>
    <x v="0"/>
    <s v="SCH_24EC"/>
    <s v="One"/>
    <n v="20"/>
    <n v="1231.4000000000001"/>
    <n v="1380"/>
    <n v="1510"/>
    <n v="1260"/>
    <n v="1260"/>
    <n v="1220"/>
    <n v="1050"/>
    <n v="1034.48"/>
    <n v="1353.33"/>
    <n v="1022.19"/>
    <n v="1260"/>
    <n v="1530"/>
  </r>
  <r>
    <n v="1000300321"/>
    <s v="CITY OF ANACORTES"/>
    <n v="220013285832"/>
    <x v="0"/>
    <n v="5000559145"/>
    <x v="0"/>
    <s v="SCH_24EC"/>
    <s v="One"/>
    <n v="20"/>
    <n v="1990"/>
    <n v="1750"/>
    <n v="1910"/>
    <n v="1640"/>
    <n v="1310"/>
    <n v="890"/>
    <n v="910"/>
    <n v="860"/>
    <n v="910"/>
    <n v="1060"/>
    <n v="1040"/>
    <n v="1740"/>
  </r>
  <r>
    <n v="1000300321"/>
    <s v="CITY OF ANACORTES"/>
    <n v="220013285402"/>
    <x v="0"/>
    <n v="5000627642"/>
    <x v="0"/>
    <s v="SCH_24EC"/>
    <s v="One"/>
    <n v="20"/>
    <n v="13840"/>
    <n v="8200"/>
    <n v="8680"/>
    <n v="6520"/>
    <n v="5840"/>
    <n v="6600"/>
    <n v="5480"/>
    <n v="4880"/>
    <n v="5160"/>
    <n v="5440"/>
    <n v="6360"/>
    <n v="12880"/>
  </r>
  <r>
    <n v="1000300321"/>
    <s v="CITY OF ANACORTES"/>
    <n v="220013295369"/>
    <x v="0"/>
    <n v="5000643737"/>
    <x v="0"/>
    <s v="SCH_24EC"/>
    <s v="One"/>
    <n v="20"/>
    <n v="175"/>
    <n v="167"/>
    <n v="197"/>
    <n v="133"/>
    <n v="124"/>
    <n v="126"/>
    <n v="109"/>
    <n v="109"/>
    <n v="122"/>
    <n v="109"/>
    <n v="146"/>
    <n v="203"/>
  </r>
  <r>
    <n v="1000300321"/>
    <s v="CITY OF ANACORTES"/>
    <n v="220013286715"/>
    <x v="0"/>
    <n v="5000676561"/>
    <x v="0"/>
    <s v="SCH_24EC"/>
    <s v="One"/>
    <n v="20"/>
    <n v="131"/>
    <n v="115"/>
    <n v="151"/>
    <n v="113"/>
    <n v="117"/>
    <n v="132"/>
    <n v="122"/>
    <n v="115"/>
    <n v="132"/>
    <n v="108"/>
    <n v="116"/>
    <n v="150"/>
  </r>
  <r>
    <n v="1000300321"/>
    <s v="CITY OF ANACORTES"/>
    <n v="220013285436"/>
    <x v="0"/>
    <n v="5000754442"/>
    <x v="0"/>
    <s v="SCH_24EC"/>
    <s v="One"/>
    <n v="20"/>
    <n v="670"/>
    <n v="630"/>
    <n v="650"/>
    <n v="570"/>
    <n v="420"/>
    <n v="360"/>
    <n v="300"/>
    <n v="260"/>
    <n v="280"/>
    <n v="370"/>
    <n v="550"/>
    <n v="720"/>
  </r>
  <r>
    <n v="1000300321"/>
    <s v="CITY OF ANACORTES"/>
    <n v="220013297050"/>
    <x v="0"/>
    <n v="5000787501"/>
    <x v="0"/>
    <s v="SCH_24EC"/>
    <s v="One"/>
    <n v="20"/>
    <n v="107"/>
    <n v="101"/>
    <n v="109"/>
    <n v="104"/>
    <n v="108"/>
    <n v="119"/>
    <n v="111"/>
    <n v="109"/>
    <n v="125"/>
    <n v="111"/>
    <n v="113"/>
    <n v="122"/>
  </r>
  <r>
    <n v="1000300321"/>
    <s v="CITY OF ANACORTES"/>
    <n v="220013296748"/>
    <x v="0"/>
    <n v="5000827070"/>
    <x v="0"/>
    <s v="SCH_24EC"/>
    <s v="One"/>
    <n v="20"/>
    <n v="310"/>
    <n v="295"/>
    <n v="315"/>
    <n v="293"/>
    <n v="306"/>
    <n v="326"/>
    <n v="304"/>
    <n v="295"/>
    <n v="340"/>
    <n v="299"/>
    <n v="312"/>
    <n v="327"/>
  </r>
  <r>
    <n v="1000300321"/>
    <s v="CITY OF ANACORTES"/>
    <n v="220013296102"/>
    <x v="0"/>
    <n v="5000845735"/>
    <x v="0"/>
    <s v="SCH_24EC"/>
    <s v="One"/>
    <n v="20"/>
    <n v="1"/>
    <n v="3"/>
    <n v="3"/>
    <n v="2"/>
    <n v="2"/>
    <n v="1"/>
    <n v="2"/>
    <n v="1"/>
    <n v="2"/>
    <n v="2"/>
    <n v="1"/>
    <n v="2"/>
  </r>
  <r>
    <n v="1000300321"/>
    <s v="CITY OF ANACORTES"/>
    <n v="220013286525"/>
    <x v="0"/>
    <n v="5000855941"/>
    <x v="0"/>
    <s v="SCH_24EC"/>
    <s v="One"/>
    <n v="20"/>
    <n v="913"/>
    <n v="1825"/>
    <n v="1966"/>
    <n v="2043"/>
    <n v="184"/>
    <n v="151"/>
    <n v="139"/>
    <n v="184"/>
    <n v="154"/>
    <n v="530"/>
    <n v="752"/>
    <n v="1094"/>
  </r>
  <r>
    <n v="1000300321"/>
    <s v="CITY OF ANACORTES"/>
    <n v="200000738118"/>
    <x v="0"/>
    <n v="5000856743"/>
    <x v="0"/>
    <s v="SCH_24EC"/>
    <s v="One"/>
    <n v="20"/>
    <n v="13"/>
    <n v="15"/>
    <n v="47"/>
    <n v="369"/>
    <n v="777"/>
    <n v="826"/>
    <n v="585"/>
    <n v="180"/>
    <n v="171"/>
    <n v="153"/>
    <n v="126"/>
    <n v="85"/>
  </r>
  <r>
    <n v="1000300321"/>
    <s v="CITY OF ANACORTES"/>
    <n v="220013295740"/>
    <x v="0"/>
    <n v="5000916400"/>
    <x v="0"/>
    <s v="SCH_24EC"/>
    <s v="One"/>
    <n v="20"/>
    <n v="1"/>
    <n v="1"/>
    <m/>
    <n v="1"/>
    <n v="1"/>
    <m/>
    <n v="1"/>
    <m/>
    <n v="1"/>
    <m/>
    <n v="1"/>
    <n v="1"/>
  </r>
  <r>
    <n v="1000300321"/>
    <s v="CITY OF ANACORTES"/>
    <n v="220013285808"/>
    <x v="0"/>
    <n v="5000995372"/>
    <x v="0"/>
    <s v="SCH_24EC"/>
    <s v="One"/>
    <n v="20"/>
    <n v="1800"/>
    <n v="1862.08"/>
    <n v="1617.92"/>
    <n v="1720"/>
    <n v="1520"/>
    <n v="1480"/>
    <n v="1480"/>
    <n v="1440"/>
    <n v="1440"/>
    <n v="1520"/>
    <n v="1520"/>
    <n v="1960"/>
  </r>
  <r>
    <n v="1000300321"/>
    <s v="CITY OF ANACORTES"/>
    <n v="220013296763"/>
    <x v="0"/>
    <n v="5001013382"/>
    <x v="0"/>
    <s v="SCH_24EC"/>
    <s v="One"/>
    <n v="20"/>
    <n v="131"/>
    <n v="127"/>
    <n v="142"/>
    <n v="132"/>
    <n v="139"/>
    <n v="147"/>
    <n v="138"/>
    <n v="132"/>
    <n v="151"/>
    <n v="135"/>
    <n v="139"/>
    <n v="127"/>
  </r>
  <r>
    <n v="1000300321"/>
    <s v="CITY OF ANACORTES"/>
    <n v="220013285881"/>
    <x v="0"/>
    <n v="5001016217"/>
    <x v="0"/>
    <s v="SCH_24EC"/>
    <s v="One"/>
    <n v="20"/>
    <n v="5120"/>
    <n v="4680"/>
    <n v="5280"/>
    <n v="5080"/>
    <n v="4200"/>
    <n v="4240"/>
    <n v="5040"/>
    <n v="4080"/>
    <n v="4400"/>
    <n v="4640"/>
    <n v="4680"/>
    <n v="5640"/>
  </r>
  <r>
    <n v="1000300321"/>
    <s v="CITY OF ANACORTES"/>
    <n v="220013285790"/>
    <x v="0"/>
    <n v="5001055084"/>
    <x v="0"/>
    <s v="SCH_24EC"/>
    <s v="One"/>
    <n v="20"/>
    <n v="610"/>
    <n v="620"/>
    <n v="670"/>
    <n v="600"/>
    <n v="390"/>
    <n v="270"/>
    <n v="230"/>
    <n v="170"/>
    <n v="200"/>
    <n v="260"/>
    <n v="430"/>
    <n v="620"/>
  </r>
  <r>
    <n v="1000300321"/>
    <s v="CITY OF ANACORTES"/>
    <n v="220013296771"/>
    <x v="0"/>
    <n v="5001055720"/>
    <x v="0"/>
    <s v="SCH_24EC"/>
    <s v="One"/>
    <n v="20"/>
    <n v="92"/>
    <n v="88"/>
    <n v="93"/>
    <n v="88"/>
    <n v="92"/>
    <n v="99"/>
    <n v="92"/>
    <n v="91"/>
    <n v="108"/>
    <n v="83"/>
    <n v="85"/>
    <n v="25"/>
  </r>
  <r>
    <n v="1000300321"/>
    <s v="CITY OF ANACORTES"/>
    <n v="220013298611"/>
    <x v="0"/>
    <n v="5001094389"/>
    <x v="0"/>
    <s v="SCH_24EC"/>
    <s v="One"/>
    <n v="20"/>
    <n v="2040"/>
    <n v="2200"/>
    <n v="2600"/>
    <n v="2120"/>
    <n v="2000"/>
    <n v="2240"/>
    <n v="2200"/>
    <n v="2280"/>
    <n v="2520"/>
    <n v="1920"/>
    <n v="2400"/>
    <n v="2560"/>
  </r>
  <r>
    <n v="1000300321"/>
    <s v="CITY OF ANACORTES"/>
    <n v="200012505505"/>
    <x v="0"/>
    <n v="5001115130"/>
    <x v="2"/>
    <s v="SCH_46EC"/>
    <s v="One"/>
    <n v="20"/>
    <n v="817273.92"/>
    <n v="783524.64"/>
    <n v="949798.8"/>
    <n v="984644.4"/>
    <n v="1055814.24"/>
    <n v="1221187.68"/>
    <n v="1416818.16"/>
    <n v="1444519.92"/>
    <n v="1016306.88"/>
    <n v="877096.32"/>
    <n v="832477.44"/>
    <n v="953426.88"/>
  </r>
  <r>
    <n v="1000300321"/>
    <s v="CITY OF ANACORTES"/>
    <n v="220013295377"/>
    <x v="0"/>
    <n v="5001156556"/>
    <x v="0"/>
    <s v="SCH_24EC"/>
    <s v="One"/>
    <n v="20"/>
    <n v="142"/>
    <n v="144"/>
    <n v="156"/>
    <n v="138"/>
    <n v="137"/>
    <n v="136"/>
    <n v="132"/>
    <n v="128"/>
    <n v="150"/>
    <n v="125"/>
    <n v="134"/>
    <n v="173"/>
  </r>
  <r>
    <n v="1000300321"/>
    <s v="CITY OF ANACORTES"/>
    <n v="200000739686"/>
    <x v="0"/>
    <n v="5001201117"/>
    <x v="0"/>
    <s v="SCH_24EC"/>
    <s v="One"/>
    <n v="20"/>
    <n v="1560"/>
    <n v="1560"/>
    <n v="480"/>
    <n v="480"/>
    <n v="240"/>
    <n v="240"/>
    <n v="120"/>
    <m/>
    <n v="120"/>
    <n v="120"/>
    <n v="240"/>
    <n v="480"/>
  </r>
  <r>
    <n v="1000300321"/>
    <s v="CITY OF ANACORTES"/>
    <n v="220013285840"/>
    <x v="0"/>
    <n v="5001267127"/>
    <x v="1"/>
    <s v="SCH_25EC"/>
    <s v="One"/>
    <n v="20"/>
    <n v="13520"/>
    <n v="11160"/>
    <n v="12120"/>
    <n v="9240"/>
    <n v="8240"/>
    <n v="7960"/>
    <n v="8360"/>
    <n v="7400"/>
    <n v="7600"/>
    <n v="8800"/>
    <n v="9800"/>
    <n v="17960"/>
  </r>
  <r>
    <n v="1000300321"/>
    <s v="CITY OF ANACORTES"/>
    <n v="220013296128"/>
    <x v="0"/>
    <n v="5001270347"/>
    <x v="0"/>
    <s v="SCH_24EC"/>
    <s v="One"/>
    <n v="20"/>
    <n v="4380"/>
    <n v="4790"/>
    <n v="5350"/>
    <n v="4660"/>
    <n v="4340"/>
    <n v="4570"/>
    <n v="4480"/>
    <n v="4540"/>
    <n v="5060"/>
    <n v="3940"/>
    <n v="4180"/>
    <n v="4930"/>
  </r>
  <r>
    <n v="1000300321"/>
    <s v="CITY OF ANACORTES"/>
    <n v="220013286137"/>
    <x v="0"/>
    <n v="5001404775"/>
    <x v="0"/>
    <s v="SCH_24EC"/>
    <s v="One"/>
    <n v="20"/>
    <n v="160"/>
    <n v="160"/>
    <n v="400"/>
    <n v="320"/>
    <n v="320"/>
    <n v="200"/>
    <n v="200"/>
    <n v="120"/>
    <n v="160"/>
    <n v="120"/>
    <n v="160"/>
    <n v="200"/>
  </r>
  <r>
    <n v="1000300321"/>
    <s v="CITY OF ANACORTES"/>
    <n v="200000737573"/>
    <x v="0"/>
    <n v="5001416691"/>
    <x v="0"/>
    <s v="SCH_24EC"/>
    <s v="One"/>
    <n v="20"/>
    <n v="230"/>
    <n v="211"/>
    <n v="230"/>
    <n v="221"/>
    <n v="235"/>
    <n v="241"/>
    <n v="280"/>
    <n v="251"/>
    <n v="251"/>
    <n v="232"/>
    <n v="188"/>
    <n v="176"/>
  </r>
  <r>
    <n v="1000300321"/>
    <s v="CITY OF ANACORTES"/>
    <n v="220013286574"/>
    <x v="0"/>
    <n v="5001429127"/>
    <x v="1"/>
    <s v="SCH_25EC"/>
    <s v="One"/>
    <n v="20"/>
    <n v="155520"/>
    <n v="142200"/>
    <n v="169320"/>
    <n v="140040"/>
    <n v="130800"/>
    <n v="137760"/>
    <n v="137400"/>
    <n v="134280"/>
    <n v="161520"/>
    <n v="139560"/>
    <n v="150720"/>
    <n v="187320"/>
  </r>
  <r>
    <n v="1000300321"/>
    <s v="CITY OF ANACORTES"/>
    <n v="220013295708"/>
    <x v="0"/>
    <n v="5001450199"/>
    <x v="0"/>
    <s v="SCH_24EC"/>
    <s v="One"/>
    <n v="20"/>
    <n v="2480"/>
    <n v="1980"/>
    <n v="2410"/>
    <n v="1890"/>
    <n v="1030"/>
    <n v="1330"/>
    <n v="1260"/>
    <n v="980"/>
    <n v="1900"/>
    <n v="1660"/>
    <n v="1810"/>
    <n v="2420"/>
  </r>
  <r>
    <n v="1000300321"/>
    <s v="CITY OF ANACORTES"/>
    <n v="220013286178"/>
    <x v="0"/>
    <n v="5001485488"/>
    <x v="0"/>
    <s v="SCH_24EC"/>
    <s v="One"/>
    <n v="20"/>
    <n v="1700"/>
    <n v="1660"/>
    <n v="2070"/>
    <n v="1310"/>
    <n v="640"/>
    <n v="430"/>
    <n v="720"/>
    <n v="560"/>
    <n v="550"/>
    <n v="490"/>
    <n v="980"/>
    <n v="1430"/>
  </r>
  <r>
    <n v="1000300321"/>
    <s v="CITY OF ANACORTES"/>
    <n v="200000738514"/>
    <x v="0"/>
    <n v="5001491190"/>
    <x v="0"/>
    <s v="SCH_24EC"/>
    <s v="One"/>
    <n v="20"/>
    <n v="12360"/>
    <n v="12120"/>
    <n v="12240"/>
    <n v="9360"/>
    <n v="8520"/>
    <n v="7440"/>
    <n v="7080"/>
    <n v="7080"/>
    <n v="9000"/>
    <n v="8880"/>
    <n v="11040"/>
    <n v="12120"/>
  </r>
  <r>
    <n v="1000300321"/>
    <s v="CITY OF ANACORTES"/>
    <n v="220013296474"/>
    <x v="0"/>
    <n v="5001499931"/>
    <x v="0"/>
    <s v="SCH_24EC"/>
    <s v="One"/>
    <n v="20"/>
    <n v="100"/>
    <n v="175"/>
    <n v="77"/>
    <n v="26"/>
    <n v="24"/>
    <n v="28"/>
    <n v="25"/>
    <n v="14"/>
    <m/>
    <m/>
    <m/>
    <n v="2"/>
  </r>
  <r>
    <n v="1000300321"/>
    <s v="CITY OF ANACORTES"/>
    <n v="220013285444"/>
    <x v="0"/>
    <n v="5001502044"/>
    <x v="0"/>
    <s v="SCH_24EC"/>
    <s v="One"/>
    <n v="20"/>
    <n v="1480"/>
    <n v="1380"/>
    <n v="1470"/>
    <n v="1420"/>
    <n v="1200"/>
    <n v="1140"/>
    <n v="1170"/>
    <n v="1060"/>
    <n v="1100"/>
    <n v="1230"/>
    <n v="1250"/>
    <n v="1680"/>
  </r>
  <r>
    <n v="1000300321"/>
    <s v="CITY OF ANACORTES"/>
    <n v="200000765269"/>
    <x v="0"/>
    <n v="5001539004"/>
    <x v="0"/>
    <s v="SCH_24EC"/>
    <s v="One"/>
    <n v="20"/>
    <m/>
    <n v="3"/>
    <m/>
    <m/>
    <n v="1"/>
    <n v="5"/>
    <n v="1"/>
    <m/>
    <m/>
    <n v="3"/>
    <m/>
    <n v="3"/>
  </r>
  <r>
    <n v="1000300321"/>
    <s v="CITY OF ANACORTES"/>
    <n v="220013286491"/>
    <x v="0"/>
    <n v="5001541881"/>
    <x v="1"/>
    <s v="SCH_25EC"/>
    <s v="One"/>
    <n v="20"/>
    <n v="16720"/>
    <n v="16080"/>
    <n v="16080"/>
    <n v="16160"/>
    <n v="15520"/>
    <n v="15040"/>
    <n v="17760"/>
    <n v="15360"/>
    <n v="16400"/>
    <n v="17280"/>
    <n v="16160"/>
    <n v="18720"/>
  </r>
  <r>
    <n v="1000300321"/>
    <s v="CITY OF ANACORTES"/>
    <n v="200000737268"/>
    <x v="0"/>
    <n v="5001542186"/>
    <x v="0"/>
    <s v="SCH_24EC"/>
    <s v="One"/>
    <n v="20"/>
    <n v="130"/>
    <n v="190"/>
    <n v="180"/>
    <n v="170"/>
    <n v="120"/>
    <n v="150"/>
    <n v="100"/>
    <n v="90"/>
    <n v="70"/>
    <n v="90"/>
    <n v="80"/>
    <n v="190"/>
  </r>
  <r>
    <n v="1000300321"/>
    <s v="CITY OF ANACORTES"/>
    <n v="200000765137"/>
    <x v="0"/>
    <n v="5001544240"/>
    <x v="0"/>
    <s v="SCH_24EC"/>
    <s v="One"/>
    <n v="20"/>
    <n v="4"/>
    <n v="4"/>
    <n v="5"/>
    <n v="4"/>
    <n v="5"/>
    <n v="17"/>
    <n v="7"/>
    <n v="6"/>
    <n v="9"/>
    <n v="5"/>
    <n v="4"/>
    <n v="5"/>
  </r>
  <r>
    <n v="1000300321"/>
    <s v="CITY OF ANACORTES"/>
    <n v="200000765137"/>
    <x v="0"/>
    <n v="5001544269"/>
    <x v="0"/>
    <s v="SCH_24EC"/>
    <s v="One"/>
    <n v="20"/>
    <n v="55"/>
    <n v="35"/>
    <n v="47"/>
    <n v="78"/>
    <n v="30"/>
    <n v="46"/>
    <n v="10"/>
    <n v="19"/>
    <n v="17"/>
    <n v="28"/>
    <n v="20"/>
    <n v="170"/>
  </r>
  <r>
    <n v="1000300321"/>
    <s v="CITY OF ANACORTES"/>
    <n v="200000765137"/>
    <x v="0"/>
    <n v="5001544286"/>
    <x v="0"/>
    <s v="SCH_24EC"/>
    <s v="One"/>
    <n v="20"/>
    <m/>
    <m/>
    <m/>
    <m/>
    <m/>
    <n v="300"/>
    <n v="520"/>
    <n v="920"/>
    <n v="1100"/>
    <n v="310"/>
    <m/>
    <m/>
  </r>
  <r>
    <n v="1000300321"/>
    <s v="CITY OF ANACORTES"/>
    <n v="220013295344"/>
    <x v="0"/>
    <n v="5001551733"/>
    <x v="0"/>
    <s v="SCH_24EC"/>
    <s v="One"/>
    <n v="20"/>
    <n v="500"/>
    <n v="480"/>
    <n v="540"/>
    <n v="450"/>
    <n v="410"/>
    <n v="380"/>
    <n v="290"/>
    <n v="280"/>
    <n v="350"/>
    <n v="350"/>
    <n v="430"/>
    <n v="520"/>
  </r>
  <r>
    <n v="1000300321"/>
    <s v="CITY OF ANACORTES"/>
    <n v="220013295724"/>
    <x v="0"/>
    <n v="5001553790"/>
    <x v="0"/>
    <s v="SCH_24EC"/>
    <s v="One"/>
    <n v="20"/>
    <n v="1300"/>
    <n v="1490"/>
    <n v="1400"/>
    <n v="1660"/>
    <n v="1120"/>
    <n v="1020"/>
    <n v="700"/>
    <n v="640"/>
    <n v="700"/>
    <n v="630"/>
    <n v="1070"/>
    <n v="1450"/>
  </r>
  <r>
    <n v="1000300321"/>
    <s v="CITY OF ANACORTES"/>
    <n v="220013286723"/>
    <x v="0"/>
    <n v="5001593766"/>
    <x v="0"/>
    <s v="SCH_24EC"/>
    <s v="One"/>
    <n v="20"/>
    <n v="27"/>
    <n v="21"/>
    <n v="37"/>
    <n v="19"/>
    <n v="20"/>
    <n v="21"/>
    <n v="18"/>
    <n v="18"/>
    <n v="21"/>
    <n v="19"/>
    <n v="19"/>
    <n v="25"/>
  </r>
  <r>
    <n v="1000300321"/>
    <s v="CITY OF ANACORTES"/>
    <n v="220013296458"/>
    <x v="0"/>
    <n v="5001614020"/>
    <x v="0"/>
    <s v="SCH_24EC"/>
    <s v="One"/>
    <n v="20"/>
    <n v="17840"/>
    <n v="17920"/>
    <n v="21440"/>
    <n v="18560"/>
    <n v="15200"/>
    <n v="10240"/>
    <n v="7920"/>
    <n v="7680"/>
    <n v="8640"/>
    <n v="9840"/>
    <n v="15760"/>
    <n v="20880"/>
  </r>
  <r>
    <n v="1000300321"/>
    <s v="CITY OF ANACORTES"/>
    <n v="220013296755"/>
    <x v="0"/>
    <n v="5001643925"/>
    <x v="0"/>
    <s v="SCH_24EC"/>
    <s v="One"/>
    <n v="20"/>
    <n v="604"/>
    <n v="684"/>
    <n v="777"/>
    <n v="610"/>
    <n v="158"/>
    <n v="67"/>
    <n v="73"/>
    <n v="63"/>
    <n v="72"/>
    <n v="80"/>
    <n v="759"/>
    <n v="865"/>
  </r>
  <r>
    <n v="1000300321"/>
    <s v="CITY OF ANACORTES"/>
    <n v="220013285857"/>
    <x v="0"/>
    <n v="5001661429"/>
    <x v="0"/>
    <s v="SCH_24EC"/>
    <s v="One"/>
    <n v="20"/>
    <n v="2759"/>
    <n v="2683"/>
    <n v="2514"/>
    <n v="2410"/>
    <n v="2257"/>
    <n v="2186"/>
    <n v="2404"/>
    <n v="2090"/>
    <n v="2270"/>
    <n v="2309"/>
    <n v="2258"/>
    <n v="2704"/>
  </r>
  <r>
    <n v="1000300321"/>
    <s v="CITY OF ANACORTES"/>
    <n v="200000737078"/>
    <x v="0"/>
    <n v="5001734076"/>
    <x v="0"/>
    <s v="SCH_24EC"/>
    <s v="One"/>
    <n v="20"/>
    <n v="370"/>
    <n v="920"/>
    <n v="3310"/>
    <n v="570"/>
    <n v="430"/>
    <n v="360"/>
    <n v="370"/>
    <n v="320"/>
    <n v="370"/>
    <n v="420"/>
    <n v="480"/>
    <n v="370"/>
  </r>
  <r>
    <n v="1000300321"/>
    <s v="CITY OF ANACORTES"/>
    <n v="200000737771"/>
    <x v="0"/>
    <n v="5001757729"/>
    <x v="0"/>
    <s v="SCH_24EC"/>
    <s v="One"/>
    <n v="20"/>
    <n v="5679.48"/>
    <n v="600"/>
    <n v="8313.7199999999993"/>
    <n v="4488.3599999999997"/>
    <n v="4207.92"/>
    <n v="6783.72"/>
    <n v="7728.72"/>
    <n v="6792"/>
    <n v="7728.84"/>
    <n v="6792"/>
    <n v="6475.2"/>
    <n v="3772.44"/>
  </r>
  <r>
    <n v="1000300321"/>
    <s v="CITY OF ANACORTES"/>
    <n v="220013297019"/>
    <x v="0"/>
    <n v="5001762964"/>
    <x v="0"/>
    <s v="SCH_24EC"/>
    <s v="One"/>
    <n v="20"/>
    <n v="112"/>
    <n v="108"/>
    <n v="116"/>
    <n v="105"/>
    <n v="104"/>
    <n v="110"/>
    <n v="98"/>
    <n v="97"/>
    <n v="113"/>
    <n v="104"/>
    <n v="111"/>
    <n v="121"/>
  </r>
  <r>
    <n v="1000300321"/>
    <s v="CITY OF ANACORTES"/>
    <n v="200000738670"/>
    <x v="0"/>
    <n v="5001796960"/>
    <x v="0"/>
    <s v="SCH_24EC"/>
    <s v="One"/>
    <n v="20"/>
    <n v="1440"/>
    <n v="1760"/>
    <n v="1440"/>
    <n v="1920"/>
    <n v="1440"/>
    <n v="800"/>
    <n v="320"/>
    <n v="160"/>
    <n v="640"/>
    <n v="1120"/>
    <n v="3360"/>
    <n v="1600"/>
  </r>
  <r>
    <n v="1000300321"/>
    <s v="CITY OF ANACORTES"/>
    <n v="220013296722"/>
    <x v="0"/>
    <n v="5001833755"/>
    <x v="0"/>
    <s v="SCH_24EC"/>
    <s v="One"/>
    <n v="20"/>
    <n v="197"/>
    <n v="122"/>
    <n v="126"/>
    <n v="122"/>
    <n v="117"/>
    <n v="125"/>
    <n v="117"/>
    <n v="111"/>
    <n v="129"/>
    <n v="113"/>
    <n v="113"/>
    <n v="118"/>
  </r>
  <r>
    <n v="1000300321"/>
    <s v="CITY OF ANACORTES"/>
    <n v="220013272483"/>
    <x v="0"/>
    <n v="5001853503"/>
    <x v="0"/>
    <s v="SCH_24EC"/>
    <s v="One"/>
    <n v="20"/>
    <n v="130"/>
    <n v="140"/>
    <n v="134"/>
    <n v="134"/>
    <n v="148"/>
    <n v="136"/>
    <n v="129"/>
    <n v="129"/>
    <n v="136"/>
    <n v="126"/>
    <n v="132"/>
    <n v="140"/>
  </r>
  <r>
    <n v="1000300321"/>
    <s v="CITY OF ANACORTES"/>
    <n v="220013285469"/>
    <x v="0"/>
    <n v="5001920867"/>
    <x v="0"/>
    <s v="SCH_24EC"/>
    <s v="One"/>
    <n v="20"/>
    <n v="1370"/>
    <n v="1240"/>
    <n v="1300"/>
    <n v="1160"/>
    <n v="1090"/>
    <n v="1050"/>
    <n v="1080"/>
    <n v="1020"/>
    <n v="1000"/>
    <n v="1080"/>
    <n v="1080"/>
    <n v="1620"/>
  </r>
  <r>
    <n v="1000300321"/>
    <s v="CITY OF ANACORTES"/>
    <n v="200000737425"/>
    <x v="0"/>
    <n v="5001928189"/>
    <x v="0"/>
    <s v="SCH_24EC"/>
    <s v="One"/>
    <n v="20"/>
    <m/>
    <m/>
    <m/>
    <m/>
    <m/>
    <m/>
    <n v="1"/>
    <m/>
    <n v="1"/>
    <m/>
    <m/>
    <m/>
  </r>
  <r>
    <n v="1000300321"/>
    <s v="CITY OF ANACORTES"/>
    <n v="220013297498"/>
    <x v="0"/>
    <n v="5002055459"/>
    <x v="0"/>
    <s v="SCH_24EC"/>
    <s v="One"/>
    <n v="20"/>
    <n v="485"/>
    <n v="459"/>
    <n v="464"/>
    <n v="426"/>
    <n v="439"/>
    <n v="476"/>
    <n v="439"/>
    <n v="392"/>
    <n v="439"/>
    <n v="396"/>
    <n v="351"/>
    <n v="261"/>
  </r>
  <r>
    <n v="1003911667"/>
    <s v="CITY OF BELLEVUE"/>
    <n v="200017843588"/>
    <x v="0"/>
    <n v="5000296982"/>
    <x v="0"/>
    <s v="SCH_24EC"/>
    <s v="One"/>
    <n v="20"/>
    <n v="5280"/>
    <n v="4560"/>
    <n v="4560"/>
    <n v="4440"/>
    <n v="4560"/>
    <n v="4560"/>
    <n v="5840"/>
    <n v="6040"/>
    <n v="4560"/>
    <n v="4480"/>
    <n v="4360"/>
    <n v="5040"/>
  </r>
  <r>
    <n v="1003911667"/>
    <s v="CITY OF BELLEVUE"/>
    <n v="200017860707"/>
    <x v="0"/>
    <n v="5000657733"/>
    <x v="0"/>
    <s v="SCH_24EC"/>
    <s v="One"/>
    <n v="20"/>
    <n v="7680"/>
    <n v="7200"/>
    <n v="7160"/>
    <n v="6560"/>
    <n v="5560"/>
    <n v="6200"/>
    <n v="6800"/>
    <n v="6800"/>
    <n v="5120"/>
    <n v="5520"/>
    <n v="5760"/>
    <n v="8000"/>
  </r>
  <r>
    <n v="1003911667"/>
    <s v="CITY OF BELLEVUE"/>
    <n v="200017844644"/>
    <x v="0"/>
    <n v="5000868010"/>
    <x v="0"/>
    <s v="SCH_24EC"/>
    <s v="One"/>
    <n v="20"/>
    <n v="7920"/>
    <n v="7280"/>
    <n v="6480"/>
    <n v="6240"/>
    <n v="4840"/>
    <n v="5720"/>
    <n v="6400"/>
    <n v="6200"/>
    <n v="5200"/>
    <n v="5560"/>
    <n v="6400"/>
    <n v="8680"/>
  </r>
  <r>
    <n v="1003911667"/>
    <s v="CITY OF BELLEVUE"/>
    <n v="200017843778"/>
    <x v="0"/>
    <n v="5000914193"/>
    <x v="0"/>
    <s v="SCH_24EC"/>
    <s v="One"/>
    <n v="20"/>
    <n v="10200"/>
    <n v="8880"/>
    <n v="8160"/>
    <n v="8040"/>
    <n v="7800"/>
    <n v="7680"/>
    <n v="8760"/>
    <n v="9840"/>
    <n v="8520"/>
    <n v="8640"/>
    <n v="8280"/>
    <n v="8640"/>
  </r>
  <r>
    <n v="1003911667"/>
    <s v="CITY OF BELLEVUE"/>
    <n v="200017844297"/>
    <x v="0"/>
    <n v="5000914291"/>
    <x v="0"/>
    <s v="SCH_24EC"/>
    <s v="One"/>
    <n v="20"/>
    <n v="12840"/>
    <n v="11320"/>
    <n v="10640"/>
    <n v="10880"/>
    <n v="11240"/>
    <n v="13000"/>
    <n v="15880"/>
    <n v="14600"/>
    <n v="11840"/>
    <n v="11160"/>
    <n v="9680"/>
    <n v="10800"/>
  </r>
  <r>
    <n v="1003282484"/>
    <s v="CITY OF BELLEVUE"/>
    <n v="200009428224"/>
    <x v="0"/>
    <n v="5001052886"/>
    <x v="3"/>
    <s v="SCH_31EC"/>
    <s v="One"/>
    <n v="20"/>
    <n v="348000"/>
    <n v="297600"/>
    <n v="360000"/>
    <n v="372000"/>
    <n v="340800"/>
    <n v="388800"/>
    <n v="410400"/>
    <n v="417600"/>
    <n v="388800"/>
    <n v="355200"/>
    <n v="357600"/>
    <n v="391200"/>
  </r>
  <r>
    <n v="1001784312"/>
    <s v="CITY OF BELLEVUE"/>
    <n v="200017908639"/>
    <x v="0"/>
    <n v="5001108091"/>
    <x v="1"/>
    <s v="SCH_25EC"/>
    <s v="One"/>
    <n v="20"/>
    <n v="105000"/>
    <n v="110400"/>
    <n v="91500"/>
    <n v="92100"/>
    <n v="74400"/>
    <n v="74100"/>
    <n v="92100"/>
    <n v="83400"/>
    <n v="78600"/>
    <n v="82500"/>
    <n v="89700"/>
    <n v="105600"/>
  </r>
  <r>
    <n v="1003911667"/>
    <s v="CITY OF BELLEVUE"/>
    <n v="200017844842"/>
    <x v="0"/>
    <n v="5001225763"/>
    <x v="0"/>
    <s v="SCH_24EC"/>
    <s v="One"/>
    <n v="20"/>
    <n v="6920"/>
    <n v="5880"/>
    <n v="5480"/>
    <n v="5120"/>
    <n v="5320"/>
    <n v="5280"/>
    <n v="5920"/>
    <n v="6360"/>
    <n v="5360"/>
    <n v="5760"/>
    <n v="6280"/>
    <n v="6160"/>
  </r>
  <r>
    <n v="1003589818"/>
    <s v="CITY OF BELLEVUE"/>
    <n v="200012791469"/>
    <x v="0"/>
    <n v="5001264153"/>
    <x v="0"/>
    <s v="SCH_24EC"/>
    <s v="One"/>
    <n v="20"/>
    <n v="1024"/>
    <n v="837"/>
    <n v="798"/>
    <n v="1025"/>
    <n v="1071"/>
    <n v="747"/>
    <n v="731"/>
    <n v="642"/>
    <n v="871"/>
    <n v="835"/>
    <n v="854"/>
    <n v="940"/>
  </r>
  <r>
    <n v="1001331758"/>
    <s v="CITY OF BELLEVUE"/>
    <n v="200009811395"/>
    <x v="0"/>
    <n v="5001372541"/>
    <x v="1"/>
    <s v="SCH_25EC"/>
    <s v="One"/>
    <n v="20"/>
    <n v="15960"/>
    <n v="15720"/>
    <n v="15800"/>
    <n v="16960"/>
    <n v="15160"/>
    <n v="17280"/>
    <n v="24400"/>
    <n v="24640"/>
    <n v="20640"/>
    <n v="22080"/>
    <n v="19920"/>
    <n v="22600"/>
  </r>
  <r>
    <n v="1003911667"/>
    <s v="CITY OF BELLEVUE"/>
    <n v="200017861085"/>
    <x v="0"/>
    <n v="5001531588"/>
    <x v="0"/>
    <s v="SCH_24EC"/>
    <s v="One"/>
    <n v="20"/>
    <n v="5040"/>
    <n v="4520"/>
    <n v="4440"/>
    <n v="4760"/>
    <n v="4000"/>
    <n v="4200"/>
    <n v="4760"/>
    <n v="4520"/>
    <n v="4480"/>
    <n v="4360"/>
    <n v="4480"/>
    <n v="5120"/>
  </r>
  <r>
    <n v="1003911667"/>
    <s v="CITY OF BELLEVUE"/>
    <n v="200017860558"/>
    <x v="0"/>
    <n v="5001650169"/>
    <x v="1"/>
    <s v="SCH_25EC"/>
    <s v="One"/>
    <n v="20"/>
    <n v="18600"/>
    <n v="21240"/>
    <n v="20880"/>
    <n v="16080"/>
    <n v="12720"/>
    <n v="14160"/>
    <n v="14040"/>
    <n v="14520"/>
    <n v="12600"/>
    <n v="13200"/>
    <n v="16200"/>
    <n v="20160"/>
  </r>
  <r>
    <n v="1003911667"/>
    <s v="CITY OF BELLEVUE"/>
    <n v="200017844479"/>
    <x v="0"/>
    <n v="5001797432"/>
    <x v="0"/>
    <s v="SCH_24EC"/>
    <s v="One"/>
    <n v="20"/>
    <n v="7320"/>
    <n v="5960"/>
    <n v="6440"/>
    <n v="5840"/>
    <n v="5160"/>
    <n v="6080"/>
    <n v="7800"/>
    <n v="7160"/>
    <n v="5360"/>
    <n v="5560"/>
    <n v="5920"/>
    <n v="6680"/>
  </r>
  <r>
    <n v="1001331758"/>
    <s v="CITY OF BELLEVUE"/>
    <n v="200009784162"/>
    <x v="0"/>
    <n v="5001873023"/>
    <x v="1"/>
    <s v="SCH_25EC"/>
    <s v="One"/>
    <n v="20"/>
    <n v="12400"/>
    <n v="14080"/>
    <n v="12640"/>
    <n v="10680"/>
    <n v="8400"/>
    <n v="4680"/>
    <n v="5640"/>
    <n v="5400"/>
    <n v="4640"/>
    <n v="5800"/>
    <n v="6920"/>
    <n v="11600"/>
  </r>
  <r>
    <n v="1001331758"/>
    <s v="CITY OF BELLEVUE"/>
    <n v="220006324978"/>
    <x v="0"/>
    <n v="5001965403"/>
    <x v="1"/>
    <s v="SCH_25EC"/>
    <s v="One"/>
    <n v="20"/>
    <n v="9480"/>
    <n v="9000"/>
    <n v="8280"/>
    <n v="7800"/>
    <n v="7680"/>
    <n v="7440"/>
    <n v="9120"/>
    <n v="9720"/>
    <n v="7680"/>
    <n v="8400"/>
    <n v="9480"/>
    <n v="10680"/>
  </r>
  <r>
    <n v="1002201629"/>
    <s v="CITY OF BELLEVUE BOTANICAL GARDEN VISITO"/>
    <n v="220002850893"/>
    <x v="0"/>
    <n v="5001995730"/>
    <x v="0"/>
    <s v="SCH_24EC"/>
    <s v="One"/>
    <n v="20"/>
    <n v="14920"/>
    <n v="13320"/>
    <n v="13120"/>
    <n v="10920"/>
    <n v="8600"/>
    <n v="7920"/>
    <n v="8120"/>
    <n v="8640"/>
    <n v="8360"/>
    <n v="10600"/>
    <n v="12520"/>
    <n v="17440"/>
  </r>
  <r>
    <n v="1002274695"/>
    <s v="CITY OF BELLEVUE PARKS &amp; COMM SVCS"/>
    <n v="200023789064"/>
    <x v="0"/>
    <n v="5000034564"/>
    <x v="0"/>
    <s v="SCH_24EC"/>
    <s v="One"/>
    <n v="20"/>
    <n v="5025"/>
    <n v="4775"/>
    <n v="3736"/>
    <n v="2079"/>
    <n v="1193"/>
    <n v="794"/>
    <n v="771"/>
    <n v="1397"/>
    <n v="1847"/>
    <n v="3389"/>
    <n v="4707"/>
    <n v="3121"/>
  </r>
  <r>
    <n v="1002274695"/>
    <s v="CITY OF BELLEVUE PARKS &amp; COMM SVCS"/>
    <n v="200009984671"/>
    <x v="0"/>
    <n v="5000096793"/>
    <x v="0"/>
    <s v="SCH_24EC"/>
    <s v="One"/>
    <n v="20"/>
    <n v="890"/>
    <n v="830"/>
    <n v="800"/>
    <n v="1200"/>
    <n v="560"/>
    <n v="620"/>
    <n v="760"/>
    <n v="650"/>
    <n v="529"/>
    <n v="638"/>
    <n v="682"/>
    <n v="912"/>
  </r>
  <r>
    <n v="1002274695"/>
    <s v="CITY OF BELLEVUE PARKS &amp; COMM SVCS"/>
    <n v="200002951412"/>
    <x v="0"/>
    <n v="5000101755"/>
    <x v="0"/>
    <s v="SCH_24EC"/>
    <s v="One"/>
    <n v="20"/>
    <n v="8800"/>
    <n v="6560"/>
    <n v="6400"/>
    <n v="7520"/>
    <n v="7840"/>
    <n v="7680"/>
    <n v="9440"/>
    <n v="10560"/>
    <n v="9760"/>
    <n v="9920"/>
    <n v="10560"/>
    <n v="11040"/>
  </r>
  <r>
    <n v="1002274695"/>
    <s v="CITY OF BELLEVUE PARKS &amp; COMM SVCS"/>
    <n v="200004681546"/>
    <x v="0"/>
    <n v="5000115251"/>
    <x v="0"/>
    <s v="SCH_24EC"/>
    <s v="One"/>
    <n v="20"/>
    <n v="579"/>
    <n v="560"/>
    <n v="455"/>
    <n v="452"/>
    <n v="368"/>
    <n v="280"/>
    <n v="544"/>
    <n v="481"/>
    <n v="318"/>
    <n v="421"/>
    <n v="474"/>
    <n v="590"/>
  </r>
  <r>
    <n v="1002274695"/>
    <s v="CITY OF BELLEVUE PARKS &amp; COMM SVCS"/>
    <n v="200013070004"/>
    <x v="0"/>
    <n v="5000340498"/>
    <x v="0"/>
    <s v="SCH_24EC"/>
    <s v="One"/>
    <n v="20"/>
    <n v="1359"/>
    <n v="1585"/>
    <n v="1705"/>
    <n v="1573"/>
    <n v="1097"/>
    <n v="953"/>
    <n v="1117"/>
    <n v="1308"/>
    <n v="921"/>
    <n v="887"/>
    <n v="881"/>
    <n v="1094"/>
  </r>
  <r>
    <n v="1002274695"/>
    <s v="CITY OF BELLEVUE PARKS &amp; COMM SVCS"/>
    <n v="200021797929"/>
    <x v="0"/>
    <n v="5000449316"/>
    <x v="0"/>
    <s v="SCH_24EC"/>
    <s v="One"/>
    <n v="20"/>
    <n v="879"/>
    <n v="736"/>
    <n v="440"/>
    <n v="301"/>
    <n v="289"/>
    <n v="316"/>
    <n v="317"/>
    <n v="533"/>
    <n v="427"/>
    <n v="472"/>
    <n v="371"/>
    <n v="412"/>
  </r>
  <r>
    <n v="1002274695"/>
    <s v="CITY OF BELLEVUE PARKS &amp; COMM SVCS"/>
    <n v="200008018745"/>
    <x v="0"/>
    <n v="5000597210"/>
    <x v="0"/>
    <s v="SCH_24EC"/>
    <s v="One"/>
    <n v="20"/>
    <n v="550"/>
    <n v="474"/>
    <n v="458"/>
    <n v="490"/>
    <n v="356"/>
    <n v="318"/>
    <n v="401"/>
    <n v="371"/>
    <n v="310"/>
    <n v="452"/>
    <n v="547"/>
    <n v="729"/>
  </r>
  <r>
    <n v="1002274695"/>
    <s v="CITY OF BELLEVUE PARKS &amp; COMM SVCS"/>
    <n v="200014758748"/>
    <x v="0"/>
    <n v="5000649868"/>
    <x v="1"/>
    <s v="SCH_25EC"/>
    <s v="One"/>
    <n v="20"/>
    <n v="7873"/>
    <n v="7398"/>
    <n v="7716"/>
    <n v="5810"/>
    <n v="4263"/>
    <n v="3923"/>
    <n v="4714"/>
    <n v="3849"/>
    <n v="7155"/>
    <n v="11860"/>
    <n v="13191"/>
    <n v="10821"/>
  </r>
  <r>
    <n v="1002274695"/>
    <s v="CITY OF BELLEVUE PARKS &amp; COMM SVCS"/>
    <n v="200011247281"/>
    <x v="0"/>
    <n v="5000792080"/>
    <x v="0"/>
    <s v="SCH_24EC"/>
    <s v="One"/>
    <n v="20"/>
    <n v="760"/>
    <n v="680"/>
    <n v="680"/>
    <n v="720"/>
    <n v="2040"/>
    <n v="2080"/>
    <n v="5720"/>
    <n v="5360"/>
    <n v="3400"/>
    <n v="800"/>
    <n v="680"/>
    <n v="720"/>
  </r>
  <r>
    <n v="1002274695"/>
    <s v="CITY OF BELLEVUE PARKS &amp; COMM SVCS"/>
    <n v="200011247281"/>
    <x v="0"/>
    <n v="5000792501"/>
    <x v="0"/>
    <s v="SCH_24EC"/>
    <s v="One"/>
    <n v="20"/>
    <n v="4196"/>
    <n v="3126"/>
    <n v="2975"/>
    <n v="2669"/>
    <n v="2333"/>
    <n v="1789"/>
    <n v="1172"/>
    <n v="1107"/>
    <n v="1589"/>
    <n v="2232"/>
    <n v="2238"/>
    <n v="3178"/>
  </r>
  <r>
    <n v="1002274695"/>
    <s v="CITY OF BELLEVUE PARKS &amp; COMM SVCS"/>
    <n v="200018611778"/>
    <x v="0"/>
    <n v="5000879728"/>
    <x v="0"/>
    <s v="SCH_24EC"/>
    <s v="One"/>
    <n v="20"/>
    <n v="6480"/>
    <n v="6160"/>
    <n v="6720"/>
    <n v="7040"/>
    <n v="5600"/>
    <n v="4400"/>
    <n v="2920"/>
    <n v="3880"/>
    <n v="3960"/>
    <n v="5440"/>
    <n v="5400"/>
    <n v="6440"/>
  </r>
  <r>
    <n v="1002274695"/>
    <s v="CITY OF BELLEVUE PARKS &amp; COMM SVCS"/>
    <n v="200020291320"/>
    <x v="0"/>
    <n v="5000909062"/>
    <x v="0"/>
    <s v="SCH_24EC"/>
    <s v="One"/>
    <n v="20"/>
    <n v="4309"/>
    <n v="3890"/>
    <n v="3512"/>
    <n v="3690"/>
    <n v="2568"/>
    <n v="2837"/>
    <n v="3602"/>
    <n v="3717"/>
    <n v="2979"/>
    <n v="3318"/>
    <n v="3109"/>
    <n v="3977"/>
  </r>
  <r>
    <n v="1002274695"/>
    <s v="CITY OF BELLEVUE PARKS &amp; COMM SVCS"/>
    <n v="200010617013"/>
    <x v="0"/>
    <n v="5000963303"/>
    <x v="0"/>
    <s v="SCH_24EC"/>
    <s v="One"/>
    <n v="20"/>
    <n v="3616"/>
    <n v="3022"/>
    <n v="4665"/>
    <n v="4605"/>
    <n v="3617"/>
    <n v="1358"/>
    <n v="1041"/>
    <n v="958"/>
    <n v="1231"/>
    <n v="2273"/>
    <n v="2554"/>
    <n v="3245"/>
  </r>
  <r>
    <n v="1002274695"/>
    <s v="CITY OF BELLEVUE PARKS &amp; COMM SVCS"/>
    <n v="200019349295"/>
    <x v="0"/>
    <n v="5001007066"/>
    <x v="1"/>
    <s v="SCH_25EC"/>
    <s v="One"/>
    <n v="20"/>
    <n v="10000"/>
    <n v="10240"/>
    <n v="7800"/>
    <n v="6400"/>
    <n v="4200"/>
    <n v="3960"/>
    <n v="5240"/>
    <n v="7120"/>
    <n v="8640"/>
    <n v="5800"/>
    <n v="6400"/>
    <n v="7280"/>
  </r>
  <r>
    <n v="1002274695"/>
    <s v="CITY OF BELLEVUE PARKS &amp; COMM SVCS"/>
    <n v="200013259045"/>
    <x v="0"/>
    <n v="5001064657"/>
    <x v="0"/>
    <s v="SCH_24EC"/>
    <s v="One"/>
    <n v="20"/>
    <n v="1970"/>
    <n v="1699"/>
    <n v="1676"/>
    <n v="1521"/>
    <n v="1494"/>
    <n v="1396"/>
    <n v="1610"/>
    <n v="1805"/>
    <n v="1530"/>
    <n v="1802"/>
    <n v="1693"/>
    <n v="1817"/>
  </r>
  <r>
    <n v="1002274695"/>
    <s v="CITY OF BELLEVUE PARKS &amp; COMM SVCS"/>
    <n v="200025190659"/>
    <x v="0"/>
    <n v="5001109821"/>
    <x v="1"/>
    <s v="SCH_25EC"/>
    <s v="One"/>
    <n v="20"/>
    <n v="10200"/>
    <n v="21360"/>
    <n v="22440"/>
    <n v="22880"/>
    <n v="18880"/>
    <n v="15600"/>
    <n v="15760"/>
    <n v="14520"/>
    <n v="14440"/>
    <n v="21160"/>
    <n v="21200"/>
    <n v="22760"/>
  </r>
  <r>
    <n v="1002274695"/>
    <s v="CITY OF BELLEVUE PARKS &amp; COMM SVCS"/>
    <n v="200007193697"/>
    <x v="0"/>
    <n v="5001176909"/>
    <x v="1"/>
    <s v="SCH_25EC"/>
    <s v="One"/>
    <n v="20"/>
    <n v="54480"/>
    <n v="49320"/>
    <n v="48480"/>
    <n v="46200"/>
    <n v="42000"/>
    <n v="39960"/>
    <n v="39360"/>
    <n v="41280"/>
    <n v="38640"/>
    <n v="43920"/>
    <n v="42000"/>
    <n v="48840"/>
  </r>
  <r>
    <n v="1002274695"/>
    <s v="CITY OF BELLEVUE PARKS &amp; COMM SVCS"/>
    <n v="200024243947"/>
    <x v="0"/>
    <n v="5001183107"/>
    <x v="1"/>
    <s v="SCH_25EC"/>
    <s v="One"/>
    <n v="20"/>
    <n v="6880"/>
    <n v="6280"/>
    <n v="5720"/>
    <n v="3800"/>
    <n v="2560"/>
    <n v="1720"/>
    <n v="1960"/>
    <n v="2640"/>
    <n v="4480"/>
    <n v="7040"/>
    <n v="8640"/>
    <n v="2520"/>
  </r>
  <r>
    <n v="1002274695"/>
    <s v="CITY OF BELLEVUE PARKS &amp; COMM SVCS"/>
    <n v="200002338206"/>
    <x v="0"/>
    <n v="5001251058"/>
    <x v="1"/>
    <s v="SCH_25EC"/>
    <s v="One"/>
    <n v="20"/>
    <n v="10720"/>
    <n v="5200"/>
    <n v="4080"/>
    <n v="9120"/>
    <n v="6560"/>
    <n v="4720"/>
    <n v="10160"/>
    <n v="10720"/>
    <n v="6880"/>
    <n v="10080"/>
    <n v="11200"/>
    <n v="13760"/>
  </r>
  <r>
    <n v="1002274695"/>
    <s v="CITY OF BELLEVUE PARKS &amp; COMM SVCS"/>
    <n v="200006127233"/>
    <x v="0"/>
    <n v="5001264190"/>
    <x v="0"/>
    <s v="SCH_24EC"/>
    <s v="One"/>
    <n v="20"/>
    <n v="5560"/>
    <n v="5120"/>
    <n v="6120"/>
    <n v="7040"/>
    <n v="6880"/>
    <n v="7120"/>
    <n v="10240"/>
    <n v="9800"/>
    <n v="7080"/>
    <n v="7800"/>
    <n v="7600"/>
    <n v="9320"/>
  </r>
  <r>
    <n v="1002274695"/>
    <s v="CITY OF BELLEVUE PARKS &amp; COMM SVCS"/>
    <n v="200011569049"/>
    <x v="0"/>
    <n v="5001416708"/>
    <x v="0"/>
    <s v="SCH_24EC"/>
    <s v="One"/>
    <n v="20"/>
    <n v="3600"/>
    <n v="3560"/>
    <n v="3000"/>
    <n v="2880"/>
    <n v="1640"/>
    <n v="1840"/>
    <n v="3440"/>
    <n v="2080"/>
    <n v="2200"/>
    <n v="2440"/>
    <n v="3160"/>
    <n v="4320"/>
  </r>
  <r>
    <n v="1002274695"/>
    <s v="CITY OF BELLEVUE PARKS &amp; COMM SVCS"/>
    <n v="200013539354"/>
    <x v="0"/>
    <n v="5001467404"/>
    <x v="0"/>
    <s v="SCH_24EC"/>
    <s v="One"/>
    <n v="20"/>
    <n v="2120"/>
    <n v="1840"/>
    <n v="1880"/>
    <n v="1960"/>
    <n v="1760"/>
    <n v="2480"/>
    <n v="3800"/>
    <n v="3960"/>
    <n v="2440"/>
    <n v="2320"/>
    <n v="2520"/>
    <n v="2800"/>
  </r>
  <r>
    <n v="1002274695"/>
    <s v="CITY OF BELLEVUE PARKS &amp; COMM SVCS"/>
    <n v="200013116062"/>
    <x v="0"/>
    <n v="5001469334"/>
    <x v="0"/>
    <s v="SCH_24EC"/>
    <s v="One"/>
    <n v="20"/>
    <n v="1003"/>
    <n v="833"/>
    <n v="807"/>
    <n v="783"/>
    <n v="768"/>
    <n v="711"/>
    <n v="818"/>
    <n v="834"/>
    <n v="835"/>
    <n v="794"/>
    <n v="789"/>
    <n v="933"/>
  </r>
  <r>
    <n v="1002274695"/>
    <s v="CITY OF BELLEVUE PARKS &amp; COMM SVCS"/>
    <n v="200005833328"/>
    <x v="0"/>
    <n v="5001469420"/>
    <x v="0"/>
    <s v="SCH_24EC"/>
    <s v="One"/>
    <n v="20"/>
    <n v="3440"/>
    <n v="3400"/>
    <n v="2920"/>
    <n v="2680"/>
    <n v="2480"/>
    <n v="2280"/>
    <n v="2600"/>
    <n v="2760"/>
    <n v="2400"/>
    <n v="3400"/>
    <n v="3840"/>
    <n v="4600"/>
  </r>
  <r>
    <n v="1002274695"/>
    <s v="CITY OF BELLEVUE PARKS &amp; COMM SVCS"/>
    <n v="200009010709"/>
    <x v="0"/>
    <n v="5001776396"/>
    <x v="1"/>
    <s v="SCH_25EC"/>
    <s v="One"/>
    <n v="20"/>
    <n v="26400"/>
    <n v="23700"/>
    <n v="30600"/>
    <n v="36900"/>
    <n v="32400"/>
    <n v="30300"/>
    <n v="40500"/>
    <n v="40200"/>
    <n v="40200"/>
    <n v="33900"/>
    <n v="38100"/>
    <n v="28451.7"/>
  </r>
  <r>
    <n v="1002274695"/>
    <s v="CITY OF BELLEVUE PARKS &amp; COMM SVCS"/>
    <n v="220006297745"/>
    <x v="0"/>
    <n v="5001971058"/>
    <x v="0"/>
    <s v="SCH_24EC"/>
    <s v="One"/>
    <n v="20"/>
    <n v="13920"/>
    <n v="7480"/>
    <n v="10320"/>
    <n v="8600"/>
    <n v="5320"/>
    <n v="3560"/>
    <n v="1240"/>
    <n v="1600"/>
    <n v="3200"/>
    <n v="7520"/>
    <n v="11000"/>
    <n v="14080"/>
  </r>
  <r>
    <n v="1002269647"/>
    <s v="CITY OF BELLEVUE PARKS DEPARTMENT"/>
    <n v="200002633911"/>
    <x v="0"/>
    <n v="5000532238"/>
    <x v="0"/>
    <s v="SCH_24EC"/>
    <s v="One"/>
    <n v="20"/>
    <n v="1360"/>
    <n v="1240"/>
    <n v="1120"/>
    <n v="1240"/>
    <n v="1200"/>
    <n v="1200"/>
    <n v="1160"/>
    <n v="880"/>
    <n v="720"/>
    <n v="840"/>
    <n v="800"/>
    <n v="840"/>
  </r>
  <r>
    <n v="1004201009"/>
    <s v="CITY OF BELLEVUE PARKS DEPARTMENT"/>
    <n v="200015892389"/>
    <x v="0"/>
    <n v="5000607879"/>
    <x v="0"/>
    <s v="SCH_24EC"/>
    <s v="One"/>
    <n v="20"/>
    <n v="1655"/>
    <n v="1418"/>
    <n v="1438"/>
    <n v="1433"/>
    <n v="1164"/>
    <n v="917"/>
    <n v="304"/>
    <n v="279"/>
    <n v="304"/>
    <n v="406"/>
    <n v="1133"/>
    <n v="1518"/>
  </r>
  <r>
    <n v="1004201009"/>
    <s v="CITY OF BELLEVUE PARKS DEPARTMENT"/>
    <n v="220013552041"/>
    <x v="0"/>
    <n v="5001939806"/>
    <x v="0"/>
    <s v="SCH_24EC"/>
    <s v="One"/>
    <n v="20"/>
    <n v="5560"/>
    <n v="4880"/>
    <n v="5160"/>
    <n v="4880"/>
    <n v="4360"/>
    <n v="4600"/>
    <n v="4560"/>
    <n v="4760"/>
    <n v="5280"/>
    <n v="5200"/>
    <n v="7920"/>
    <n v="40520"/>
  </r>
  <r>
    <n v="1004201009"/>
    <s v="CITY OF BELLEVUE PARKS DEPARTMENT"/>
    <n v="220005808393"/>
    <x v="0"/>
    <n v="5002000476"/>
    <x v="0"/>
    <s v="SCH_24EC"/>
    <s v="One"/>
    <n v="20"/>
    <n v="2240"/>
    <n v="2000"/>
    <n v="1720"/>
    <n v="1760"/>
    <n v="1640"/>
    <n v="1920"/>
    <n v="2520"/>
    <n v="2200"/>
    <n v="2120"/>
    <n v="2040"/>
    <n v="1920"/>
    <n v="2360"/>
  </r>
  <r>
    <n v="1000423669"/>
    <s v="CITY OF BELLINGHAM"/>
    <n v="200000510319"/>
    <x v="0"/>
    <n v="5000023195"/>
    <x v="0"/>
    <s v="SCH_24EC"/>
    <s v="One"/>
    <n v="20"/>
    <n v="540"/>
    <n v="480"/>
    <n v="480"/>
    <n v="440"/>
    <n v="430"/>
    <n v="380"/>
    <n v="400"/>
    <n v="370"/>
    <n v="400"/>
    <n v="370"/>
    <n v="400"/>
    <n v="430"/>
  </r>
  <r>
    <n v="1000423669"/>
    <s v="CITY OF BELLINGHAM"/>
    <n v="200000487948"/>
    <x v="0"/>
    <n v="5000026152"/>
    <x v="0"/>
    <s v="SCH_24EC"/>
    <s v="One"/>
    <n v="20"/>
    <n v="1340"/>
    <n v="1180"/>
    <n v="1120"/>
    <n v="960"/>
    <n v="920"/>
    <n v="760"/>
    <n v="770"/>
    <n v="760"/>
    <n v="920"/>
    <n v="1060"/>
    <n v="1170"/>
    <n v="1390"/>
  </r>
  <r>
    <n v="1000423669"/>
    <s v="CITY OF BELLINGHAM"/>
    <n v="200000511101"/>
    <x v="0"/>
    <n v="5000026735"/>
    <x v="0"/>
    <s v="SCH_24EC"/>
    <s v="One"/>
    <n v="20"/>
    <n v="150"/>
    <n v="120"/>
    <n v="120"/>
    <n v="90"/>
    <n v="90"/>
    <n v="80"/>
    <n v="80"/>
    <n v="80"/>
    <n v="90"/>
    <n v="110"/>
    <n v="130"/>
    <n v="150"/>
  </r>
  <r>
    <n v="1001770341"/>
    <s v="CITY OF BELLINGHAM"/>
    <n v="200002856090"/>
    <x v="0"/>
    <n v="5000029752"/>
    <x v="0"/>
    <s v="SCH_24EC"/>
    <s v="One"/>
    <n v="20"/>
    <n v="5080"/>
    <n v="5000"/>
    <n v="5200"/>
    <n v="4600"/>
    <n v="3720"/>
    <n v="3680"/>
    <n v="4520"/>
    <n v="3960"/>
    <n v="4240"/>
    <n v="3680"/>
    <n v="3600"/>
    <n v="4480"/>
  </r>
  <r>
    <n v="1000423669"/>
    <s v="CITY OF BELLINGHAM"/>
    <n v="200000488367"/>
    <x v="0"/>
    <n v="5000030264"/>
    <x v="0"/>
    <s v="SCH_24EC"/>
    <s v="One"/>
    <n v="20"/>
    <n v="840"/>
    <n v="810"/>
    <n v="730"/>
    <n v="620"/>
    <n v="610"/>
    <n v="500"/>
    <n v="470"/>
    <n v="520"/>
    <n v="600"/>
    <n v="650"/>
    <n v="800"/>
    <n v="850"/>
  </r>
  <r>
    <n v="1000423669"/>
    <s v="CITY OF BELLINGHAM"/>
    <n v="220014488724"/>
    <x v="0"/>
    <n v="5000031199"/>
    <x v="0"/>
    <s v="SCH_24EC"/>
    <s v="One"/>
    <n v="20"/>
    <n v="45"/>
    <n v="46"/>
    <n v="46"/>
    <n v="43"/>
    <n v="48"/>
    <n v="40"/>
    <n v="21"/>
    <n v="7"/>
    <n v="8"/>
    <n v="31"/>
    <n v="44"/>
    <n v="52"/>
  </r>
  <r>
    <n v="1004945364"/>
    <s v="CITY OF BELLINGHAM"/>
    <n v="200018025094"/>
    <x v="0"/>
    <n v="5000036837"/>
    <x v="0"/>
    <s v="SCH_24EC"/>
    <s v="One"/>
    <n v="20"/>
    <n v="3360"/>
    <n v="2960"/>
    <n v="3720"/>
    <n v="2840"/>
    <n v="2880"/>
    <n v="2440"/>
    <n v="3080"/>
    <n v="2600"/>
    <n v="2200"/>
    <n v="1960"/>
    <n v="2000"/>
    <n v="2400"/>
  </r>
  <r>
    <n v="1000423669"/>
    <s v="CITY OF BELLINGHAM"/>
    <n v="200000510715"/>
    <x v="0"/>
    <n v="5000039731"/>
    <x v="0"/>
    <s v="SCH_24EC"/>
    <s v="One"/>
    <n v="20"/>
    <n v="480"/>
    <n v="440"/>
    <n v="410"/>
    <n v="330"/>
    <n v="320"/>
    <n v="250"/>
    <n v="230"/>
    <n v="270"/>
    <n v="320"/>
    <n v="340"/>
    <n v="450"/>
    <n v="480"/>
  </r>
  <r>
    <n v="1001770341"/>
    <s v="CITY OF BELLINGHAM"/>
    <n v="200010940118"/>
    <x v="0"/>
    <n v="5000051018"/>
    <x v="0"/>
    <s v="SCH_24EC"/>
    <s v="One"/>
    <n v="20"/>
    <n v="420"/>
    <n v="290"/>
    <n v="300"/>
    <n v="190"/>
    <n v="180"/>
    <n v="230"/>
    <n v="190"/>
    <n v="160"/>
    <n v="170"/>
    <n v="192.38"/>
    <n v="192.71"/>
    <n v="694.91"/>
  </r>
  <r>
    <n v="1000423669"/>
    <s v="CITY OF BELLINGHAM"/>
    <n v="200000489514"/>
    <x v="0"/>
    <n v="5000077647"/>
    <x v="0"/>
    <s v="SCH_24EC"/>
    <s v="One"/>
    <n v="20"/>
    <n v="646"/>
    <n v="599"/>
    <n v="546"/>
    <n v="450"/>
    <n v="419"/>
    <n v="335"/>
    <n v="313"/>
    <n v="340"/>
    <n v="434"/>
    <n v="465"/>
    <n v="614"/>
    <n v="635"/>
  </r>
  <r>
    <n v="1000423669"/>
    <s v="CITY OF BELLINGHAM"/>
    <n v="200000511309"/>
    <x v="0"/>
    <n v="5000082457"/>
    <x v="0"/>
    <s v="SCH_24EC"/>
    <s v="One"/>
    <n v="20"/>
    <n v="520"/>
    <n v="510"/>
    <n v="480"/>
    <n v="410"/>
    <n v="430"/>
    <n v="360"/>
    <n v="360"/>
    <n v="360"/>
    <n v="400"/>
    <n v="420"/>
    <n v="530"/>
    <n v="530"/>
  </r>
  <r>
    <n v="1000423669"/>
    <s v="CITY OF BELLINGHAM"/>
    <n v="200000488730"/>
    <x v="0"/>
    <n v="5000099747"/>
    <x v="0"/>
    <s v="SCH_24EC"/>
    <s v="One"/>
    <n v="20"/>
    <n v="480"/>
    <n v="360"/>
    <n v="430"/>
    <n v="350"/>
    <n v="360"/>
    <n v="420.31"/>
    <n v="209.69"/>
    <n v="300"/>
    <n v="350"/>
    <n v="411.61"/>
    <n v="368.39"/>
    <n v="470"/>
  </r>
  <r>
    <n v="1000423669"/>
    <s v="CITY OF BELLINGHAM"/>
    <n v="200000511713"/>
    <x v="0"/>
    <n v="5000100738"/>
    <x v="0"/>
    <s v="SCH_24EC"/>
    <s v="One"/>
    <n v="20"/>
    <n v="1070"/>
    <n v="1150"/>
    <n v="930"/>
    <n v="820"/>
    <n v="710"/>
    <n v="690"/>
    <n v="580"/>
    <n v="610"/>
    <n v="760"/>
    <n v="840"/>
    <n v="1050"/>
    <n v="1130"/>
  </r>
  <r>
    <n v="1000423669"/>
    <s v="CITY OF BELLINGHAM"/>
    <n v="200000511150"/>
    <x v="0"/>
    <n v="5000101337"/>
    <x v="0"/>
    <s v="SCH_24EC"/>
    <s v="One"/>
    <n v="20"/>
    <n v="630"/>
    <n v="580"/>
    <n v="520"/>
    <n v="450"/>
    <n v="420"/>
    <n v="340"/>
    <n v="320"/>
    <n v="360"/>
    <n v="420"/>
    <n v="470"/>
    <n v="600"/>
    <n v="660"/>
  </r>
  <r>
    <n v="1000423669"/>
    <s v="CITY OF BELLINGHAM"/>
    <n v="200000510897"/>
    <x v="0"/>
    <n v="5000101360"/>
    <x v="0"/>
    <s v="SCH_24EC"/>
    <s v="One"/>
    <n v="20"/>
    <n v="150"/>
    <n v="140"/>
    <n v="130"/>
    <n v="100"/>
    <n v="100"/>
    <n v="80"/>
    <n v="80"/>
    <n v="70"/>
    <n v="100"/>
    <n v="120"/>
    <n v="140"/>
    <n v="160"/>
  </r>
  <r>
    <n v="1000423669"/>
    <s v="CITY OF BELLINGHAM"/>
    <n v="200000488912"/>
    <x v="0"/>
    <n v="5000104676"/>
    <x v="0"/>
    <s v="SCH_24EC"/>
    <s v="One"/>
    <n v="20"/>
    <n v="382"/>
    <n v="359"/>
    <n v="332"/>
    <n v="274"/>
    <n v="244"/>
    <n v="206"/>
    <n v="188"/>
    <n v="208"/>
    <n v="240"/>
    <n v="275"/>
    <n v="364"/>
    <n v="385"/>
  </r>
  <r>
    <n v="1000423669"/>
    <s v="CITY OF BELLINGHAM"/>
    <n v="220014488344"/>
    <x v="0"/>
    <n v="5000134746"/>
    <x v="0"/>
    <s v="SCH_24EC"/>
    <s v="One"/>
    <n v="20"/>
    <n v="3640"/>
    <n v="4280"/>
    <n v="5880"/>
    <n v="6640"/>
    <n v="5000"/>
    <n v="4000"/>
    <n v="2600"/>
    <n v="2560"/>
    <n v="3080"/>
    <n v="2800"/>
    <n v="3840"/>
    <n v="4600"/>
  </r>
  <r>
    <n v="1000423669"/>
    <s v="CITY OF BELLINGHAM"/>
    <n v="200000489910"/>
    <x v="0"/>
    <n v="5000136930"/>
    <x v="0"/>
    <s v="SCH_24EC"/>
    <s v="One"/>
    <n v="20"/>
    <n v="460"/>
    <n v="490"/>
    <n v="410"/>
    <n v="350"/>
    <n v="310"/>
    <n v="270"/>
    <n v="230"/>
    <n v="230"/>
    <n v="290"/>
    <n v="340"/>
    <n v="430"/>
    <n v="480"/>
  </r>
  <r>
    <n v="1001770341"/>
    <s v="CITY OF BELLINGHAM"/>
    <n v="200010914741"/>
    <x v="0"/>
    <n v="5000150088"/>
    <x v="0"/>
    <s v="SCH_24EC"/>
    <s v="One"/>
    <n v="20"/>
    <n v="350"/>
    <n v="300"/>
    <n v="260"/>
    <n v="270"/>
    <n v="300"/>
    <n v="300"/>
    <n v="330"/>
    <n v="300"/>
    <n v="310"/>
    <n v="330"/>
    <n v="320"/>
    <n v="410"/>
  </r>
  <r>
    <n v="1000423669"/>
    <s v="CITY OF BELLINGHAM"/>
    <n v="200000487773"/>
    <x v="0"/>
    <n v="5000167439"/>
    <x v="0"/>
    <s v="SCH_24EC"/>
    <s v="One"/>
    <n v="20"/>
    <n v="150"/>
    <n v="150"/>
    <n v="130"/>
    <n v="110"/>
    <n v="90"/>
    <n v="90"/>
    <n v="70"/>
    <n v="70"/>
    <n v="100"/>
    <n v="110"/>
    <n v="130"/>
    <n v="150"/>
  </r>
  <r>
    <n v="1000423669"/>
    <s v="CITY OF BELLINGHAM"/>
    <n v="200000511903"/>
    <x v="0"/>
    <n v="5000193843"/>
    <x v="0"/>
    <s v="SCH_24EC"/>
    <s v="One"/>
    <n v="20"/>
    <n v="110"/>
    <n v="90"/>
    <n v="80"/>
    <n v="80"/>
    <n v="60"/>
    <n v="60"/>
    <n v="60"/>
    <n v="60"/>
    <n v="70"/>
    <n v="80"/>
    <n v="100"/>
    <n v="100"/>
  </r>
  <r>
    <n v="1001770341"/>
    <s v="CITY OF BELLINGHAM"/>
    <n v="200002856298"/>
    <x v="0"/>
    <n v="5000196738"/>
    <x v="1"/>
    <s v="SCH_25EC"/>
    <s v="One"/>
    <n v="20"/>
    <n v="7280"/>
    <n v="7680"/>
    <n v="7680"/>
    <n v="7440"/>
    <n v="9760"/>
    <n v="11760"/>
    <n v="20080"/>
    <n v="24800"/>
    <n v="16240"/>
    <n v="6000"/>
    <n v="5680"/>
    <n v="9360"/>
  </r>
  <r>
    <n v="1001770341"/>
    <s v="CITY OF BELLINGHAM"/>
    <n v="200010913883"/>
    <x v="0"/>
    <n v="5000198794"/>
    <x v="0"/>
    <s v="SCH_24EC"/>
    <s v="One"/>
    <n v="20"/>
    <n v="1966"/>
    <n v="1783"/>
    <n v="1821"/>
    <n v="1555"/>
    <n v="1410"/>
    <n v="1190"/>
    <n v="1060"/>
    <n v="1059"/>
    <n v="1075"/>
    <n v="1204"/>
    <n v="1719"/>
    <n v="2167"/>
  </r>
  <r>
    <n v="1001770341"/>
    <s v="CITY OF BELLINGHAM"/>
    <n v="200002856850"/>
    <x v="0"/>
    <n v="5000214335"/>
    <x v="0"/>
    <s v="SCH_24EC"/>
    <s v="One"/>
    <n v="20"/>
    <n v="1780"/>
    <n v="1700"/>
    <n v="1610"/>
    <n v="1540"/>
    <n v="2050"/>
    <n v="2620"/>
    <n v="4260"/>
    <n v="4690"/>
    <n v="3450"/>
    <n v="1760"/>
    <n v="1760"/>
    <n v="1660"/>
  </r>
  <r>
    <n v="1000423669"/>
    <s v="CITY OF BELLINGHAM"/>
    <n v="200000487401"/>
    <x v="0"/>
    <n v="5000217332"/>
    <x v="0"/>
    <s v="SCH_24EC"/>
    <s v="One"/>
    <n v="20"/>
    <n v="390"/>
    <n v="350"/>
    <n v="360"/>
    <n v="340"/>
    <n v="360"/>
    <n v="340"/>
    <n v="350"/>
    <n v="330"/>
    <n v="350"/>
    <n v="420"/>
    <n v="380"/>
    <n v="420"/>
  </r>
  <r>
    <n v="1001770341"/>
    <s v="CITY OF BELLINGHAM"/>
    <n v="200002856652"/>
    <x v="0"/>
    <n v="5000222585"/>
    <x v="0"/>
    <s v="SCH_24EC"/>
    <s v="One"/>
    <n v="20"/>
    <n v="170"/>
    <n v="169"/>
    <n v="170"/>
    <n v="164"/>
    <n v="180"/>
    <n v="168"/>
    <n v="166"/>
    <n v="173"/>
    <n v="174"/>
    <n v="163"/>
    <n v="181"/>
    <n v="175"/>
  </r>
  <r>
    <n v="1001770341"/>
    <s v="CITY OF BELLINGHAM"/>
    <n v="200010914295"/>
    <x v="0"/>
    <n v="5000237173"/>
    <x v="0"/>
    <s v="SCH_24EC"/>
    <s v="One"/>
    <n v="20"/>
    <n v="13.677"/>
    <n v="19.323"/>
    <n v="11"/>
    <n v="9.31"/>
    <n v="9.8179999999999996"/>
    <n v="4.0019999999999998"/>
    <n v="3.87"/>
    <n v="7"/>
    <n v="7.226"/>
    <n v="7.774"/>
    <n v="9.68"/>
    <n v="12.891999999999999"/>
  </r>
  <r>
    <n v="1001770341"/>
    <s v="CITY OF BELLINGHAM"/>
    <n v="200010914295"/>
    <x v="0"/>
    <n v="5000237198"/>
    <x v="0"/>
    <s v="SCH_24EC"/>
    <s v="One"/>
    <n v="20"/>
    <n v="4611"/>
    <n v="3742"/>
    <n v="3319"/>
    <n v="1833"/>
    <n v="1583"/>
    <n v="1252"/>
    <n v="1211"/>
    <n v="1191"/>
    <n v="1180"/>
    <n v="1399"/>
    <n v="2447"/>
    <n v="6362"/>
  </r>
  <r>
    <n v="1001770341"/>
    <s v="CITY OF BELLINGHAM"/>
    <n v="200010914915"/>
    <x v="0"/>
    <n v="5000242916"/>
    <x v="3"/>
    <s v="SCH_31EC"/>
    <s v="One"/>
    <n v="20"/>
    <n v="687600"/>
    <n v="671400"/>
    <n v="651600"/>
    <n v="603000"/>
    <n v="684900"/>
    <n v="617400"/>
    <n v="662400"/>
    <n v="641700"/>
    <n v="655200"/>
    <n v="649800"/>
    <n v="723600"/>
    <n v="740700"/>
  </r>
  <r>
    <n v="1000423669"/>
    <s v="CITY OF BELLINGHAM"/>
    <n v="200000488169"/>
    <x v="0"/>
    <n v="5000248197"/>
    <x v="0"/>
    <s v="SCH_24EC"/>
    <s v="One"/>
    <n v="20"/>
    <n v="790"/>
    <n v="740"/>
    <n v="650"/>
    <n v="530"/>
    <n v="450"/>
    <n v="370"/>
    <n v="320"/>
    <n v="370"/>
    <n v="430"/>
    <n v="460"/>
    <n v="550"/>
    <n v="590"/>
  </r>
  <r>
    <n v="1004298669"/>
    <s v="CITY OF BELLINGHAM"/>
    <n v="200001440979"/>
    <x v="0"/>
    <n v="5000270340"/>
    <x v="0"/>
    <s v="SCH_24EC"/>
    <s v="One"/>
    <n v="20"/>
    <n v="583"/>
    <n v="508"/>
    <n v="472"/>
    <n v="393"/>
    <n v="363"/>
    <n v="293"/>
    <n v="290"/>
    <n v="292"/>
    <n v="372"/>
    <n v="440"/>
    <n v="500"/>
    <n v="597"/>
  </r>
  <r>
    <n v="1001770341"/>
    <s v="CITY OF BELLINGHAM"/>
    <n v="200002856462"/>
    <x v="0"/>
    <n v="5000285059"/>
    <x v="0"/>
    <s v="SCH_24EC"/>
    <s v="One"/>
    <n v="20"/>
    <n v="8640"/>
    <n v="8640"/>
    <n v="9200"/>
    <n v="8440"/>
    <n v="8600"/>
    <n v="8240"/>
    <n v="10400"/>
    <n v="7480"/>
    <n v="5040"/>
    <n v="6160"/>
    <n v="10040"/>
    <n v="10920"/>
  </r>
  <r>
    <n v="1000423669"/>
    <s v="CITY OF BELLINGHAM"/>
    <n v="200000512349"/>
    <x v="0"/>
    <n v="5000293188"/>
    <x v="0"/>
    <s v="SCH_24EC"/>
    <s v="One"/>
    <n v="20"/>
    <n v="815"/>
    <n v="874"/>
    <n v="713"/>
    <n v="619"/>
    <n v="538"/>
    <n v="491"/>
    <n v="393"/>
    <n v="424"/>
    <n v="544"/>
    <n v="604"/>
    <n v="766"/>
    <n v="840"/>
  </r>
  <r>
    <n v="1000423669"/>
    <s v="CITY OF BELLINGHAM"/>
    <n v="200000489118"/>
    <x v="0"/>
    <n v="5000304919"/>
    <x v="0"/>
    <s v="SCH_24EC"/>
    <s v="One"/>
    <n v="20"/>
    <n v="390"/>
    <n v="350"/>
    <n v="330"/>
    <n v="270"/>
    <n v="250"/>
    <n v="210"/>
    <n v="180"/>
    <n v="220"/>
    <n v="250"/>
    <n v="280"/>
    <n v="360"/>
    <n v="390"/>
  </r>
  <r>
    <n v="1000423669"/>
    <s v="CITY OF BELLINGHAM"/>
    <n v="200000510517"/>
    <x v="0"/>
    <n v="5000310778"/>
    <x v="0"/>
    <s v="SCH_24EC"/>
    <s v="One"/>
    <n v="20"/>
    <n v="1280"/>
    <n v="1350"/>
    <n v="1110"/>
    <n v="950"/>
    <n v="850"/>
    <n v="770"/>
    <n v="630"/>
    <n v="670"/>
    <n v="880"/>
    <n v="940"/>
    <n v="1200"/>
    <n v="1300"/>
  </r>
  <r>
    <n v="1000423669"/>
    <s v="CITY OF BELLINGHAM"/>
    <n v="200000487161"/>
    <x v="0"/>
    <n v="5000319370"/>
    <x v="0"/>
    <s v="SCH_24EC"/>
    <s v="One"/>
    <n v="20"/>
    <n v="280"/>
    <n v="250"/>
    <n v="260"/>
    <n v="230"/>
    <n v="240"/>
    <n v="220"/>
    <n v="230"/>
    <n v="220"/>
    <n v="240"/>
    <n v="250"/>
    <n v="260"/>
    <n v="290"/>
  </r>
  <r>
    <n v="1001770341"/>
    <s v="CITY OF BELLINGHAM"/>
    <n v="200010914519"/>
    <x v="0"/>
    <n v="5000348911"/>
    <x v="0"/>
    <s v="SCH_24EC"/>
    <s v="One"/>
    <n v="20"/>
    <n v="7990"/>
    <n v="6880"/>
    <n v="6430"/>
    <n v="5520"/>
    <n v="7470"/>
    <n v="5120"/>
    <n v="5050"/>
    <n v="4870"/>
    <n v="4790"/>
    <n v="5410"/>
    <n v="6720"/>
    <n v="9990"/>
  </r>
  <r>
    <n v="1000423669"/>
    <s v="CITY OF BELLINGHAM"/>
    <n v="200000513933"/>
    <x v="0"/>
    <n v="5000368225"/>
    <x v="0"/>
    <s v="SCH_24EC"/>
    <s v="One"/>
    <n v="20"/>
    <n v="290"/>
    <n v="260"/>
    <n v="260"/>
    <n v="240"/>
    <n v="250"/>
    <n v="220"/>
    <n v="230"/>
    <n v="220"/>
    <n v="240"/>
    <n v="260"/>
    <n v="270"/>
    <n v="300"/>
  </r>
  <r>
    <n v="1000423669"/>
    <s v="CITY OF BELLINGHAM"/>
    <n v="200000541686"/>
    <x v="0"/>
    <n v="5000377464"/>
    <x v="0"/>
    <s v="SCH_24EC"/>
    <s v="One"/>
    <n v="20"/>
    <n v="80"/>
    <n v="70"/>
    <n v="70"/>
    <n v="60"/>
    <n v="50"/>
    <n v="40"/>
    <n v="40"/>
    <n v="40"/>
    <n v="60"/>
    <n v="50"/>
    <n v="80"/>
    <n v="80"/>
  </r>
  <r>
    <n v="1004945364"/>
    <s v="CITY OF BELLINGHAM"/>
    <n v="220013916907"/>
    <x v="0"/>
    <n v="5000381973"/>
    <x v="0"/>
    <s v="SCH_24EC"/>
    <s v="One"/>
    <n v="20"/>
    <n v="6360"/>
    <n v="6280"/>
    <n v="5960"/>
    <n v="5480"/>
    <n v="5400"/>
    <n v="4920"/>
    <n v="5800"/>
    <n v="5480"/>
    <n v="5400"/>
    <n v="4680"/>
    <n v="5120"/>
    <n v="5360"/>
  </r>
  <r>
    <n v="1001770341"/>
    <s v="CITY OF BELLINGHAM"/>
    <n v="200010943153"/>
    <x v="0"/>
    <n v="5000396390"/>
    <x v="1"/>
    <s v="SCH_25EC"/>
    <s v="One"/>
    <n v="20"/>
    <n v="29840"/>
    <n v="29320"/>
    <n v="26080"/>
    <n v="21440"/>
    <n v="19720"/>
    <n v="18120"/>
    <n v="19000"/>
    <n v="14560"/>
    <n v="15680"/>
    <n v="18160"/>
    <n v="21080"/>
    <n v="32840"/>
  </r>
  <r>
    <n v="1001770341"/>
    <s v="CITY OF BELLINGHAM"/>
    <n v="200010943666"/>
    <x v="0"/>
    <n v="5000397057"/>
    <x v="0"/>
    <s v="SCH_24EC"/>
    <s v="One"/>
    <n v="20"/>
    <n v="1100"/>
    <n v="1080"/>
    <n v="1060"/>
    <n v="1030"/>
    <n v="1160"/>
    <n v="1020"/>
    <n v="1150"/>
    <n v="1060"/>
    <n v="1100"/>
    <n v="1160"/>
    <n v="1320"/>
    <n v="1370"/>
  </r>
  <r>
    <n v="1200038328"/>
    <s v="CITY OF BELLINGHAM"/>
    <n v="220000364913"/>
    <x v="0"/>
    <n v="5000404352"/>
    <x v="0"/>
    <s v="SCH_24EC"/>
    <s v="One"/>
    <n v="20"/>
    <n v="1327"/>
    <n v="1808"/>
    <n v="1909"/>
    <n v="1796"/>
    <n v="2024"/>
    <n v="1933"/>
    <n v="1891"/>
    <n v="2034"/>
    <n v="1999"/>
    <n v="1736"/>
    <n v="2008"/>
    <n v="1967"/>
  </r>
  <r>
    <n v="1000787655"/>
    <s v="CITY OF BELLINGHAM"/>
    <n v="200006264614"/>
    <x v="0"/>
    <n v="5000411984"/>
    <x v="0"/>
    <s v="SCH_24EC"/>
    <s v="One"/>
    <n v="20"/>
    <n v="3516"/>
    <n v="3512"/>
    <n v="3781"/>
    <n v="2538"/>
    <n v="1423"/>
    <n v="767"/>
    <n v="238"/>
    <n v="181"/>
    <n v="225"/>
    <n v="791"/>
    <n v="2138"/>
    <n v="2950"/>
  </r>
  <r>
    <n v="1001770341"/>
    <s v="CITY OF BELLINGHAM"/>
    <n v="200002890990"/>
    <x v="0"/>
    <n v="5000437635"/>
    <x v="0"/>
    <s v="SCH_24EC"/>
    <s v="One"/>
    <n v="20"/>
    <n v="696"/>
    <n v="667"/>
    <n v="747"/>
    <n v="447"/>
    <n v="239"/>
    <n v="143"/>
    <n v="77"/>
    <n v="57"/>
    <n v="83"/>
    <n v="1518"/>
    <n v="1667"/>
    <n v="1856"/>
  </r>
  <r>
    <n v="1000423669"/>
    <s v="CITY OF BELLINGHAM"/>
    <n v="200000514899"/>
    <x v="0"/>
    <n v="5000473432"/>
    <x v="0"/>
    <s v="SCH_24EC"/>
    <s v="One"/>
    <n v="20"/>
    <n v="1172"/>
    <n v="1041"/>
    <n v="1029"/>
    <n v="923"/>
    <n v="930"/>
    <n v="822"/>
    <n v="863"/>
    <n v="819"/>
    <n v="937"/>
    <n v="1004"/>
    <n v="1051"/>
    <n v="1222"/>
  </r>
  <r>
    <n v="1004945364"/>
    <s v="CITY OF BELLINGHAM"/>
    <n v="200018026274"/>
    <x v="0"/>
    <n v="5000482019"/>
    <x v="0"/>
    <s v="SCH_24EC"/>
    <s v="One"/>
    <n v="20"/>
    <n v="390"/>
    <n v="387.1"/>
    <n v="312.89999999999998"/>
    <n v="350"/>
    <n v="380"/>
    <n v="360"/>
    <n v="380"/>
    <n v="362.07"/>
    <n v="404.52"/>
    <n v="313.41000000000003"/>
    <n v="360"/>
    <n v="370"/>
  </r>
  <r>
    <n v="1004945364"/>
    <s v="CITY OF BELLINGHAM"/>
    <n v="200018026274"/>
    <x v="0"/>
    <n v="5000482033"/>
    <x v="0"/>
    <s v="SCH_24EC"/>
    <s v="One"/>
    <n v="20"/>
    <n v="11760"/>
    <n v="11760"/>
    <n v="12000"/>
    <n v="11120"/>
    <n v="12160"/>
    <n v="11040"/>
    <n v="12720"/>
    <n v="11840"/>
    <n v="11840"/>
    <n v="10960"/>
    <n v="10480"/>
    <n v="11200"/>
  </r>
  <r>
    <n v="1000423669"/>
    <s v="CITY OF BELLINGHAM"/>
    <n v="200000489316"/>
    <x v="0"/>
    <n v="5000506773"/>
    <x v="0"/>
    <s v="SCH_24EL"/>
    <s v="One"/>
    <n v="20"/>
    <n v="660"/>
    <n v="590"/>
    <n v="540"/>
    <n v="440"/>
    <n v="410"/>
    <n v="330"/>
    <n v="330"/>
    <n v="330"/>
    <n v="420"/>
    <n v="500"/>
    <n v="570"/>
    <n v="690"/>
  </r>
  <r>
    <n v="1000423669"/>
    <s v="CITY OF BELLINGHAM"/>
    <n v="220014488575"/>
    <x v="0"/>
    <n v="5000516707"/>
    <x v="0"/>
    <s v="SCH_24EC"/>
    <s v="One"/>
    <n v="20"/>
    <n v="308"/>
    <n v="326"/>
    <n v="384"/>
    <n v="290"/>
    <n v="189"/>
    <n v="245"/>
    <n v="166"/>
    <n v="160"/>
    <n v="164"/>
    <n v="69"/>
    <n v="179"/>
    <n v="263"/>
  </r>
  <r>
    <n v="1000423669"/>
    <s v="CITY OF BELLINGHAM"/>
    <n v="220014487973"/>
    <x v="0"/>
    <n v="5000535742"/>
    <x v="0"/>
    <s v="SCH_24EC"/>
    <s v="One"/>
    <n v="20"/>
    <m/>
    <n v="1"/>
    <m/>
    <m/>
    <n v="3"/>
    <n v="3"/>
    <n v="4"/>
    <n v="3"/>
    <n v="5"/>
    <n v="2"/>
    <m/>
    <m/>
  </r>
  <r>
    <n v="1000423669"/>
    <s v="CITY OF BELLINGHAM"/>
    <n v="200000600599"/>
    <x v="0"/>
    <n v="5000541156"/>
    <x v="0"/>
    <s v="SCH_24EC"/>
    <s v="One"/>
    <n v="20"/>
    <n v="300"/>
    <n v="330"/>
    <n v="300"/>
    <n v="280"/>
    <n v="270"/>
    <n v="300"/>
    <n v="260"/>
    <n v="270"/>
    <n v="290"/>
    <n v="290"/>
    <n v="320"/>
    <n v="330"/>
  </r>
  <r>
    <n v="1004945364"/>
    <s v="CITY OF BELLINGHAM"/>
    <n v="220013916956"/>
    <x v="0"/>
    <n v="5000558493"/>
    <x v="1"/>
    <s v="SCH_25EC"/>
    <s v="One"/>
    <n v="20"/>
    <n v="61760"/>
    <n v="62440"/>
    <n v="64520"/>
    <n v="61960"/>
    <n v="67960"/>
    <n v="62960"/>
    <n v="62800"/>
    <n v="65560"/>
    <n v="57440"/>
    <n v="57480"/>
    <n v="61520"/>
    <n v="56640"/>
  </r>
  <r>
    <n v="1000423669"/>
    <s v="CITY OF BELLINGHAM"/>
    <n v="200022385674"/>
    <x v="0"/>
    <n v="5000569028"/>
    <x v="0"/>
    <s v="SCH_24EC"/>
    <s v="One"/>
    <n v="20"/>
    <n v="89"/>
    <n v="242"/>
    <n v="630"/>
    <n v="78"/>
    <n v="43"/>
    <n v="39"/>
    <n v="46"/>
    <n v="77"/>
    <n v="110"/>
    <n v="197"/>
    <n v="433"/>
    <n v="1300"/>
  </r>
  <r>
    <n v="1001770341"/>
    <s v="CITY OF BELLINGHAM"/>
    <n v="200010944243"/>
    <x v="0"/>
    <n v="5000593456"/>
    <x v="0"/>
    <s v="SCH_24EC"/>
    <s v="One"/>
    <n v="20"/>
    <n v="2140"/>
    <n v="1940"/>
    <n v="1640"/>
    <n v="1380"/>
    <n v="1290"/>
    <n v="1090"/>
    <n v="960"/>
    <n v="940"/>
    <n v="1020"/>
    <n v="1100"/>
    <n v="1670"/>
    <n v="2520"/>
  </r>
  <r>
    <n v="1000423669"/>
    <s v="CITY OF BELLINGHAM"/>
    <n v="200000542569"/>
    <x v="0"/>
    <n v="5000606238"/>
    <x v="0"/>
    <s v="SCH_24EC"/>
    <s v="One"/>
    <n v="20"/>
    <n v="130"/>
    <n v="120"/>
    <n v="110"/>
    <n v="90"/>
    <n v="80"/>
    <n v="70"/>
    <n v="70"/>
    <n v="60"/>
    <n v="90"/>
    <n v="90"/>
    <n v="120"/>
    <n v="140"/>
  </r>
  <r>
    <n v="1000423669"/>
    <s v="CITY OF BELLINGHAM"/>
    <n v="220014488245"/>
    <x v="0"/>
    <n v="5000614883"/>
    <x v="0"/>
    <s v="SCH_24EC"/>
    <s v="One"/>
    <n v="20"/>
    <n v="608"/>
    <n v="552"/>
    <n v="545"/>
    <n v="537"/>
    <n v="620"/>
    <n v="438"/>
    <n v="216"/>
    <n v="194"/>
    <n v="208"/>
    <n v="254"/>
    <n v="336"/>
    <n v="295"/>
  </r>
  <r>
    <n v="1001770341"/>
    <s v="CITY OF BELLINGHAM"/>
    <n v="200010942197"/>
    <x v="0"/>
    <n v="5000639442"/>
    <x v="0"/>
    <s v="SCH_24EC"/>
    <s v="One"/>
    <n v="20"/>
    <n v="1040"/>
    <n v="1170"/>
    <n v="1100"/>
    <n v="960"/>
    <n v="900"/>
    <n v="880"/>
    <n v="690"/>
    <n v="730"/>
    <n v="750"/>
    <n v="820"/>
    <n v="1000"/>
    <n v="1260"/>
  </r>
  <r>
    <n v="1000423669"/>
    <s v="CITY OF BELLINGHAM"/>
    <n v="200000572020"/>
    <x v="0"/>
    <n v="5000644279"/>
    <x v="0"/>
    <s v="SCH_24EC"/>
    <s v="One"/>
    <n v="20"/>
    <n v="640"/>
    <n v="620"/>
    <n v="590"/>
    <n v="550"/>
    <n v="570"/>
    <n v="520"/>
    <n v="510"/>
    <n v="550"/>
    <n v="560"/>
    <n v="560"/>
    <n v="640"/>
    <n v="650"/>
  </r>
  <r>
    <n v="1000423669"/>
    <s v="CITY OF BELLINGHAM"/>
    <n v="200000541926"/>
    <x v="0"/>
    <n v="5000703517"/>
    <x v="0"/>
    <s v="SCH_24EC"/>
    <s v="One"/>
    <n v="20"/>
    <n v="250"/>
    <n v="240"/>
    <n v="250"/>
    <n v="240"/>
    <n v="260"/>
    <n v="240"/>
    <n v="240"/>
    <n v="250"/>
    <n v="250"/>
    <n v="230"/>
    <n v="260"/>
    <n v="250"/>
  </r>
  <r>
    <n v="1001770341"/>
    <s v="CITY OF BELLINGHAM"/>
    <n v="200010944391"/>
    <x v="0"/>
    <n v="5000704106"/>
    <x v="0"/>
    <s v="SCH_24EC"/>
    <s v="One"/>
    <n v="20"/>
    <n v="1630"/>
    <n v="1220"/>
    <n v="1160"/>
    <n v="720"/>
    <n v="610"/>
    <n v="600"/>
    <n v="620"/>
    <n v="570"/>
    <n v="580"/>
    <n v="810"/>
    <n v="750"/>
    <n v="1940"/>
  </r>
  <r>
    <n v="1000423669"/>
    <s v="CITY OF BELLINGHAM"/>
    <n v="200000541546"/>
    <x v="0"/>
    <n v="5000715172"/>
    <x v="0"/>
    <s v="SCH_24EC"/>
    <s v="One"/>
    <n v="20"/>
    <n v="103.44"/>
    <n v="96.77"/>
    <n v="83.23"/>
    <n v="70"/>
    <n v="70"/>
    <n v="50"/>
    <n v="50"/>
    <n v="50"/>
    <n v="70"/>
    <n v="80"/>
    <n v="120"/>
    <n v="80"/>
  </r>
  <r>
    <n v="1000423669"/>
    <s v="CITY OF BELLINGHAM"/>
    <n v="220014488260"/>
    <x v="0"/>
    <n v="5000719831"/>
    <x v="0"/>
    <s v="SCH_24EC"/>
    <s v="One"/>
    <n v="20"/>
    <n v="632"/>
    <n v="596"/>
    <n v="604"/>
    <n v="162"/>
    <n v="110"/>
    <n v="99"/>
    <n v="80"/>
    <n v="79"/>
    <n v="85"/>
    <n v="108"/>
    <n v="438"/>
    <n v="385"/>
  </r>
  <r>
    <n v="1004945364"/>
    <s v="CITY OF BELLINGHAM"/>
    <n v="200018025953"/>
    <x v="0"/>
    <n v="5000758055"/>
    <x v="1"/>
    <s v="SCH_25EC"/>
    <s v="One"/>
    <n v="20"/>
    <n v="58800"/>
    <n v="56760"/>
    <n v="61440"/>
    <n v="47880"/>
    <n v="41880"/>
    <n v="36960"/>
    <n v="40320"/>
    <n v="36480"/>
    <n v="37440"/>
    <n v="38280"/>
    <n v="46200"/>
    <n v="58080"/>
  </r>
  <r>
    <n v="1004945364"/>
    <s v="CITY OF BELLINGHAM"/>
    <n v="200018026050"/>
    <x v="0"/>
    <n v="5000760475"/>
    <x v="0"/>
    <s v="SCH_24EC"/>
    <s v="One"/>
    <n v="20"/>
    <n v="4280"/>
    <n v="4840"/>
    <n v="5360"/>
    <n v="4200"/>
    <n v="3720"/>
    <n v="2800"/>
    <n v="2520"/>
    <n v="2240"/>
    <n v="2080"/>
    <n v="2640"/>
    <n v="4320"/>
    <n v="5520"/>
  </r>
  <r>
    <n v="1003526737"/>
    <s v="CITY OF BELLINGHAM"/>
    <n v="220000465678"/>
    <x v="0"/>
    <n v="5000763672"/>
    <x v="0"/>
    <s v="SCH_24EC"/>
    <s v="One"/>
    <n v="20"/>
    <n v="35"/>
    <n v="30"/>
    <n v="41"/>
    <n v="21"/>
    <n v="20"/>
    <n v="23"/>
    <n v="26"/>
    <n v="29"/>
    <n v="28"/>
    <n v="20"/>
    <n v="16"/>
    <n v="17"/>
  </r>
  <r>
    <n v="1000423669"/>
    <s v="CITY OF BELLINGHAM"/>
    <n v="200000544151"/>
    <x v="0"/>
    <n v="5000785271"/>
    <x v="0"/>
    <s v="SCH_24EC"/>
    <s v="One"/>
    <n v="20"/>
    <n v="60"/>
    <n v="50"/>
    <n v="40"/>
    <n v="40"/>
    <n v="30"/>
    <n v="30"/>
    <n v="20"/>
    <n v="30"/>
    <n v="40"/>
    <n v="40"/>
    <n v="50"/>
    <n v="50"/>
  </r>
  <r>
    <n v="1000423669"/>
    <s v="CITY OF BELLINGHAM"/>
    <n v="200000601357"/>
    <x v="0"/>
    <n v="5000787297"/>
    <x v="0"/>
    <s v="SCH_24EL"/>
    <s v="One"/>
    <n v="20"/>
    <n v="1210"/>
    <n v="1160"/>
    <n v="1080"/>
    <n v="940"/>
    <n v="950"/>
    <n v="800"/>
    <n v="790"/>
    <n v="850"/>
    <n v="950"/>
    <n v="960"/>
    <n v="1180"/>
    <n v="1200"/>
  </r>
  <r>
    <n v="1000787655"/>
    <s v="CITY OF BELLINGHAM"/>
    <n v="200006264846"/>
    <x v="0"/>
    <n v="5000793788"/>
    <x v="1"/>
    <s v="SCH_25EC"/>
    <s v="One"/>
    <n v="20"/>
    <n v="120"/>
    <n v="280"/>
    <n v="120"/>
    <n v="160"/>
    <n v="160"/>
    <n v="720"/>
    <n v="680"/>
    <n v="1480"/>
    <n v="1040"/>
    <n v="2240"/>
    <n v="680"/>
    <n v="680"/>
  </r>
  <r>
    <n v="1004945364"/>
    <s v="CITY OF BELLINGHAM"/>
    <n v="200018026381"/>
    <x v="0"/>
    <n v="5000824728"/>
    <x v="0"/>
    <s v="SCH_24EC"/>
    <s v="One"/>
    <n v="20"/>
    <n v="1486"/>
    <n v="955"/>
    <n v="1078"/>
    <n v="572"/>
    <n v="454"/>
    <n v="512"/>
    <n v="381"/>
    <n v="596"/>
    <n v="809"/>
    <n v="2049"/>
    <n v="2677"/>
    <n v="3429"/>
  </r>
  <r>
    <n v="1001770341"/>
    <s v="CITY OF BELLINGHAM"/>
    <n v="200010941637"/>
    <x v="0"/>
    <n v="5000858649"/>
    <x v="0"/>
    <s v="SCH_24EC"/>
    <s v="One"/>
    <n v="20"/>
    <n v="277"/>
    <n v="256"/>
    <n v="261"/>
    <n v="246"/>
    <n v="269"/>
    <n v="249"/>
    <n v="217"/>
    <n v="195"/>
    <n v="217"/>
    <n v="229"/>
    <n v="217"/>
    <n v="243"/>
  </r>
  <r>
    <n v="1000423669"/>
    <s v="CITY OF BELLINGHAM"/>
    <n v="200000512505"/>
    <x v="0"/>
    <n v="5000864188"/>
    <x v="0"/>
    <s v="SCH_24EC"/>
    <s v="One"/>
    <n v="20"/>
    <n v="130"/>
    <n v="120"/>
    <n v="110"/>
    <n v="90"/>
    <n v="80"/>
    <n v="70"/>
    <n v="60"/>
    <n v="70"/>
    <n v="90"/>
    <n v="90"/>
    <n v="120"/>
    <n v="130"/>
  </r>
  <r>
    <n v="1000423669"/>
    <s v="CITY OF BELLINGHAM"/>
    <n v="220014489771"/>
    <x v="0"/>
    <n v="5000869658"/>
    <x v="0"/>
    <s v="SCH_24EC"/>
    <s v="One"/>
    <n v="20"/>
    <n v="322"/>
    <n v="322"/>
    <n v="348"/>
    <n v="242"/>
    <n v="159"/>
    <n v="134"/>
    <n v="134"/>
    <n v="142"/>
    <n v="142"/>
    <n v="131"/>
    <n v="201"/>
    <n v="250"/>
  </r>
  <r>
    <n v="1001770341"/>
    <s v="CITY OF BELLINGHAM"/>
    <n v="200002858328"/>
    <x v="0"/>
    <n v="5000870459"/>
    <x v="0"/>
    <s v="SCH_24EC"/>
    <s v="One"/>
    <n v="20"/>
    <n v="1841"/>
    <n v="1862"/>
    <n v="2035"/>
    <n v="1617"/>
    <n v="1484"/>
    <n v="750"/>
    <n v="766"/>
    <n v="761"/>
    <n v="710"/>
    <n v="585"/>
    <n v="890"/>
    <n v="1581"/>
  </r>
  <r>
    <n v="1001770341"/>
    <s v="CITY OF BELLINGHAM"/>
    <n v="200010940720"/>
    <x v="0"/>
    <n v="5000872959"/>
    <x v="0"/>
    <s v="SCH_24EC"/>
    <s v="One"/>
    <n v="20"/>
    <n v="860"/>
    <n v="910"/>
    <n v="1290"/>
    <n v="1930"/>
    <n v="2040"/>
    <n v="2120"/>
    <n v="1900"/>
    <n v="1950"/>
    <n v="2040"/>
    <n v="1430"/>
    <n v="1760"/>
    <n v="1970"/>
  </r>
  <r>
    <n v="1000423669"/>
    <s v="CITY OF BELLINGHAM"/>
    <n v="200000574406"/>
    <x v="0"/>
    <n v="5000875195"/>
    <x v="0"/>
    <s v="SCH_24EC"/>
    <s v="One"/>
    <n v="20"/>
    <n v="496"/>
    <n v="442"/>
    <n v="441"/>
    <n v="411"/>
    <n v="442"/>
    <n v="418"/>
    <n v="438"/>
    <n v="419"/>
    <n v="452"/>
    <n v="454"/>
    <n v="441"/>
    <n v="450"/>
  </r>
  <r>
    <n v="1001770341"/>
    <s v="CITY OF BELLINGHAM"/>
    <n v="200002890255"/>
    <x v="0"/>
    <n v="5000876298"/>
    <x v="1"/>
    <s v="SCH_25EC"/>
    <s v="One"/>
    <n v="20"/>
    <n v="35280"/>
    <n v="35600"/>
    <n v="37400"/>
    <n v="34040"/>
    <n v="39280"/>
    <n v="38560"/>
    <n v="42640"/>
    <n v="39400"/>
    <n v="38080"/>
    <n v="35520"/>
    <n v="33280"/>
    <n v="38320"/>
  </r>
  <r>
    <n v="1000423669"/>
    <s v="CITY OF BELLINGHAM"/>
    <n v="220014488203"/>
    <x v="0"/>
    <n v="5000888996"/>
    <x v="0"/>
    <s v="SCH_24EC"/>
    <s v="One"/>
    <n v="20"/>
    <n v="517"/>
    <n v="547"/>
    <n v="796"/>
    <n v="518"/>
    <n v="613"/>
    <n v="926"/>
    <n v="958"/>
    <n v="865"/>
    <n v="972"/>
    <n v="970"/>
    <n v="464"/>
    <n v="1016"/>
  </r>
  <r>
    <n v="1001770341"/>
    <s v="CITY OF BELLINGHAM"/>
    <n v="200002859474"/>
    <x v="0"/>
    <n v="5000894235"/>
    <x v="0"/>
    <s v="SCH_24EC"/>
    <s v="One"/>
    <n v="20"/>
    <n v="10700"/>
    <n v="9380"/>
    <n v="10330"/>
    <n v="10080"/>
    <n v="10860"/>
    <n v="12400"/>
    <n v="16840"/>
    <n v="15310"/>
    <n v="14570"/>
    <n v="11070"/>
    <n v="10770"/>
    <n v="10420"/>
  </r>
  <r>
    <n v="1000423669"/>
    <s v="CITY OF BELLINGHAM"/>
    <n v="220014488492"/>
    <x v="0"/>
    <n v="5000894431"/>
    <x v="0"/>
    <s v="SCH_24EC"/>
    <s v="One"/>
    <n v="20"/>
    <m/>
    <m/>
    <m/>
    <m/>
    <n v="10"/>
    <n v="10"/>
    <n v="30"/>
    <n v="30"/>
    <n v="30"/>
    <n v="30"/>
    <n v="30"/>
    <n v="10"/>
  </r>
  <r>
    <n v="1001770341"/>
    <s v="CITY OF BELLINGHAM"/>
    <n v="200010942726"/>
    <x v="0"/>
    <n v="5000898098"/>
    <x v="0"/>
    <s v="SCH_24EC"/>
    <s v="One"/>
    <n v="20"/>
    <n v="60"/>
    <n v="61"/>
    <n v="60"/>
    <n v="58"/>
    <n v="65"/>
    <n v="61"/>
    <n v="61"/>
    <n v="63"/>
    <n v="63"/>
    <n v="58"/>
    <n v="65"/>
    <n v="63"/>
  </r>
  <r>
    <n v="1000423669"/>
    <s v="CITY OF BELLINGHAM"/>
    <n v="200000544367"/>
    <x v="0"/>
    <n v="5000899817"/>
    <x v="0"/>
    <s v="SCH_24EC"/>
    <s v="One"/>
    <n v="20"/>
    <n v="830"/>
    <n v="760"/>
    <n v="700"/>
    <n v="570"/>
    <n v="530"/>
    <n v="420"/>
    <n v="390"/>
    <n v="430"/>
    <n v="510"/>
    <n v="580"/>
    <n v="740"/>
    <n v="790"/>
  </r>
  <r>
    <n v="1000423669"/>
    <s v="CITY OF BELLINGHAM"/>
    <n v="200000574075"/>
    <x v="0"/>
    <n v="5000904316"/>
    <x v="0"/>
    <s v="SCH_24EC"/>
    <s v="One"/>
    <n v="20"/>
    <n v="1880"/>
    <n v="1740"/>
    <n v="1570"/>
    <n v="1330"/>
    <n v="1310"/>
    <n v="1140"/>
    <n v="1070"/>
    <n v="1160"/>
    <n v="1330"/>
    <n v="1430"/>
    <n v="1810"/>
    <n v="1900"/>
  </r>
  <r>
    <n v="1001770341"/>
    <s v="CITY OF BELLINGHAM"/>
    <n v="200002890479"/>
    <x v="0"/>
    <n v="5000905383"/>
    <x v="1"/>
    <s v="SCH_25EC"/>
    <s v="One"/>
    <n v="20"/>
    <n v="38640"/>
    <n v="41640"/>
    <n v="41640"/>
    <n v="36960"/>
    <n v="35640"/>
    <n v="36960"/>
    <n v="43320"/>
    <n v="51480"/>
    <n v="49560"/>
    <n v="40080"/>
    <n v="38040"/>
    <n v="38640"/>
  </r>
  <r>
    <n v="1000423669"/>
    <s v="CITY OF BELLINGHAM"/>
    <n v="200000543393"/>
    <x v="0"/>
    <n v="5000906721"/>
    <x v="0"/>
    <s v="SCH_24EC"/>
    <s v="One"/>
    <n v="20"/>
    <n v="472.27"/>
    <n v="440"/>
    <n v="400"/>
    <n v="340"/>
    <n v="310"/>
    <n v="240"/>
    <n v="389.03"/>
    <n v="100.97"/>
    <n v="320"/>
    <n v="380"/>
    <n v="420"/>
    <n v="520"/>
  </r>
  <r>
    <n v="1000423669"/>
    <s v="CITY OF BELLINGHAM"/>
    <n v="220014487981"/>
    <x v="0"/>
    <n v="5000908878"/>
    <x v="0"/>
    <s v="SCH_24EC"/>
    <s v="One"/>
    <n v="20"/>
    <n v="161.964"/>
    <n v="142.19399999999999"/>
    <n v="126.633"/>
    <n v="108"/>
    <n v="99.096999999999994"/>
    <m/>
    <n v="23.821000000000002"/>
    <m/>
    <m/>
    <m/>
    <m/>
    <m/>
  </r>
  <r>
    <n v="1001770341"/>
    <s v="CITY OF BELLINGHAM"/>
    <n v="200002858484"/>
    <x v="0"/>
    <n v="5000909782"/>
    <x v="0"/>
    <s v="SCH_24EC"/>
    <s v="One"/>
    <n v="20"/>
    <n v="6020"/>
    <n v="5640"/>
    <n v="5830"/>
    <n v="5800"/>
    <n v="5570"/>
    <n v="5050"/>
    <n v="5610"/>
    <n v="4990"/>
    <n v="5890"/>
    <n v="5560"/>
    <n v="5370"/>
    <n v="6380"/>
  </r>
  <r>
    <n v="1004935808"/>
    <s v="CITY OF BELLINGHAM"/>
    <n v="200005884560"/>
    <x v="0"/>
    <n v="5000925577"/>
    <x v="0"/>
    <s v="SCH_24EC"/>
    <s v="One"/>
    <n v="20"/>
    <n v="702"/>
    <n v="594"/>
    <n v="685"/>
    <n v="699"/>
    <n v="673"/>
    <n v="702"/>
    <n v="845"/>
    <n v="735"/>
    <n v="768"/>
    <n v="810"/>
    <n v="812"/>
    <n v="858"/>
  </r>
  <r>
    <n v="1000423669"/>
    <s v="CITY OF BELLINGHAM"/>
    <n v="200000571584"/>
    <x v="0"/>
    <n v="5000926003"/>
    <x v="0"/>
    <s v="SCH_24EC"/>
    <s v="One"/>
    <n v="20"/>
    <n v="640"/>
    <n v="560"/>
    <n v="560"/>
    <n v="490"/>
    <n v="500"/>
    <n v="440"/>
    <n v="450"/>
    <n v="430"/>
    <n v="500"/>
    <n v="540"/>
    <n v="570"/>
    <n v="670"/>
  </r>
  <r>
    <n v="1000423669"/>
    <s v="CITY OF BELLINGHAM"/>
    <n v="220014488799"/>
    <x v="0"/>
    <n v="5000935595"/>
    <x v="0"/>
    <s v="SCH_24EC"/>
    <s v="One"/>
    <n v="20"/>
    <n v="2280"/>
    <n v="2160"/>
    <n v="2280"/>
    <n v="2482.7600000000002"/>
    <n v="1197.24"/>
    <n v="1653.32"/>
    <n v="946.68"/>
    <n v="1040"/>
    <n v="1360"/>
    <n v="1280"/>
    <n v="1880"/>
    <n v="2120"/>
  </r>
  <r>
    <n v="1000423669"/>
    <s v="CITY OF BELLINGHAM"/>
    <n v="220014488757"/>
    <x v="0"/>
    <n v="5000945819"/>
    <x v="0"/>
    <s v="SCH_24EC"/>
    <s v="One"/>
    <n v="20"/>
    <n v="1563"/>
    <n v="1310"/>
    <n v="1180"/>
    <n v="1032"/>
    <n v="575"/>
    <n v="396"/>
    <n v="214"/>
    <n v="163"/>
    <n v="207"/>
    <n v="333"/>
    <n v="806"/>
    <n v="1087"/>
  </r>
  <r>
    <n v="1000423669"/>
    <s v="CITY OF BELLINGHAM"/>
    <n v="200000573515"/>
    <x v="0"/>
    <n v="5000977646"/>
    <x v="0"/>
    <s v="SCH_24EC"/>
    <s v="One"/>
    <n v="20"/>
    <n v="1124"/>
    <n v="1060"/>
    <n v="968"/>
    <n v="839"/>
    <n v="828"/>
    <n v="705"/>
    <n v="687"/>
    <n v="745"/>
    <n v="830"/>
    <n v="870"/>
    <n v="1083"/>
    <n v="1136"/>
  </r>
  <r>
    <n v="1000423669"/>
    <s v="CITY OF BELLINGHAM"/>
    <n v="200000573663"/>
    <x v="0"/>
    <n v="5000978324"/>
    <x v="0"/>
    <s v="SCH_24EC"/>
    <s v="One"/>
    <n v="20"/>
    <n v="310"/>
    <n v="260"/>
    <n v="250"/>
    <n v="210"/>
    <n v="190"/>
    <n v="140"/>
    <n v="150"/>
    <n v="150"/>
    <n v="190"/>
    <n v="230"/>
    <n v="260"/>
    <n v="320"/>
  </r>
  <r>
    <n v="1000423669"/>
    <s v="CITY OF BELLINGHAM"/>
    <n v="220014488740"/>
    <x v="0"/>
    <n v="5000983211"/>
    <x v="0"/>
    <s v="SCH_24EC"/>
    <s v="One"/>
    <n v="20"/>
    <n v="246"/>
    <n v="269"/>
    <n v="246"/>
    <n v="234"/>
    <n v="255"/>
    <n v="275"/>
    <n v="237"/>
    <n v="241"/>
    <n v="247"/>
    <n v="229"/>
    <n v="252"/>
    <n v="259"/>
  </r>
  <r>
    <n v="1001770341"/>
    <s v="CITY OF BELLINGHAM"/>
    <n v="200002857528"/>
    <x v="0"/>
    <n v="5000985669"/>
    <x v="0"/>
    <s v="SCH_24EC"/>
    <s v="One"/>
    <n v="20"/>
    <n v="989"/>
    <n v="977"/>
    <n v="1009"/>
    <n v="956"/>
    <n v="248"/>
    <n v="31"/>
    <n v="31"/>
    <n v="31"/>
    <n v="31"/>
    <n v="30"/>
    <n v="50"/>
    <n v="88"/>
  </r>
  <r>
    <n v="1000423669"/>
    <s v="CITY OF BELLINGHAM"/>
    <n v="200000570305"/>
    <x v="0"/>
    <n v="5000990293"/>
    <x v="0"/>
    <s v="SCH_24EC"/>
    <s v="One"/>
    <n v="20"/>
    <n v="1390"/>
    <n v="1230"/>
    <n v="1160"/>
    <n v="1000"/>
    <n v="940"/>
    <n v="790"/>
    <n v="800"/>
    <n v="790"/>
    <n v="950"/>
    <n v="1100"/>
    <n v="1210"/>
    <n v="1420"/>
  </r>
  <r>
    <n v="1001770341"/>
    <s v="CITY OF BELLINGHAM"/>
    <n v="200010944052"/>
    <x v="0"/>
    <n v="5001016035"/>
    <x v="3"/>
    <s v="SCH_31EC"/>
    <s v="One"/>
    <n v="20"/>
    <n v="265500"/>
    <n v="232200"/>
    <n v="205200"/>
    <n v="146700"/>
    <n v="142200"/>
    <n v="123300"/>
    <n v="128700"/>
    <n v="129600"/>
    <n v="129600"/>
    <n v="141300"/>
    <n v="208800"/>
    <n v="333900"/>
  </r>
  <r>
    <n v="1000423669"/>
    <s v="CITY OF BELLINGHAM"/>
    <n v="220014488526"/>
    <x v="0"/>
    <n v="5001036884"/>
    <x v="0"/>
    <s v="SCH_24EC"/>
    <s v="One"/>
    <n v="20"/>
    <n v="1914"/>
    <n v="1987"/>
    <n v="2112"/>
    <n v="1918"/>
    <n v="1456"/>
    <n v="1286"/>
    <n v="702"/>
    <n v="181"/>
    <n v="346"/>
    <n v="656"/>
    <n v="1578"/>
    <n v="1796"/>
  </r>
  <r>
    <n v="1000423669"/>
    <s v="CITY OF BELLINGHAM"/>
    <n v="200000542247"/>
    <x v="0"/>
    <n v="5001048085"/>
    <x v="0"/>
    <s v="SCH_24EC"/>
    <s v="One"/>
    <n v="20"/>
    <n v="170"/>
    <n v="170"/>
    <n v="140"/>
    <n v="130"/>
    <n v="100"/>
    <n v="100"/>
    <n v="70"/>
    <n v="90"/>
    <n v="100"/>
    <n v="120"/>
    <n v="160"/>
    <n v="160"/>
  </r>
  <r>
    <n v="1000423669"/>
    <s v="CITY OF BELLINGHAM"/>
    <n v="200000542080"/>
    <x v="0"/>
    <n v="5001058391"/>
    <x v="0"/>
    <s v="SCH_24EC"/>
    <s v="One"/>
    <n v="20"/>
    <n v="390"/>
    <n v="350"/>
    <n v="340"/>
    <n v="300"/>
    <n v="310"/>
    <n v="280"/>
    <n v="290"/>
    <n v="270"/>
    <n v="300"/>
    <n v="340"/>
    <n v="350"/>
    <n v="400"/>
  </r>
  <r>
    <n v="1001770341"/>
    <s v="CITY OF BELLINGHAM"/>
    <n v="200010940928"/>
    <x v="0"/>
    <n v="5001078238"/>
    <x v="0"/>
    <s v="SCH_24EC"/>
    <s v="One"/>
    <n v="20"/>
    <n v="820"/>
    <n v="920"/>
    <n v="820"/>
    <n v="830"/>
    <n v="880"/>
    <n v="890"/>
    <n v="670"/>
    <n v="710"/>
    <n v="760"/>
    <n v="780"/>
    <n v="960"/>
    <n v="1090"/>
  </r>
  <r>
    <n v="1001770341"/>
    <s v="CITY OF BELLINGHAM"/>
    <n v="200010943328"/>
    <x v="0"/>
    <n v="5001094752"/>
    <x v="0"/>
    <s v="SCH_24EC"/>
    <s v="One"/>
    <n v="20"/>
    <n v="2070"/>
    <n v="2120"/>
    <n v="2100"/>
    <n v="1680"/>
    <n v="1250"/>
    <n v="970"/>
    <n v="610"/>
    <n v="540"/>
    <n v="610"/>
    <n v="780"/>
    <n v="1430"/>
    <n v="1970"/>
  </r>
  <r>
    <n v="1000423669"/>
    <s v="CITY OF BELLINGHAM"/>
    <n v="200000542932"/>
    <x v="0"/>
    <n v="5001095245"/>
    <x v="0"/>
    <s v="SCH_24EC"/>
    <s v="One"/>
    <n v="20"/>
    <n v="490"/>
    <n v="450"/>
    <n v="430"/>
    <n v="410"/>
    <n v="370"/>
    <n v="350"/>
    <n v="360"/>
    <n v="350"/>
    <n v="420"/>
    <n v="420"/>
    <n v="450"/>
    <n v="520"/>
  </r>
  <r>
    <n v="1001770341"/>
    <s v="CITY OF BELLINGHAM"/>
    <n v="200010943856"/>
    <x v="0"/>
    <n v="5001099185"/>
    <x v="0"/>
    <s v="SCH_24EC"/>
    <s v="One"/>
    <n v="20"/>
    <n v="3818"/>
    <n v="4239"/>
    <n v="3873"/>
    <n v="3243"/>
    <n v="3180"/>
    <n v="3202"/>
    <n v="2921"/>
    <n v="3144"/>
    <n v="3565"/>
    <n v="3468"/>
    <n v="3956"/>
    <n v="4910"/>
  </r>
  <r>
    <n v="1001770341"/>
    <s v="CITY OF BELLINGHAM"/>
    <n v="200010940530"/>
    <x v="0"/>
    <n v="5001102829"/>
    <x v="0"/>
    <s v="SCH_24EC"/>
    <s v="One"/>
    <n v="20"/>
    <n v="11840"/>
    <n v="9520"/>
    <n v="8800"/>
    <n v="6600"/>
    <n v="6000"/>
    <n v="5160"/>
    <n v="5160"/>
    <n v="4400"/>
    <n v="4720"/>
    <n v="5720"/>
    <n v="7840"/>
    <n v="13800"/>
  </r>
  <r>
    <n v="1004945364"/>
    <s v="CITY OF BELLINGHAM"/>
    <n v="200018025268"/>
    <x v="0"/>
    <n v="5001105841"/>
    <x v="1"/>
    <s v="SCH_25EC"/>
    <s v="One"/>
    <n v="20"/>
    <n v="35520"/>
    <n v="32560"/>
    <n v="34560"/>
    <n v="33160"/>
    <n v="37000"/>
    <n v="35600"/>
    <n v="42520"/>
    <n v="38280"/>
    <n v="38240"/>
    <n v="34560"/>
    <n v="33360"/>
    <n v="38320"/>
  </r>
  <r>
    <n v="1001770341"/>
    <s v="CITY OF BELLINGHAM"/>
    <n v="200002890867"/>
    <x v="0"/>
    <n v="5001113171"/>
    <x v="0"/>
    <s v="SCH_24EC"/>
    <s v="One"/>
    <n v="20"/>
    <n v="220"/>
    <n v="225"/>
    <n v="168"/>
    <n v="280"/>
    <n v="310"/>
    <n v="346"/>
    <n v="455"/>
    <n v="407"/>
    <n v="410"/>
    <n v="226"/>
    <n v="260"/>
    <n v="216"/>
  </r>
  <r>
    <n v="1001770341"/>
    <s v="CITY OF BELLINGHAM"/>
    <n v="200002859722"/>
    <x v="0"/>
    <n v="5001118531"/>
    <x v="0"/>
    <s v="SCH_24EC"/>
    <s v="One"/>
    <n v="20"/>
    <m/>
    <m/>
    <m/>
    <m/>
    <m/>
    <m/>
    <m/>
    <m/>
    <m/>
    <n v="40"/>
    <m/>
    <m/>
  </r>
  <r>
    <n v="1001770341"/>
    <s v="CITY OF BELLINGHAM"/>
    <n v="200010941413"/>
    <x v="0"/>
    <n v="5001123331"/>
    <x v="0"/>
    <s v="SCH_24EC"/>
    <s v="One"/>
    <n v="20"/>
    <n v="210"/>
    <n v="170"/>
    <n v="130"/>
    <n v="80"/>
    <n v="70"/>
    <n v="70"/>
    <n v="60"/>
    <n v="70"/>
    <n v="50"/>
    <n v="70"/>
    <n v="130"/>
    <n v="360"/>
  </r>
  <r>
    <n v="1000423669"/>
    <s v="CITY OF BELLINGHAM"/>
    <n v="220014487965"/>
    <x v="0"/>
    <n v="5001130965"/>
    <x v="0"/>
    <s v="SCH_24EC"/>
    <s v="One"/>
    <n v="20"/>
    <n v="51"/>
    <n v="45"/>
    <n v="43"/>
    <n v="35"/>
    <n v="33"/>
    <n v="27"/>
    <n v="26"/>
    <n v="26"/>
    <n v="34"/>
    <n v="40"/>
    <n v="44"/>
    <n v="54"/>
  </r>
  <r>
    <n v="1001770341"/>
    <s v="CITY OF BELLINGHAM"/>
    <n v="200002858674"/>
    <x v="0"/>
    <n v="5001139251"/>
    <x v="1"/>
    <s v="SCH_25EC"/>
    <s v="One"/>
    <n v="20"/>
    <n v="21240"/>
    <n v="23600"/>
    <n v="24120"/>
    <n v="21440"/>
    <n v="26440"/>
    <n v="21200"/>
    <n v="17840"/>
    <n v="17720"/>
    <n v="20160"/>
    <n v="12440"/>
    <n v="10440"/>
    <n v="11480"/>
  </r>
  <r>
    <n v="1000423669"/>
    <s v="CITY OF BELLINGHAM"/>
    <n v="200000600235"/>
    <x v="0"/>
    <n v="5001142597"/>
    <x v="0"/>
    <s v="SCH_24EC"/>
    <s v="One"/>
    <n v="20"/>
    <m/>
    <n v="7"/>
    <n v="14"/>
    <n v="39"/>
    <n v="39"/>
    <n v="27"/>
    <n v="36"/>
    <n v="33"/>
    <n v="40"/>
    <n v="35"/>
    <n v="41"/>
    <n v="21"/>
  </r>
  <r>
    <n v="1001770341"/>
    <s v="CITY OF BELLINGHAM"/>
    <n v="200010941165"/>
    <x v="0"/>
    <n v="5001145132"/>
    <x v="0"/>
    <s v="SCH_24EC"/>
    <s v="One"/>
    <n v="20"/>
    <n v="390"/>
    <n v="380"/>
    <n v="340"/>
    <n v="270"/>
    <n v="280"/>
    <n v="270"/>
    <n v="260"/>
    <n v="260"/>
    <n v="240"/>
    <n v="230"/>
    <n v="350"/>
    <n v="530"/>
  </r>
  <r>
    <n v="1001770341"/>
    <s v="CITY OF BELLINGHAM"/>
    <n v="200002890107"/>
    <x v="0"/>
    <n v="5001195173"/>
    <x v="0"/>
    <s v="SCH_24EC"/>
    <s v="One"/>
    <n v="20"/>
    <n v="750"/>
    <n v="800"/>
    <n v="710"/>
    <n v="700"/>
    <n v="780"/>
    <n v="870"/>
    <n v="840"/>
    <n v="790"/>
    <n v="810"/>
    <n v="730"/>
    <n v="790"/>
    <n v="840"/>
  </r>
  <r>
    <n v="1004945364"/>
    <s v="CITY OF BELLINGHAM"/>
    <n v="200018025755"/>
    <x v="0"/>
    <n v="5001222631"/>
    <x v="1"/>
    <s v="SCH_25EC"/>
    <s v="One"/>
    <n v="20"/>
    <n v="18600"/>
    <n v="18360"/>
    <n v="20160"/>
    <n v="19560"/>
    <n v="20880"/>
    <n v="19560"/>
    <n v="20880"/>
    <n v="19560"/>
    <n v="21840"/>
    <n v="21120"/>
    <n v="21240"/>
    <n v="24720"/>
  </r>
  <r>
    <n v="1001770341"/>
    <s v="CITY OF BELLINGHAM"/>
    <n v="200002857429"/>
    <x v="0"/>
    <n v="5001232902"/>
    <x v="3"/>
    <s v="SCH_31EC"/>
    <s v="One"/>
    <n v="20"/>
    <n v="148725.10699999999"/>
    <n v="130230.781"/>
    <n v="145414.32399999999"/>
    <n v="150190.15100000001"/>
    <n v="157655.019"/>
    <n v="187528.07800000001"/>
    <n v="204330.546"/>
    <m/>
    <n v="332837.33500000002"/>
    <n v="147936.30300000001"/>
    <n v="146865.67300000001"/>
    <n v="156663.628"/>
  </r>
  <r>
    <n v="1001770341"/>
    <s v="CITY OF BELLINGHAM"/>
    <n v="200002859268"/>
    <x v="0"/>
    <n v="5001246278"/>
    <x v="0"/>
    <s v="SCH_24EC"/>
    <s v="One"/>
    <n v="20"/>
    <n v="489"/>
    <n v="506"/>
    <n v="510"/>
    <n v="479"/>
    <n v="541"/>
    <n v="530"/>
    <n v="1242"/>
    <n v="1020"/>
    <n v="944"/>
    <n v="748"/>
    <n v="510"/>
    <n v="793"/>
  </r>
  <r>
    <n v="1000423669"/>
    <s v="CITY OF BELLINGHAM"/>
    <n v="200000570701"/>
    <x v="0"/>
    <n v="5001253840"/>
    <x v="0"/>
    <s v="SCH_24EC"/>
    <s v="One"/>
    <n v="20"/>
    <n v="750"/>
    <n v="650"/>
    <n v="500"/>
    <n v="370"/>
    <n v="340"/>
    <n v="280"/>
    <n v="270"/>
    <n v="300"/>
    <n v="350"/>
    <n v="480"/>
    <n v="620"/>
    <n v="750"/>
  </r>
  <r>
    <n v="1001770341"/>
    <s v="CITY OF BELLINGHAM"/>
    <n v="200002857049"/>
    <x v="0"/>
    <n v="5001276327"/>
    <x v="0"/>
    <s v="SCH_24EC"/>
    <s v="One"/>
    <n v="20"/>
    <n v="50"/>
    <n v="50"/>
    <n v="60"/>
    <n v="50"/>
    <n v="50"/>
    <n v="50"/>
    <n v="50"/>
    <n v="50"/>
    <n v="60"/>
    <n v="50"/>
    <n v="60"/>
    <n v="50"/>
  </r>
  <r>
    <n v="1000423669"/>
    <s v="CITY OF BELLINGHAM"/>
    <n v="220014488302"/>
    <x v="0"/>
    <n v="5001295408"/>
    <x v="0"/>
    <s v="SCH_24EC"/>
    <s v="One"/>
    <n v="20"/>
    <n v="57"/>
    <n v="50"/>
    <n v="47"/>
    <n v="38"/>
    <n v="35"/>
    <n v="28"/>
    <n v="28"/>
    <n v="28"/>
    <n v="36"/>
    <n v="44"/>
    <n v="48"/>
    <n v="60"/>
  </r>
  <r>
    <n v="1001770341"/>
    <s v="CITY OF BELLINGHAM"/>
    <n v="200010943476"/>
    <x v="0"/>
    <n v="5001302056"/>
    <x v="0"/>
    <s v="SCH_24EC"/>
    <s v="One"/>
    <n v="20"/>
    <n v="241"/>
    <n v="171"/>
    <n v="171"/>
    <n v="123"/>
    <n v="115"/>
    <n v="93"/>
    <n v="86"/>
    <n v="86"/>
    <n v="103"/>
    <n v="130"/>
    <n v="226"/>
    <n v="605"/>
  </r>
  <r>
    <n v="1000423669"/>
    <s v="CITY OF BELLINGHAM"/>
    <n v="200000541124"/>
    <x v="0"/>
    <n v="5001302903"/>
    <x v="0"/>
    <s v="SCH_24EC"/>
    <s v="One"/>
    <n v="20"/>
    <n v="290"/>
    <n v="270"/>
    <n v="270"/>
    <n v="250"/>
    <n v="260"/>
    <n v="220"/>
    <n v="270"/>
    <n v="230"/>
    <n v="260"/>
    <n v="270"/>
    <n v="270"/>
    <n v="310"/>
  </r>
  <r>
    <n v="1001770341"/>
    <s v="CITY OF BELLINGHAM"/>
    <n v="200010941850"/>
    <x v="0"/>
    <n v="5001309394"/>
    <x v="0"/>
    <s v="SCH_24EC"/>
    <s v="One"/>
    <n v="20"/>
    <n v="1960"/>
    <n v="1560"/>
    <n v="1550"/>
    <n v="1420"/>
    <n v="1440"/>
    <n v="1370"/>
    <n v="1120"/>
    <n v="880"/>
    <n v="970"/>
    <n v="1130"/>
    <n v="1250"/>
    <n v="2290"/>
  </r>
  <r>
    <n v="1000423669"/>
    <s v="CITY OF BELLINGHAM"/>
    <n v="200000572715"/>
    <x v="0"/>
    <n v="5001320970"/>
    <x v="0"/>
    <s v="SCH_24EC"/>
    <s v="One"/>
    <n v="20"/>
    <n v="230"/>
    <n v="200"/>
    <n v="180"/>
    <n v="150"/>
    <n v="140"/>
    <n v="120"/>
    <n v="110"/>
    <n v="110"/>
    <n v="140"/>
    <n v="182.07"/>
    <n v="190.22"/>
    <n v="227.71"/>
  </r>
  <r>
    <n v="1000423669"/>
    <s v="CITY OF BELLINGHAM"/>
    <n v="200000574265"/>
    <x v="0"/>
    <n v="5001324135"/>
    <x v="0"/>
    <s v="SCH_24EC"/>
    <s v="One"/>
    <n v="20"/>
    <n v="620"/>
    <n v="540"/>
    <n v="510"/>
    <n v="420"/>
    <n v="390"/>
    <n v="310"/>
    <n v="320"/>
    <n v="310"/>
    <n v="400"/>
    <n v="470"/>
    <n v="530"/>
    <n v="640"/>
  </r>
  <r>
    <n v="1000423669"/>
    <s v="CITY OF BELLINGHAM"/>
    <n v="200000514329"/>
    <x v="0"/>
    <n v="5001358260"/>
    <x v="0"/>
    <s v="SCH_24EC"/>
    <s v="One"/>
    <n v="20"/>
    <n v="320"/>
    <n v="340"/>
    <n v="280"/>
    <n v="240"/>
    <n v="200"/>
    <n v="170"/>
    <n v="140"/>
    <n v="160"/>
    <n v="190"/>
    <n v="220"/>
    <n v="290"/>
    <n v="310"/>
  </r>
  <r>
    <n v="1000423669"/>
    <s v="CITY OF BELLINGHAM"/>
    <n v="220014488294"/>
    <x v="0"/>
    <n v="5001359547"/>
    <x v="0"/>
    <s v="SCH_24EC"/>
    <s v="One"/>
    <n v="20"/>
    <n v="1636"/>
    <n v="1608"/>
    <n v="1785"/>
    <n v="1475"/>
    <n v="680"/>
    <n v="224"/>
    <n v="257"/>
    <n v="262"/>
    <n v="299"/>
    <n v="734"/>
    <n v="1072"/>
    <n v="1679"/>
  </r>
  <r>
    <n v="1000423669"/>
    <s v="CITY OF BELLINGHAM"/>
    <n v="200000544524"/>
    <x v="0"/>
    <n v="5001361539"/>
    <x v="0"/>
    <s v="SCH_24EC"/>
    <s v="One"/>
    <n v="20"/>
    <n v="150"/>
    <n v="140"/>
    <n v="130"/>
    <n v="110"/>
    <n v="90"/>
    <n v="80"/>
    <n v="70"/>
    <n v="80"/>
    <n v="100"/>
    <n v="110"/>
    <n v="140"/>
    <n v="150"/>
  </r>
  <r>
    <n v="1000423669"/>
    <s v="CITY OF BELLINGHAM"/>
    <n v="200000571212"/>
    <x v="0"/>
    <n v="5001366776"/>
    <x v="0"/>
    <s v="SCH_24EC"/>
    <s v="One"/>
    <n v="20"/>
    <n v="1700"/>
    <n v="1500"/>
    <n v="1430"/>
    <n v="1220"/>
    <n v="1160"/>
    <n v="980"/>
    <n v="980"/>
    <n v="970"/>
    <n v="1170"/>
    <n v="1340"/>
    <n v="1470"/>
    <n v="1760"/>
  </r>
  <r>
    <n v="1004945364"/>
    <s v="CITY OF BELLINGHAM"/>
    <n v="200018026779"/>
    <x v="0"/>
    <n v="5001369853"/>
    <x v="1"/>
    <s v="SCH_25EC"/>
    <s v="One"/>
    <n v="20"/>
    <n v="26520"/>
    <n v="25320"/>
    <n v="26520"/>
    <n v="26520"/>
    <n v="30600"/>
    <n v="27720"/>
    <n v="28680"/>
    <n v="26640"/>
    <n v="26640"/>
    <n v="27240"/>
    <n v="27240"/>
    <n v="29760"/>
  </r>
  <r>
    <n v="1000423669"/>
    <s v="CITY OF BELLINGHAM"/>
    <n v="200000600417"/>
    <x v="0"/>
    <n v="5001388288"/>
    <x v="0"/>
    <s v="SCH_24EC"/>
    <s v="One"/>
    <n v="20"/>
    <n v="160"/>
    <n v="180"/>
    <n v="140"/>
    <n v="130"/>
    <n v="110"/>
    <n v="110"/>
    <n v="80"/>
    <n v="90"/>
    <n v="120"/>
    <n v="130"/>
    <n v="160"/>
    <n v="170"/>
  </r>
  <r>
    <n v="1001770341"/>
    <s v="CITY OF BELLINGHAM"/>
    <n v="200002857734"/>
    <x v="0"/>
    <n v="5001391056"/>
    <x v="0"/>
    <s v="SCH_24EC"/>
    <s v="One"/>
    <n v="20"/>
    <n v="38"/>
    <n v="36"/>
    <n v="45"/>
    <n v="36"/>
    <n v="37"/>
    <n v="40"/>
    <n v="37"/>
    <n v="36"/>
    <n v="41"/>
    <n v="35"/>
    <n v="40"/>
    <n v="38"/>
  </r>
  <r>
    <n v="1000423669"/>
    <s v="CITY OF BELLINGHAM"/>
    <n v="220014481729"/>
    <x v="0"/>
    <n v="5001393133"/>
    <x v="0"/>
    <s v="SCH_24EC"/>
    <s v="One"/>
    <n v="20"/>
    <n v="1"/>
    <m/>
    <m/>
    <m/>
    <m/>
    <m/>
    <m/>
    <m/>
    <m/>
    <m/>
    <m/>
    <m/>
  </r>
  <r>
    <n v="1000423669"/>
    <s v="CITY OF BELLINGHAM"/>
    <n v="200000540399"/>
    <x v="0"/>
    <n v="5001394377"/>
    <x v="0"/>
    <s v="SCH_24EC"/>
    <s v="One"/>
    <n v="20"/>
    <n v="370"/>
    <n v="390"/>
    <n v="330"/>
    <n v="270"/>
    <n v="250"/>
    <n v="220"/>
    <n v="190"/>
    <n v="190"/>
    <n v="250"/>
    <n v="280"/>
    <n v="340"/>
    <n v="380"/>
  </r>
  <r>
    <n v="1000787655"/>
    <s v="CITY OF BELLINGHAM"/>
    <n v="200012631194"/>
    <x v="0"/>
    <n v="5001395863"/>
    <x v="0"/>
    <s v="SCH_24EC"/>
    <s v="One"/>
    <n v="20"/>
    <n v="870"/>
    <n v="870"/>
    <n v="870"/>
    <n v="840"/>
    <n v="920"/>
    <n v="980"/>
    <n v="970"/>
    <n v="1100"/>
    <n v="1150"/>
    <n v="1050"/>
    <n v="1160"/>
    <n v="1120"/>
  </r>
  <r>
    <n v="1000423669"/>
    <s v="CITY OF BELLINGHAM"/>
    <n v="220014488765"/>
    <x v="0"/>
    <n v="5001398130"/>
    <x v="0"/>
    <s v="SCH_24EC"/>
    <s v="One"/>
    <n v="20"/>
    <n v="1520"/>
    <n v="1400"/>
    <n v="1310"/>
    <n v="910"/>
    <n v="560"/>
    <n v="470"/>
    <n v="450"/>
    <n v="450"/>
    <n v="460"/>
    <n v="460"/>
    <n v="730"/>
    <n v="1480"/>
  </r>
  <r>
    <n v="1000423669"/>
    <s v="CITY OF BELLINGHAM"/>
    <n v="200000542395"/>
    <x v="0"/>
    <n v="5001417653"/>
    <x v="0"/>
    <s v="SCH_24EL"/>
    <s v="One"/>
    <n v="20"/>
    <n v="270"/>
    <n v="240"/>
    <n v="220"/>
    <n v="180"/>
    <n v="170"/>
    <n v="140"/>
    <n v="140"/>
    <n v="150"/>
    <n v="190"/>
    <n v="210"/>
    <n v="240"/>
    <n v="290"/>
  </r>
  <r>
    <n v="1000423669"/>
    <s v="CITY OF BELLINGHAM"/>
    <n v="200000600797"/>
    <x v="0"/>
    <n v="5001448121"/>
    <x v="0"/>
    <s v="SCH_24EC"/>
    <s v="One"/>
    <n v="20"/>
    <n v="540"/>
    <n v="460"/>
    <n v="390"/>
    <n v="420"/>
    <n v="330"/>
    <n v="290"/>
    <n v="240"/>
    <n v="220"/>
    <n v="370"/>
    <n v="360"/>
    <n v="460"/>
    <n v="510"/>
  </r>
  <r>
    <n v="1004945364"/>
    <s v="CITY OF BELLINGHAM"/>
    <n v="220013916899"/>
    <x v="0"/>
    <n v="5001449363"/>
    <x v="0"/>
    <s v="SCH_24EI"/>
    <s v="One"/>
    <n v="20"/>
    <n v="3560"/>
    <n v="4760"/>
    <n v="5400"/>
    <n v="4040"/>
    <n v="3040"/>
    <n v="1480"/>
    <n v="1240"/>
    <n v="1640"/>
    <n v="1280"/>
    <n v="2520"/>
    <n v="3400"/>
    <n v="3360"/>
  </r>
  <r>
    <n v="1000423669"/>
    <s v="CITY OF BELLINGHAM"/>
    <n v="200000601134"/>
    <x v="0"/>
    <n v="5001459990"/>
    <x v="0"/>
    <s v="SCH_24EC"/>
    <s v="One"/>
    <n v="20"/>
    <n v="1460"/>
    <n v="1260"/>
    <n v="1230"/>
    <n v="1080"/>
    <n v="1030"/>
    <n v="860"/>
    <n v="850"/>
    <n v="830"/>
    <n v="1040"/>
    <n v="1170"/>
    <n v="1280"/>
    <n v="1520"/>
  </r>
  <r>
    <n v="1004945364"/>
    <s v="CITY OF BELLINGHAM"/>
    <n v="220013917004"/>
    <x v="0"/>
    <n v="5001469063"/>
    <x v="0"/>
    <s v="SCH_24EC"/>
    <s v="One"/>
    <n v="20"/>
    <n v="8640"/>
    <n v="7600"/>
    <n v="8000"/>
    <n v="6520"/>
    <n v="6320"/>
    <n v="5520"/>
    <n v="6720"/>
    <n v="6640"/>
    <n v="6960"/>
    <n v="5560"/>
    <n v="6520"/>
    <n v="6360"/>
  </r>
  <r>
    <n v="1000423669"/>
    <s v="CITY OF BELLINGHAM"/>
    <n v="220014488369"/>
    <x v="0"/>
    <n v="5001471395"/>
    <x v="0"/>
    <s v="SCH_24EC"/>
    <s v="One"/>
    <n v="20"/>
    <n v="5380"/>
    <n v="5110"/>
    <n v="5650"/>
    <n v="4630"/>
    <n v="2720"/>
    <n v="1310"/>
    <n v="1010"/>
    <n v="890"/>
    <n v="960"/>
    <n v="1210"/>
    <n v="2070"/>
    <n v="4360"/>
  </r>
  <r>
    <n v="1000423669"/>
    <s v="CITY OF BELLINGHAM"/>
    <n v="200000543591"/>
    <x v="0"/>
    <n v="5001483728"/>
    <x v="0"/>
    <s v="SCH_24EC"/>
    <s v="One"/>
    <n v="20"/>
    <n v="100"/>
    <n v="90"/>
    <n v="80"/>
    <n v="70"/>
    <n v="70"/>
    <n v="50"/>
    <n v="50"/>
    <n v="50"/>
    <n v="60"/>
    <n v="80"/>
    <n v="80"/>
    <n v="110"/>
  </r>
  <r>
    <n v="1000423669"/>
    <s v="CITY OF BELLINGHAM"/>
    <n v="200000543187"/>
    <x v="0"/>
    <n v="5001498384"/>
    <x v="0"/>
    <s v="SCH_24EC"/>
    <s v="One"/>
    <n v="20"/>
    <n v="462.495"/>
    <n v="294.67700000000002"/>
    <n v="139.828"/>
    <n v="227"/>
    <n v="224.93899999999999"/>
    <n v="204.49"/>
    <n v="106.571"/>
    <n v="164"/>
    <n v="211"/>
    <n v="245"/>
    <n v="283"/>
    <n v="428.69600000000003"/>
  </r>
  <r>
    <n v="1001770341"/>
    <s v="CITY OF BELLINGHAM"/>
    <n v="220003157181"/>
    <x v="0"/>
    <n v="5001507506"/>
    <x v="0"/>
    <s v="SCH_24EC"/>
    <s v="One"/>
    <n v="20"/>
    <n v="142"/>
    <n v="116"/>
    <n v="145"/>
    <n v="81"/>
    <n v="95"/>
    <n v="77"/>
    <n v="91"/>
    <n v="82"/>
    <n v="84"/>
    <n v="71"/>
    <n v="128"/>
    <n v="674"/>
  </r>
  <r>
    <n v="1000423669"/>
    <s v="CITY OF BELLINGHAM"/>
    <n v="200000513149"/>
    <x v="0"/>
    <n v="5001525347"/>
    <x v="0"/>
    <s v="SCH_24EC"/>
    <s v="One"/>
    <n v="20"/>
    <n v="808.75"/>
    <n v="590.08000000000004"/>
    <n v="650"/>
    <n v="560"/>
    <n v="540"/>
    <n v="470"/>
    <n v="540"/>
    <n v="510"/>
    <n v="620"/>
    <n v="710"/>
    <n v="780"/>
    <n v="920"/>
  </r>
  <r>
    <n v="1000423669"/>
    <s v="CITY OF BELLINGHAM"/>
    <n v="200000514550"/>
    <x v="0"/>
    <n v="5001535470"/>
    <x v="0"/>
    <s v="SCH_24EC"/>
    <s v="One"/>
    <n v="20"/>
    <n v="1009"/>
    <n v="1099"/>
    <n v="919"/>
    <n v="816"/>
    <n v="739"/>
    <n v="732"/>
    <n v="614"/>
    <n v="637"/>
    <n v="802"/>
    <n v="852"/>
    <n v="1050"/>
    <n v="1131"/>
  </r>
  <r>
    <n v="1000423669"/>
    <s v="CITY OF BELLINGHAM"/>
    <n v="200000574919"/>
    <x v="0"/>
    <n v="5001537612"/>
    <x v="0"/>
    <s v="SCH_24EC"/>
    <s v="One"/>
    <n v="20"/>
    <n v="520"/>
    <n v="470"/>
    <n v="430"/>
    <n v="474.84"/>
    <n v="215.16"/>
    <n v="270"/>
    <n v="260"/>
    <n v="270"/>
    <n v="360"/>
    <n v="400"/>
    <n v="440"/>
    <n v="550"/>
  </r>
  <r>
    <n v="1000423669"/>
    <s v="CITY OF BELLINGHAM"/>
    <n v="200000600995"/>
    <x v="0"/>
    <n v="5001540183"/>
    <x v="0"/>
    <s v="SCH_24EC"/>
    <s v="One"/>
    <n v="20"/>
    <n v="52"/>
    <n v="51"/>
    <n v="45"/>
    <n v="37"/>
    <n v="36"/>
    <n v="20.344000000000001"/>
    <n v="44.789000000000001"/>
    <n v="28.867000000000001"/>
    <n v="42"/>
    <n v="42"/>
    <n v="54"/>
    <n v="49"/>
  </r>
  <r>
    <n v="1002036149"/>
    <s v="CITY OF BELLINGHAM"/>
    <n v="200005561903"/>
    <x v="0"/>
    <n v="5001541806"/>
    <x v="0"/>
    <s v="SCH_24EC"/>
    <s v="One"/>
    <n v="20"/>
    <n v="13920"/>
    <n v="13280"/>
    <n v="13680"/>
    <n v="13880"/>
    <n v="15520"/>
    <n v="16800"/>
    <n v="20640"/>
    <n v="19600"/>
    <n v="19680"/>
    <n v="18080"/>
    <n v="14480"/>
    <n v="15360"/>
  </r>
  <r>
    <n v="1000423669"/>
    <s v="CITY OF BELLINGHAM"/>
    <n v="220014487957"/>
    <x v="0"/>
    <n v="5001547382"/>
    <x v="0"/>
    <s v="SCH_24EC"/>
    <s v="One"/>
    <n v="20"/>
    <n v="99"/>
    <n v="98"/>
    <n v="224"/>
    <n v="162"/>
    <n v="192"/>
    <n v="133"/>
    <n v="126"/>
    <n v="123"/>
    <n v="124"/>
    <n v="141"/>
    <n v="259"/>
    <n v="611"/>
  </r>
  <r>
    <n v="1001770341"/>
    <s v="CITY OF BELLINGHAM"/>
    <n v="200002859862"/>
    <x v="0"/>
    <n v="5001557438"/>
    <x v="0"/>
    <s v="SCH_24EC"/>
    <s v="One"/>
    <n v="20"/>
    <n v="124"/>
    <n v="117"/>
    <n v="121"/>
    <n v="117"/>
    <n v="129"/>
    <n v="121"/>
    <n v="128"/>
    <n v="117"/>
    <n v="127"/>
    <n v="127"/>
    <n v="124"/>
    <n v="134"/>
  </r>
  <r>
    <n v="1001770341"/>
    <s v="CITY OF BELLINGHAM"/>
    <n v="200017064649"/>
    <x v="0"/>
    <n v="5001572848"/>
    <x v="0"/>
    <s v="SCH_24EC"/>
    <s v="One"/>
    <n v="20"/>
    <m/>
    <n v="1065"/>
    <m/>
    <n v="1286"/>
    <m/>
    <n v="702"/>
    <m/>
    <n v="349"/>
    <m/>
    <n v="702"/>
    <m/>
    <n v="1127"/>
  </r>
  <r>
    <n v="1001770341"/>
    <s v="CITY OF BELLINGHAM"/>
    <n v="200002858864"/>
    <x v="0"/>
    <n v="5001574541"/>
    <x v="0"/>
    <s v="SCH_24EC"/>
    <s v="One"/>
    <n v="20"/>
    <n v="30"/>
    <n v="40"/>
    <n v="40"/>
    <n v="30"/>
    <n v="40"/>
    <n v="30"/>
    <n v="40"/>
    <n v="30"/>
    <n v="40"/>
    <n v="30"/>
    <n v="40"/>
    <n v="40"/>
  </r>
  <r>
    <n v="1000423669"/>
    <s v="CITY OF BELLINGHAM"/>
    <n v="200000572202"/>
    <x v="0"/>
    <n v="5001583522"/>
    <x v="0"/>
    <s v="SCH_24EC"/>
    <s v="One"/>
    <n v="20"/>
    <n v="570"/>
    <n v="500"/>
    <n v="460"/>
    <n v="380"/>
    <n v="360"/>
    <n v="280"/>
    <n v="280"/>
    <n v="280"/>
    <n v="360"/>
    <n v="430"/>
    <n v="490"/>
    <n v="590"/>
  </r>
  <r>
    <n v="1004298669"/>
    <s v="CITY OF BELLINGHAM"/>
    <n v="200012544751"/>
    <x v="0"/>
    <n v="5001584049"/>
    <x v="0"/>
    <s v="SCH_24EC"/>
    <s v="One"/>
    <n v="20"/>
    <n v="1137"/>
    <n v="654"/>
    <n v="600"/>
    <n v="521"/>
    <n v="512"/>
    <n v="434"/>
    <n v="417"/>
    <n v="455"/>
    <n v="511"/>
    <n v="534"/>
    <n v="658"/>
    <n v="796"/>
  </r>
  <r>
    <n v="1000423669"/>
    <s v="CITY OF BELLINGHAM"/>
    <n v="200000574638"/>
    <x v="0"/>
    <n v="5001591304"/>
    <x v="0"/>
    <s v="SCH_24EC"/>
    <s v="One"/>
    <n v="20"/>
    <n v="1238"/>
    <n v="1179"/>
    <n v="1055"/>
    <n v="873"/>
    <n v="806"/>
    <n v="644"/>
    <n v="594"/>
    <n v="677"/>
    <n v="812"/>
    <n v="902"/>
    <n v="1168"/>
    <n v="1254"/>
  </r>
  <r>
    <n v="1000423669"/>
    <s v="CITY OF BELLINGHAM"/>
    <n v="200000514717"/>
    <x v="0"/>
    <n v="5001592283"/>
    <x v="0"/>
    <s v="SCH_24EC"/>
    <s v="One"/>
    <n v="20"/>
    <n v="180"/>
    <n v="160"/>
    <n v="180"/>
    <n v="160"/>
    <n v="180"/>
    <n v="170"/>
    <n v="180"/>
    <n v="170"/>
    <n v="170"/>
    <n v="180"/>
    <n v="170"/>
    <n v="180"/>
  </r>
  <r>
    <n v="1001770341"/>
    <s v="CITY OF BELLINGHAM"/>
    <n v="200002890685"/>
    <x v="0"/>
    <n v="5001614805"/>
    <x v="0"/>
    <s v="SCH_24EC"/>
    <s v="One"/>
    <n v="20"/>
    <n v="7"/>
    <n v="7"/>
    <n v="6"/>
    <n v="7"/>
    <n v="4"/>
    <n v="4"/>
    <n v="3"/>
    <n v="3"/>
    <n v="4"/>
    <n v="4"/>
    <n v="95"/>
    <n v="12"/>
  </r>
  <r>
    <n v="1000423669"/>
    <s v="CITY OF BELLINGHAM"/>
    <n v="200000600052"/>
    <x v="0"/>
    <n v="5001617741"/>
    <x v="0"/>
    <s v="SCH_24EC"/>
    <s v="One"/>
    <n v="20"/>
    <n v="280"/>
    <n v="260"/>
    <n v="220"/>
    <n v="190"/>
    <n v="180"/>
    <n v="130"/>
    <n v="130"/>
    <n v="150"/>
    <n v="160"/>
    <n v="30"/>
    <n v="250"/>
    <n v="290"/>
  </r>
  <r>
    <n v="1001770341"/>
    <s v="CITY OF BELLINGHAM"/>
    <n v="200002857254"/>
    <x v="0"/>
    <n v="5001629390"/>
    <x v="3"/>
    <s v="SCH_31EC"/>
    <s v="One"/>
    <n v="20"/>
    <n v="45000"/>
    <n v="48000"/>
    <n v="48900"/>
    <n v="46800"/>
    <n v="56100"/>
    <n v="61500"/>
    <n v="72900"/>
    <n v="74400"/>
    <n v="76200"/>
    <n v="52200"/>
    <n v="56400"/>
    <n v="53700"/>
  </r>
  <r>
    <n v="1001770341"/>
    <s v="CITY OF BELLINGHAM"/>
    <n v="200010942361"/>
    <x v="0"/>
    <n v="5001634809"/>
    <x v="0"/>
    <s v="SCH_24EC"/>
    <s v="One"/>
    <n v="20"/>
    <n v="1430"/>
    <n v="1160"/>
    <n v="1340"/>
    <n v="990"/>
    <n v="620"/>
    <n v="540"/>
    <n v="490"/>
    <n v="430"/>
    <n v="490"/>
    <n v="730"/>
    <n v="980"/>
    <n v="1020"/>
  </r>
  <r>
    <n v="1000423669"/>
    <s v="CITY OF BELLINGHAM"/>
    <n v="220014500940"/>
    <x v="0"/>
    <n v="5001667252"/>
    <x v="0"/>
    <s v="SCH_24EC"/>
    <s v="One"/>
    <n v="20"/>
    <n v="1725"/>
    <n v="1743"/>
    <n v="1761"/>
    <n v="1291"/>
    <n v="845"/>
    <n v="559"/>
    <n v="497"/>
    <n v="462"/>
    <n v="426"/>
    <n v="630"/>
    <n v="1241"/>
    <n v="1601"/>
  </r>
  <r>
    <n v="1004945364"/>
    <s v="CITY OF BELLINGHAM"/>
    <n v="220013917038"/>
    <x v="0"/>
    <n v="5001679920"/>
    <x v="1"/>
    <s v="SCH_25EC"/>
    <s v="One"/>
    <n v="20"/>
    <n v="61800"/>
    <n v="57900"/>
    <n v="69300"/>
    <n v="47700"/>
    <n v="57600"/>
    <n v="53700"/>
    <n v="56400"/>
    <n v="50700"/>
    <n v="50700"/>
    <n v="45600"/>
    <n v="42900"/>
    <n v="44700"/>
  </r>
  <r>
    <n v="1000423669"/>
    <s v="CITY OF BELLINGHAM"/>
    <n v="220014481703"/>
    <x v="0"/>
    <n v="5001679989"/>
    <x v="0"/>
    <s v="SCH_24EC"/>
    <s v="One"/>
    <n v="20"/>
    <n v="2010"/>
    <n v="2210"/>
    <n v="2460"/>
    <n v="1920"/>
    <n v="1690"/>
    <n v="1130"/>
    <n v="1710"/>
    <n v="1620"/>
    <n v="1300"/>
    <n v="1240"/>
    <n v="1750"/>
    <n v="2170"/>
  </r>
  <r>
    <n v="1000423669"/>
    <s v="CITY OF BELLINGHAM"/>
    <n v="200000573317"/>
    <x v="0"/>
    <n v="5001683679"/>
    <x v="0"/>
    <s v="SCH_24EC"/>
    <s v="One"/>
    <n v="20"/>
    <n v="540"/>
    <n v="580"/>
    <n v="510"/>
    <n v="460"/>
    <n v="440"/>
    <n v="430"/>
    <n v="370"/>
    <n v="380"/>
    <n v="450"/>
    <n v="470"/>
    <n v="540"/>
    <n v="570"/>
  </r>
  <r>
    <n v="1000423669"/>
    <s v="CITY OF BELLINGHAM"/>
    <n v="220014488195"/>
    <x v="0"/>
    <n v="5001688778"/>
    <x v="0"/>
    <s v="SCH_24EC"/>
    <s v="One"/>
    <n v="20"/>
    <n v="3880"/>
    <n v="3760"/>
    <n v="4000"/>
    <n v="3040"/>
    <n v="2200"/>
    <n v="1640"/>
    <n v="2160"/>
    <n v="2280"/>
    <n v="1920"/>
    <n v="2560"/>
    <n v="3160"/>
    <n v="4480"/>
  </r>
  <r>
    <n v="1000416089"/>
    <s v="CITY OF BELLINGHAM"/>
    <n v="200000754297"/>
    <x v="0"/>
    <n v="5001697504"/>
    <x v="1"/>
    <s v="SCH_25EC"/>
    <s v="One"/>
    <n v="20"/>
    <n v="7520"/>
    <n v="7440"/>
    <n v="14560"/>
    <n v="6560"/>
    <n v="6240"/>
    <n v="5760"/>
    <n v="5520"/>
    <n v="5480"/>
    <n v="5280"/>
    <n v="5600"/>
    <n v="6520"/>
    <n v="7680"/>
  </r>
  <r>
    <n v="1004298669"/>
    <s v="CITY OF BELLINGHAM"/>
    <n v="200000607115"/>
    <x v="0"/>
    <n v="5001698345"/>
    <x v="0"/>
    <s v="SCH_24EC"/>
    <s v="One"/>
    <n v="20"/>
    <n v="19320"/>
    <n v="18840"/>
    <n v="20040"/>
    <n v="18120"/>
    <n v="18480"/>
    <n v="17040"/>
    <n v="15960"/>
    <n v="15720"/>
    <n v="15960"/>
    <n v="16320"/>
    <n v="19680"/>
    <n v="20640"/>
  </r>
  <r>
    <n v="1004298669"/>
    <s v="CITY OF BELLINGHAM"/>
    <n v="200000607115"/>
    <x v="0"/>
    <n v="5001698362"/>
    <x v="0"/>
    <s v="SCH_24EC"/>
    <s v="One"/>
    <n v="20"/>
    <n v="892"/>
    <n v="884"/>
    <n v="856"/>
    <n v="822"/>
    <n v="891"/>
    <n v="821"/>
    <n v="810"/>
    <n v="838"/>
    <n v="843"/>
    <n v="815"/>
    <n v="911"/>
    <n v="885"/>
  </r>
  <r>
    <n v="1000423669"/>
    <s v="CITY OF BELLINGHAM"/>
    <n v="200000570073"/>
    <x v="0"/>
    <n v="5001716560"/>
    <x v="0"/>
    <s v="SCH_24EC"/>
    <s v="One"/>
    <n v="20"/>
    <n v="200"/>
    <n v="210"/>
    <n v="170"/>
    <n v="150"/>
    <n v="130"/>
    <n v="120"/>
    <n v="90"/>
    <n v="110"/>
    <n v="120"/>
    <n v="160"/>
    <n v="180"/>
    <n v="200"/>
  </r>
  <r>
    <n v="1004945364"/>
    <s v="CITY OF BELLINGHAM"/>
    <n v="220013916998"/>
    <x v="0"/>
    <n v="5001717530"/>
    <x v="0"/>
    <s v="SCH_24EC"/>
    <s v="One"/>
    <n v="20"/>
    <n v="6680"/>
    <n v="6520"/>
    <n v="6840"/>
    <n v="5520"/>
    <n v="6000"/>
    <n v="4720"/>
    <n v="5800"/>
    <n v="5280"/>
    <n v="5040"/>
    <n v="4600"/>
    <n v="5200"/>
    <n v="8000"/>
  </r>
  <r>
    <n v="1000423669"/>
    <s v="CITY OF BELLINGHAM"/>
    <n v="220012949321"/>
    <x v="0"/>
    <n v="5001718454"/>
    <x v="0"/>
    <s v="SCH_24EC"/>
    <s v="One"/>
    <n v="20"/>
    <n v="285"/>
    <n v="239"/>
    <n v="224"/>
    <n v="142"/>
    <n v="100"/>
    <n v="62"/>
    <n v="51"/>
    <n v="30"/>
    <n v="27"/>
    <n v="48"/>
    <n v="131"/>
    <n v="412"/>
  </r>
  <r>
    <n v="1000423669"/>
    <s v="CITY OF BELLINGHAM"/>
    <n v="220014488716"/>
    <x v="0"/>
    <n v="5001729015"/>
    <x v="0"/>
    <s v="SCH_24EC"/>
    <s v="One"/>
    <n v="20"/>
    <n v="850"/>
    <n v="900"/>
    <n v="910"/>
    <n v="620"/>
    <n v="490"/>
    <n v="320"/>
    <n v="140"/>
    <n v="250"/>
    <n v="340"/>
    <n v="410"/>
    <n v="510"/>
    <n v="1180"/>
  </r>
  <r>
    <n v="1000423669"/>
    <s v="CITY OF BELLINGHAM"/>
    <n v="220014500932"/>
    <x v="0"/>
    <n v="5001733356"/>
    <x v="0"/>
    <s v="SCH_24EC"/>
    <s v="One"/>
    <n v="20"/>
    <n v="809"/>
    <n v="902"/>
    <n v="891"/>
    <n v="832"/>
    <n v="801"/>
    <n v="691"/>
    <n v="612"/>
    <n v="666"/>
    <n v="706"/>
    <n v="752"/>
    <n v="946"/>
    <n v="951"/>
  </r>
  <r>
    <n v="1000423669"/>
    <s v="CITY OF BELLINGHAM"/>
    <n v="220014500932"/>
    <x v="0"/>
    <n v="5001733375"/>
    <x v="0"/>
    <s v="SCH_24EC"/>
    <s v="One"/>
    <n v="20"/>
    <n v="6000"/>
    <n v="6400"/>
    <n v="6160"/>
    <n v="5520"/>
    <n v="2920"/>
    <n v="1160"/>
    <n v="720"/>
    <n v="680"/>
    <n v="680"/>
    <n v="1720"/>
    <n v="5920"/>
    <n v="6680"/>
  </r>
  <r>
    <n v="1000423669"/>
    <s v="CITY OF BELLINGHAM"/>
    <n v="200000541389"/>
    <x v="0"/>
    <n v="5001747561"/>
    <x v="0"/>
    <s v="SCH_24EC"/>
    <s v="One"/>
    <n v="20"/>
    <n v="270"/>
    <n v="250"/>
    <n v="230"/>
    <n v="190"/>
    <n v="170"/>
    <n v="140"/>
    <n v="120"/>
    <n v="150"/>
    <n v="170"/>
    <n v="190"/>
    <n v="250"/>
    <n v="280"/>
  </r>
  <r>
    <n v="1000423669"/>
    <s v="CITY OF BELLINGHAM"/>
    <n v="220014480986"/>
    <x v="0"/>
    <n v="5001759347"/>
    <x v="0"/>
    <s v="SCH_24EC"/>
    <s v="One"/>
    <n v="20"/>
    <n v="2214"/>
    <n v="2168"/>
    <n v="2947"/>
    <n v="2123"/>
    <n v="352"/>
    <n v="226"/>
    <n v="180"/>
    <n v="115"/>
    <n v="119"/>
    <n v="276"/>
    <n v="1199"/>
    <n v="2224"/>
  </r>
  <r>
    <n v="1000423669"/>
    <s v="CITY OF BELLINGHAM"/>
    <n v="200000543781"/>
    <x v="0"/>
    <n v="5001764264"/>
    <x v="0"/>
    <s v="SCH_24EC"/>
    <s v="One"/>
    <n v="20"/>
    <n v="645"/>
    <n v="625"/>
    <n v="518"/>
    <n v="456"/>
    <n v="426"/>
    <n v="356.97"/>
    <n v="293.02999999999997"/>
    <n v="359"/>
    <n v="260.84899999999999"/>
    <n v="609.15099999999995"/>
    <n v="586"/>
    <n v="711.5"/>
  </r>
  <r>
    <n v="1000423669"/>
    <s v="CITY OF BELLINGHAM"/>
    <n v="220014488286"/>
    <x v="0"/>
    <n v="5001784850"/>
    <x v="0"/>
    <s v="SCH_24EC"/>
    <s v="One"/>
    <n v="20"/>
    <n v="1969"/>
    <n v="1906"/>
    <n v="2334"/>
    <n v="1704"/>
    <n v="1422"/>
    <n v="1018"/>
    <n v="567"/>
    <n v="255"/>
    <n v="374"/>
    <n v="313"/>
    <n v="1220"/>
    <n v="2475"/>
  </r>
  <r>
    <n v="1004298669"/>
    <s v="CITY OF BELLINGHAM"/>
    <n v="200022200402"/>
    <x v="0"/>
    <n v="5001790078"/>
    <x v="0"/>
    <s v="SCH_24EC"/>
    <s v="One"/>
    <n v="20"/>
    <n v="1310"/>
    <n v="1300"/>
    <n v="1270"/>
    <n v="1240"/>
    <n v="1390"/>
    <n v="1310"/>
    <n v="1300"/>
    <n v="1350"/>
    <n v="1330"/>
    <n v="1230"/>
    <n v="1360"/>
    <n v="1280"/>
  </r>
  <r>
    <n v="1000787655"/>
    <s v="CITY OF BELLINGHAM"/>
    <n v="200008261659"/>
    <x v="0"/>
    <n v="5001817481"/>
    <x v="3"/>
    <s v="SCH_31EC"/>
    <s v="One"/>
    <n v="20"/>
    <n v="91200"/>
    <n v="102000"/>
    <n v="121800"/>
    <n v="109200"/>
    <n v="109200"/>
    <n v="106200"/>
    <n v="103800"/>
    <n v="116400"/>
    <n v="114600"/>
    <n v="116400"/>
    <n v="135600"/>
    <n v="135000"/>
  </r>
  <r>
    <n v="1000423669"/>
    <s v="CITY OF BELLINGHAM"/>
    <n v="220014488815"/>
    <x v="0"/>
    <n v="5001835198"/>
    <x v="0"/>
    <s v="SCH_24EC"/>
    <s v="One"/>
    <n v="20"/>
    <n v="1537"/>
    <n v="1561"/>
    <n v="1698"/>
    <n v="1325"/>
    <n v="1175"/>
    <n v="764"/>
    <n v="519"/>
    <n v="516"/>
    <n v="572"/>
    <n v="785"/>
    <n v="1498"/>
    <n v="1596"/>
  </r>
  <r>
    <n v="1000423669"/>
    <s v="CITY OF BELLINGHAM"/>
    <n v="200000573119"/>
    <x v="0"/>
    <n v="5001842504"/>
    <x v="0"/>
    <s v="SCH_24EC"/>
    <s v="One"/>
    <n v="20"/>
    <n v="590"/>
    <n v="300"/>
    <n v="290"/>
    <n v="240"/>
    <n v="250"/>
    <n v="200"/>
    <n v="180"/>
    <n v="200"/>
    <n v="250"/>
    <n v="290"/>
    <n v="320"/>
    <n v="340"/>
  </r>
  <r>
    <n v="1000423669"/>
    <s v="CITY OF BELLINGHAM"/>
    <n v="200000601522"/>
    <x v="0"/>
    <n v="5001849168"/>
    <x v="0"/>
    <s v="SCH_24EL"/>
    <s v="One"/>
    <n v="20"/>
    <n v="530"/>
    <n v="570"/>
    <n v="460"/>
    <n v="410"/>
    <n v="350"/>
    <n v="320"/>
    <n v="260"/>
    <n v="280"/>
    <n v="350"/>
    <n v="400"/>
    <n v="500"/>
    <n v="540"/>
  </r>
  <r>
    <n v="1000423669"/>
    <s v="CITY OF BELLINGHAM"/>
    <n v="220014488781"/>
    <x v="0"/>
    <n v="5001849248"/>
    <x v="0"/>
    <s v="SCH_24EC"/>
    <s v="One"/>
    <n v="20"/>
    <n v="10"/>
    <n v="20"/>
    <n v="10"/>
    <n v="10"/>
    <n v="10"/>
    <n v="10"/>
    <n v="10"/>
    <m/>
    <n v="10"/>
    <n v="20"/>
    <n v="10"/>
    <n v="20"/>
  </r>
  <r>
    <n v="1000423669"/>
    <s v="CITY OF BELLINGHAM"/>
    <n v="220014488781"/>
    <x v="0"/>
    <n v="5001849268"/>
    <x v="0"/>
    <s v="SCH_24EC"/>
    <s v="One"/>
    <n v="20"/>
    <n v="1680"/>
    <n v="1960"/>
    <n v="2040"/>
    <n v="1640"/>
    <n v="1400"/>
    <n v="1560"/>
    <n v="1880"/>
    <n v="1880"/>
    <n v="1680"/>
    <n v="880"/>
    <n v="1360"/>
    <n v="1840"/>
  </r>
  <r>
    <n v="1000423669"/>
    <s v="CITY OF BELLINGHAM"/>
    <n v="200000540944"/>
    <x v="0"/>
    <n v="5001849327"/>
    <x v="0"/>
    <s v="SCH_24EC"/>
    <s v="One"/>
    <n v="20"/>
    <n v="1290"/>
    <n v="1120"/>
    <n v="1050"/>
    <n v="870"/>
    <n v="830"/>
    <n v="680"/>
    <n v="650"/>
    <n v="660"/>
    <n v="830"/>
    <n v="980"/>
    <n v="1110"/>
    <n v="1330"/>
  </r>
  <r>
    <n v="1004945364"/>
    <s v="CITY OF BELLINGHAM"/>
    <n v="220013917020"/>
    <x v="0"/>
    <n v="5001863461"/>
    <x v="0"/>
    <s v="SCH_24EC"/>
    <s v="One"/>
    <n v="20"/>
    <n v="7524.88"/>
    <n v="4395.12"/>
    <n v="6560"/>
    <n v="6160"/>
    <n v="6640"/>
    <n v="6960"/>
    <n v="7840"/>
    <n v="6720"/>
    <n v="6640"/>
    <n v="6080"/>
    <n v="6000"/>
    <n v="7040"/>
  </r>
  <r>
    <n v="1001770341"/>
    <s v="CITY OF BELLINGHAM"/>
    <n v="200010942056"/>
    <x v="0"/>
    <n v="5001872284"/>
    <x v="0"/>
    <s v="SCH_24EC"/>
    <s v="One"/>
    <n v="20"/>
    <n v="760"/>
    <n v="680"/>
    <n v="650"/>
    <n v="490"/>
    <n v="410"/>
    <n v="320"/>
    <n v="280"/>
    <n v="230"/>
    <n v="250"/>
    <n v="390"/>
    <n v="610"/>
    <n v="930"/>
  </r>
  <r>
    <n v="1000423669"/>
    <s v="CITY OF BELLINGHAM"/>
    <n v="220014488278"/>
    <x v="0"/>
    <n v="5001873298"/>
    <x v="0"/>
    <s v="SCH_24EC"/>
    <s v="One"/>
    <n v="20"/>
    <n v="749"/>
    <n v="645"/>
    <n v="601"/>
    <n v="505"/>
    <n v="1324"/>
    <n v="1270"/>
    <n v="1321"/>
    <n v="1205"/>
    <n v="1412"/>
    <n v="1242"/>
    <n v="628"/>
    <n v="756"/>
  </r>
  <r>
    <n v="1000787655"/>
    <s v="CITY OF BELLINGHAM"/>
    <n v="200018378097"/>
    <x v="0"/>
    <n v="5001884319"/>
    <x v="1"/>
    <s v="SCH_25EC"/>
    <s v="One"/>
    <n v="20"/>
    <n v="2700"/>
    <n v="4440"/>
    <n v="7660"/>
    <n v="6740"/>
    <n v="4400"/>
    <n v="3350"/>
    <n v="2760"/>
    <n v="3420"/>
    <n v="3580"/>
    <n v="4940"/>
    <n v="6490"/>
    <n v="8100"/>
  </r>
  <r>
    <n v="1001770341"/>
    <s v="CITY OF BELLINGHAM"/>
    <n v="200010942536"/>
    <x v="0"/>
    <n v="5001892500"/>
    <x v="0"/>
    <s v="SCH_24EC"/>
    <s v="One"/>
    <n v="20"/>
    <n v="1000"/>
    <n v="800"/>
    <n v="800"/>
    <n v="560"/>
    <n v="440"/>
    <n v="400"/>
    <n v="440"/>
    <n v="400"/>
    <n v="400"/>
    <n v="480"/>
    <n v="600"/>
    <n v="1200"/>
  </r>
  <r>
    <n v="1000423669"/>
    <s v="CITY OF BELLINGHAM"/>
    <n v="200000572368"/>
    <x v="0"/>
    <n v="5001898556"/>
    <x v="0"/>
    <s v="SCH_24EC"/>
    <s v="One"/>
    <n v="20"/>
    <n v="150"/>
    <n v="140"/>
    <n v="120"/>
    <n v="110"/>
    <n v="90"/>
    <n v="80"/>
    <n v="70"/>
    <n v="80"/>
    <n v="100"/>
    <n v="120"/>
    <n v="120"/>
    <n v="160"/>
  </r>
  <r>
    <n v="1000423669"/>
    <s v="CITY OF BELLINGHAM"/>
    <n v="200000542767"/>
    <x v="0"/>
    <n v="5001906950"/>
    <x v="0"/>
    <s v="SCH_24EC"/>
    <s v="One"/>
    <n v="20"/>
    <n v="740"/>
    <n v="650"/>
    <n v="620"/>
    <n v="530"/>
    <n v="490"/>
    <n v="400"/>
    <n v="400"/>
    <n v="400"/>
    <n v="480"/>
    <n v="550"/>
    <n v="600"/>
    <n v="710"/>
  </r>
  <r>
    <n v="1000423669"/>
    <s v="CITY OF BELLINGHAM"/>
    <n v="200000544888"/>
    <x v="0"/>
    <n v="5001907379"/>
    <x v="0"/>
    <s v="SCH_24EC"/>
    <s v="One"/>
    <n v="20"/>
    <n v="1250"/>
    <n v="1100"/>
    <n v="980"/>
    <n v="850"/>
    <n v="850"/>
    <n v="740"/>
    <n v="710"/>
    <n v="770"/>
    <n v="840"/>
    <n v="940"/>
    <n v="1100"/>
    <n v="1210"/>
  </r>
  <r>
    <n v="1000423669"/>
    <s v="CITY OF BELLINGHAM"/>
    <n v="220014488583"/>
    <x v="0"/>
    <n v="5001908878"/>
    <x v="0"/>
    <s v="SCH_24EC"/>
    <s v="One"/>
    <n v="20"/>
    <n v="2566"/>
    <n v="4401"/>
    <n v="4018"/>
    <n v="2519"/>
    <n v="1240"/>
    <n v="1105"/>
    <n v="971"/>
    <n v="1063"/>
    <n v="1210"/>
    <n v="1285"/>
    <n v="1742"/>
    <n v="1884"/>
  </r>
  <r>
    <n v="1001770341"/>
    <s v="CITY OF BELLINGHAM"/>
    <n v="200010940316"/>
    <x v="0"/>
    <n v="5001912669"/>
    <x v="0"/>
    <s v="SCH_24EC"/>
    <s v="One"/>
    <n v="20"/>
    <n v="1242"/>
    <n v="1262"/>
    <n v="1202"/>
    <n v="1147.241"/>
    <n v="800.75900000000001"/>
    <n v="837"/>
    <n v="679"/>
    <n v="722"/>
    <n v="722"/>
    <n v="838"/>
    <n v="1185"/>
    <n v="1524"/>
  </r>
  <r>
    <n v="1000423669"/>
    <s v="CITY OF BELLINGHAM"/>
    <n v="200000571436"/>
    <x v="0"/>
    <n v="5001914523"/>
    <x v="0"/>
    <s v="SCH_24EC"/>
    <s v="One"/>
    <n v="20"/>
    <n v="270"/>
    <n v="230"/>
    <n v="220"/>
    <n v="180"/>
    <n v="170"/>
    <n v="130"/>
    <n v="140"/>
    <n v="130"/>
    <n v="170"/>
    <n v="200"/>
    <n v="230"/>
    <n v="280"/>
  </r>
  <r>
    <n v="1004945364"/>
    <s v="CITY OF BELLINGHAM"/>
    <n v="200018025490"/>
    <x v="0"/>
    <n v="5001932053"/>
    <x v="0"/>
    <s v="SCH_24EC"/>
    <s v="One"/>
    <n v="20"/>
    <n v="230"/>
    <n v="203"/>
    <n v="191"/>
    <n v="163"/>
    <n v="155"/>
    <n v="128"/>
    <n v="129"/>
    <n v="128"/>
    <n v="158"/>
    <n v="181"/>
    <n v="201"/>
    <n v="239"/>
  </r>
  <r>
    <n v="1000423669"/>
    <s v="CITY OF BELLINGHAM"/>
    <n v="200000513651"/>
    <x v="0"/>
    <n v="5001934122"/>
    <x v="0"/>
    <s v="SCH_24EC"/>
    <s v="One"/>
    <n v="20"/>
    <n v="580"/>
    <n v="560"/>
    <n v="530"/>
    <n v="450"/>
    <n v="450"/>
    <n v="390"/>
    <n v="370"/>
    <n v="400"/>
    <n v="430"/>
    <n v="450"/>
    <n v="570"/>
    <n v="620"/>
  </r>
  <r>
    <n v="1004945364"/>
    <s v="CITY OF BELLINGHAM"/>
    <n v="220013917046"/>
    <x v="0"/>
    <n v="5001935678"/>
    <x v="0"/>
    <s v="SCH_24EC"/>
    <s v="One"/>
    <n v="20"/>
    <n v="8320"/>
    <n v="8080"/>
    <n v="8200"/>
    <n v="8240"/>
    <n v="9520"/>
    <n v="7760"/>
    <n v="10440"/>
    <n v="9240"/>
    <n v="8440"/>
    <n v="7120"/>
    <n v="7040"/>
    <n v="8080"/>
  </r>
  <r>
    <n v="1000423669"/>
    <s v="CITY OF BELLINGHAM"/>
    <n v="200000540571"/>
    <x v="0"/>
    <n v="5001936369"/>
    <x v="0"/>
    <s v="SCH_24EC"/>
    <s v="One"/>
    <n v="20"/>
    <n v="1010"/>
    <n v="1090"/>
    <n v="890"/>
    <n v="770"/>
    <n v="660"/>
    <n v="610"/>
    <n v="480"/>
    <n v="530"/>
    <n v="670"/>
    <n v="740"/>
    <n v="950"/>
    <n v="1040"/>
  </r>
  <r>
    <n v="1000423669"/>
    <s v="CITY OF BELLINGHAM"/>
    <n v="220014490209"/>
    <x v="0"/>
    <n v="5001942268"/>
    <x v="0"/>
    <s v="SCH_24EC"/>
    <s v="One"/>
    <n v="20"/>
    <n v="3120"/>
    <n v="3080"/>
    <n v="3280"/>
    <n v="2360"/>
    <n v="1760"/>
    <n v="1240"/>
    <n v="720"/>
    <n v="760"/>
    <n v="840"/>
    <n v="720"/>
    <n v="1600"/>
    <n v="2520"/>
  </r>
  <r>
    <n v="1000423669"/>
    <s v="CITY OF BELLINGHAM"/>
    <n v="200000512695"/>
    <x v="0"/>
    <n v="5001943600"/>
    <x v="0"/>
    <s v="SCH_24EC"/>
    <s v="One"/>
    <n v="20"/>
    <n v="200"/>
    <n v="180"/>
    <n v="170"/>
    <n v="130"/>
    <n v="130"/>
    <n v="110"/>
    <n v="120"/>
    <n v="110"/>
    <n v="130"/>
    <n v="160"/>
    <n v="180"/>
    <n v="210"/>
  </r>
  <r>
    <n v="1200940749"/>
    <s v="CITY OF BELLINGHAM"/>
    <n v="220011462292"/>
    <x v="0"/>
    <n v="5001975692"/>
    <x v="0"/>
    <s v="SCH_24EC"/>
    <s v="One"/>
    <n v="20"/>
    <n v="18"/>
    <n v="18"/>
    <n v="21"/>
    <n v="18"/>
    <n v="19"/>
    <n v="20"/>
    <n v="25"/>
    <n v="22"/>
    <n v="20"/>
    <n v="18"/>
    <n v="18"/>
    <n v="20"/>
  </r>
  <r>
    <n v="1001770341"/>
    <s v="CITY OF BELLINGHAM"/>
    <n v="220004663468"/>
    <x v="0"/>
    <n v="5002003898"/>
    <x v="0"/>
    <s v="SCH_24EC"/>
    <s v="One"/>
    <n v="20"/>
    <n v="18"/>
    <n v="17"/>
    <n v="16"/>
    <n v="17"/>
    <n v="17"/>
    <n v="17"/>
    <n v="18"/>
    <n v="18"/>
    <n v="19"/>
    <n v="16"/>
    <n v="18"/>
    <n v="19"/>
  </r>
  <r>
    <n v="1000423669"/>
    <s v="CITY OF BELLINGHAM"/>
    <n v="220006286326"/>
    <x v="0"/>
    <n v="5002028897"/>
    <x v="0"/>
    <s v="SCH_24EC"/>
    <s v="One"/>
    <n v="20"/>
    <n v="810"/>
    <n v="710"/>
    <n v="660"/>
    <n v="550"/>
    <n v="500"/>
    <n v="420"/>
    <n v="390"/>
    <n v="400"/>
    <n v="549.35"/>
    <n v="592.89"/>
    <n v="687.76"/>
    <n v="850"/>
  </r>
  <r>
    <n v="1000423669"/>
    <s v="CITY OF BELLINGHAM"/>
    <n v="220005878156"/>
    <x v="0"/>
    <n v="5002038620"/>
    <x v="0"/>
    <s v="SCH_24EC"/>
    <s v="One"/>
    <n v="20"/>
    <n v="460"/>
    <n v="430"/>
    <n v="390"/>
    <n v="320"/>
    <n v="300"/>
    <n v="240"/>
    <n v="220"/>
    <n v="260"/>
    <n v="310"/>
    <n v="320"/>
    <n v="430"/>
    <n v="460"/>
  </r>
  <r>
    <n v="1000423669"/>
    <s v="CITY OF BELLINGHAM"/>
    <n v="220014488336"/>
    <x v="0"/>
    <n v="5002048105"/>
    <x v="0"/>
    <s v="SCH_24EC"/>
    <s v="One"/>
    <n v="20"/>
    <n v="150"/>
    <n v="135.47999999999999"/>
    <n v="134.52000000000001"/>
    <n v="120"/>
    <n v="120"/>
    <n v="100"/>
    <n v="90"/>
    <n v="80"/>
    <n v="110"/>
    <n v="120"/>
    <n v="140"/>
    <n v="160"/>
  </r>
  <r>
    <n v="1000423669"/>
    <s v="CITY OF BELLINGHAM"/>
    <n v="220006926913"/>
    <x v="0"/>
    <n v="5002048106"/>
    <x v="0"/>
    <s v="SCH_24EC"/>
    <s v="One"/>
    <n v="20"/>
    <n v="910"/>
    <n v="822.58"/>
    <n v="687.42"/>
    <n v="600"/>
    <n v="560"/>
    <n v="440"/>
    <n v="440"/>
    <n v="410"/>
    <n v="0"/>
    <n v="490"/>
    <n v="710"/>
    <n v="930"/>
  </r>
  <r>
    <n v="1000423669"/>
    <s v="CITY OF BELLINGHAM"/>
    <n v="220007059011"/>
    <x v="0"/>
    <n v="5002058255"/>
    <x v="0"/>
    <s v="SCH_24EC"/>
    <s v="One"/>
    <n v="20"/>
    <n v="750"/>
    <n v="710"/>
    <n v="650"/>
    <n v="560"/>
    <n v="540"/>
    <n v="450"/>
    <n v="430"/>
    <n v="470"/>
    <n v="540"/>
    <n v="540"/>
    <n v="720"/>
    <n v="940"/>
  </r>
  <r>
    <n v="1000423669"/>
    <s v="CITY OF BELLINGHAM"/>
    <n v="220009364310"/>
    <x v="0"/>
    <n v="5002059128"/>
    <x v="0"/>
    <s v="SCH_24EC"/>
    <s v="One"/>
    <n v="20"/>
    <n v="1475"/>
    <n v="1305"/>
    <n v="1208"/>
    <n v="1040"/>
    <n v="997"/>
    <n v="857"/>
    <n v="866"/>
    <n v="839"/>
    <n v="1017"/>
    <n v="1153"/>
    <n v="1261"/>
    <n v="1496"/>
  </r>
  <r>
    <n v="1004945364"/>
    <s v="CITY OF BELLINGHAM"/>
    <n v="220011672304"/>
    <x v="0"/>
    <n v="5002070233"/>
    <x v="0"/>
    <s v="SCH_24EC"/>
    <s v="One"/>
    <n v="20"/>
    <n v="13800"/>
    <n v="14440"/>
    <n v="13520"/>
    <n v="13200"/>
    <n v="15800"/>
    <n v="15040"/>
    <n v="16960"/>
    <n v="17720"/>
    <n v="15440"/>
    <n v="14920"/>
    <n v="17240"/>
    <n v="16200"/>
  </r>
  <r>
    <n v="1000423669"/>
    <s v="CITY OF BELLINGHAM"/>
    <n v="220009045331"/>
    <x v="0"/>
    <n v="5002071505"/>
    <x v="0"/>
    <s v="SCH_24EC"/>
    <s v="One"/>
    <n v="20"/>
    <n v="490"/>
    <n v="420"/>
    <n v="410"/>
    <n v="340"/>
    <n v="320"/>
    <n v="270"/>
    <n v="270"/>
    <n v="260"/>
    <n v="320"/>
    <n v="380"/>
    <n v="420"/>
    <n v="510"/>
  </r>
  <r>
    <n v="1000423669"/>
    <s v="CITY OF BELLINGHAM"/>
    <n v="220008891768"/>
    <x v="0"/>
    <n v="5002076607"/>
    <x v="0"/>
    <s v="SCH_24EC"/>
    <s v="One"/>
    <n v="20"/>
    <n v="60"/>
    <n v="50"/>
    <n v="50"/>
    <n v="60"/>
    <n v="60"/>
    <n v="50"/>
    <n v="60"/>
    <n v="60"/>
    <n v="50"/>
    <n v="60"/>
    <n v="50"/>
    <n v="70"/>
  </r>
  <r>
    <n v="1000423669"/>
    <s v="CITY OF BELLINGHAM"/>
    <n v="220008891735"/>
    <x v="0"/>
    <n v="5002076608"/>
    <x v="0"/>
    <s v="SCH_24EC"/>
    <s v="One"/>
    <n v="20"/>
    <n v="500"/>
    <n v="430"/>
    <n v="410"/>
    <n v="350"/>
    <n v="330"/>
    <n v="270"/>
    <n v="280"/>
    <n v="270"/>
    <n v="330"/>
    <n v="390"/>
    <n v="430"/>
    <n v="510"/>
  </r>
  <r>
    <n v="1000423669"/>
    <s v="CITY OF BELLINGHAM"/>
    <n v="220008906723"/>
    <x v="0"/>
    <n v="5002076610"/>
    <x v="0"/>
    <s v="SCH_24EC"/>
    <s v="One"/>
    <n v="20"/>
    <n v="90"/>
    <n v="80"/>
    <n v="80"/>
    <n v="70"/>
    <n v="80"/>
    <n v="70"/>
    <n v="80"/>
    <n v="80"/>
    <n v="80"/>
    <n v="80"/>
    <n v="80"/>
    <n v="100"/>
  </r>
  <r>
    <n v="1000423669"/>
    <s v="CITY OF BELLINGHAM"/>
    <n v="220008906749"/>
    <x v="0"/>
    <n v="5002076612"/>
    <x v="0"/>
    <s v="SCH_24EC"/>
    <s v="One"/>
    <n v="20"/>
    <n v="60"/>
    <n v="60"/>
    <n v="50"/>
    <n v="60"/>
    <n v="60"/>
    <n v="60"/>
    <n v="60"/>
    <n v="50"/>
    <n v="60"/>
    <n v="60"/>
    <n v="60"/>
    <n v="60"/>
  </r>
  <r>
    <n v="1000423669"/>
    <s v="CITY OF BELLINGHAM"/>
    <n v="220008906772"/>
    <x v="0"/>
    <n v="5002076613"/>
    <x v="0"/>
    <s v="SCH_24EC"/>
    <s v="One"/>
    <n v="20"/>
    <n v="510"/>
    <n v="440"/>
    <n v="420"/>
    <n v="350"/>
    <n v="330"/>
    <n v="280"/>
    <n v="280"/>
    <n v="280"/>
    <n v="340"/>
    <n v="390"/>
    <n v="440"/>
    <n v="520"/>
  </r>
  <r>
    <n v="1000423669"/>
    <s v="CITY OF BELLINGHAM"/>
    <n v="220009501309"/>
    <x v="0"/>
    <n v="5002084675"/>
    <x v="0"/>
    <s v="SCH_24EC"/>
    <s v="One"/>
    <n v="20"/>
    <n v="290"/>
    <n v="270"/>
    <n v="250"/>
    <n v="210"/>
    <n v="180"/>
    <n v="150"/>
    <n v="140"/>
    <n v="160"/>
    <n v="190"/>
    <n v="210"/>
    <n v="270"/>
    <n v="300"/>
  </r>
  <r>
    <n v="1001770341"/>
    <s v="CITY OF BELLINGHAM"/>
    <n v="220013825702"/>
    <x v="0"/>
    <n v="5002183674"/>
    <x v="0"/>
    <s v="SCH_24EC"/>
    <s v="One"/>
    <n v="20"/>
    <n v="780"/>
    <n v="830"/>
    <n v="760"/>
    <n v="720"/>
    <n v="680"/>
    <n v="670"/>
    <n v="580"/>
    <n v="500"/>
    <n v="470"/>
    <n v="490"/>
    <n v="620"/>
    <n v="790"/>
  </r>
  <r>
    <n v="1004945364"/>
    <s v="CITY OF BELLINGHAM"/>
    <n v="200018025094"/>
    <x v="0"/>
    <n v="5002293435"/>
    <x v="0"/>
    <s v="SCH_24EC"/>
    <s v="One"/>
    <n v="20"/>
    <n v="1710"/>
    <n v="1690"/>
    <n v="1430"/>
    <n v="1300"/>
    <n v="790"/>
    <n v="390"/>
    <n v="230"/>
    <n v="180"/>
    <n v="220"/>
    <n v="400"/>
    <n v="620"/>
    <n v="720"/>
  </r>
  <r>
    <n v="1000787655"/>
    <s v="CITY OF BELLINGHAM"/>
    <n v="220021571298"/>
    <x v="0"/>
    <n v="5002321715"/>
    <x v="0"/>
    <s v="SCH_24EC"/>
    <s v="One"/>
    <n v="20"/>
    <n v="200"/>
    <n v="190"/>
    <n v="200"/>
    <n v="200"/>
    <n v="200"/>
    <n v="180"/>
    <n v="180"/>
    <n v="170"/>
    <n v="170"/>
    <n v="130"/>
    <n v="170"/>
    <n v="190"/>
  </r>
  <r>
    <n v="1000423669"/>
    <s v="CITY OF BELLINGHAM"/>
    <n v="220014488229"/>
    <x v="0"/>
    <n v="5002363719"/>
    <x v="0"/>
    <s v="SCH_24EC"/>
    <s v="One"/>
    <n v="20"/>
    <n v="1001"/>
    <n v="1646"/>
    <n v="1616"/>
    <n v="725"/>
    <n v="919"/>
    <n v="912"/>
    <n v="896"/>
    <n v="886"/>
    <n v="1032"/>
    <n v="1089"/>
    <n v="1149"/>
    <n v="1279"/>
  </r>
  <r>
    <n v="1003596337"/>
    <s v="CITY OF ISSAQUAH"/>
    <n v="220003244872"/>
    <x v="1"/>
    <n v="5000017427"/>
    <x v="0"/>
    <s v="SCH_24EC"/>
    <s v="One"/>
    <n v="10"/>
    <n v="159"/>
    <n v="165"/>
    <n v="170"/>
    <n v="158"/>
    <n v="160"/>
    <n v="154"/>
    <n v="172"/>
    <n v="155"/>
    <n v="180"/>
    <n v="165"/>
    <n v="163"/>
    <n v="177"/>
  </r>
  <r>
    <n v="1003596337"/>
    <s v="CITY OF ISSAQUAH"/>
    <n v="220011777319"/>
    <x v="1"/>
    <n v="5000082793"/>
    <x v="0"/>
    <s v="SCH_24EC"/>
    <s v="One"/>
    <n v="10"/>
    <n v="100"/>
    <n v="100"/>
    <n v="110"/>
    <n v="92"/>
    <n v="101"/>
    <n v="97"/>
    <n v="102"/>
    <n v="97"/>
    <n v="103"/>
    <n v="98"/>
    <n v="100"/>
    <n v="111"/>
  </r>
  <r>
    <n v="1001344383"/>
    <s v="CITY OF ISSAQUAH"/>
    <n v="200012812836"/>
    <x v="1"/>
    <n v="5000182896"/>
    <x v="1"/>
    <s v="SCH_25EC"/>
    <s v="One"/>
    <n v="10"/>
    <n v="7680"/>
    <n v="12080"/>
    <n v="9600"/>
    <n v="8040"/>
    <n v="5240"/>
    <n v="2960"/>
    <n v="840"/>
    <n v="600"/>
    <n v="1600"/>
    <n v="5320"/>
    <n v="10400"/>
    <n v="13400"/>
  </r>
  <r>
    <n v="1003596337"/>
    <s v="CITY OF ISSAQUAH"/>
    <n v="220025425137"/>
    <x v="1"/>
    <n v="5000198551"/>
    <x v="0"/>
    <s v="SCH_24EC"/>
    <s v="One"/>
    <n v="10"/>
    <n v="273"/>
    <n v="0"/>
    <n v="131"/>
    <n v="104"/>
    <n v="92"/>
    <n v="52"/>
    <n v="0"/>
    <n v="0"/>
    <n v="0"/>
    <n v="0"/>
    <m/>
    <m/>
  </r>
  <r>
    <n v="1003596337"/>
    <s v="CITY OF ISSAQUAH"/>
    <n v="220003236209"/>
    <x v="1"/>
    <n v="5000205682"/>
    <x v="0"/>
    <s v="SCH_24EC"/>
    <s v="One"/>
    <n v="10"/>
    <n v="70"/>
    <n v="80"/>
    <n v="80"/>
    <n v="60"/>
    <m/>
    <m/>
    <m/>
    <m/>
    <m/>
    <m/>
    <m/>
    <m/>
  </r>
  <r>
    <n v="1003596337"/>
    <s v="CITY OF ISSAQUAH"/>
    <n v="220003233586"/>
    <x v="1"/>
    <n v="5000210449"/>
    <x v="1"/>
    <s v="SCH_25EC"/>
    <s v="One"/>
    <n v="10"/>
    <n v="3850"/>
    <n v="4020"/>
    <n v="3810"/>
    <n v="4000"/>
    <n v="3910"/>
    <n v="3938"/>
    <n v="5776"/>
    <n v="7419"/>
    <n v="6761"/>
    <n v="4524"/>
    <n v="3631"/>
    <n v="4055"/>
  </r>
  <r>
    <n v="1001344383"/>
    <s v="CITY OF ISSAQUAH"/>
    <n v="200001446430"/>
    <x v="1"/>
    <n v="5000239133"/>
    <x v="0"/>
    <s v="SCH_24EC"/>
    <s v="One"/>
    <n v="10"/>
    <n v="57"/>
    <n v="56"/>
    <n v="59"/>
    <n v="54"/>
    <n v="68"/>
    <n v="89"/>
    <n v="164"/>
    <n v="250"/>
    <n v="247"/>
    <n v="126"/>
    <n v="83"/>
    <n v="100"/>
  </r>
  <r>
    <n v="1003596337"/>
    <s v="CITY OF ISSAQUAH"/>
    <n v="220003249335"/>
    <x v="1"/>
    <n v="5000416178"/>
    <x v="1"/>
    <s v="SCH_25EC"/>
    <s v="One"/>
    <n v="10"/>
    <n v="19480"/>
    <n v="18735.240000000002"/>
    <n v="22144.76"/>
    <n v="19920"/>
    <n v="19520"/>
    <n v="23440"/>
    <n v="35320"/>
    <n v="26200"/>
    <n v="11040"/>
    <n v="7040"/>
    <n v="4760"/>
    <n v="5040"/>
  </r>
  <r>
    <n v="1003596337"/>
    <s v="CITY OF ISSAQUAH"/>
    <n v="220003241167"/>
    <x v="1"/>
    <n v="5000576972"/>
    <x v="0"/>
    <s v="SCH_24EC"/>
    <s v="One"/>
    <n v="10"/>
    <n v="230"/>
    <n v="260"/>
    <n v="260"/>
    <n v="858.49"/>
    <n v="1105.51"/>
    <n v="1920"/>
    <n v="3000"/>
    <n v="2902"/>
    <n v="3290"/>
    <n v="2394"/>
    <n v="1917"/>
    <n v="1863"/>
  </r>
  <r>
    <n v="1001344383"/>
    <s v="CITY OF ISSAQUAH"/>
    <n v="200021962333"/>
    <x v="1"/>
    <n v="5000636691"/>
    <x v="1"/>
    <s v="SCH_25EC"/>
    <s v="One"/>
    <n v="10"/>
    <n v="120"/>
    <n v="160"/>
    <n v="160"/>
    <n v="680"/>
    <n v="360"/>
    <n v="720"/>
    <n v="2440"/>
    <n v="2320"/>
    <n v="840"/>
    <n v="160"/>
    <n v="600"/>
    <n v="160"/>
  </r>
  <r>
    <n v="1003596337"/>
    <s v="CITY OF ISSAQUAH"/>
    <n v="220003236274"/>
    <x v="1"/>
    <n v="5000677650"/>
    <x v="1"/>
    <s v="SCH_25EC"/>
    <s v="One"/>
    <n v="10"/>
    <n v="9960"/>
    <n v="9360"/>
    <n v="11000"/>
    <n v="9480"/>
    <n v="10280"/>
    <n v="11280"/>
    <n v="15160"/>
    <n v="18200"/>
    <n v="19400"/>
    <n v="14200"/>
    <n v="4640"/>
    <n v="4680"/>
  </r>
  <r>
    <n v="1002613370"/>
    <s v="CITY OF ISSAQUAH"/>
    <n v="200022096370"/>
    <x v="1"/>
    <n v="5000705556"/>
    <x v="0"/>
    <s v="SCH_24EC"/>
    <s v="One"/>
    <n v="10"/>
    <n v="3560"/>
    <n v="3560"/>
    <n v="3520"/>
    <n v="3120"/>
    <n v="3320"/>
    <n v="3160"/>
    <n v="4200"/>
    <n v="5080"/>
    <n v="4640"/>
    <n v="3360"/>
    <n v="3640"/>
    <n v="4240"/>
  </r>
  <r>
    <n v="1003596337"/>
    <s v="CITY OF ISSAQUAH"/>
    <n v="220025443676"/>
    <x v="1"/>
    <n v="5000762286"/>
    <x v="0"/>
    <s v="SCH_24EC"/>
    <s v="One"/>
    <n v="10"/>
    <n v="1840"/>
    <n v="0"/>
    <n v="900"/>
    <n v="750"/>
    <n v="700"/>
    <n v="650"/>
    <n v="671"/>
    <n v="643"/>
    <n v="750"/>
    <n v="776"/>
    <n v="851"/>
    <n v="1008"/>
  </r>
  <r>
    <n v="1003596337"/>
    <s v="CITY OF ISSAQUAH"/>
    <n v="220003248352"/>
    <x v="1"/>
    <n v="5000803743"/>
    <x v="0"/>
    <s v="SCH_24EC"/>
    <s v="One"/>
    <n v="10"/>
    <n v="1140"/>
    <n v="1670"/>
    <n v="1990"/>
    <n v="1690"/>
    <n v="880"/>
    <n v="691"/>
    <n v="579"/>
    <n v="539"/>
    <n v="620"/>
    <n v="499"/>
    <n v="629"/>
    <n v="870"/>
  </r>
  <r>
    <n v="1004032800"/>
    <s v="CITY OF ISSAQUAH"/>
    <n v="200010596589"/>
    <x v="1"/>
    <n v="5000936383"/>
    <x v="0"/>
    <s v="SCH_24EC"/>
    <s v="One"/>
    <n v="10"/>
    <n v="1760"/>
    <n v="1760"/>
    <n v="1720"/>
    <n v="1400"/>
    <n v="1320"/>
    <n v="1160"/>
    <n v="2040"/>
    <n v="2120"/>
    <n v="2320"/>
    <n v="1920"/>
    <n v="1640"/>
    <n v="2000"/>
  </r>
  <r>
    <n v="1003596337"/>
    <s v="CITY OF ISSAQUAH"/>
    <n v="220003245234"/>
    <x v="1"/>
    <n v="5000937617"/>
    <x v="1"/>
    <s v="SCH_25EC"/>
    <s v="One"/>
    <n v="10"/>
    <n v="4040"/>
    <n v="4200"/>
    <n v="5200"/>
    <n v="4680"/>
    <n v="4240"/>
    <n v="4400"/>
    <n v="5960"/>
    <n v="6880"/>
    <n v="6760"/>
    <n v="5280"/>
    <n v="4600"/>
    <n v="6080"/>
  </r>
  <r>
    <n v="1001344383"/>
    <s v="CITY OF ISSAQUAH"/>
    <n v="200004236598"/>
    <x v="1"/>
    <n v="5001025339"/>
    <x v="0"/>
    <s v="SCH_24EC"/>
    <s v="One"/>
    <n v="10"/>
    <n v="360"/>
    <n v="370"/>
    <n v="1440"/>
    <n v="1780"/>
    <n v="1730"/>
    <n v="411"/>
    <n v="634"/>
    <n v="539"/>
    <n v="458"/>
    <n v="415"/>
    <n v="439"/>
    <n v="1283"/>
  </r>
  <r>
    <n v="1003596337"/>
    <s v="CITY OF ISSAQUAH"/>
    <n v="220003244849"/>
    <x v="1"/>
    <n v="5001026746"/>
    <x v="0"/>
    <s v="SCH_24EC"/>
    <s v="One"/>
    <n v="10"/>
    <n v="193"/>
    <n v="202"/>
    <n v="207"/>
    <n v="190"/>
    <n v="157"/>
    <n v="158"/>
    <n v="112"/>
    <n v="58"/>
    <n v="78"/>
    <n v="116"/>
    <n v="194"/>
    <n v="219"/>
  </r>
  <r>
    <n v="1003596337"/>
    <s v="CITY OF ISSAQUAH"/>
    <n v="220003244864"/>
    <x v="1"/>
    <n v="5001047177"/>
    <x v="0"/>
    <s v="SCH_24EC"/>
    <s v="One"/>
    <n v="10"/>
    <n v="47"/>
    <n v="103"/>
    <n v="50"/>
    <n v="46"/>
    <n v="47"/>
    <n v="46"/>
    <n v="50"/>
    <n v="46"/>
    <n v="50"/>
    <n v="48"/>
    <n v="48"/>
    <n v="58"/>
  </r>
  <r>
    <n v="1004032800"/>
    <s v="CITY OF ISSAQUAH"/>
    <n v="200013379363"/>
    <x v="1"/>
    <n v="5001054173"/>
    <x v="0"/>
    <s v="SCH_24EC"/>
    <s v="One"/>
    <n v="10"/>
    <n v="1030"/>
    <n v="650"/>
    <n v="1050"/>
    <n v="810"/>
    <n v="690"/>
    <n v="620"/>
    <n v="710"/>
    <n v="530"/>
    <n v="580"/>
    <n v="420"/>
    <n v="730"/>
    <n v="980"/>
  </r>
  <r>
    <n v="1003596337"/>
    <s v="CITY OF ISSAQUAH"/>
    <n v="220003238379"/>
    <x v="1"/>
    <n v="5001065360"/>
    <x v="0"/>
    <s v="SCH_24EC"/>
    <s v="One"/>
    <n v="10"/>
    <n v="34"/>
    <n v="35"/>
    <n v="37"/>
    <n v="34"/>
    <n v="22"/>
    <n v="34"/>
    <n v="40"/>
    <n v="35"/>
    <n v="39"/>
    <n v="36"/>
    <n v="36"/>
    <n v="40"/>
  </r>
  <r>
    <n v="1003596337"/>
    <s v="CITY OF ISSAQUAH"/>
    <n v="220003229899"/>
    <x v="1"/>
    <n v="5001082155"/>
    <x v="0"/>
    <s v="SCH_24EC"/>
    <s v="One"/>
    <n v="10"/>
    <n v="6268.97"/>
    <n v="4330.03"/>
    <n v="5124"/>
    <n v="4421"/>
    <n v="4393"/>
    <n v="3888"/>
    <n v="4073"/>
    <n v="3791"/>
    <n v="4251"/>
    <n v="4148"/>
    <n v="4629"/>
    <n v="5971"/>
  </r>
  <r>
    <n v="1004032800"/>
    <s v="CITY OF ISSAQUAH"/>
    <n v="200022811869"/>
    <x v="1"/>
    <n v="5001136094"/>
    <x v="0"/>
    <s v="SCH_24EC"/>
    <s v="One"/>
    <n v="10"/>
    <n v="538"/>
    <n v="575"/>
    <n v="617"/>
    <n v="461"/>
    <n v="321"/>
    <n v="225"/>
    <n v="171"/>
    <n v="366"/>
    <n v="460"/>
    <n v="298"/>
    <n v="407"/>
    <n v="541"/>
  </r>
  <r>
    <n v="1003596337"/>
    <s v="CITY OF ISSAQUAH"/>
    <n v="220008615845"/>
    <x v="1"/>
    <n v="5001201771"/>
    <x v="1"/>
    <s v="SCH_25EC"/>
    <s v="One"/>
    <n v="10"/>
    <n v="6040"/>
    <n v="6240"/>
    <n v="5960"/>
    <n v="5360"/>
    <n v="5480"/>
    <n v="5160"/>
    <n v="6920"/>
    <n v="8080"/>
    <n v="8280"/>
    <n v="5840"/>
    <n v="4520"/>
    <n v="5240"/>
  </r>
  <r>
    <n v="1003596337"/>
    <s v="CITY OF ISSAQUAH"/>
    <n v="220003236530"/>
    <x v="1"/>
    <n v="5001202575"/>
    <x v="0"/>
    <s v="SCH_24EC"/>
    <s v="One"/>
    <n v="10"/>
    <n v="1238"/>
    <n v="1338"/>
    <n v="1423"/>
    <n v="1174"/>
    <n v="963"/>
    <n v="796"/>
    <n v="736"/>
    <n v="672"/>
    <n v="724"/>
    <n v="777"/>
    <n v="1111"/>
    <n v="1611"/>
  </r>
  <r>
    <n v="1003596337"/>
    <s v="CITY OF ISSAQUAH"/>
    <n v="220003241878"/>
    <x v="1"/>
    <n v="5001204347"/>
    <x v="1"/>
    <s v="SCH_25EC"/>
    <s v="One"/>
    <n v="10"/>
    <n v="29160"/>
    <n v="32560"/>
    <n v="31000"/>
    <n v="29720"/>
    <n v="32320"/>
    <n v="38960"/>
    <n v="52440"/>
    <n v="63760"/>
    <n v="66800"/>
    <n v="51520"/>
    <n v="37800"/>
    <n v="41400"/>
  </r>
  <r>
    <n v="1004032800"/>
    <s v="CITY OF ISSAQUAH"/>
    <n v="200012860777"/>
    <x v="1"/>
    <n v="5001321167"/>
    <x v="0"/>
    <s v="SCH_24EC"/>
    <s v="One"/>
    <n v="10"/>
    <n v="1574"/>
    <n v="1398"/>
    <n v="1642"/>
    <n v="1249"/>
    <n v="840"/>
    <n v="437"/>
    <n v="698"/>
    <n v="942"/>
    <n v="1029"/>
    <n v="626"/>
    <n v="670"/>
    <n v="1180"/>
  </r>
  <r>
    <n v="1003596337"/>
    <s v="CITY OF ISSAQUAH"/>
    <n v="220003249707"/>
    <x v="1"/>
    <n v="5001337151"/>
    <x v="0"/>
    <s v="SCH_24EC"/>
    <s v="One"/>
    <n v="10"/>
    <n v="112"/>
    <n v="117"/>
    <n v="121"/>
    <n v="103"/>
    <n v="170"/>
    <n v="142"/>
    <n v="161"/>
    <n v="225"/>
    <n v="272"/>
    <n v="245"/>
    <n v="244"/>
    <n v="279"/>
  </r>
  <r>
    <n v="1004032800"/>
    <s v="CITY OF ISSAQUAH"/>
    <n v="200012288649"/>
    <x v="1"/>
    <n v="5001354941"/>
    <x v="1"/>
    <s v="SCH_25EC"/>
    <s v="One"/>
    <n v="10"/>
    <n v="75480"/>
    <n v="74640"/>
    <n v="80400"/>
    <n v="67680"/>
    <n v="70560"/>
    <n v="70560"/>
    <n v="82920"/>
    <n v="79800"/>
    <n v="84840"/>
    <n v="72120"/>
    <n v="68280"/>
    <n v="77760"/>
  </r>
  <r>
    <n v="1003596337"/>
    <s v="CITY OF ISSAQUAH"/>
    <n v="220003255530"/>
    <x v="1"/>
    <n v="5001379363"/>
    <x v="1"/>
    <s v="SCH_25EC"/>
    <s v="One"/>
    <n v="10"/>
    <n v="26280"/>
    <n v="24640"/>
    <n v="26200"/>
    <n v="23720"/>
    <n v="28160"/>
    <n v="31560"/>
    <n v="50400"/>
    <n v="61200"/>
    <n v="67080"/>
    <n v="48600"/>
    <n v="17560"/>
    <n v="18080"/>
  </r>
  <r>
    <n v="1003596337"/>
    <s v="CITY OF ISSAQUAH"/>
    <n v="220003231325"/>
    <x v="1"/>
    <n v="5001430063"/>
    <x v="0"/>
    <s v="SCH_24EC"/>
    <s v="One"/>
    <n v="10"/>
    <n v="480"/>
    <n v="520"/>
    <n v="440"/>
    <n v="520"/>
    <n v="520"/>
    <n v="640"/>
    <n v="800"/>
    <n v="960"/>
    <n v="1000"/>
    <n v="800"/>
    <n v="560"/>
    <n v="600"/>
  </r>
  <r>
    <n v="1003596337"/>
    <s v="CITY OF ISSAQUAH"/>
    <n v="220003231754"/>
    <x v="1"/>
    <n v="5001536841"/>
    <x v="0"/>
    <s v="SCH_24EC"/>
    <s v="One"/>
    <n v="10"/>
    <n v="52"/>
    <n v="53"/>
    <n v="46"/>
    <n v="169"/>
    <n v="153"/>
    <n v="134"/>
    <n v="148"/>
    <n v="193"/>
    <n v="237"/>
    <n v="214"/>
    <n v="222"/>
    <n v="250"/>
  </r>
  <r>
    <n v="1003596337"/>
    <s v="CITY OF ISSAQUAH"/>
    <n v="220003249723"/>
    <x v="1"/>
    <n v="5001567756"/>
    <x v="0"/>
    <s v="SCH_24EC"/>
    <s v="One"/>
    <n v="10"/>
    <n v="20"/>
    <n v="20"/>
    <n v="22"/>
    <n v="20"/>
    <n v="20"/>
    <n v="20"/>
    <n v="22"/>
    <n v="21"/>
    <n v="22"/>
    <n v="20"/>
    <n v="21"/>
    <n v="23"/>
  </r>
  <r>
    <n v="1003596337"/>
    <s v="CITY OF ISSAQUAH"/>
    <n v="220003229956"/>
    <x v="1"/>
    <n v="5001698774"/>
    <x v="1"/>
    <s v="SCH_25EC"/>
    <s v="One"/>
    <n v="10"/>
    <n v="90"/>
    <n v="115"/>
    <n v="121"/>
    <n v="111"/>
    <n v="121"/>
    <n v="115"/>
    <n v="124"/>
    <n v="9.9990000000000006"/>
    <n v="10.323"/>
    <n v="9.6780000000000008"/>
    <n v="113"/>
    <n v="137"/>
  </r>
  <r>
    <n v="1001344383"/>
    <s v="CITY OF ISSAQUAH"/>
    <n v="200010089171"/>
    <x v="1"/>
    <n v="5001785090"/>
    <x v="1"/>
    <s v="SCH_25EC"/>
    <s v="One"/>
    <n v="10"/>
    <n v="80"/>
    <n v="80"/>
    <n v="70"/>
    <n v="1460"/>
    <n v="2010"/>
    <n v="1014"/>
    <n v="3462"/>
    <n v="3776"/>
    <n v="2075"/>
    <n v="908"/>
    <n v="1375"/>
    <n v="1254"/>
  </r>
  <r>
    <n v="1003596337"/>
    <s v="CITY OF ISSAQUAH"/>
    <n v="220003244336"/>
    <x v="1"/>
    <n v="5001787453"/>
    <x v="1"/>
    <s v="SCH_25EC"/>
    <s v="One"/>
    <n v="10"/>
    <n v="22240"/>
    <n v="21600"/>
    <n v="20400"/>
    <n v="19680"/>
    <n v="22680"/>
    <n v="24240"/>
    <n v="35400"/>
    <n v="45480"/>
    <n v="43080"/>
    <n v="30200"/>
    <n v="19880"/>
    <n v="20960"/>
  </r>
  <r>
    <n v="1003596337"/>
    <s v="CITY OF ISSAQUAH"/>
    <n v="220003250051"/>
    <x v="1"/>
    <n v="5001808883"/>
    <x v="1"/>
    <s v="SCH_25EC"/>
    <s v="One"/>
    <n v="10"/>
    <n v="14640"/>
    <n v="14680"/>
    <n v="14080"/>
    <n v="11880"/>
    <n v="15120"/>
    <n v="18480"/>
    <n v="23200"/>
    <n v="42920"/>
    <n v="58000"/>
    <n v="40280"/>
    <n v="27560"/>
    <n v="27240"/>
  </r>
  <r>
    <n v="1003596337"/>
    <s v="CITY OF ISSAQUAH"/>
    <n v="220008554622"/>
    <x v="1"/>
    <n v="5001979781"/>
    <x v="0"/>
    <s v="SCH_24EC"/>
    <s v="One"/>
    <n v="10"/>
    <n v="206"/>
    <n v="214"/>
    <n v="229"/>
    <n v="206"/>
    <n v="214"/>
    <n v="207"/>
    <n v="234"/>
    <n v="223"/>
    <n v="237"/>
    <n v="217"/>
    <n v="210"/>
    <n v="233"/>
  </r>
  <r>
    <n v="1003596337"/>
    <s v="CITY OF ISSAQUAH"/>
    <n v="220009191184"/>
    <x v="1"/>
    <n v="5002025119"/>
    <x v="0"/>
    <s v="SCH_24EC"/>
    <s v="One"/>
    <n v="10"/>
    <n v="3060"/>
    <n v="3190"/>
    <n v="3070"/>
    <n v="3070"/>
    <n v="3170"/>
    <n v="3301"/>
    <n v="4734"/>
    <n v="5789"/>
    <n v="5606"/>
    <n v="3680"/>
    <n v="2992"/>
    <n v="3332"/>
  </r>
  <r>
    <n v="1002234090"/>
    <s v="CITY OF KIRKLAND"/>
    <n v="200022865980"/>
    <x v="0"/>
    <n v="5000077560"/>
    <x v="0"/>
    <s v="SCH_24EC"/>
    <s v="One"/>
    <n v="20"/>
    <n v="620"/>
    <n v="644"/>
    <n v="551"/>
    <n v="507"/>
    <n v="523"/>
    <n v="479"/>
    <n v="479"/>
    <n v="523"/>
    <n v="507"/>
    <n v="563"/>
    <n v="520"/>
    <n v="584"/>
  </r>
  <r>
    <n v="1002234090"/>
    <s v="CITY OF KIRKLAND"/>
    <n v="200022865980"/>
    <x v="0"/>
    <n v="5000077560"/>
    <x v="0"/>
    <s v="SCH_24EC"/>
    <s v="One"/>
    <n v="20"/>
    <n v="620"/>
    <n v="644"/>
    <n v="551"/>
    <n v="507"/>
    <n v="523"/>
    <n v="479"/>
    <n v="479"/>
    <n v="523"/>
    <n v="507"/>
    <n v="563"/>
    <n v="520"/>
    <n v="584"/>
  </r>
  <r>
    <n v="1000864838"/>
    <s v="CITY OF KIRKLAND"/>
    <n v="220002201865"/>
    <x v="0"/>
    <n v="5000101787"/>
    <x v="1"/>
    <s v="SCH_25EC"/>
    <s v="One"/>
    <n v="20"/>
    <n v="99000"/>
    <n v="95700"/>
    <n v="105600"/>
    <n v="97800"/>
    <n v="107100"/>
    <n v="122700"/>
    <n v="150300"/>
    <n v="144300"/>
    <n v="148200"/>
    <n v="116400"/>
    <n v="107400"/>
    <n v="104100"/>
  </r>
  <r>
    <n v="1000864838"/>
    <s v="CITY OF KIRKLAND"/>
    <n v="220002201865"/>
    <x v="0"/>
    <n v="5000101787"/>
    <x v="1"/>
    <s v="SCH_25EC"/>
    <s v="One"/>
    <n v="20"/>
    <n v="99000"/>
    <n v="95700"/>
    <n v="105600"/>
    <n v="97800"/>
    <n v="107100"/>
    <n v="122700"/>
    <n v="150300"/>
    <n v="144300"/>
    <n v="148200"/>
    <n v="116400"/>
    <n v="107400"/>
    <n v="104100"/>
  </r>
  <r>
    <n v="1002844100"/>
    <s v="CITY OF KIRKLAND"/>
    <n v="200003501083"/>
    <x v="0"/>
    <n v="5000143516"/>
    <x v="0"/>
    <s v="SCH_24EC"/>
    <s v="One"/>
    <n v="20"/>
    <n v="212"/>
    <n v="205"/>
    <n v="153"/>
    <n v="133"/>
    <n v="126"/>
    <n v="107"/>
    <n v="109"/>
    <n v="140"/>
    <n v="149"/>
    <n v="185"/>
    <n v="194"/>
    <n v="234"/>
  </r>
  <r>
    <n v="1002844100"/>
    <s v="CITY OF KIRKLAND"/>
    <n v="200003501083"/>
    <x v="0"/>
    <n v="5000143516"/>
    <x v="0"/>
    <s v="SCH_24EC"/>
    <s v="One"/>
    <n v="20"/>
    <n v="212"/>
    <n v="205"/>
    <n v="153"/>
    <n v="133"/>
    <n v="126"/>
    <n v="107"/>
    <n v="109"/>
    <n v="140"/>
    <n v="149"/>
    <n v="185"/>
    <n v="194"/>
    <n v="234"/>
  </r>
  <r>
    <n v="1002844100"/>
    <s v="CITY OF KIRKLAND"/>
    <n v="200011833221"/>
    <x v="0"/>
    <n v="5000218938"/>
    <x v="0"/>
    <s v="SCH_24EC"/>
    <s v="One"/>
    <n v="20"/>
    <n v="1650"/>
    <n v="1462"/>
    <n v="992"/>
    <n v="899"/>
    <n v="808"/>
    <n v="738"/>
    <n v="653"/>
    <n v="719"/>
    <n v="727"/>
    <n v="804"/>
    <n v="922"/>
    <n v="1164"/>
  </r>
  <r>
    <n v="1002844100"/>
    <s v="CITY OF KIRKLAND"/>
    <n v="200011833221"/>
    <x v="0"/>
    <n v="5000218938"/>
    <x v="0"/>
    <s v="SCH_24EC"/>
    <s v="One"/>
    <n v="20"/>
    <n v="1650"/>
    <n v="1462"/>
    <n v="992"/>
    <n v="899"/>
    <n v="808"/>
    <n v="738"/>
    <n v="653"/>
    <n v="719"/>
    <n v="727"/>
    <n v="804"/>
    <n v="922"/>
    <n v="1164"/>
  </r>
  <r>
    <n v="1002844100"/>
    <s v="CITY OF KIRKLAND"/>
    <n v="220019417827"/>
    <x v="0"/>
    <n v="5000309245"/>
    <x v="1"/>
    <s v="SCH_25EC"/>
    <s v="One"/>
    <n v="20"/>
    <n v="18160"/>
    <n v="17680"/>
    <n v="20600"/>
    <n v="18680"/>
    <n v="20080"/>
    <n v="19480"/>
    <n v="22280"/>
    <n v="22680"/>
    <n v="23240"/>
    <n v="19880"/>
    <n v="18240"/>
    <n v="16920"/>
  </r>
  <r>
    <n v="1002844100"/>
    <s v="CITY OF KIRKLAND"/>
    <n v="220019417827"/>
    <x v="0"/>
    <n v="5000309245"/>
    <x v="1"/>
    <s v="SCH_25EC"/>
    <s v="One"/>
    <n v="20"/>
    <n v="18160"/>
    <n v="17680"/>
    <n v="20600"/>
    <n v="18680"/>
    <n v="20080"/>
    <n v="19480"/>
    <n v="22280"/>
    <n v="22680"/>
    <n v="23240"/>
    <n v="19880"/>
    <n v="18240"/>
    <n v="16920"/>
  </r>
  <r>
    <n v="1002840835"/>
    <s v="CITY OF KIRKLAND"/>
    <n v="220008841953"/>
    <x v="0"/>
    <n v="5000313296"/>
    <x v="0"/>
    <s v="SCH_24EC"/>
    <s v="One"/>
    <n v="20"/>
    <m/>
    <m/>
    <n v="2"/>
    <m/>
    <m/>
    <m/>
    <m/>
    <m/>
    <m/>
    <m/>
    <m/>
    <n v="228"/>
  </r>
  <r>
    <n v="1002840835"/>
    <s v="CITY OF KIRKLAND"/>
    <n v="220008841953"/>
    <x v="0"/>
    <n v="5000313296"/>
    <x v="0"/>
    <s v="SCH_24EC"/>
    <s v="One"/>
    <n v="20"/>
    <m/>
    <m/>
    <n v="2"/>
    <m/>
    <m/>
    <m/>
    <m/>
    <m/>
    <m/>
    <m/>
    <m/>
    <n v="228"/>
  </r>
  <r>
    <n v="1002100707"/>
    <s v="CITY OF KIRKLAND"/>
    <n v="200018973525"/>
    <x v="0"/>
    <n v="5000329214"/>
    <x v="0"/>
    <s v="SCH_24EC"/>
    <s v="One"/>
    <n v="20"/>
    <n v="8"/>
    <n v="6"/>
    <n v="7"/>
    <n v="6"/>
    <n v="8"/>
    <n v="6"/>
    <n v="8"/>
    <n v="4"/>
    <m/>
    <m/>
    <m/>
    <m/>
  </r>
  <r>
    <n v="1002100707"/>
    <s v="CITY OF KIRKLAND"/>
    <n v="200018973525"/>
    <x v="0"/>
    <n v="5000329214"/>
    <x v="0"/>
    <s v="SCH_24EC"/>
    <s v="One"/>
    <n v="20"/>
    <n v="8"/>
    <n v="6"/>
    <n v="7"/>
    <n v="6"/>
    <n v="8"/>
    <n v="6"/>
    <n v="8"/>
    <n v="4"/>
    <m/>
    <m/>
    <m/>
    <m/>
  </r>
  <r>
    <n v="1002559007"/>
    <s v="CITY OF KIRKLAND"/>
    <n v="200019795091"/>
    <x v="0"/>
    <n v="5000344461"/>
    <x v="0"/>
    <s v="SCH_24EC"/>
    <s v="One"/>
    <n v="20"/>
    <n v="271"/>
    <n v="221"/>
    <n v="197"/>
    <n v="186"/>
    <n v="149"/>
    <n v="139"/>
    <n v="141"/>
    <n v="117"/>
    <n v="194"/>
    <n v="206.62100000000001"/>
    <n v="221.52799999999999"/>
    <n v="261.46600000000001"/>
  </r>
  <r>
    <n v="1002559007"/>
    <s v="CITY OF KIRKLAND"/>
    <n v="200019795091"/>
    <x v="0"/>
    <n v="5000344461"/>
    <x v="0"/>
    <s v="SCH_24EC"/>
    <s v="One"/>
    <n v="20"/>
    <n v="271"/>
    <n v="221"/>
    <n v="197"/>
    <n v="186"/>
    <n v="149"/>
    <n v="139"/>
    <n v="141"/>
    <n v="117"/>
    <n v="194"/>
    <n v="206.62100000000001"/>
    <n v="221.52799999999999"/>
    <n v="261.46600000000001"/>
  </r>
  <r>
    <n v="1002844100"/>
    <s v="CITY OF KIRKLAND"/>
    <n v="200003511116"/>
    <x v="0"/>
    <n v="5000347074"/>
    <x v="0"/>
    <s v="SCH_24EC"/>
    <s v="One"/>
    <n v="20"/>
    <n v="300"/>
    <n v="257"/>
    <n v="248"/>
    <n v="266"/>
    <n v="236"/>
    <n v="255"/>
    <n v="313"/>
    <n v="298"/>
    <n v="327"/>
    <n v="317"/>
    <n v="315"/>
    <n v="354"/>
  </r>
  <r>
    <n v="1002844100"/>
    <s v="CITY OF KIRKLAND"/>
    <n v="200003511116"/>
    <x v="0"/>
    <n v="5000347074"/>
    <x v="0"/>
    <s v="SCH_24EC"/>
    <s v="One"/>
    <n v="20"/>
    <n v="300"/>
    <n v="257"/>
    <n v="248"/>
    <n v="266"/>
    <n v="236"/>
    <n v="255"/>
    <n v="313"/>
    <n v="298"/>
    <n v="327"/>
    <n v="317"/>
    <n v="315"/>
    <n v="354"/>
  </r>
  <r>
    <n v="1000864838"/>
    <s v="CITY OF KIRKLAND"/>
    <n v="200008852234"/>
    <x v="0"/>
    <n v="5000357666"/>
    <x v="0"/>
    <s v="SCH_24EC"/>
    <s v="One"/>
    <n v="20"/>
    <n v="110"/>
    <n v="113"/>
    <n v="143"/>
    <n v="274"/>
    <n v="284"/>
    <n v="253"/>
    <n v="241"/>
    <n v="260"/>
    <n v="259"/>
    <n v="290"/>
    <n v="268"/>
    <n v="289"/>
  </r>
  <r>
    <n v="1000864838"/>
    <s v="CITY OF KIRKLAND"/>
    <n v="200008852234"/>
    <x v="0"/>
    <n v="5000357666"/>
    <x v="0"/>
    <s v="SCH_24EC"/>
    <s v="One"/>
    <n v="20"/>
    <n v="110"/>
    <n v="113"/>
    <n v="143"/>
    <n v="274"/>
    <n v="284"/>
    <n v="253"/>
    <n v="241"/>
    <n v="260"/>
    <n v="259"/>
    <n v="290"/>
    <n v="268"/>
    <n v="289"/>
  </r>
  <r>
    <n v="1000864838"/>
    <s v="CITY OF KIRKLAND"/>
    <n v="220005992635"/>
    <x v="0"/>
    <n v="5000402383"/>
    <x v="0"/>
    <s v="SCH_24EC"/>
    <s v="One"/>
    <n v="20"/>
    <n v="173"/>
    <n v="155"/>
    <n v="153"/>
    <n v="118"/>
    <n v="101"/>
    <n v="93"/>
    <n v="80"/>
    <n v="88"/>
    <n v="120"/>
    <n v="133"/>
    <n v="159"/>
    <n v="176"/>
  </r>
  <r>
    <n v="1000864838"/>
    <s v="CITY OF KIRKLAND"/>
    <n v="220005992635"/>
    <x v="0"/>
    <n v="5000402383"/>
    <x v="0"/>
    <s v="SCH_24EC"/>
    <s v="One"/>
    <n v="20"/>
    <n v="173"/>
    <n v="155"/>
    <n v="153"/>
    <n v="118"/>
    <n v="101"/>
    <n v="93"/>
    <n v="80"/>
    <n v="88"/>
    <n v="120"/>
    <n v="133"/>
    <n v="159"/>
    <n v="176"/>
  </r>
  <r>
    <n v="1002559007"/>
    <s v="CITY OF KIRKLAND"/>
    <n v="200001457429"/>
    <x v="0"/>
    <n v="5000462147"/>
    <x v="4"/>
    <s v="SCH_26EC"/>
    <s v="One"/>
    <n v="20"/>
    <n v="109920"/>
    <n v="119040"/>
    <n v="100560"/>
    <n v="94560"/>
    <n v="85800"/>
    <n v="81120"/>
    <n v="93360"/>
    <n v="96000"/>
    <n v="81720"/>
    <n v="91680"/>
    <n v="92880"/>
    <n v="118800"/>
  </r>
  <r>
    <n v="1002559007"/>
    <s v="CITY OF KIRKLAND"/>
    <n v="200001457429"/>
    <x v="0"/>
    <n v="5000462147"/>
    <x v="4"/>
    <s v="SCH_26EC"/>
    <s v="One"/>
    <n v="20"/>
    <n v="109920"/>
    <n v="119040"/>
    <n v="100560"/>
    <n v="94560"/>
    <n v="85800"/>
    <n v="81120"/>
    <n v="93360"/>
    <n v="96000"/>
    <n v="81720"/>
    <n v="91680"/>
    <n v="92880"/>
    <n v="118800"/>
  </r>
  <r>
    <n v="1000864838"/>
    <s v="CITY OF KIRKLAND"/>
    <n v="220005443373"/>
    <x v="0"/>
    <n v="5000523470"/>
    <x v="0"/>
    <s v="SCH_24EC"/>
    <s v="One"/>
    <n v="20"/>
    <n v="452"/>
    <n v="427"/>
    <n v="485"/>
    <n v="441"/>
    <n v="483"/>
    <n v="601"/>
    <n v="493"/>
    <n v="434"/>
    <n v="511"/>
    <n v="520"/>
    <n v="490"/>
    <n v="486"/>
  </r>
  <r>
    <n v="1000864838"/>
    <s v="CITY OF KIRKLAND"/>
    <n v="220005443373"/>
    <x v="0"/>
    <n v="5000523470"/>
    <x v="0"/>
    <s v="SCH_24EC"/>
    <s v="One"/>
    <n v="20"/>
    <n v="452"/>
    <n v="427"/>
    <n v="485"/>
    <n v="441"/>
    <n v="483"/>
    <n v="601"/>
    <n v="493"/>
    <n v="434"/>
    <n v="511"/>
    <n v="520"/>
    <n v="490"/>
    <n v="486"/>
  </r>
  <r>
    <n v="1003011568"/>
    <s v="CITY OF KIRKLAND"/>
    <n v="200022708545"/>
    <x v="0"/>
    <n v="5000546108"/>
    <x v="0"/>
    <s v="SCH_24EL"/>
    <s v="One"/>
    <n v="20"/>
    <n v="306"/>
    <n v="257"/>
    <n v="249"/>
    <n v="266"/>
    <n v="235"/>
    <n v="235"/>
    <n v="242"/>
    <n v="223"/>
    <n v="95"/>
    <n v="271.80200000000002"/>
    <n v="262.22399999999999"/>
    <n v="296.55099999999999"/>
  </r>
  <r>
    <n v="1003011568"/>
    <s v="CITY OF KIRKLAND"/>
    <n v="200022708545"/>
    <x v="0"/>
    <n v="5000546108"/>
    <x v="0"/>
    <s v="SCH_24EL"/>
    <s v="One"/>
    <n v="20"/>
    <n v="306"/>
    <n v="257"/>
    <n v="249"/>
    <n v="266"/>
    <n v="235"/>
    <n v="235"/>
    <n v="242"/>
    <n v="223"/>
    <n v="95"/>
    <n v="271.80200000000002"/>
    <n v="262.22399999999999"/>
    <n v="296.55099999999999"/>
  </r>
  <r>
    <n v="1004487768"/>
    <s v="CITY OF KIRKLAND"/>
    <n v="200001549845"/>
    <x v="0"/>
    <n v="5000561138"/>
    <x v="0"/>
    <s v="SCH_24EC"/>
    <s v="One"/>
    <n v="20"/>
    <n v="1930"/>
    <n v="2056"/>
    <n v="1921"/>
    <n v="2096"/>
    <n v="2125"/>
    <n v="2141"/>
    <n v="2185"/>
    <n v="2612"/>
    <n v="2059"/>
    <n v="2107"/>
    <n v="2331"/>
    <n v="2427"/>
  </r>
  <r>
    <n v="1000864838"/>
    <s v="CITY OF KIRKLAND"/>
    <n v="200007543982"/>
    <x v="0"/>
    <n v="5000562186"/>
    <x v="0"/>
    <s v="SCH_24EC"/>
    <s v="One"/>
    <n v="20"/>
    <n v="61"/>
    <n v="49"/>
    <n v="43"/>
    <n v="52"/>
    <n v="92"/>
    <n v="133"/>
    <n v="184"/>
    <n v="252"/>
    <n v="97"/>
    <n v="357"/>
    <n v="454"/>
    <n v="617"/>
  </r>
  <r>
    <n v="1000864838"/>
    <s v="CITY OF KIRKLAND"/>
    <n v="200007543982"/>
    <x v="0"/>
    <n v="5000562186"/>
    <x v="0"/>
    <s v="SCH_24EC"/>
    <s v="One"/>
    <n v="20"/>
    <n v="61"/>
    <n v="49"/>
    <n v="43"/>
    <n v="52"/>
    <n v="92"/>
    <n v="133"/>
    <n v="184"/>
    <n v="252"/>
    <n v="97"/>
    <n v="357"/>
    <n v="454"/>
    <n v="617"/>
  </r>
  <r>
    <n v="1000864838"/>
    <s v="CITY OF KIRKLAND"/>
    <n v="200006380568"/>
    <x v="0"/>
    <n v="5000605381"/>
    <x v="0"/>
    <s v="SCH_24EC"/>
    <s v="One"/>
    <n v="20"/>
    <n v="477"/>
    <n v="390"/>
    <n v="484"/>
    <n v="815"/>
    <n v="956"/>
    <n v="1251"/>
    <n v="2264"/>
    <n v="1698"/>
    <n v="1310"/>
    <n v="691"/>
    <n v="548"/>
    <n v="1033"/>
  </r>
  <r>
    <n v="1000864838"/>
    <s v="CITY OF KIRKLAND"/>
    <n v="200006380568"/>
    <x v="0"/>
    <n v="5000605381"/>
    <x v="0"/>
    <s v="SCH_24EC"/>
    <s v="One"/>
    <n v="20"/>
    <n v="477"/>
    <n v="390"/>
    <n v="484"/>
    <n v="815"/>
    <n v="956"/>
    <n v="1251"/>
    <n v="2264"/>
    <n v="1698"/>
    <n v="1310"/>
    <n v="691"/>
    <n v="548"/>
    <n v="1033"/>
  </r>
  <r>
    <n v="1002844100"/>
    <s v="CITY OF KIRKLAND"/>
    <n v="200003538184"/>
    <x v="0"/>
    <n v="5000645905"/>
    <x v="0"/>
    <s v="SCH_24EC"/>
    <s v="One"/>
    <n v="20"/>
    <n v="1294"/>
    <n v="1223"/>
    <n v="1265"/>
    <n v="1033"/>
    <n v="915"/>
    <n v="909"/>
    <n v="822"/>
    <n v="826"/>
    <n v="1006"/>
    <n v="1023"/>
    <n v="1183"/>
    <n v="1297"/>
  </r>
  <r>
    <n v="1002844100"/>
    <s v="CITY OF KIRKLAND"/>
    <n v="200003538184"/>
    <x v="0"/>
    <n v="5000645905"/>
    <x v="0"/>
    <s v="SCH_24EC"/>
    <s v="One"/>
    <n v="20"/>
    <n v="1294"/>
    <n v="1223"/>
    <n v="1265"/>
    <n v="1033"/>
    <n v="915"/>
    <n v="909"/>
    <n v="822"/>
    <n v="826"/>
    <n v="1006"/>
    <n v="1023"/>
    <n v="1183"/>
    <n v="1297"/>
  </r>
  <r>
    <n v="1000864838"/>
    <s v="CITY OF KIRKLAND"/>
    <n v="200022902338"/>
    <x v="0"/>
    <n v="5000692746"/>
    <x v="0"/>
    <s v="SCH_24EC"/>
    <s v="One"/>
    <n v="20"/>
    <n v="10"/>
    <n v="9"/>
    <n v="13"/>
    <n v="17"/>
    <n v="19"/>
    <n v="19"/>
    <n v="21"/>
    <n v="19"/>
    <n v="20"/>
    <n v="20"/>
    <n v="13"/>
    <n v="9"/>
  </r>
  <r>
    <n v="1000864838"/>
    <s v="CITY OF KIRKLAND"/>
    <n v="200022902338"/>
    <x v="0"/>
    <n v="5000692746"/>
    <x v="0"/>
    <s v="SCH_24EC"/>
    <s v="One"/>
    <n v="20"/>
    <n v="10"/>
    <n v="9"/>
    <n v="13"/>
    <n v="17"/>
    <n v="19"/>
    <n v="19"/>
    <n v="21"/>
    <n v="19"/>
    <n v="20"/>
    <n v="20"/>
    <n v="13"/>
    <n v="9"/>
  </r>
  <r>
    <n v="1002336899"/>
    <s v="CITY OF KIRKLAND"/>
    <n v="200017315801"/>
    <x v="0"/>
    <n v="5000700199"/>
    <x v="1"/>
    <s v="SCH_25EC"/>
    <s v="One"/>
    <n v="20"/>
    <n v="9280"/>
    <n v="8800"/>
    <n v="8480"/>
    <n v="7680"/>
    <n v="5600"/>
    <n v="5920"/>
    <n v="8000"/>
    <n v="7040"/>
    <n v="6720"/>
    <n v="7840"/>
    <n v="8000"/>
    <n v="10560"/>
  </r>
  <r>
    <n v="1002336899"/>
    <s v="CITY OF KIRKLAND"/>
    <n v="200017315801"/>
    <x v="0"/>
    <n v="5000700199"/>
    <x v="1"/>
    <s v="SCH_25EC"/>
    <s v="One"/>
    <n v="20"/>
    <n v="9280"/>
    <n v="8800"/>
    <n v="8480"/>
    <n v="7680"/>
    <n v="5600"/>
    <n v="5920"/>
    <n v="8000"/>
    <n v="7040"/>
    <n v="6720"/>
    <n v="7840"/>
    <n v="8000"/>
    <n v="10560"/>
  </r>
  <r>
    <n v="1000864838"/>
    <s v="CITY OF KIRKLAND"/>
    <n v="200001479514"/>
    <x v="0"/>
    <n v="5000774125"/>
    <x v="0"/>
    <s v="SCH_24EC"/>
    <s v="One"/>
    <n v="20"/>
    <n v="1952"/>
    <n v="1588"/>
    <n v="1458"/>
    <n v="1360"/>
    <n v="1110"/>
    <n v="1028"/>
    <n v="1072"/>
    <n v="1114"/>
    <n v="1384"/>
    <n v="1520"/>
    <n v="1808"/>
    <n v="1879"/>
  </r>
  <r>
    <n v="1000864838"/>
    <s v="CITY OF KIRKLAND"/>
    <n v="200001479514"/>
    <x v="0"/>
    <n v="5000774125"/>
    <x v="0"/>
    <s v="SCH_24EC"/>
    <s v="One"/>
    <n v="20"/>
    <n v="1952"/>
    <n v="1588"/>
    <n v="1458"/>
    <n v="1360"/>
    <n v="1110"/>
    <n v="1028"/>
    <n v="1072"/>
    <n v="1114"/>
    <n v="1384"/>
    <n v="1520"/>
    <n v="1808"/>
    <n v="1879"/>
  </r>
  <r>
    <n v="1000864838"/>
    <s v="CITY OF KIRKLAND"/>
    <n v="200001513346"/>
    <x v="0"/>
    <n v="5000810348"/>
    <x v="0"/>
    <s v="SCH_24EC"/>
    <s v="One"/>
    <n v="20"/>
    <n v="103"/>
    <n v="90"/>
    <n v="89"/>
    <n v="70"/>
    <n v="64"/>
    <n v="65"/>
    <n v="59"/>
    <n v="64"/>
    <n v="81"/>
    <n v="90"/>
    <n v="120"/>
    <n v="114"/>
  </r>
  <r>
    <n v="1000864838"/>
    <s v="CITY OF KIRKLAND"/>
    <n v="200001513346"/>
    <x v="0"/>
    <n v="5000810348"/>
    <x v="0"/>
    <s v="SCH_24EC"/>
    <s v="One"/>
    <n v="20"/>
    <n v="103"/>
    <n v="90"/>
    <n v="89"/>
    <n v="70"/>
    <n v="64"/>
    <n v="65"/>
    <n v="59"/>
    <n v="64"/>
    <n v="81"/>
    <n v="90"/>
    <n v="120"/>
    <n v="114"/>
  </r>
  <r>
    <n v="1003011568"/>
    <s v="CITY OF KIRKLAND"/>
    <n v="200021637851"/>
    <x v="0"/>
    <n v="5000811430"/>
    <x v="0"/>
    <s v="SCH_24EC"/>
    <s v="One"/>
    <n v="20"/>
    <n v="3800"/>
    <n v="3440"/>
    <n v="2840"/>
    <n v="3160"/>
    <n v="11280"/>
    <n v="12400"/>
    <n v="14720"/>
    <n v="14440"/>
    <n v="14200"/>
    <n v="1560"/>
    <n v="2200"/>
    <n v="2960"/>
  </r>
  <r>
    <n v="1003011568"/>
    <s v="CITY OF KIRKLAND"/>
    <n v="200021637851"/>
    <x v="0"/>
    <n v="5000811430"/>
    <x v="0"/>
    <s v="SCH_24EC"/>
    <s v="One"/>
    <n v="20"/>
    <n v="3800"/>
    <n v="3440"/>
    <n v="2840"/>
    <n v="3160"/>
    <n v="11280"/>
    <n v="12400"/>
    <n v="14720"/>
    <n v="14440"/>
    <n v="14200"/>
    <n v="1560"/>
    <n v="2200"/>
    <n v="2960"/>
  </r>
  <r>
    <n v="1002234090"/>
    <s v="CITY OF KIRKLAND"/>
    <n v="200018999793"/>
    <x v="0"/>
    <n v="5000864925"/>
    <x v="1"/>
    <s v="SCH_25EC"/>
    <s v="One"/>
    <n v="20"/>
    <n v="21360"/>
    <n v="24800"/>
    <n v="20560"/>
    <n v="19440"/>
    <n v="18240"/>
    <n v="17120"/>
    <n v="17600"/>
    <n v="17360"/>
    <n v="15600"/>
    <n v="18000"/>
    <n v="18880"/>
    <n v="23680"/>
  </r>
  <r>
    <n v="1000864838"/>
    <s v="CITY OF KIRKLAND"/>
    <n v="200011800865"/>
    <x v="0"/>
    <n v="5000897259"/>
    <x v="0"/>
    <s v="SCH_24EC"/>
    <s v="One"/>
    <n v="20"/>
    <n v="12"/>
    <n v="9"/>
    <n v="16"/>
    <n v="17"/>
    <n v="17"/>
    <n v="17"/>
    <n v="21"/>
    <n v="17"/>
    <n v="18"/>
    <n v="20"/>
    <n v="14"/>
    <n v="845"/>
  </r>
  <r>
    <n v="1000864838"/>
    <s v="CITY OF KIRKLAND"/>
    <n v="200011800865"/>
    <x v="0"/>
    <n v="5000897259"/>
    <x v="0"/>
    <s v="SCH_24EC"/>
    <s v="One"/>
    <n v="20"/>
    <n v="12"/>
    <n v="9"/>
    <n v="16"/>
    <n v="17"/>
    <n v="17"/>
    <n v="17"/>
    <n v="21"/>
    <n v="17"/>
    <n v="18"/>
    <n v="20"/>
    <n v="14"/>
    <n v="845"/>
  </r>
  <r>
    <n v="1000864838"/>
    <s v="CITY OF KIRKLAND"/>
    <n v="200001511043"/>
    <x v="0"/>
    <n v="5000924788"/>
    <x v="0"/>
    <s v="SCH_24EC"/>
    <s v="One"/>
    <n v="20"/>
    <m/>
    <n v="1"/>
    <m/>
    <m/>
    <n v="1"/>
    <m/>
    <m/>
    <n v="1"/>
    <m/>
    <m/>
    <n v="1"/>
    <m/>
  </r>
  <r>
    <n v="1000864838"/>
    <s v="CITY OF KIRKLAND"/>
    <n v="200001511043"/>
    <x v="0"/>
    <n v="5000924788"/>
    <x v="0"/>
    <s v="SCH_24EC"/>
    <s v="One"/>
    <n v="20"/>
    <m/>
    <n v="1"/>
    <m/>
    <m/>
    <n v="1"/>
    <m/>
    <m/>
    <n v="1"/>
    <m/>
    <m/>
    <n v="1"/>
    <m/>
  </r>
  <r>
    <n v="1002331870"/>
    <s v="CITY OF KIRKLAND"/>
    <n v="200021216078"/>
    <x v="0"/>
    <n v="5000925329"/>
    <x v="0"/>
    <s v="SCH_24EC"/>
    <s v="One"/>
    <n v="20"/>
    <n v="645"/>
    <n v="803"/>
    <n v="712"/>
    <n v="661"/>
    <n v="766"/>
    <n v="605"/>
    <n v="1243"/>
    <n v="1798"/>
    <n v="1130"/>
    <n v="941"/>
    <n v="922"/>
    <n v="1052"/>
  </r>
  <r>
    <n v="1002331870"/>
    <s v="CITY OF KIRKLAND"/>
    <n v="200021216078"/>
    <x v="0"/>
    <n v="5000925329"/>
    <x v="0"/>
    <s v="SCH_24EC"/>
    <s v="One"/>
    <n v="20"/>
    <n v="645"/>
    <n v="803"/>
    <n v="712"/>
    <n v="661"/>
    <n v="766"/>
    <n v="605"/>
    <n v="1243"/>
    <n v="1798"/>
    <n v="1130"/>
    <n v="941"/>
    <n v="922"/>
    <n v="1052"/>
  </r>
  <r>
    <n v="1000864838"/>
    <s v="CITY OF KIRKLAND"/>
    <n v="200001511506"/>
    <x v="0"/>
    <n v="5000958279"/>
    <x v="0"/>
    <s v="SCH_24EC"/>
    <s v="One"/>
    <n v="20"/>
    <n v="2139"/>
    <n v="2134"/>
    <n v="1733"/>
    <n v="1545"/>
    <n v="1500"/>
    <n v="1291"/>
    <n v="1240"/>
    <n v="1447"/>
    <n v="1532"/>
    <n v="1887"/>
    <n v="1920"/>
    <n v="2220"/>
  </r>
  <r>
    <n v="1000864838"/>
    <s v="CITY OF KIRKLAND"/>
    <n v="200001511506"/>
    <x v="0"/>
    <n v="5000958279"/>
    <x v="0"/>
    <s v="SCH_24EC"/>
    <s v="One"/>
    <n v="20"/>
    <n v="2139"/>
    <n v="2134"/>
    <n v="1733"/>
    <n v="1545"/>
    <n v="1500"/>
    <n v="1291"/>
    <n v="1240"/>
    <n v="1447"/>
    <n v="1532"/>
    <n v="1887"/>
    <n v="1920"/>
    <n v="2220"/>
  </r>
  <r>
    <n v="1002844100"/>
    <s v="CITY OF KIRKLAND"/>
    <n v="200003511702"/>
    <x v="0"/>
    <n v="5001097332"/>
    <x v="0"/>
    <s v="SCH_24EC"/>
    <s v="One"/>
    <n v="20"/>
    <n v="360"/>
    <n v="380"/>
    <n v="410"/>
    <n v="308"/>
    <n v="276"/>
    <n v="262"/>
    <n v="231"/>
    <n v="250"/>
    <n v="336"/>
    <n v="361"/>
    <n v="428"/>
    <n v="467"/>
  </r>
  <r>
    <n v="1002844100"/>
    <s v="CITY OF KIRKLAND"/>
    <n v="200003511702"/>
    <x v="0"/>
    <n v="5001097332"/>
    <x v="0"/>
    <s v="SCH_24EC"/>
    <s v="One"/>
    <n v="20"/>
    <n v="360"/>
    <n v="380"/>
    <n v="410"/>
    <n v="308"/>
    <n v="276"/>
    <n v="262"/>
    <n v="231"/>
    <n v="250"/>
    <n v="336"/>
    <n v="361"/>
    <n v="428"/>
    <n v="467"/>
  </r>
  <r>
    <n v="1002559007"/>
    <s v="CITY OF KIRKLAND"/>
    <n v="200005522087"/>
    <x v="0"/>
    <n v="5001193957"/>
    <x v="0"/>
    <s v="SCH_24EC"/>
    <s v="One"/>
    <n v="20"/>
    <n v="15"/>
    <n v="15"/>
    <n v="14"/>
    <n v="14"/>
    <n v="15"/>
    <n v="14"/>
    <n v="14"/>
    <n v="16"/>
    <n v="14"/>
    <n v="15"/>
    <n v="14"/>
    <n v="14"/>
  </r>
  <r>
    <n v="1002559007"/>
    <s v="CITY OF KIRKLAND"/>
    <n v="200005522087"/>
    <x v="0"/>
    <n v="5001193957"/>
    <x v="0"/>
    <s v="SCH_24EC"/>
    <s v="One"/>
    <n v="20"/>
    <n v="15"/>
    <n v="15"/>
    <n v="14"/>
    <n v="14"/>
    <n v="15"/>
    <n v="14"/>
    <n v="14"/>
    <n v="16"/>
    <n v="14"/>
    <n v="15"/>
    <n v="14"/>
    <n v="14"/>
  </r>
  <r>
    <n v="1000864838"/>
    <s v="CITY OF KIRKLAND"/>
    <n v="200001510870"/>
    <x v="0"/>
    <n v="5001220882"/>
    <x v="0"/>
    <s v="SCH_24EC"/>
    <s v="One"/>
    <n v="20"/>
    <m/>
    <n v="1"/>
    <m/>
    <m/>
    <n v="1"/>
    <m/>
    <m/>
    <m/>
    <n v="1"/>
    <m/>
    <m/>
    <n v="1"/>
  </r>
  <r>
    <n v="1000864838"/>
    <s v="CITY OF KIRKLAND"/>
    <n v="200001510870"/>
    <x v="0"/>
    <n v="5001220882"/>
    <x v="0"/>
    <s v="SCH_24EC"/>
    <s v="One"/>
    <n v="20"/>
    <m/>
    <n v="1"/>
    <m/>
    <m/>
    <n v="1"/>
    <m/>
    <m/>
    <m/>
    <n v="1"/>
    <m/>
    <m/>
    <n v="1"/>
  </r>
  <r>
    <n v="1000864838"/>
    <s v="CITY OF KIRKLAND"/>
    <n v="200001479845"/>
    <x v="0"/>
    <n v="5001237928"/>
    <x v="0"/>
    <s v="SCH_24EC"/>
    <s v="One"/>
    <n v="20"/>
    <n v="810"/>
    <n v="840"/>
    <n v="710"/>
    <n v="650"/>
    <n v="670"/>
    <n v="568"/>
    <n v="581"/>
    <n v="663"/>
    <n v="671"/>
    <n v="776"/>
    <n v="739"/>
    <n v="838"/>
  </r>
  <r>
    <n v="1000864838"/>
    <s v="CITY OF KIRKLAND"/>
    <n v="200001479845"/>
    <x v="0"/>
    <n v="5001237928"/>
    <x v="0"/>
    <s v="SCH_24EC"/>
    <s v="One"/>
    <n v="20"/>
    <n v="810"/>
    <n v="840"/>
    <n v="710"/>
    <n v="650"/>
    <n v="670"/>
    <n v="568"/>
    <n v="581"/>
    <n v="663"/>
    <n v="671"/>
    <n v="776"/>
    <n v="739"/>
    <n v="838"/>
  </r>
  <r>
    <n v="1000864838"/>
    <s v="CITY OF KIRKLAND"/>
    <n v="200001512637"/>
    <x v="0"/>
    <n v="5001278510"/>
    <x v="0"/>
    <s v="SCH_24EC"/>
    <s v="One"/>
    <n v="20"/>
    <n v="6"/>
    <n v="7"/>
    <n v="7"/>
    <n v="6"/>
    <n v="7"/>
    <n v="7"/>
    <n v="7"/>
    <n v="6"/>
    <n v="7"/>
    <n v="7"/>
    <n v="7"/>
    <n v="7"/>
  </r>
  <r>
    <n v="1000864838"/>
    <s v="CITY OF KIRKLAND"/>
    <n v="200001512637"/>
    <x v="0"/>
    <n v="5001278510"/>
    <x v="0"/>
    <s v="SCH_24EC"/>
    <s v="One"/>
    <n v="20"/>
    <n v="6"/>
    <n v="7"/>
    <n v="7"/>
    <n v="6"/>
    <n v="7"/>
    <n v="7"/>
    <n v="7"/>
    <n v="6"/>
    <n v="7"/>
    <n v="7"/>
    <n v="7"/>
    <n v="7"/>
  </r>
  <r>
    <n v="1002234090"/>
    <s v="CITY OF KIRKLAND"/>
    <n v="200021027616"/>
    <x v="0"/>
    <n v="5001285398"/>
    <x v="0"/>
    <s v="SCH_24EC"/>
    <s v="One"/>
    <n v="20"/>
    <n v="2"/>
    <n v="3"/>
    <n v="2"/>
    <n v="2"/>
    <n v="3"/>
    <n v="2"/>
    <n v="2"/>
    <n v="3"/>
    <n v="2"/>
    <n v="2"/>
    <n v="2"/>
    <n v="3"/>
  </r>
  <r>
    <n v="1002234090"/>
    <s v="CITY OF KIRKLAND"/>
    <n v="200021027616"/>
    <x v="0"/>
    <n v="5001285398"/>
    <x v="0"/>
    <s v="SCH_24EC"/>
    <s v="One"/>
    <n v="20"/>
    <n v="2"/>
    <n v="3"/>
    <n v="2"/>
    <n v="2"/>
    <n v="3"/>
    <n v="2"/>
    <n v="2"/>
    <n v="3"/>
    <n v="2"/>
    <n v="2"/>
    <n v="2"/>
    <n v="3"/>
  </r>
  <r>
    <n v="1002844100"/>
    <s v="CITY OF KIRKLAND"/>
    <n v="220011651316"/>
    <x v="0"/>
    <n v="5001290174"/>
    <x v="0"/>
    <s v="SCH_24EC"/>
    <s v="One"/>
    <n v="20"/>
    <n v="1245"/>
    <n v="1141"/>
    <n v="1115"/>
    <n v="857"/>
    <n v="760"/>
    <n v="710"/>
    <n v="624"/>
    <n v="681"/>
    <n v="922"/>
    <n v="996"/>
    <n v="1183"/>
    <n v="1280"/>
  </r>
  <r>
    <n v="1002844100"/>
    <s v="CITY OF KIRKLAND"/>
    <n v="220011651316"/>
    <x v="0"/>
    <n v="5001290174"/>
    <x v="0"/>
    <s v="SCH_24EC"/>
    <s v="One"/>
    <n v="20"/>
    <n v="1245"/>
    <n v="1141"/>
    <n v="1115"/>
    <n v="857"/>
    <n v="760"/>
    <n v="710"/>
    <n v="624"/>
    <n v="681"/>
    <n v="922"/>
    <n v="996"/>
    <n v="1183"/>
    <n v="1280"/>
  </r>
  <r>
    <n v="1000864838"/>
    <s v="CITY OF KIRKLAND"/>
    <n v="200001511282"/>
    <x v="0"/>
    <n v="5001304394"/>
    <x v="0"/>
    <s v="SCH_24EC"/>
    <s v="One"/>
    <n v="20"/>
    <n v="3"/>
    <m/>
    <m/>
    <n v="1"/>
    <m/>
    <m/>
    <m/>
    <m/>
    <m/>
    <m/>
    <m/>
    <n v="1"/>
  </r>
  <r>
    <n v="1000864838"/>
    <s v="CITY OF KIRKLAND"/>
    <n v="200001511282"/>
    <x v="0"/>
    <n v="5001304394"/>
    <x v="0"/>
    <s v="SCH_24EC"/>
    <s v="One"/>
    <n v="20"/>
    <n v="3"/>
    <m/>
    <m/>
    <n v="1"/>
    <m/>
    <m/>
    <m/>
    <m/>
    <m/>
    <m/>
    <m/>
    <n v="1"/>
  </r>
  <r>
    <n v="1004842789"/>
    <s v="CITY OF KIRKLAND"/>
    <n v="200020914384"/>
    <x v="0"/>
    <n v="5001348649"/>
    <x v="0"/>
    <s v="SCH_24EC"/>
    <s v="One"/>
    <n v="20"/>
    <n v="2"/>
    <n v="3"/>
    <n v="2"/>
    <n v="3"/>
    <n v="2"/>
    <n v="3"/>
    <n v="2"/>
    <n v="3"/>
    <n v="2"/>
    <n v="3"/>
    <n v="2"/>
    <n v="2"/>
  </r>
  <r>
    <n v="1004842789"/>
    <s v="CITY OF KIRKLAND"/>
    <n v="200020914384"/>
    <x v="0"/>
    <n v="5001348649"/>
    <x v="0"/>
    <s v="SCH_24EC"/>
    <s v="One"/>
    <n v="20"/>
    <n v="2"/>
    <n v="3"/>
    <n v="2"/>
    <n v="3"/>
    <n v="2"/>
    <n v="3"/>
    <n v="2"/>
    <n v="3"/>
    <n v="2"/>
    <n v="3"/>
    <n v="2"/>
    <n v="2"/>
  </r>
  <r>
    <n v="1002234090"/>
    <s v="CITY OF KIRKLAND"/>
    <n v="200015915347"/>
    <x v="0"/>
    <n v="5001477556"/>
    <x v="0"/>
    <s v="SCH_24EC"/>
    <s v="One"/>
    <n v="20"/>
    <n v="929"/>
    <n v="436"/>
    <n v="239"/>
    <n v="235"/>
    <n v="262"/>
    <n v="232"/>
    <n v="198"/>
    <n v="429"/>
    <n v="347"/>
    <n v="349"/>
    <n v="301"/>
    <n v="1869"/>
  </r>
  <r>
    <n v="1002234090"/>
    <s v="CITY OF KIRKLAND"/>
    <n v="200015915347"/>
    <x v="0"/>
    <n v="5001477556"/>
    <x v="0"/>
    <s v="SCH_24EC"/>
    <s v="One"/>
    <n v="20"/>
    <n v="929"/>
    <n v="436"/>
    <n v="239"/>
    <n v="235"/>
    <n v="262"/>
    <n v="232"/>
    <n v="198"/>
    <n v="429"/>
    <n v="347"/>
    <n v="349"/>
    <n v="301"/>
    <n v="1869"/>
  </r>
  <r>
    <n v="1000864838"/>
    <s v="CITY OF KIRKLAND"/>
    <n v="200001265558"/>
    <x v="0"/>
    <n v="5001537126"/>
    <x v="0"/>
    <s v="SCH_24EC"/>
    <s v="One"/>
    <n v="20"/>
    <n v="1"/>
    <n v="19"/>
    <n v="111"/>
    <n v="98"/>
    <n v="111"/>
    <n v="101"/>
    <n v="100"/>
    <n v="110"/>
    <n v="101"/>
    <n v="109"/>
    <n v="97"/>
    <n v="104"/>
  </r>
  <r>
    <n v="1000864838"/>
    <s v="CITY OF KIRKLAND"/>
    <n v="200001265558"/>
    <x v="0"/>
    <n v="5001537126"/>
    <x v="0"/>
    <s v="SCH_24EC"/>
    <s v="One"/>
    <n v="20"/>
    <n v="1"/>
    <n v="19"/>
    <n v="111"/>
    <n v="98"/>
    <n v="111"/>
    <n v="101"/>
    <n v="100"/>
    <n v="110"/>
    <n v="101"/>
    <n v="109"/>
    <n v="97"/>
    <n v="104"/>
  </r>
  <r>
    <n v="1000774203"/>
    <s v="CITY OF KIRKLAND"/>
    <n v="200024694776"/>
    <x v="0"/>
    <n v="5001615263"/>
    <x v="0"/>
    <s v="SCH_24EC"/>
    <s v="One"/>
    <n v="20"/>
    <n v="8"/>
    <n v="7"/>
    <n v="7"/>
    <n v="8"/>
    <n v="7"/>
    <n v="7"/>
    <n v="8"/>
    <n v="7"/>
    <n v="8"/>
    <n v="8"/>
    <n v="7"/>
    <n v="8"/>
  </r>
  <r>
    <n v="1000774203"/>
    <s v="CITY OF KIRKLAND"/>
    <n v="200024694776"/>
    <x v="0"/>
    <n v="5001615263"/>
    <x v="0"/>
    <s v="SCH_24EC"/>
    <s v="One"/>
    <n v="20"/>
    <n v="8"/>
    <n v="7"/>
    <n v="7"/>
    <n v="8"/>
    <n v="7"/>
    <n v="7"/>
    <n v="8"/>
    <n v="7"/>
    <n v="8"/>
    <n v="8"/>
    <n v="7"/>
    <n v="8"/>
  </r>
  <r>
    <n v="1002844100"/>
    <s v="CITY OF KIRKLAND"/>
    <n v="200011832793"/>
    <x v="0"/>
    <n v="5001617504"/>
    <x v="0"/>
    <s v="SCH_24EL"/>
    <s v="One"/>
    <n v="20"/>
    <n v="815"/>
    <n v="656"/>
    <n v="551"/>
    <n v="570"/>
    <n v="489"/>
    <n v="477"/>
    <n v="507"/>
    <n v="499"/>
    <n v="570"/>
    <n v="575"/>
    <n v="617"/>
    <n v="769"/>
  </r>
  <r>
    <n v="1002844100"/>
    <s v="CITY OF KIRKLAND"/>
    <n v="200011832793"/>
    <x v="0"/>
    <n v="5001617504"/>
    <x v="0"/>
    <s v="SCH_24EL"/>
    <s v="One"/>
    <n v="20"/>
    <n v="815"/>
    <n v="656"/>
    <n v="551"/>
    <n v="570"/>
    <n v="489"/>
    <n v="477"/>
    <n v="507"/>
    <n v="499"/>
    <n v="570"/>
    <n v="575"/>
    <n v="617"/>
    <n v="769"/>
  </r>
  <r>
    <n v="1000864838"/>
    <s v="CITY OF KIRKLAND"/>
    <n v="200003978653"/>
    <x v="0"/>
    <n v="5001642020"/>
    <x v="0"/>
    <s v="SCH_24EC"/>
    <s v="One"/>
    <n v="20"/>
    <n v="136"/>
    <n v="144"/>
    <n v="123"/>
    <n v="108"/>
    <n v="103"/>
    <n v="550"/>
    <n v="589"/>
    <n v="540"/>
    <n v="553"/>
    <n v="396"/>
    <n v="118"/>
    <n v="137"/>
  </r>
  <r>
    <n v="1000864838"/>
    <s v="CITY OF KIRKLAND"/>
    <n v="200003978653"/>
    <x v="0"/>
    <n v="5001642020"/>
    <x v="0"/>
    <s v="SCH_24EC"/>
    <s v="One"/>
    <n v="20"/>
    <n v="136"/>
    <n v="144"/>
    <n v="123"/>
    <n v="108"/>
    <n v="103"/>
    <n v="550"/>
    <n v="589"/>
    <n v="540"/>
    <n v="553"/>
    <n v="396"/>
    <n v="118"/>
    <n v="137"/>
  </r>
  <r>
    <n v="1003011568"/>
    <s v="CITY OF KIRKLAND"/>
    <n v="200010461180"/>
    <x v="0"/>
    <n v="5001665041"/>
    <x v="0"/>
    <s v="SCH_24EC"/>
    <s v="One"/>
    <n v="20"/>
    <n v="1298"/>
    <n v="1455"/>
    <n v="1309"/>
    <n v="1577"/>
    <n v="1009"/>
    <n v="579"/>
    <n v="1048"/>
    <n v="1061"/>
    <n v="1092"/>
    <n v="511"/>
    <n v="787"/>
    <n v="1357"/>
  </r>
  <r>
    <n v="1003011568"/>
    <s v="CITY OF KIRKLAND"/>
    <n v="200010461180"/>
    <x v="0"/>
    <n v="5001665041"/>
    <x v="0"/>
    <s v="SCH_24EC"/>
    <s v="One"/>
    <n v="20"/>
    <n v="1298"/>
    <n v="1455"/>
    <n v="1309"/>
    <n v="1577"/>
    <n v="1009"/>
    <n v="579"/>
    <n v="1048"/>
    <n v="1061"/>
    <n v="1092"/>
    <n v="511"/>
    <n v="787"/>
    <n v="1357"/>
  </r>
  <r>
    <n v="1001232579"/>
    <s v="CITY OF KIRKLAND"/>
    <n v="200011075427"/>
    <x v="0"/>
    <n v="5001686212"/>
    <x v="0"/>
    <s v="SCH_24EC"/>
    <s v="One"/>
    <n v="20"/>
    <n v="508"/>
    <n v="467"/>
    <n v="467"/>
    <n v="468"/>
    <n v="440"/>
    <n v="430"/>
    <n v="457"/>
    <n v="415"/>
    <n v="492"/>
    <n v="460"/>
    <n v="453"/>
    <n v="537"/>
  </r>
  <r>
    <n v="1001232579"/>
    <s v="CITY OF KIRKLAND"/>
    <n v="200011075427"/>
    <x v="0"/>
    <n v="5001686212"/>
    <x v="0"/>
    <s v="SCH_24EC"/>
    <s v="One"/>
    <n v="20"/>
    <n v="508"/>
    <n v="467"/>
    <n v="467"/>
    <n v="468"/>
    <n v="440"/>
    <n v="430"/>
    <n v="457"/>
    <n v="415"/>
    <n v="492"/>
    <n v="460"/>
    <n v="453"/>
    <n v="537"/>
  </r>
  <r>
    <n v="1000864838"/>
    <s v="CITY OF KIRKLAND"/>
    <n v="200001512215"/>
    <x v="0"/>
    <n v="5001724172"/>
    <x v="0"/>
    <s v="SCH_24EC"/>
    <s v="One"/>
    <n v="20"/>
    <n v="710"/>
    <n v="643"/>
    <n v="618"/>
    <n v="579"/>
    <n v="531"/>
    <n v="500"/>
    <n v="530"/>
    <n v="503"/>
    <n v="611"/>
    <n v="601"/>
    <n v="625"/>
    <n v="752"/>
  </r>
  <r>
    <n v="1000864838"/>
    <s v="CITY OF KIRKLAND"/>
    <n v="200001512215"/>
    <x v="0"/>
    <n v="5001724172"/>
    <x v="0"/>
    <s v="SCH_24EC"/>
    <s v="One"/>
    <n v="20"/>
    <n v="710"/>
    <n v="643"/>
    <n v="618"/>
    <n v="579"/>
    <n v="531"/>
    <n v="500"/>
    <n v="530"/>
    <n v="503"/>
    <n v="611"/>
    <n v="601"/>
    <n v="625"/>
    <n v="752"/>
  </r>
  <r>
    <n v="1002844100"/>
    <s v="CITY OF KIRKLAND"/>
    <n v="200003511876"/>
    <x v="0"/>
    <n v="5001743244"/>
    <x v="0"/>
    <s v="SCH_24EC"/>
    <s v="One"/>
    <n v="20"/>
    <n v="329"/>
    <n v="331"/>
    <n v="240"/>
    <n v="180"/>
    <n v="114"/>
    <n v="86"/>
    <n v="66"/>
    <n v="86"/>
    <n v="126"/>
    <n v="207"/>
    <n v="232"/>
    <n v="317"/>
  </r>
  <r>
    <n v="1002844100"/>
    <s v="CITY OF KIRKLAND"/>
    <n v="200003511876"/>
    <x v="0"/>
    <n v="5001743244"/>
    <x v="0"/>
    <s v="SCH_24EC"/>
    <s v="One"/>
    <n v="20"/>
    <n v="329"/>
    <n v="331"/>
    <n v="240"/>
    <n v="180"/>
    <n v="114"/>
    <n v="86"/>
    <n v="66"/>
    <n v="86"/>
    <n v="126"/>
    <n v="207"/>
    <n v="232"/>
    <n v="317"/>
  </r>
  <r>
    <n v="1003654414"/>
    <s v="CITY OF KIRKLAND"/>
    <n v="200017543782"/>
    <x v="0"/>
    <n v="5001762353"/>
    <x v="0"/>
    <s v="SCH_24EC"/>
    <s v="One"/>
    <n v="20"/>
    <n v="52"/>
    <n v="48"/>
    <n v="50"/>
    <n v="51"/>
    <n v="52"/>
    <n v="53"/>
    <n v="102"/>
    <n v="681"/>
    <n v="419"/>
    <n v="1280"/>
    <n v="2736"/>
    <n v="4566"/>
  </r>
  <r>
    <n v="1003654414"/>
    <s v="CITY OF KIRKLAND"/>
    <n v="200017543782"/>
    <x v="0"/>
    <n v="5001762353"/>
    <x v="0"/>
    <s v="SCH_24EC"/>
    <s v="One"/>
    <n v="20"/>
    <n v="52"/>
    <n v="48"/>
    <n v="50"/>
    <n v="51"/>
    <n v="52"/>
    <n v="53"/>
    <n v="102"/>
    <n v="681"/>
    <n v="419"/>
    <n v="1280"/>
    <n v="2736"/>
    <n v="4566"/>
  </r>
  <r>
    <n v="1004311787"/>
    <s v="CITY OF KIRKLAND"/>
    <n v="200003521925"/>
    <x v="0"/>
    <n v="5001773135"/>
    <x v="0"/>
    <s v="SCH_24EL"/>
    <s v="One"/>
    <n v="20"/>
    <m/>
    <m/>
    <m/>
    <m/>
    <n v="1"/>
    <m/>
    <m/>
    <m/>
    <n v="1"/>
    <m/>
    <m/>
    <n v="1"/>
  </r>
  <r>
    <n v="1004311787"/>
    <s v="CITY OF KIRKLAND"/>
    <n v="200003521925"/>
    <x v="0"/>
    <n v="5001773135"/>
    <x v="0"/>
    <s v="SCH_24EL"/>
    <s v="One"/>
    <n v="20"/>
    <m/>
    <m/>
    <m/>
    <m/>
    <n v="1"/>
    <m/>
    <m/>
    <m/>
    <n v="1"/>
    <m/>
    <m/>
    <n v="1"/>
  </r>
  <r>
    <n v="1002234090"/>
    <s v="CITY OF KIRKLAND"/>
    <n v="200004461303"/>
    <x v="0"/>
    <n v="5001814363"/>
    <x v="0"/>
    <s v="SCH_24EC"/>
    <s v="One"/>
    <n v="20"/>
    <n v="34"/>
    <n v="30"/>
    <n v="31"/>
    <n v="34"/>
    <n v="30"/>
    <n v="32"/>
    <n v="33"/>
    <n v="32"/>
    <n v="33"/>
    <n v="31"/>
    <n v="31"/>
    <n v="33"/>
  </r>
  <r>
    <n v="1002234090"/>
    <s v="CITY OF KIRKLAND"/>
    <n v="200004461303"/>
    <x v="0"/>
    <n v="5001814363"/>
    <x v="0"/>
    <s v="SCH_24EC"/>
    <s v="One"/>
    <n v="20"/>
    <n v="34"/>
    <n v="30"/>
    <n v="31"/>
    <n v="34"/>
    <n v="30"/>
    <n v="32"/>
    <n v="33"/>
    <n v="32"/>
    <n v="33"/>
    <n v="31"/>
    <n v="31"/>
    <n v="33"/>
  </r>
  <r>
    <n v="1000864838"/>
    <s v="CITY OF KIRKLAND"/>
    <n v="200001479712"/>
    <x v="0"/>
    <n v="5001817215"/>
    <x v="0"/>
    <s v="SCH_24EC"/>
    <s v="One"/>
    <n v="20"/>
    <n v="861"/>
    <n v="741"/>
    <n v="707"/>
    <n v="754"/>
    <n v="656"/>
    <n v="668"/>
    <n v="720"/>
    <n v="649"/>
    <n v="705"/>
    <n v="682"/>
    <n v="968"/>
    <n v="1146"/>
  </r>
  <r>
    <n v="1000864838"/>
    <s v="CITY OF KIRKLAND"/>
    <n v="200001479712"/>
    <x v="0"/>
    <n v="5001817215"/>
    <x v="0"/>
    <s v="SCH_24EC"/>
    <s v="One"/>
    <n v="20"/>
    <n v="861"/>
    <n v="741"/>
    <n v="707"/>
    <n v="754"/>
    <n v="656"/>
    <n v="668"/>
    <n v="720"/>
    <n v="649"/>
    <n v="705"/>
    <n v="682"/>
    <n v="968"/>
    <n v="1146"/>
  </r>
  <r>
    <n v="1004048836"/>
    <s v="CITY OF KIRKLAND"/>
    <n v="200012759342"/>
    <x v="0"/>
    <n v="5001817235"/>
    <x v="1"/>
    <s v="SCH_25EC"/>
    <s v="One"/>
    <n v="20"/>
    <n v="1490"/>
    <n v="1290"/>
    <n v="1290"/>
    <n v="4660"/>
    <n v="4150"/>
    <n v="6080"/>
    <n v="5393"/>
    <n v="3388"/>
    <n v="4111"/>
    <n v="2000"/>
    <n v="1260"/>
    <n v="1418"/>
  </r>
  <r>
    <n v="1004048836"/>
    <s v="CITY OF KIRKLAND"/>
    <n v="200012759342"/>
    <x v="0"/>
    <n v="5001817235"/>
    <x v="1"/>
    <s v="SCH_25EC"/>
    <s v="One"/>
    <n v="20"/>
    <n v="1490"/>
    <n v="1290"/>
    <n v="1290"/>
    <n v="4660"/>
    <n v="4150"/>
    <n v="6080"/>
    <n v="5393"/>
    <n v="3388"/>
    <n v="4111"/>
    <n v="2000"/>
    <n v="1260"/>
    <n v="1418"/>
  </r>
  <r>
    <n v="1002844100"/>
    <s v="CITY OF KIRKLAND"/>
    <n v="200011832637"/>
    <x v="0"/>
    <n v="5001882098"/>
    <x v="0"/>
    <s v="SCH_24EC"/>
    <s v="One"/>
    <n v="20"/>
    <n v="108"/>
    <n v="95"/>
    <n v="94"/>
    <n v="108"/>
    <n v="95"/>
    <n v="99"/>
    <n v="108"/>
    <n v="98"/>
    <n v="105"/>
    <n v="98"/>
    <n v="95"/>
    <n v="107"/>
  </r>
  <r>
    <n v="1002844100"/>
    <s v="CITY OF KIRKLAND"/>
    <n v="200011832637"/>
    <x v="0"/>
    <n v="5001882098"/>
    <x v="0"/>
    <s v="SCH_24EC"/>
    <s v="One"/>
    <n v="20"/>
    <n v="108"/>
    <n v="95"/>
    <n v="94"/>
    <n v="108"/>
    <n v="95"/>
    <n v="99"/>
    <n v="108"/>
    <n v="98"/>
    <n v="105"/>
    <n v="98"/>
    <n v="95"/>
    <n v="107"/>
  </r>
  <r>
    <n v="1000864838"/>
    <s v="CITY OF KIRKLAND"/>
    <n v="200001510706"/>
    <x v="0"/>
    <n v="5001915259"/>
    <x v="0"/>
    <s v="SCH_24EC"/>
    <s v="One"/>
    <n v="20"/>
    <m/>
    <m/>
    <m/>
    <m/>
    <n v="1"/>
    <m/>
    <m/>
    <m/>
    <n v="1"/>
    <m/>
    <m/>
    <m/>
  </r>
  <r>
    <n v="1000864838"/>
    <s v="CITY OF KIRKLAND"/>
    <n v="200001510706"/>
    <x v="0"/>
    <n v="5001915259"/>
    <x v="0"/>
    <s v="SCH_24EC"/>
    <s v="One"/>
    <n v="20"/>
    <m/>
    <m/>
    <m/>
    <m/>
    <n v="1"/>
    <m/>
    <m/>
    <m/>
    <n v="1"/>
    <m/>
    <m/>
    <m/>
  </r>
  <r>
    <n v="1000864838"/>
    <s v="CITY OF KIRKLAND"/>
    <n v="220006089159"/>
    <x v="0"/>
    <n v="5002021497"/>
    <x v="0"/>
    <s v="SCH_24EC"/>
    <s v="One"/>
    <n v="20"/>
    <n v="1511"/>
    <n v="1373"/>
    <n v="1367"/>
    <n v="1091"/>
    <n v="982"/>
    <n v="939"/>
    <n v="836"/>
    <n v="895"/>
    <n v="1174"/>
    <n v="1237"/>
    <n v="1436"/>
    <n v="1548"/>
  </r>
  <r>
    <n v="1000864838"/>
    <s v="CITY OF KIRKLAND"/>
    <n v="220006089159"/>
    <x v="0"/>
    <n v="5002021497"/>
    <x v="0"/>
    <s v="SCH_24EC"/>
    <s v="One"/>
    <n v="20"/>
    <n v="1511"/>
    <n v="1373"/>
    <n v="1367"/>
    <n v="1091"/>
    <n v="982"/>
    <n v="939"/>
    <n v="836"/>
    <n v="895"/>
    <n v="1174"/>
    <n v="1237"/>
    <n v="1436"/>
    <n v="1548"/>
  </r>
  <r>
    <n v="1000864838"/>
    <s v="CITY OF KIRKLAND"/>
    <n v="220020049619"/>
    <x v="0"/>
    <n v="5002045477"/>
    <x v="0"/>
    <s v="SCH_24EC"/>
    <s v="One"/>
    <n v="20"/>
    <n v="808"/>
    <n v="769"/>
    <n v="806"/>
    <n v="669"/>
    <n v="569"/>
    <n v="597"/>
    <n v="450"/>
    <n v="441"/>
    <n v="592"/>
    <n v="655"/>
    <n v="730"/>
    <n v="860"/>
  </r>
  <r>
    <n v="1000864838"/>
    <s v="CITY OF KIRKLAND"/>
    <n v="220020049619"/>
    <x v="0"/>
    <n v="5002045477"/>
    <x v="0"/>
    <s v="SCH_24EC"/>
    <s v="One"/>
    <n v="20"/>
    <n v="808"/>
    <n v="769"/>
    <n v="806"/>
    <n v="669"/>
    <n v="569"/>
    <n v="597"/>
    <n v="450"/>
    <n v="441"/>
    <n v="592"/>
    <n v="655"/>
    <n v="730"/>
    <n v="860"/>
  </r>
  <r>
    <n v="1000864838"/>
    <s v="CITY OF KIRKLAND"/>
    <n v="220008871851"/>
    <x v="0"/>
    <n v="5002057568"/>
    <x v="0"/>
    <s v="SCH_24EC"/>
    <s v="One"/>
    <n v="20"/>
    <n v="917"/>
    <n v="702"/>
    <n v="537"/>
    <n v="510"/>
    <n v="407"/>
    <n v="385"/>
    <n v="393"/>
    <n v="409"/>
    <n v="518"/>
    <n v="570"/>
    <n v="686"/>
    <n v="994"/>
  </r>
  <r>
    <n v="1000864838"/>
    <s v="CITY OF KIRKLAND"/>
    <n v="220008871851"/>
    <x v="0"/>
    <n v="5002057568"/>
    <x v="0"/>
    <s v="SCH_24EC"/>
    <s v="One"/>
    <n v="20"/>
    <n v="917"/>
    <n v="702"/>
    <n v="537"/>
    <n v="510"/>
    <n v="407"/>
    <n v="385"/>
    <n v="393"/>
    <n v="409"/>
    <n v="518"/>
    <n v="570"/>
    <n v="686"/>
    <n v="994"/>
  </r>
  <r>
    <n v="1000088955"/>
    <s v="CITY OF KIRKLAND"/>
    <n v="220011554098"/>
    <x v="0"/>
    <n v="5002071602"/>
    <x v="0"/>
    <s v="SCH_24EC"/>
    <s v="One"/>
    <n v="20"/>
    <m/>
    <m/>
    <n v="1"/>
    <m/>
    <n v="1"/>
    <n v="1"/>
    <n v="1"/>
    <m/>
    <n v="1"/>
    <n v="1"/>
    <m/>
    <m/>
  </r>
  <r>
    <n v="1000088955"/>
    <s v="CITY OF KIRKLAND"/>
    <n v="220011554098"/>
    <x v="0"/>
    <n v="5002071602"/>
    <x v="0"/>
    <s v="SCH_24EC"/>
    <s v="One"/>
    <n v="20"/>
    <m/>
    <m/>
    <n v="1"/>
    <m/>
    <n v="1"/>
    <n v="1"/>
    <n v="1"/>
    <m/>
    <n v="1"/>
    <n v="1"/>
    <m/>
    <m/>
  </r>
  <r>
    <n v="1004453239"/>
    <s v="CITY OF KIRKLAND  STREET SIGNAL"/>
    <n v="200001392246"/>
    <x v="0"/>
    <n v="5000186432"/>
    <x v="0"/>
    <s v="SCH_24EL"/>
    <s v="One"/>
    <n v="20"/>
    <n v="804"/>
    <n v="742"/>
    <n v="767"/>
    <n v="651"/>
    <n v="630"/>
    <n v="645"/>
    <n v="601"/>
    <n v="608"/>
    <n v="733"/>
    <n v="713"/>
    <n v="789"/>
    <n v="826"/>
  </r>
  <r>
    <n v="1004453239"/>
    <s v="CITY OF KIRKLAND  STREET SIGNAL"/>
    <n v="200001392246"/>
    <x v="0"/>
    <n v="5000186432"/>
    <x v="0"/>
    <s v="SCH_24EL"/>
    <s v="One"/>
    <n v="20"/>
    <n v="804"/>
    <n v="742"/>
    <n v="767"/>
    <n v="651"/>
    <n v="630"/>
    <n v="645"/>
    <n v="601"/>
    <n v="608"/>
    <n v="733"/>
    <n v="713"/>
    <n v="789"/>
    <n v="826"/>
  </r>
  <r>
    <n v="1001890089"/>
    <s v="CITY OF KIRKLAND PARK MAINT"/>
    <n v="200001005285"/>
    <x v="0"/>
    <n v="5000886879"/>
    <x v="0"/>
    <s v="SCH_24EC"/>
    <s v="One"/>
    <n v="20"/>
    <n v="2382"/>
    <n v="2205"/>
    <n v="1025"/>
    <n v="297"/>
    <n v="333"/>
    <n v="454"/>
    <n v="601"/>
    <n v="531"/>
    <n v="448"/>
    <n v="190"/>
    <n v="195"/>
    <n v="743"/>
  </r>
  <r>
    <n v="1001890089"/>
    <s v="CITY OF KIRKLAND PARK MAINT"/>
    <n v="200001005285"/>
    <x v="0"/>
    <n v="5000886879"/>
    <x v="0"/>
    <s v="SCH_24EC"/>
    <s v="One"/>
    <n v="20"/>
    <n v="2382"/>
    <n v="2205"/>
    <n v="1025"/>
    <n v="297"/>
    <n v="333"/>
    <n v="454"/>
    <n v="601"/>
    <n v="531"/>
    <n v="448"/>
    <n v="190"/>
    <n v="195"/>
    <n v="743"/>
  </r>
  <r>
    <n v="1003302489"/>
    <s v="CITY OF KIRKLAND PARKS"/>
    <n v="200010363154"/>
    <x v="0"/>
    <n v="5001073655"/>
    <x v="0"/>
    <s v="SCH_24EC"/>
    <s v="One"/>
    <n v="20"/>
    <n v="2880"/>
    <n v="2320"/>
    <n v="2520"/>
    <n v="2160"/>
    <n v="1120"/>
    <n v="920"/>
    <n v="320"/>
    <n v="320"/>
    <n v="360"/>
    <n v="680"/>
    <n v="1040"/>
    <n v="1480"/>
  </r>
  <r>
    <n v="1003302489"/>
    <s v="CITY OF KIRKLAND PARKS"/>
    <n v="200010363154"/>
    <x v="0"/>
    <n v="5001073655"/>
    <x v="0"/>
    <s v="SCH_24EC"/>
    <s v="One"/>
    <n v="20"/>
    <n v="2880"/>
    <n v="2320"/>
    <n v="2520"/>
    <n v="2160"/>
    <n v="1120"/>
    <n v="920"/>
    <n v="320"/>
    <n v="320"/>
    <n v="360"/>
    <n v="680"/>
    <n v="1040"/>
    <n v="1480"/>
  </r>
  <r>
    <n v="1000093792"/>
    <s v="CITY OF KIRKLAND PARKS &amp; COMMUNITY SERVI"/>
    <n v="200025216934"/>
    <x v="0"/>
    <n v="5000381672"/>
    <x v="0"/>
    <s v="SCH_24EC"/>
    <s v="One"/>
    <n v="20"/>
    <n v="28"/>
    <n v="14"/>
    <m/>
    <n v="1"/>
    <n v="804"/>
    <n v="1198"/>
    <n v="2210"/>
    <n v="2094"/>
    <n v="1594"/>
    <n v="83"/>
    <n v="57"/>
    <n v="62"/>
  </r>
  <r>
    <n v="1000093792"/>
    <s v="CITY OF KIRKLAND PARKS &amp; COMMUNITY SERVI"/>
    <n v="200025216934"/>
    <x v="0"/>
    <n v="5000381672"/>
    <x v="0"/>
    <s v="SCH_24EC"/>
    <s v="One"/>
    <n v="20"/>
    <n v="28"/>
    <n v="14"/>
    <m/>
    <n v="1"/>
    <n v="804"/>
    <n v="1198"/>
    <n v="2210"/>
    <n v="2094"/>
    <n v="1594"/>
    <n v="83"/>
    <n v="57"/>
    <n v="62"/>
  </r>
  <r>
    <n v="1003817395"/>
    <s v="CITY OF KIRKLAND PARKS DEPT"/>
    <n v="200014108142"/>
    <x v="0"/>
    <n v="5000148090"/>
    <x v="0"/>
    <s v="SCH_24EC"/>
    <s v="One"/>
    <n v="20"/>
    <n v="1550"/>
    <n v="1850"/>
    <n v="1750"/>
    <n v="1449"/>
    <n v="1454"/>
    <n v="1512"/>
    <n v="1294"/>
    <n v="1048"/>
    <n v="756"/>
    <n v="410"/>
    <n v="371"/>
    <n v="75"/>
  </r>
  <r>
    <n v="1003817395"/>
    <s v="CITY OF KIRKLAND PARKS DEPT"/>
    <n v="200014108142"/>
    <x v="0"/>
    <n v="5000148090"/>
    <x v="0"/>
    <s v="SCH_24EC"/>
    <s v="One"/>
    <n v="20"/>
    <n v="1550"/>
    <n v="1850"/>
    <n v="1750"/>
    <n v="1449"/>
    <n v="1454"/>
    <n v="1512"/>
    <n v="1294"/>
    <n v="1048"/>
    <n v="756"/>
    <n v="410"/>
    <n v="371"/>
    <n v="75"/>
  </r>
  <r>
    <n v="1000818230"/>
    <s v="CITY OF KIRKLAND PARKS DEPT"/>
    <n v="200005547613"/>
    <x v="0"/>
    <n v="5001150165"/>
    <x v="0"/>
    <s v="SCH_24EC"/>
    <s v="One"/>
    <n v="20"/>
    <n v="59"/>
    <n v="62"/>
    <n v="51"/>
    <n v="48"/>
    <n v="50"/>
    <n v="46"/>
    <n v="43"/>
    <n v="44"/>
    <n v="43"/>
    <n v="44"/>
    <n v="41"/>
    <n v="42"/>
  </r>
  <r>
    <n v="1000818230"/>
    <s v="CITY OF KIRKLAND PARKS DEPT"/>
    <n v="200005547613"/>
    <x v="0"/>
    <n v="5001150165"/>
    <x v="0"/>
    <s v="SCH_24EC"/>
    <s v="One"/>
    <n v="20"/>
    <n v="59"/>
    <n v="62"/>
    <n v="51"/>
    <n v="48"/>
    <n v="50"/>
    <n v="46"/>
    <n v="43"/>
    <n v="44"/>
    <n v="43"/>
    <n v="44"/>
    <n v="41"/>
    <n v="42"/>
  </r>
  <r>
    <n v="1003817395"/>
    <s v="CITY OF KIRKLAND PARKS DEPT"/>
    <n v="200014108837"/>
    <x v="0"/>
    <n v="5001675714"/>
    <x v="0"/>
    <s v="SCH_24EC"/>
    <s v="One"/>
    <n v="20"/>
    <n v="168"/>
    <n v="173"/>
    <n v="152"/>
    <n v="150"/>
    <n v="241"/>
    <n v="254"/>
    <n v="350"/>
    <n v="379"/>
    <n v="305"/>
    <n v="185"/>
    <n v="121"/>
    <n v="81"/>
  </r>
  <r>
    <n v="1003817395"/>
    <s v="CITY OF KIRKLAND PARKS DEPT"/>
    <n v="200014108837"/>
    <x v="0"/>
    <n v="5001675714"/>
    <x v="0"/>
    <s v="SCH_24EC"/>
    <s v="One"/>
    <n v="20"/>
    <n v="168"/>
    <n v="173"/>
    <n v="152"/>
    <n v="150"/>
    <n v="241"/>
    <n v="254"/>
    <n v="350"/>
    <n v="379"/>
    <n v="305"/>
    <n v="185"/>
    <n v="121"/>
    <n v="81"/>
  </r>
  <r>
    <n v="1003817395"/>
    <s v="CITY OF KIRKLAND PARKS DEPT"/>
    <n v="200014108613"/>
    <x v="0"/>
    <n v="5001895457"/>
    <x v="0"/>
    <s v="SCH_24EC"/>
    <s v="One"/>
    <n v="20"/>
    <n v="2414"/>
    <n v="2159"/>
    <n v="2164"/>
    <n v="1738"/>
    <n v="1406"/>
    <n v="1344"/>
    <n v="1238"/>
    <n v="1306"/>
    <n v="1687"/>
    <n v="1780"/>
    <n v="2055"/>
    <n v="2387"/>
  </r>
  <r>
    <n v="1003817395"/>
    <s v="CITY OF KIRKLAND PARKS DEPT"/>
    <n v="200014108613"/>
    <x v="0"/>
    <n v="5001895457"/>
    <x v="0"/>
    <s v="SCH_24EC"/>
    <s v="One"/>
    <n v="20"/>
    <n v="2414"/>
    <n v="2159"/>
    <n v="2164"/>
    <n v="1738"/>
    <n v="1406"/>
    <n v="1344"/>
    <n v="1238"/>
    <n v="1306"/>
    <n v="1687"/>
    <n v="1780"/>
    <n v="2055"/>
    <n v="2387"/>
  </r>
  <r>
    <n v="1003409924"/>
    <s v="CITY OF KIRKLAND PUBLIC WORKS"/>
    <n v="200000972824"/>
    <x v="0"/>
    <n v="5000017287"/>
    <x v="0"/>
    <s v="SCH_24EC"/>
    <s v="One"/>
    <n v="20"/>
    <n v="445"/>
    <n v="390"/>
    <n v="372"/>
    <n v="352"/>
    <n v="369"/>
    <n v="335"/>
    <n v="355"/>
    <n v="345"/>
    <n v="364"/>
    <n v="437"/>
    <n v="421"/>
    <n v="470"/>
  </r>
  <r>
    <n v="1003409924"/>
    <s v="CITY OF KIRKLAND PUBLIC WORKS"/>
    <n v="200000972824"/>
    <x v="0"/>
    <n v="5000017287"/>
    <x v="0"/>
    <s v="SCH_24EC"/>
    <s v="One"/>
    <n v="20"/>
    <n v="445"/>
    <n v="390"/>
    <n v="372"/>
    <n v="352"/>
    <n v="369"/>
    <n v="335"/>
    <n v="355"/>
    <n v="345"/>
    <n v="364"/>
    <n v="437"/>
    <n v="421"/>
    <n v="470"/>
  </r>
  <r>
    <n v="1000394473"/>
    <s v="CITY OF KIRKLAND PUBLIC WORKS"/>
    <n v="200000412326"/>
    <x v="0"/>
    <n v="5000040817"/>
    <x v="0"/>
    <s v="SCH_24EC"/>
    <s v="One"/>
    <n v="20"/>
    <n v="7"/>
    <n v="6"/>
    <n v="6"/>
    <n v="7"/>
    <n v="7"/>
    <n v="7"/>
    <n v="6"/>
    <n v="7"/>
    <n v="7"/>
    <n v="7"/>
    <n v="7"/>
    <n v="9"/>
  </r>
  <r>
    <n v="1000394473"/>
    <s v="CITY OF KIRKLAND PUBLIC WORKS"/>
    <n v="200000412326"/>
    <x v="0"/>
    <n v="5000040817"/>
    <x v="0"/>
    <s v="SCH_24EC"/>
    <s v="One"/>
    <n v="20"/>
    <n v="7"/>
    <n v="6"/>
    <n v="6"/>
    <n v="7"/>
    <n v="7"/>
    <n v="7"/>
    <n v="6"/>
    <n v="7"/>
    <n v="7"/>
    <n v="7"/>
    <n v="7"/>
    <n v="9"/>
  </r>
  <r>
    <n v="1000394473"/>
    <s v="CITY OF KIRKLAND PUBLIC WORKS"/>
    <n v="200000414843"/>
    <x v="0"/>
    <n v="5000060573"/>
    <x v="0"/>
    <s v="SCH_24EC"/>
    <s v="One"/>
    <n v="20"/>
    <n v="201"/>
    <n v="182"/>
    <n v="177"/>
    <n v="139"/>
    <n v="121"/>
    <n v="116"/>
    <n v="102"/>
    <n v="109"/>
    <n v="147"/>
    <n v="159"/>
    <n v="187"/>
    <n v="207"/>
  </r>
  <r>
    <n v="1000394473"/>
    <s v="CITY OF KIRKLAND PUBLIC WORKS"/>
    <n v="200000414843"/>
    <x v="0"/>
    <n v="5000060573"/>
    <x v="0"/>
    <s v="SCH_24EC"/>
    <s v="One"/>
    <n v="20"/>
    <n v="201"/>
    <n v="182"/>
    <n v="177"/>
    <n v="139"/>
    <n v="121"/>
    <n v="116"/>
    <n v="102"/>
    <n v="109"/>
    <n v="147"/>
    <n v="159"/>
    <n v="187"/>
    <n v="207"/>
  </r>
  <r>
    <n v="1003409924"/>
    <s v="CITY OF KIRKLAND PUBLIC WORKS"/>
    <n v="200006469338"/>
    <x v="0"/>
    <n v="5000096358"/>
    <x v="0"/>
    <s v="SCH_24EC"/>
    <s v="One"/>
    <n v="20"/>
    <n v="561"/>
    <n v="515"/>
    <n v="486"/>
    <n v="468"/>
    <n v="496"/>
    <n v="445"/>
    <n v="457"/>
    <n v="439"/>
    <n v="456"/>
    <n v="517"/>
    <n v="437"/>
    <n v="459"/>
  </r>
  <r>
    <n v="1003409924"/>
    <s v="CITY OF KIRKLAND PUBLIC WORKS"/>
    <n v="200006469338"/>
    <x v="0"/>
    <n v="5000096358"/>
    <x v="0"/>
    <s v="SCH_24EC"/>
    <s v="One"/>
    <n v="20"/>
    <n v="561"/>
    <n v="515"/>
    <n v="486"/>
    <n v="468"/>
    <n v="496"/>
    <n v="445"/>
    <n v="457"/>
    <n v="439"/>
    <n v="456"/>
    <n v="517"/>
    <n v="437"/>
    <n v="459"/>
  </r>
  <r>
    <n v="1003409924"/>
    <s v="CITY OF KIRKLAND PUBLIC WORKS"/>
    <n v="200013037961"/>
    <x v="0"/>
    <n v="5000160942"/>
    <x v="0"/>
    <s v="SCH_24EC"/>
    <s v="One"/>
    <n v="20"/>
    <n v="782"/>
    <n v="743"/>
    <n v="796"/>
    <n v="706"/>
    <n v="712"/>
    <n v="747"/>
    <n v="699"/>
    <n v="687"/>
    <n v="794"/>
    <n v="740"/>
    <n v="787"/>
    <n v="801"/>
  </r>
  <r>
    <n v="1003409924"/>
    <s v="CITY OF KIRKLAND PUBLIC WORKS"/>
    <n v="200013037961"/>
    <x v="0"/>
    <n v="5000160942"/>
    <x v="0"/>
    <s v="SCH_24EC"/>
    <s v="One"/>
    <n v="20"/>
    <n v="782"/>
    <n v="743"/>
    <n v="796"/>
    <n v="706"/>
    <n v="712"/>
    <n v="747"/>
    <n v="699"/>
    <n v="687"/>
    <n v="794"/>
    <n v="740"/>
    <n v="787"/>
    <n v="801"/>
  </r>
  <r>
    <n v="1004391412"/>
    <s v="CITY OF KIRKLAND PUBLIC WORKS"/>
    <n v="200001979620"/>
    <x v="0"/>
    <n v="5000190864"/>
    <x v="0"/>
    <s v="SCH_24EC"/>
    <s v="One"/>
    <n v="20"/>
    <n v="2334"/>
    <n v="2084"/>
    <n v="2074"/>
    <n v="1692"/>
    <n v="1552"/>
    <n v="1667"/>
    <n v="1488"/>
    <n v="1540"/>
    <n v="1942"/>
    <n v="1994"/>
    <n v="1996"/>
    <n v="2141"/>
  </r>
  <r>
    <n v="1004391412"/>
    <s v="CITY OF KIRKLAND PUBLIC WORKS"/>
    <n v="200001979620"/>
    <x v="0"/>
    <n v="5000190864"/>
    <x v="0"/>
    <s v="SCH_24EC"/>
    <s v="One"/>
    <n v="20"/>
    <n v="2334"/>
    <n v="2084"/>
    <n v="2074"/>
    <n v="1692"/>
    <n v="1552"/>
    <n v="1667"/>
    <n v="1488"/>
    <n v="1540"/>
    <n v="1942"/>
    <n v="1994"/>
    <n v="1996"/>
    <n v="2141"/>
  </r>
  <r>
    <n v="1003409924"/>
    <s v="CITY OF KIRKLAND PUBLIC WORKS"/>
    <n v="200014216135"/>
    <x v="0"/>
    <n v="5000213817"/>
    <x v="0"/>
    <s v="SCH_24EC"/>
    <s v="One"/>
    <n v="20"/>
    <n v="372"/>
    <n v="418"/>
    <n v="360"/>
    <n v="348"/>
    <n v="370"/>
    <n v="338"/>
    <n v="338"/>
    <n v="374"/>
    <n v="360"/>
    <n v="401"/>
    <n v="370"/>
    <n v="408"/>
  </r>
  <r>
    <n v="1003409924"/>
    <s v="CITY OF KIRKLAND PUBLIC WORKS"/>
    <n v="200014216135"/>
    <x v="0"/>
    <n v="5000213817"/>
    <x v="0"/>
    <s v="SCH_24EC"/>
    <s v="One"/>
    <n v="20"/>
    <n v="372"/>
    <n v="418"/>
    <n v="360"/>
    <n v="348"/>
    <n v="370"/>
    <n v="338"/>
    <n v="338"/>
    <n v="374"/>
    <n v="360"/>
    <n v="401"/>
    <n v="370"/>
    <n v="408"/>
  </r>
  <r>
    <n v="1000394473"/>
    <s v="CITY OF KIRKLAND PUBLIC WORKS"/>
    <n v="200000412912"/>
    <x v="0"/>
    <n v="5000237668"/>
    <x v="0"/>
    <s v="SCH_24EC"/>
    <s v="One"/>
    <n v="20"/>
    <n v="680"/>
    <n v="624"/>
    <n v="654"/>
    <n v="560"/>
    <n v="537"/>
    <n v="560"/>
    <n v="519"/>
    <n v="522"/>
    <n v="627"/>
    <n v="604"/>
    <n v="658"/>
    <n v="687"/>
  </r>
  <r>
    <n v="1000394473"/>
    <s v="CITY OF KIRKLAND PUBLIC WORKS"/>
    <n v="200000412912"/>
    <x v="0"/>
    <n v="5000237668"/>
    <x v="0"/>
    <s v="SCH_24EC"/>
    <s v="One"/>
    <n v="20"/>
    <n v="680"/>
    <n v="624"/>
    <n v="654"/>
    <n v="560"/>
    <n v="537"/>
    <n v="560"/>
    <n v="519"/>
    <n v="522"/>
    <n v="627"/>
    <n v="604"/>
    <n v="658"/>
    <n v="687"/>
  </r>
  <r>
    <n v="1003409924"/>
    <s v="CITY OF KIRKLAND PUBLIC WORKS"/>
    <n v="200016339018"/>
    <x v="0"/>
    <n v="5000265929"/>
    <x v="0"/>
    <s v="SCH_24EC"/>
    <s v="One"/>
    <n v="20"/>
    <n v="79"/>
    <n v="59"/>
    <n v="85"/>
    <n v="110"/>
    <n v="100"/>
    <n v="101"/>
    <n v="91"/>
    <n v="86"/>
    <n v="92"/>
    <n v="91"/>
    <n v="96"/>
    <n v="111"/>
  </r>
  <r>
    <n v="1003409924"/>
    <s v="CITY OF KIRKLAND PUBLIC WORKS"/>
    <n v="200016339018"/>
    <x v="0"/>
    <n v="5000265929"/>
    <x v="0"/>
    <s v="SCH_24EC"/>
    <s v="One"/>
    <n v="20"/>
    <n v="79"/>
    <n v="59"/>
    <n v="85"/>
    <n v="110"/>
    <n v="100"/>
    <n v="101"/>
    <n v="91"/>
    <n v="86"/>
    <n v="92"/>
    <n v="91"/>
    <n v="96"/>
    <n v="111"/>
  </r>
  <r>
    <n v="1004391412"/>
    <s v="CITY OF KIRKLAND PUBLIC WORKS"/>
    <n v="200001979844"/>
    <x v="0"/>
    <n v="5000309417"/>
    <x v="0"/>
    <s v="SCH_24EL"/>
    <s v="One"/>
    <n v="20"/>
    <n v="221"/>
    <n v="200"/>
    <n v="196"/>
    <n v="153"/>
    <n v="135"/>
    <n v="128"/>
    <n v="112"/>
    <n v="121"/>
    <n v="162"/>
    <n v="175"/>
    <n v="208"/>
    <n v="225"/>
  </r>
  <r>
    <n v="1004391412"/>
    <s v="CITY OF KIRKLAND PUBLIC WORKS"/>
    <n v="200001979844"/>
    <x v="0"/>
    <n v="5000309417"/>
    <x v="0"/>
    <s v="SCH_24EL"/>
    <s v="One"/>
    <n v="20"/>
    <n v="221"/>
    <n v="200"/>
    <n v="196"/>
    <n v="153"/>
    <n v="135"/>
    <n v="128"/>
    <n v="112"/>
    <n v="121"/>
    <n v="162"/>
    <n v="175"/>
    <n v="208"/>
    <n v="225"/>
  </r>
  <r>
    <n v="1003409924"/>
    <s v="CITY OF KIRKLAND PUBLIC WORKS"/>
    <n v="200010264436"/>
    <x v="0"/>
    <n v="5000314480"/>
    <x v="0"/>
    <s v="SCH_24EC"/>
    <s v="One"/>
    <n v="20"/>
    <n v="260"/>
    <n v="254"/>
    <n v="202"/>
    <n v="175"/>
    <n v="165"/>
    <n v="140"/>
    <n v="133"/>
    <n v="156"/>
    <n v="178"/>
    <n v="220"/>
    <n v="228"/>
    <n v="265"/>
  </r>
  <r>
    <n v="1003409924"/>
    <s v="CITY OF KIRKLAND PUBLIC WORKS"/>
    <n v="200010264436"/>
    <x v="0"/>
    <n v="5000314480"/>
    <x v="0"/>
    <s v="SCH_24EC"/>
    <s v="One"/>
    <n v="20"/>
    <n v="260"/>
    <n v="254"/>
    <n v="202"/>
    <n v="175"/>
    <n v="165"/>
    <n v="140"/>
    <n v="133"/>
    <n v="156"/>
    <n v="178"/>
    <n v="220"/>
    <n v="228"/>
    <n v="265"/>
  </r>
  <r>
    <n v="1000586162"/>
    <s v="CITY OF KIRKLAND PUBLIC WORKS"/>
    <n v="200004236630"/>
    <x v="0"/>
    <n v="5000332386"/>
    <x v="0"/>
    <s v="SCH_24EC"/>
    <s v="One"/>
    <n v="20"/>
    <n v="1760"/>
    <n v="1610"/>
    <n v="1630"/>
    <n v="1343"/>
    <n v="1234"/>
    <n v="1207"/>
    <n v="1080"/>
    <n v="1128"/>
    <n v="1438"/>
    <n v="1469"/>
    <n v="1693"/>
    <n v="1872"/>
  </r>
  <r>
    <n v="1000586162"/>
    <s v="CITY OF KIRKLAND PUBLIC WORKS"/>
    <n v="200004236630"/>
    <x v="0"/>
    <n v="5000332386"/>
    <x v="0"/>
    <s v="SCH_24EC"/>
    <s v="One"/>
    <n v="20"/>
    <n v="1760"/>
    <n v="1610"/>
    <n v="1630"/>
    <n v="1343"/>
    <n v="1234"/>
    <n v="1207"/>
    <n v="1080"/>
    <n v="1128"/>
    <n v="1438"/>
    <n v="1469"/>
    <n v="1693"/>
    <n v="1872"/>
  </r>
  <r>
    <n v="1000394473"/>
    <s v="CITY OF KIRKLAND PUBLIC WORKS"/>
    <n v="200000412508"/>
    <x v="0"/>
    <n v="5000354816"/>
    <x v="0"/>
    <s v="SCH_24EC"/>
    <s v="One"/>
    <n v="20"/>
    <m/>
    <m/>
    <m/>
    <m/>
    <n v="1"/>
    <m/>
    <n v="1"/>
    <m/>
    <n v="1"/>
    <m/>
    <m/>
    <m/>
  </r>
  <r>
    <n v="1000394473"/>
    <s v="CITY OF KIRKLAND PUBLIC WORKS"/>
    <n v="200000412508"/>
    <x v="0"/>
    <n v="5000354816"/>
    <x v="0"/>
    <s v="SCH_24EC"/>
    <s v="One"/>
    <n v="20"/>
    <m/>
    <m/>
    <m/>
    <m/>
    <n v="1"/>
    <m/>
    <n v="1"/>
    <m/>
    <n v="1"/>
    <m/>
    <m/>
    <m/>
  </r>
  <r>
    <n v="1000586162"/>
    <s v="CITY OF KIRKLAND PUBLIC WORKS"/>
    <n v="200018075065"/>
    <x v="0"/>
    <n v="5000460173"/>
    <x v="0"/>
    <s v="SCH_24EC"/>
    <s v="One"/>
    <n v="20"/>
    <n v="5"/>
    <n v="4"/>
    <n v="4"/>
    <n v="4"/>
    <n v="4"/>
    <n v="4"/>
    <n v="4"/>
    <n v="4"/>
    <n v="4"/>
    <n v="4"/>
    <n v="4"/>
    <n v="5"/>
  </r>
  <r>
    <n v="1000586162"/>
    <s v="CITY OF KIRKLAND PUBLIC WORKS"/>
    <n v="200018075065"/>
    <x v="0"/>
    <n v="5000460173"/>
    <x v="0"/>
    <s v="SCH_24EC"/>
    <s v="One"/>
    <n v="20"/>
    <n v="5"/>
    <n v="4"/>
    <n v="4"/>
    <n v="4"/>
    <n v="4"/>
    <n v="4"/>
    <n v="4"/>
    <n v="4"/>
    <n v="4"/>
    <n v="4"/>
    <n v="4"/>
    <n v="5"/>
  </r>
  <r>
    <n v="1003409924"/>
    <s v="CITY OF KIRKLAND PUBLIC WORKS"/>
    <n v="200005606369"/>
    <x v="0"/>
    <n v="5000470127"/>
    <x v="0"/>
    <s v="SCH_24EC"/>
    <s v="One"/>
    <n v="20"/>
    <n v="59"/>
    <n v="59"/>
    <n v="47"/>
    <n v="41"/>
    <n v="39"/>
    <n v="33"/>
    <n v="30"/>
    <n v="37"/>
    <n v="41"/>
    <n v="51"/>
    <n v="52"/>
    <n v="60"/>
  </r>
  <r>
    <n v="1003409924"/>
    <s v="CITY OF KIRKLAND PUBLIC WORKS"/>
    <n v="200005606369"/>
    <x v="0"/>
    <n v="5000470127"/>
    <x v="0"/>
    <s v="SCH_24EC"/>
    <s v="One"/>
    <n v="20"/>
    <n v="59"/>
    <n v="59"/>
    <n v="47"/>
    <n v="41"/>
    <n v="39"/>
    <n v="33"/>
    <n v="30"/>
    <n v="37"/>
    <n v="41"/>
    <n v="51"/>
    <n v="52"/>
    <n v="60"/>
  </r>
  <r>
    <n v="1000394473"/>
    <s v="CITY OF KIRKLAND PUBLIC WORKS"/>
    <n v="200000413472"/>
    <x v="0"/>
    <n v="5000500682"/>
    <x v="0"/>
    <s v="SCH_24EC"/>
    <s v="One"/>
    <n v="20"/>
    <n v="838"/>
    <n v="730"/>
    <n v="672"/>
    <n v="566"/>
    <n v="459"/>
    <n v="404"/>
    <n v="400"/>
    <n v="405"/>
    <n v="545"/>
    <n v="583"/>
    <n v="648"/>
    <n v="825"/>
  </r>
  <r>
    <n v="1000394473"/>
    <s v="CITY OF KIRKLAND PUBLIC WORKS"/>
    <n v="200000413472"/>
    <x v="0"/>
    <n v="5000500682"/>
    <x v="0"/>
    <s v="SCH_24EC"/>
    <s v="One"/>
    <n v="20"/>
    <n v="838"/>
    <n v="730"/>
    <n v="672"/>
    <n v="566"/>
    <n v="459"/>
    <n v="404"/>
    <n v="400"/>
    <n v="405"/>
    <n v="545"/>
    <n v="583"/>
    <n v="648"/>
    <n v="825"/>
  </r>
  <r>
    <n v="1003409924"/>
    <s v="CITY OF KIRKLAND PUBLIC WORKS"/>
    <n v="200010270086"/>
    <x v="0"/>
    <n v="5000599843"/>
    <x v="0"/>
    <s v="SCH_24EC"/>
    <s v="One"/>
    <n v="20"/>
    <n v="2201"/>
    <n v="1994"/>
    <n v="2000"/>
    <n v="1588"/>
    <n v="1436"/>
    <n v="1396"/>
    <n v="1257"/>
    <n v="1318"/>
    <n v="1711"/>
    <n v="1787"/>
    <n v="2079"/>
    <n v="2259"/>
  </r>
  <r>
    <n v="1003409924"/>
    <s v="CITY OF KIRKLAND PUBLIC WORKS"/>
    <n v="200010270086"/>
    <x v="0"/>
    <n v="5000599843"/>
    <x v="0"/>
    <s v="SCH_24EC"/>
    <s v="One"/>
    <n v="20"/>
    <n v="2201"/>
    <n v="1994"/>
    <n v="2000"/>
    <n v="1588"/>
    <n v="1436"/>
    <n v="1396"/>
    <n v="1257"/>
    <n v="1318"/>
    <n v="1711"/>
    <n v="1787"/>
    <n v="2079"/>
    <n v="2259"/>
  </r>
  <r>
    <n v="1003409924"/>
    <s v="CITY OF KIRKLAND PUBLIC WORKS"/>
    <n v="200023722263"/>
    <x v="0"/>
    <n v="5000614369"/>
    <x v="0"/>
    <s v="SCH_24EC"/>
    <s v="One"/>
    <n v="20"/>
    <n v="295"/>
    <n v="240"/>
    <n v="200"/>
    <n v="185"/>
    <n v="186"/>
    <n v="172"/>
    <n v="168"/>
    <n v="182"/>
    <n v="158"/>
    <n v="171"/>
    <n v="195"/>
    <n v="204"/>
  </r>
  <r>
    <n v="1003409924"/>
    <s v="CITY OF KIRKLAND PUBLIC WORKS"/>
    <n v="200023722263"/>
    <x v="0"/>
    <n v="5000614369"/>
    <x v="0"/>
    <s v="SCH_24EC"/>
    <s v="One"/>
    <n v="20"/>
    <n v="295"/>
    <n v="240"/>
    <n v="200"/>
    <n v="185"/>
    <n v="186"/>
    <n v="172"/>
    <n v="168"/>
    <n v="182"/>
    <n v="158"/>
    <n v="171"/>
    <n v="195"/>
    <n v="204"/>
  </r>
  <r>
    <n v="1000394473"/>
    <s v="CITY OF KIRKLAND PUBLIC WORKS"/>
    <n v="200000414058"/>
    <x v="0"/>
    <n v="5000647214"/>
    <x v="0"/>
    <s v="SCH_24EC"/>
    <s v="One"/>
    <n v="20"/>
    <n v="670"/>
    <n v="585"/>
    <n v="637"/>
    <n v="563"/>
    <n v="562"/>
    <n v="586"/>
    <n v="553"/>
    <n v="546"/>
    <n v="636"/>
    <n v="597"/>
    <n v="634"/>
    <n v="649"/>
  </r>
  <r>
    <n v="1000394473"/>
    <s v="CITY OF KIRKLAND PUBLIC WORKS"/>
    <n v="200000414058"/>
    <x v="0"/>
    <n v="5000647214"/>
    <x v="0"/>
    <s v="SCH_24EC"/>
    <s v="One"/>
    <n v="20"/>
    <n v="670"/>
    <n v="585"/>
    <n v="637"/>
    <n v="563"/>
    <n v="562"/>
    <n v="586"/>
    <n v="553"/>
    <n v="546"/>
    <n v="636"/>
    <n v="597"/>
    <n v="634"/>
    <n v="649"/>
  </r>
  <r>
    <n v="1003409924"/>
    <s v="CITY OF KIRKLAND PUBLIC WORKS"/>
    <n v="200010270854"/>
    <x v="0"/>
    <n v="5000738719"/>
    <x v="0"/>
    <s v="SCH_24EC"/>
    <s v="One"/>
    <n v="20"/>
    <n v="2588"/>
    <n v="2055"/>
    <n v="1802"/>
    <n v="2305"/>
    <n v="2076"/>
    <n v="2362"/>
    <n v="3506"/>
    <n v="3159"/>
    <n v="3145"/>
    <n v="2364"/>
    <n v="3172"/>
    <n v="3925"/>
  </r>
  <r>
    <n v="1003409924"/>
    <s v="CITY OF KIRKLAND PUBLIC WORKS"/>
    <n v="200010270854"/>
    <x v="0"/>
    <n v="5000738719"/>
    <x v="0"/>
    <s v="SCH_24EC"/>
    <s v="One"/>
    <n v="20"/>
    <n v="2588"/>
    <n v="2055"/>
    <n v="1802"/>
    <n v="2305"/>
    <n v="2076"/>
    <n v="2362"/>
    <n v="3506"/>
    <n v="3159"/>
    <n v="3145"/>
    <n v="2364"/>
    <n v="3172"/>
    <n v="3925"/>
  </r>
  <r>
    <n v="1003409924"/>
    <s v="CITY OF KIRKLAND PUBLIC WORKS"/>
    <n v="200007375534"/>
    <x v="0"/>
    <n v="5000738734"/>
    <x v="0"/>
    <s v="SCH_24EL"/>
    <s v="One"/>
    <n v="20"/>
    <n v="240"/>
    <n v="187"/>
    <n v="147"/>
    <n v="136"/>
    <n v="108"/>
    <n v="105"/>
    <n v="109"/>
    <n v="109"/>
    <n v="137"/>
    <n v="150"/>
    <n v="163.17400000000001"/>
    <n v="191.82599999999999"/>
  </r>
  <r>
    <n v="1003409924"/>
    <s v="CITY OF KIRKLAND PUBLIC WORKS"/>
    <n v="200007375534"/>
    <x v="0"/>
    <n v="5000738734"/>
    <x v="0"/>
    <s v="SCH_24EL"/>
    <s v="One"/>
    <n v="20"/>
    <n v="240"/>
    <n v="187"/>
    <n v="147"/>
    <n v="136"/>
    <n v="108"/>
    <n v="105"/>
    <n v="109"/>
    <n v="109"/>
    <n v="137"/>
    <n v="150"/>
    <n v="163.17400000000001"/>
    <n v="191.82599999999999"/>
  </r>
  <r>
    <n v="1000394473"/>
    <s v="CITY OF KIRKLAND PUBLIC WORKS"/>
    <n v="220005227636"/>
    <x v="0"/>
    <n v="5000757065"/>
    <x v="0"/>
    <s v="SCH_24EL"/>
    <s v="One"/>
    <n v="20"/>
    <n v="180"/>
    <n v="163"/>
    <n v="159"/>
    <n v="124"/>
    <n v="108"/>
    <n v="99"/>
    <n v="86"/>
    <n v="89"/>
    <n v="123"/>
    <n v="139"/>
    <n v="168"/>
    <n v="204"/>
  </r>
  <r>
    <n v="1000394473"/>
    <s v="CITY OF KIRKLAND PUBLIC WORKS"/>
    <n v="220005227636"/>
    <x v="0"/>
    <n v="5000757065"/>
    <x v="0"/>
    <s v="SCH_24EL"/>
    <s v="One"/>
    <n v="20"/>
    <n v="180"/>
    <n v="163"/>
    <n v="159"/>
    <n v="124"/>
    <n v="108"/>
    <n v="99"/>
    <n v="86"/>
    <n v="89"/>
    <n v="123"/>
    <n v="139"/>
    <n v="168"/>
    <n v="204"/>
  </r>
  <r>
    <n v="1003409924"/>
    <s v="CITY OF KIRKLAND PUBLIC WORKS"/>
    <n v="200000178380"/>
    <x v="0"/>
    <n v="5000799149"/>
    <x v="0"/>
    <s v="SCH_24EC"/>
    <s v="One"/>
    <n v="20"/>
    <n v="402"/>
    <n v="383"/>
    <n v="415"/>
    <n v="369"/>
    <n v="374"/>
    <n v="390"/>
    <n v="369"/>
    <n v="361"/>
    <n v="416"/>
    <n v="394"/>
    <n v="417"/>
    <n v="428"/>
  </r>
  <r>
    <n v="1003409924"/>
    <s v="CITY OF KIRKLAND PUBLIC WORKS"/>
    <n v="200000178380"/>
    <x v="0"/>
    <n v="5000799149"/>
    <x v="0"/>
    <s v="SCH_24EC"/>
    <s v="One"/>
    <n v="20"/>
    <n v="402"/>
    <n v="383"/>
    <n v="415"/>
    <n v="369"/>
    <n v="374"/>
    <n v="390"/>
    <n v="369"/>
    <n v="361"/>
    <n v="416"/>
    <n v="394"/>
    <n v="417"/>
    <n v="428"/>
  </r>
  <r>
    <n v="1000394473"/>
    <s v="CITY OF KIRKLAND PUBLIC WORKS"/>
    <n v="200000413662"/>
    <x v="0"/>
    <n v="5000805901"/>
    <x v="0"/>
    <s v="SCH_24EC"/>
    <s v="One"/>
    <n v="20"/>
    <n v="342"/>
    <n v="320"/>
    <n v="330"/>
    <n v="314"/>
    <n v="259"/>
    <n v="255"/>
    <n v="269"/>
    <n v="277"/>
    <n v="325"/>
    <n v="305"/>
    <n v="305"/>
    <n v="352"/>
  </r>
  <r>
    <n v="1000394473"/>
    <s v="CITY OF KIRKLAND PUBLIC WORKS"/>
    <n v="200000413662"/>
    <x v="0"/>
    <n v="5000805901"/>
    <x v="0"/>
    <s v="SCH_24EC"/>
    <s v="One"/>
    <n v="20"/>
    <n v="342"/>
    <n v="320"/>
    <n v="330"/>
    <n v="314"/>
    <n v="259"/>
    <n v="255"/>
    <n v="269"/>
    <n v="277"/>
    <n v="325"/>
    <n v="305"/>
    <n v="305"/>
    <n v="352"/>
  </r>
  <r>
    <n v="1000394473"/>
    <s v="CITY OF KIRKLAND PUBLIC WORKS"/>
    <n v="200000414454"/>
    <x v="0"/>
    <n v="5000890777"/>
    <x v="0"/>
    <s v="SCH_24EC"/>
    <s v="One"/>
    <n v="20"/>
    <n v="778"/>
    <n v="739"/>
    <n v="795"/>
    <n v="697"/>
    <n v="708"/>
    <n v="747"/>
    <n v="712"/>
    <n v="698"/>
    <n v="807"/>
    <n v="743"/>
    <n v="786"/>
    <n v="801"/>
  </r>
  <r>
    <n v="1000394473"/>
    <s v="CITY OF KIRKLAND PUBLIC WORKS"/>
    <n v="200000414454"/>
    <x v="0"/>
    <n v="5000890777"/>
    <x v="0"/>
    <s v="SCH_24EC"/>
    <s v="One"/>
    <n v="20"/>
    <n v="778"/>
    <n v="739"/>
    <n v="795"/>
    <n v="697"/>
    <n v="708"/>
    <n v="747"/>
    <n v="712"/>
    <n v="698"/>
    <n v="807"/>
    <n v="743"/>
    <n v="786"/>
    <n v="801"/>
  </r>
  <r>
    <n v="1000394473"/>
    <s v="CITY OF KIRKLAND PUBLIC WORKS"/>
    <n v="200000412136"/>
    <x v="0"/>
    <n v="5000922329"/>
    <x v="0"/>
    <s v="SCH_24EC"/>
    <s v="One"/>
    <n v="20"/>
    <n v="69"/>
    <n v="62"/>
    <n v="63"/>
    <n v="62"/>
    <n v="57"/>
    <n v="55"/>
    <n v="58"/>
    <n v="54"/>
    <n v="64"/>
    <n v="61"/>
    <n v="61"/>
    <n v="72"/>
  </r>
  <r>
    <n v="1000394473"/>
    <s v="CITY OF KIRKLAND PUBLIC WORKS"/>
    <n v="200000412136"/>
    <x v="0"/>
    <n v="5000922329"/>
    <x v="0"/>
    <s v="SCH_24EC"/>
    <s v="One"/>
    <n v="20"/>
    <n v="69"/>
    <n v="62"/>
    <n v="63"/>
    <n v="62"/>
    <n v="57"/>
    <n v="55"/>
    <n v="58"/>
    <n v="54"/>
    <n v="64"/>
    <n v="61"/>
    <n v="61"/>
    <n v="72"/>
  </r>
  <r>
    <n v="1003409924"/>
    <s v="CITY OF KIRKLAND PUBLIC WORKS"/>
    <n v="200013215690"/>
    <x v="0"/>
    <n v="5000934959"/>
    <x v="0"/>
    <s v="SCH_24EC"/>
    <s v="One"/>
    <n v="20"/>
    <n v="11720"/>
    <n v="9920"/>
    <n v="10200"/>
    <n v="11160"/>
    <n v="10080"/>
    <n v="10720"/>
    <n v="11320"/>
    <n v="10880"/>
    <n v="11840"/>
    <n v="11640"/>
    <n v="11960"/>
    <n v="13920"/>
  </r>
  <r>
    <n v="1003409924"/>
    <s v="CITY OF KIRKLAND PUBLIC WORKS"/>
    <n v="200013215690"/>
    <x v="0"/>
    <n v="5000934959"/>
    <x v="0"/>
    <s v="SCH_24EC"/>
    <s v="One"/>
    <n v="20"/>
    <n v="11720"/>
    <n v="9920"/>
    <n v="10200"/>
    <n v="11160"/>
    <n v="10080"/>
    <n v="10720"/>
    <n v="11320"/>
    <n v="10880"/>
    <n v="11840"/>
    <n v="11640"/>
    <n v="11960"/>
    <n v="13920"/>
  </r>
  <r>
    <n v="1004391412"/>
    <s v="CITY OF KIRKLAND PUBLIC WORKS"/>
    <n v="200021753880"/>
    <x v="0"/>
    <n v="5001095735"/>
    <x v="0"/>
    <s v="SCH_24EC"/>
    <s v="One"/>
    <n v="20"/>
    <n v="4080"/>
    <n v="4400"/>
    <n v="3920"/>
    <n v="3960"/>
    <n v="3480"/>
    <n v="2560"/>
    <n v="760"/>
    <n v="680"/>
    <n v="1280"/>
    <n v="2800"/>
    <n v="3760"/>
    <n v="4200"/>
  </r>
  <r>
    <n v="1004391412"/>
    <s v="CITY OF KIRKLAND PUBLIC WORKS"/>
    <n v="200021753880"/>
    <x v="0"/>
    <n v="5001095735"/>
    <x v="0"/>
    <s v="SCH_24EC"/>
    <s v="One"/>
    <n v="20"/>
    <n v="4080"/>
    <n v="4400"/>
    <n v="3920"/>
    <n v="3960"/>
    <n v="3480"/>
    <n v="2560"/>
    <n v="760"/>
    <n v="680"/>
    <n v="1280"/>
    <n v="2800"/>
    <n v="3760"/>
    <n v="4200"/>
  </r>
  <r>
    <n v="1000394473"/>
    <s v="CITY OF KIRKLAND PUBLIC WORKS"/>
    <n v="200000411732"/>
    <x v="0"/>
    <n v="5001169668"/>
    <x v="0"/>
    <s v="SCH_24EC"/>
    <s v="One"/>
    <n v="20"/>
    <n v="1304"/>
    <n v="1145"/>
    <n v="1083"/>
    <n v="983"/>
    <n v="831"/>
    <n v="761"/>
    <n v="770"/>
    <n v="757"/>
    <n v="980"/>
    <n v="1008"/>
    <n v="1099"/>
    <n v="1535"/>
  </r>
  <r>
    <n v="1000394473"/>
    <s v="CITY OF KIRKLAND PUBLIC WORKS"/>
    <n v="200000411732"/>
    <x v="0"/>
    <n v="5001169668"/>
    <x v="0"/>
    <s v="SCH_24EC"/>
    <s v="One"/>
    <n v="20"/>
    <n v="1304"/>
    <n v="1145"/>
    <n v="1083"/>
    <n v="983"/>
    <n v="831"/>
    <n v="761"/>
    <n v="770"/>
    <n v="757"/>
    <n v="980"/>
    <n v="1008"/>
    <n v="1099"/>
    <n v="1535"/>
  </r>
  <r>
    <n v="1003409924"/>
    <s v="CITY OF KIRKLAND PUBLIC WORKS"/>
    <n v="200003129372"/>
    <x v="0"/>
    <n v="5001203126"/>
    <x v="0"/>
    <s v="SCH_24EC"/>
    <s v="One"/>
    <n v="20"/>
    <n v="648"/>
    <n v="540"/>
    <n v="493"/>
    <n v="508"/>
    <n v="469"/>
    <n v="479"/>
    <n v="509"/>
    <n v="494"/>
    <n v="566"/>
    <n v="559"/>
    <n v="551"/>
    <n v="667"/>
  </r>
  <r>
    <n v="1003409924"/>
    <s v="CITY OF KIRKLAND PUBLIC WORKS"/>
    <n v="200003129372"/>
    <x v="0"/>
    <n v="5001203126"/>
    <x v="0"/>
    <s v="SCH_24EC"/>
    <s v="One"/>
    <n v="20"/>
    <n v="648"/>
    <n v="540"/>
    <n v="493"/>
    <n v="508"/>
    <n v="469"/>
    <n v="479"/>
    <n v="509"/>
    <n v="494"/>
    <n v="566"/>
    <n v="559"/>
    <n v="551"/>
    <n v="667"/>
  </r>
  <r>
    <n v="1002614540"/>
    <s v="CITY OF KIRKLAND PUBLIC WORKS"/>
    <n v="200009539657"/>
    <x v="0"/>
    <n v="5001282915"/>
    <x v="0"/>
    <s v="SCH_24EC"/>
    <s v="One"/>
    <n v="20"/>
    <n v="930"/>
    <n v="843"/>
    <n v="1438"/>
    <n v="1781"/>
    <n v="835"/>
    <n v="549"/>
    <n v="486"/>
    <n v="498"/>
    <n v="703"/>
    <n v="689"/>
    <n v="661"/>
    <n v="915"/>
  </r>
  <r>
    <n v="1002614540"/>
    <s v="CITY OF KIRKLAND PUBLIC WORKS"/>
    <n v="200009539657"/>
    <x v="0"/>
    <n v="5001282915"/>
    <x v="0"/>
    <s v="SCH_24EC"/>
    <s v="One"/>
    <n v="20"/>
    <n v="930"/>
    <n v="843"/>
    <n v="1438"/>
    <n v="1781"/>
    <n v="835"/>
    <n v="549"/>
    <n v="486"/>
    <n v="498"/>
    <n v="703"/>
    <n v="689"/>
    <n v="661"/>
    <n v="915"/>
  </r>
  <r>
    <n v="1004391412"/>
    <s v="CITY OF KIRKLAND PUBLIC WORKS"/>
    <n v="200002335327"/>
    <x v="0"/>
    <n v="5001296091"/>
    <x v="0"/>
    <s v="SCH_24EC"/>
    <s v="One"/>
    <n v="20"/>
    <n v="11040"/>
    <n v="11120"/>
    <n v="10240"/>
    <n v="9440"/>
    <n v="10080"/>
    <n v="8000"/>
    <n v="9800"/>
    <n v="8040"/>
    <n v="3760"/>
    <n v="5440"/>
    <n v="8000"/>
    <n v="10120"/>
  </r>
  <r>
    <n v="1004391412"/>
    <s v="CITY OF KIRKLAND PUBLIC WORKS"/>
    <n v="200002335327"/>
    <x v="0"/>
    <n v="5001296091"/>
    <x v="0"/>
    <s v="SCH_24EC"/>
    <s v="One"/>
    <n v="20"/>
    <n v="11040"/>
    <n v="11120"/>
    <n v="10240"/>
    <n v="9440"/>
    <n v="10080"/>
    <n v="8000"/>
    <n v="9800"/>
    <n v="8040"/>
    <n v="3760"/>
    <n v="5440"/>
    <n v="8000"/>
    <n v="10120"/>
  </r>
  <r>
    <n v="1004391412"/>
    <s v="CITY OF KIRKLAND PUBLIC WORKS"/>
    <n v="200003955388"/>
    <x v="0"/>
    <n v="5001305386"/>
    <x v="0"/>
    <s v="SCH_24EC"/>
    <s v="One"/>
    <n v="20"/>
    <n v="2520"/>
    <n v="2840"/>
    <n v="2560"/>
    <n v="2560"/>
    <n v="2920"/>
    <n v="2760"/>
    <n v="800"/>
    <n v="1000"/>
    <n v="1320"/>
    <n v="2720"/>
    <n v="1200"/>
    <n v="2480"/>
  </r>
  <r>
    <n v="1004391412"/>
    <s v="CITY OF KIRKLAND PUBLIC WORKS"/>
    <n v="200003955388"/>
    <x v="0"/>
    <n v="5001305386"/>
    <x v="0"/>
    <s v="SCH_24EC"/>
    <s v="One"/>
    <n v="20"/>
    <n v="2520"/>
    <n v="2840"/>
    <n v="2560"/>
    <n v="2560"/>
    <n v="2920"/>
    <n v="2760"/>
    <n v="800"/>
    <n v="1000"/>
    <n v="1320"/>
    <n v="2720"/>
    <n v="1200"/>
    <n v="2480"/>
  </r>
  <r>
    <n v="1000586162"/>
    <s v="CITY OF KIRKLAND PUBLIC WORKS"/>
    <n v="200000419735"/>
    <x v="0"/>
    <n v="5001479627"/>
    <x v="0"/>
    <s v="SCH_24EC"/>
    <s v="One"/>
    <n v="20"/>
    <n v="974"/>
    <n v="860"/>
    <n v="273"/>
    <n v="272"/>
    <n v="304"/>
    <n v="284"/>
    <n v="287"/>
    <n v="305"/>
    <n v="284"/>
    <n v="301"/>
    <n v="283"/>
    <n v="322"/>
  </r>
  <r>
    <n v="1000586162"/>
    <s v="CITY OF KIRKLAND PUBLIC WORKS"/>
    <n v="200000419735"/>
    <x v="0"/>
    <n v="5001479627"/>
    <x v="0"/>
    <s v="SCH_24EC"/>
    <s v="One"/>
    <n v="20"/>
    <n v="974"/>
    <n v="860"/>
    <n v="273"/>
    <n v="272"/>
    <n v="304"/>
    <n v="284"/>
    <n v="287"/>
    <n v="305"/>
    <n v="284"/>
    <n v="301"/>
    <n v="283"/>
    <n v="322"/>
  </r>
  <r>
    <n v="1000394473"/>
    <s v="CITY OF KIRKLAND PUBLIC WORKS"/>
    <n v="200000411914"/>
    <x v="0"/>
    <n v="5001507758"/>
    <x v="0"/>
    <s v="SCH_24EC"/>
    <s v="One"/>
    <n v="20"/>
    <n v="45"/>
    <n v="43"/>
    <n v="44"/>
    <n v="45"/>
    <n v="44"/>
    <n v="44"/>
    <n v="46"/>
    <n v="42"/>
    <n v="48"/>
    <n v="44"/>
    <n v="42"/>
    <n v="49"/>
  </r>
  <r>
    <n v="1000394473"/>
    <s v="CITY OF KIRKLAND PUBLIC WORKS"/>
    <n v="200000411914"/>
    <x v="0"/>
    <n v="5001507758"/>
    <x v="0"/>
    <s v="SCH_24EC"/>
    <s v="One"/>
    <n v="20"/>
    <n v="45"/>
    <n v="43"/>
    <n v="44"/>
    <n v="45"/>
    <n v="44"/>
    <n v="44"/>
    <n v="46"/>
    <n v="42"/>
    <n v="48"/>
    <n v="44"/>
    <n v="42"/>
    <n v="49"/>
  </r>
  <r>
    <n v="1003409924"/>
    <s v="CITY OF KIRKLAND PUBLIC WORKS"/>
    <n v="200016285922"/>
    <x v="0"/>
    <n v="5001529335"/>
    <x v="0"/>
    <s v="SCH_24EC"/>
    <s v="One"/>
    <n v="20"/>
    <n v="510"/>
    <n v="439"/>
    <n v="427"/>
    <n v="452"/>
    <n v="397"/>
    <n v="398"/>
    <n v="420"/>
    <n v="408"/>
    <n v="452"/>
    <n v="436"/>
    <n v="434"/>
    <n v="489"/>
  </r>
  <r>
    <n v="1003409924"/>
    <s v="CITY OF KIRKLAND PUBLIC WORKS"/>
    <n v="200016285922"/>
    <x v="0"/>
    <n v="5001529335"/>
    <x v="0"/>
    <s v="SCH_24EC"/>
    <s v="One"/>
    <n v="20"/>
    <n v="510"/>
    <n v="439"/>
    <n v="427"/>
    <n v="452"/>
    <n v="397"/>
    <n v="398"/>
    <n v="420"/>
    <n v="408"/>
    <n v="452"/>
    <n v="436"/>
    <n v="434"/>
    <n v="489"/>
  </r>
  <r>
    <n v="1003409924"/>
    <s v="CITY OF KIRKLAND PUBLIC WORKS"/>
    <n v="200023406305"/>
    <x v="0"/>
    <n v="5001538013"/>
    <x v="0"/>
    <s v="SCH_24EL"/>
    <s v="One"/>
    <n v="20"/>
    <n v="1090"/>
    <n v="1200"/>
    <n v="1310"/>
    <n v="1104"/>
    <n v="1034"/>
    <n v="1002"/>
    <n v="909"/>
    <n v="933"/>
    <n v="1162"/>
    <n v="1148"/>
    <n v="1271"/>
    <n v="1481"/>
  </r>
  <r>
    <n v="1003409924"/>
    <s v="CITY OF KIRKLAND PUBLIC WORKS"/>
    <n v="200023406305"/>
    <x v="0"/>
    <n v="5001538013"/>
    <x v="0"/>
    <s v="SCH_24EL"/>
    <s v="One"/>
    <n v="20"/>
    <n v="1090"/>
    <n v="1200"/>
    <n v="1310"/>
    <n v="1104"/>
    <n v="1034"/>
    <n v="1002"/>
    <n v="909"/>
    <n v="933"/>
    <n v="1162"/>
    <n v="1148"/>
    <n v="1271"/>
    <n v="1481"/>
  </r>
  <r>
    <n v="1003409924"/>
    <s v="CITY OF KIRKLAND PUBLIC WORKS"/>
    <n v="200014545657"/>
    <x v="0"/>
    <n v="5001547277"/>
    <x v="0"/>
    <s v="SCH_24EC"/>
    <s v="One"/>
    <n v="20"/>
    <n v="179"/>
    <n v="169"/>
    <n v="181"/>
    <n v="159"/>
    <n v="160"/>
    <n v="167"/>
    <n v="155"/>
    <n v="152"/>
    <n v="178"/>
    <n v="168"/>
    <n v="180"/>
    <n v="183"/>
  </r>
  <r>
    <n v="1003409924"/>
    <s v="CITY OF KIRKLAND PUBLIC WORKS"/>
    <n v="200014545657"/>
    <x v="0"/>
    <n v="5001547277"/>
    <x v="0"/>
    <s v="SCH_24EC"/>
    <s v="One"/>
    <n v="20"/>
    <n v="179"/>
    <n v="169"/>
    <n v="181"/>
    <n v="159"/>
    <n v="160"/>
    <n v="167"/>
    <n v="155"/>
    <n v="152"/>
    <n v="178"/>
    <n v="168"/>
    <n v="180"/>
    <n v="183"/>
  </r>
  <r>
    <n v="1000394473"/>
    <s v="CITY OF KIRKLAND PUBLIC WORKS"/>
    <n v="200000412714"/>
    <x v="0"/>
    <n v="5001560819"/>
    <x v="0"/>
    <s v="SCH_24EC"/>
    <s v="One"/>
    <n v="20"/>
    <n v="950"/>
    <n v="899"/>
    <n v="916"/>
    <n v="756"/>
    <n v="710"/>
    <n v="710"/>
    <n v="641"/>
    <n v="658"/>
    <n v="822"/>
    <n v="831"/>
    <n v="928"/>
    <n v="1006"/>
  </r>
  <r>
    <n v="1000394473"/>
    <s v="CITY OF KIRKLAND PUBLIC WORKS"/>
    <n v="200000412714"/>
    <x v="0"/>
    <n v="5001560819"/>
    <x v="0"/>
    <s v="SCH_24EC"/>
    <s v="One"/>
    <n v="20"/>
    <n v="950"/>
    <n v="899"/>
    <n v="916"/>
    <n v="756"/>
    <n v="710"/>
    <n v="710"/>
    <n v="641"/>
    <n v="658"/>
    <n v="822"/>
    <n v="831"/>
    <n v="928"/>
    <n v="1006"/>
  </r>
  <r>
    <n v="1003409924"/>
    <s v="CITY OF KIRKLAND PUBLIC WORKS"/>
    <n v="200009619251"/>
    <x v="0"/>
    <n v="5001590474"/>
    <x v="0"/>
    <s v="SCH_24EC"/>
    <s v="One"/>
    <n v="20"/>
    <n v="3560"/>
    <n v="1734"/>
    <n v="2321"/>
    <n v="1902"/>
    <n v="1614"/>
    <n v="1045"/>
    <n v="659"/>
    <n v="667"/>
    <n v="663"/>
    <n v="1228"/>
    <n v="1720"/>
    <n v="2298"/>
  </r>
  <r>
    <n v="1003409924"/>
    <s v="CITY OF KIRKLAND PUBLIC WORKS"/>
    <n v="200009619251"/>
    <x v="0"/>
    <n v="5001590474"/>
    <x v="0"/>
    <s v="SCH_24EC"/>
    <s v="One"/>
    <n v="20"/>
    <n v="3560"/>
    <n v="1734"/>
    <n v="2321"/>
    <n v="1902"/>
    <n v="1614"/>
    <n v="1045"/>
    <n v="659"/>
    <n v="667"/>
    <n v="663"/>
    <n v="1228"/>
    <n v="1720"/>
    <n v="2298"/>
  </r>
  <r>
    <n v="1000394473"/>
    <s v="CITY OF KIRKLAND PUBLIC WORKS"/>
    <n v="200000414256"/>
    <x v="0"/>
    <n v="5001597561"/>
    <x v="0"/>
    <s v="SCH_24EC"/>
    <s v="One"/>
    <n v="20"/>
    <n v="770"/>
    <n v="726"/>
    <n v="748"/>
    <n v="637"/>
    <n v="614"/>
    <n v="622"/>
    <n v="574"/>
    <n v="579"/>
    <n v="706"/>
    <n v="690"/>
    <n v="754"/>
    <n v="802"/>
  </r>
  <r>
    <n v="1000394473"/>
    <s v="CITY OF KIRKLAND PUBLIC WORKS"/>
    <n v="200000414256"/>
    <x v="0"/>
    <n v="5001597561"/>
    <x v="0"/>
    <s v="SCH_24EC"/>
    <s v="One"/>
    <n v="20"/>
    <n v="770"/>
    <n v="726"/>
    <n v="748"/>
    <n v="637"/>
    <n v="614"/>
    <n v="622"/>
    <n v="574"/>
    <n v="579"/>
    <n v="706"/>
    <n v="690"/>
    <n v="754"/>
    <n v="802"/>
  </r>
  <r>
    <n v="1000394473"/>
    <s v="CITY OF KIRKLAND PUBLIC WORKS"/>
    <n v="200000413860"/>
    <x v="0"/>
    <n v="5001601212"/>
    <x v="0"/>
    <s v="SCH_24EC"/>
    <s v="One"/>
    <n v="20"/>
    <n v="677"/>
    <n v="583"/>
    <n v="558"/>
    <n v="523"/>
    <n v="457"/>
    <n v="424"/>
    <n v="435"/>
    <n v="419"/>
    <n v="528"/>
    <n v="531"/>
    <n v="556"/>
    <n v="685"/>
  </r>
  <r>
    <n v="1000394473"/>
    <s v="CITY OF KIRKLAND PUBLIC WORKS"/>
    <n v="200000413860"/>
    <x v="0"/>
    <n v="5001601212"/>
    <x v="0"/>
    <s v="SCH_24EC"/>
    <s v="One"/>
    <n v="20"/>
    <n v="677"/>
    <n v="583"/>
    <n v="558"/>
    <n v="523"/>
    <n v="457"/>
    <n v="424"/>
    <n v="435"/>
    <n v="419"/>
    <n v="528"/>
    <n v="531"/>
    <n v="556"/>
    <n v="685"/>
  </r>
  <r>
    <n v="1000394473"/>
    <s v="CITY OF KIRKLAND PUBLIC WORKS"/>
    <n v="200000435020"/>
    <x v="0"/>
    <n v="5001669905"/>
    <x v="0"/>
    <s v="SCH_24EC"/>
    <s v="One"/>
    <n v="20"/>
    <n v="3"/>
    <n v="2"/>
    <n v="3"/>
    <n v="2"/>
    <n v="3"/>
    <n v="2"/>
    <n v="3"/>
    <n v="2"/>
    <n v="3"/>
    <n v="3"/>
    <n v="2"/>
    <n v="3"/>
  </r>
  <r>
    <n v="1000394473"/>
    <s v="CITY OF KIRKLAND PUBLIC WORKS"/>
    <n v="200000435020"/>
    <x v="0"/>
    <n v="5001669905"/>
    <x v="0"/>
    <s v="SCH_24EC"/>
    <s v="One"/>
    <n v="20"/>
    <n v="3"/>
    <n v="2"/>
    <n v="3"/>
    <n v="2"/>
    <n v="3"/>
    <n v="2"/>
    <n v="3"/>
    <n v="2"/>
    <n v="3"/>
    <n v="3"/>
    <n v="2"/>
    <n v="3"/>
  </r>
  <r>
    <n v="1000394473"/>
    <s v="CITY OF KIRKLAND PUBLIC WORKS"/>
    <n v="200000414652"/>
    <x v="0"/>
    <n v="5001722640"/>
    <x v="0"/>
    <s v="SCH_24EC"/>
    <s v="One"/>
    <n v="20"/>
    <n v="1195"/>
    <n v="1058"/>
    <n v="1022"/>
    <n v="955"/>
    <n v="828"/>
    <n v="760"/>
    <n v="786"/>
    <n v="759"/>
    <n v="936"/>
    <n v="923"/>
    <n v="965"/>
    <n v="1131"/>
  </r>
  <r>
    <n v="1000394473"/>
    <s v="CITY OF KIRKLAND PUBLIC WORKS"/>
    <n v="200000414652"/>
    <x v="0"/>
    <n v="5001722640"/>
    <x v="0"/>
    <s v="SCH_24EC"/>
    <s v="One"/>
    <n v="20"/>
    <n v="1195"/>
    <n v="1058"/>
    <n v="1022"/>
    <n v="955"/>
    <n v="828"/>
    <n v="760"/>
    <n v="786"/>
    <n v="759"/>
    <n v="936"/>
    <n v="923"/>
    <n v="965"/>
    <n v="1131"/>
  </r>
  <r>
    <n v="1000394473"/>
    <s v="CITY OF KIRKLAND PUBLIC WORKS"/>
    <n v="200000413274"/>
    <x v="0"/>
    <n v="5001732162"/>
    <x v="0"/>
    <s v="SCH_24EC"/>
    <s v="One"/>
    <n v="20"/>
    <n v="1109"/>
    <n v="1001"/>
    <n v="988"/>
    <n v="781"/>
    <n v="694"/>
    <n v="654"/>
    <n v="583"/>
    <n v="624"/>
    <n v="832"/>
    <n v="884"/>
    <n v="1042"/>
    <n v="1133"/>
  </r>
  <r>
    <n v="1000394473"/>
    <s v="CITY OF KIRKLAND PUBLIC WORKS"/>
    <n v="200000413274"/>
    <x v="0"/>
    <n v="5001732162"/>
    <x v="0"/>
    <s v="SCH_24EC"/>
    <s v="One"/>
    <n v="20"/>
    <n v="1109"/>
    <n v="1001"/>
    <n v="988"/>
    <n v="781"/>
    <n v="694"/>
    <n v="654"/>
    <n v="583"/>
    <n v="624"/>
    <n v="832"/>
    <n v="884"/>
    <n v="1042"/>
    <n v="1133"/>
  </r>
  <r>
    <n v="1003409924"/>
    <s v="CITY OF KIRKLAND PUBLIC WORKS"/>
    <n v="200014815514"/>
    <x v="0"/>
    <n v="5001778166"/>
    <x v="0"/>
    <s v="SCH_24EC"/>
    <s v="One"/>
    <n v="20"/>
    <n v="2033"/>
    <n v="1969"/>
    <n v="1875"/>
    <n v="1682"/>
    <n v="1379"/>
    <n v="1347"/>
    <n v="1215"/>
    <n v="1245"/>
    <n v="1584"/>
    <n v="1652"/>
    <n v="1854"/>
    <n v="2138"/>
  </r>
  <r>
    <n v="1003409924"/>
    <s v="CITY OF KIRKLAND PUBLIC WORKS"/>
    <n v="200014815514"/>
    <x v="0"/>
    <n v="5001778166"/>
    <x v="0"/>
    <s v="SCH_24EC"/>
    <s v="One"/>
    <n v="20"/>
    <n v="2033"/>
    <n v="1969"/>
    <n v="1875"/>
    <n v="1682"/>
    <n v="1379"/>
    <n v="1347"/>
    <n v="1215"/>
    <n v="1245"/>
    <n v="1584"/>
    <n v="1652"/>
    <n v="1854"/>
    <n v="2138"/>
  </r>
  <r>
    <n v="1003928917"/>
    <s v="CITY OF KIRKLAND PUBLIC WORKS"/>
    <n v="200004679698"/>
    <x v="0"/>
    <n v="5001787316"/>
    <x v="0"/>
    <s v="SCH_24EC"/>
    <s v="One"/>
    <n v="20"/>
    <n v="831"/>
    <n v="811"/>
    <n v="753"/>
    <n v="1035"/>
    <n v="1034"/>
    <n v="709"/>
    <n v="748"/>
    <n v="787"/>
    <n v="701"/>
    <n v="672"/>
    <n v="616"/>
    <n v="646"/>
  </r>
  <r>
    <n v="1003928917"/>
    <s v="CITY OF KIRKLAND PUBLIC WORKS"/>
    <n v="200004679698"/>
    <x v="0"/>
    <n v="5001787316"/>
    <x v="0"/>
    <s v="SCH_24EC"/>
    <s v="One"/>
    <n v="20"/>
    <n v="831"/>
    <n v="811"/>
    <n v="753"/>
    <n v="1035"/>
    <n v="1034"/>
    <n v="709"/>
    <n v="748"/>
    <n v="787"/>
    <n v="701"/>
    <n v="672"/>
    <n v="616"/>
    <n v="646"/>
  </r>
  <r>
    <n v="1003409924"/>
    <s v="CITY OF KIRKLAND PUBLIC WORKS"/>
    <n v="200003920382"/>
    <x v="0"/>
    <n v="5001836507"/>
    <x v="0"/>
    <s v="SCH_24EC"/>
    <s v="One"/>
    <n v="20"/>
    <n v="5"/>
    <n v="4"/>
    <n v="4"/>
    <n v="5"/>
    <n v="4"/>
    <n v="4"/>
    <n v="5"/>
    <n v="4"/>
    <n v="5"/>
    <n v="4"/>
    <n v="5"/>
    <n v="4"/>
  </r>
  <r>
    <n v="1003409924"/>
    <s v="CITY OF KIRKLAND PUBLIC WORKS"/>
    <n v="200003920382"/>
    <x v="0"/>
    <n v="5001836507"/>
    <x v="0"/>
    <s v="SCH_24EC"/>
    <s v="One"/>
    <n v="20"/>
    <n v="5"/>
    <n v="4"/>
    <n v="4"/>
    <n v="5"/>
    <n v="4"/>
    <n v="4"/>
    <n v="5"/>
    <n v="4"/>
    <n v="5"/>
    <n v="4"/>
    <n v="5"/>
    <n v="4"/>
  </r>
  <r>
    <n v="1004633666"/>
    <s v="CITY OF KIRKLAND PUBLIC WORKS"/>
    <n v="200003713092"/>
    <x v="0"/>
    <n v="5001944812"/>
    <x v="0"/>
    <s v="SCH_24EC"/>
    <s v="One"/>
    <n v="20"/>
    <n v="8759"/>
    <n v="7136"/>
    <n v="7059"/>
    <n v="7811"/>
    <n v="4590"/>
    <n v="3789"/>
    <n v="4175"/>
    <n v="6616"/>
    <n v="5867"/>
    <n v="4699"/>
    <n v="5985"/>
    <n v="5780"/>
  </r>
  <r>
    <n v="1004633666"/>
    <s v="CITY OF KIRKLAND PUBLIC WORKS"/>
    <n v="200003713092"/>
    <x v="0"/>
    <n v="5001944812"/>
    <x v="0"/>
    <s v="SCH_24EC"/>
    <s v="One"/>
    <n v="20"/>
    <n v="8759"/>
    <n v="7136"/>
    <n v="7059"/>
    <n v="7811"/>
    <n v="4590"/>
    <n v="3789"/>
    <n v="4175"/>
    <n v="6616"/>
    <n v="5867"/>
    <n v="4699"/>
    <n v="5985"/>
    <n v="5780"/>
  </r>
  <r>
    <n v="1004391412"/>
    <s v="CITY OF KIRKLAND PUBLIC WORKS"/>
    <n v="220002145070"/>
    <x v="0"/>
    <n v="5001958674"/>
    <x v="0"/>
    <s v="SCH_24EC"/>
    <s v="One"/>
    <n v="20"/>
    <m/>
    <m/>
    <m/>
    <m/>
    <m/>
    <m/>
    <m/>
    <m/>
    <n v="1"/>
    <m/>
    <m/>
    <m/>
  </r>
  <r>
    <n v="1004391412"/>
    <s v="CITY OF KIRKLAND PUBLIC WORKS"/>
    <n v="220002145070"/>
    <x v="0"/>
    <n v="5001958674"/>
    <x v="0"/>
    <s v="SCH_24EC"/>
    <s v="One"/>
    <n v="20"/>
    <m/>
    <m/>
    <m/>
    <m/>
    <m/>
    <m/>
    <m/>
    <m/>
    <n v="1"/>
    <m/>
    <m/>
    <m/>
  </r>
  <r>
    <n v="1003409924"/>
    <s v="CITY OF KIRKLAND PUBLIC WORKS"/>
    <n v="220000588321"/>
    <x v="0"/>
    <n v="5001959780"/>
    <x v="0"/>
    <s v="SCH_24EC"/>
    <s v="One"/>
    <n v="20"/>
    <n v="290"/>
    <n v="276"/>
    <n v="307"/>
    <n v="277"/>
    <n v="288"/>
    <n v="308"/>
    <n v="291"/>
    <n v="281"/>
    <n v="318"/>
    <n v="289"/>
    <n v="300"/>
    <n v="298"/>
  </r>
  <r>
    <n v="1003409924"/>
    <s v="CITY OF KIRKLAND PUBLIC WORKS"/>
    <n v="220000588321"/>
    <x v="0"/>
    <n v="5001959780"/>
    <x v="0"/>
    <s v="SCH_24EC"/>
    <s v="One"/>
    <n v="20"/>
    <n v="290"/>
    <n v="276"/>
    <n v="307"/>
    <n v="277"/>
    <n v="288"/>
    <n v="308"/>
    <n v="291"/>
    <n v="281"/>
    <n v="318"/>
    <n v="289"/>
    <n v="300"/>
    <n v="298"/>
  </r>
  <r>
    <n v="1000394473"/>
    <s v="CITY OF KIRKLAND PUBLIC WORKS"/>
    <n v="220008126462"/>
    <x v="0"/>
    <n v="5002019747"/>
    <x v="0"/>
    <s v="SCH_24EC"/>
    <s v="One"/>
    <n v="20"/>
    <n v="1160"/>
    <n v="968"/>
    <n v="892"/>
    <n v="808"/>
    <n v="811"/>
    <n v="702"/>
    <n v="727"/>
    <n v="741"/>
    <n v="823"/>
    <n v="976"/>
    <n v="970"/>
    <n v="1032"/>
  </r>
  <r>
    <n v="1000394473"/>
    <s v="CITY OF KIRKLAND PUBLIC WORKS"/>
    <n v="220008126462"/>
    <x v="0"/>
    <n v="5002019747"/>
    <x v="0"/>
    <s v="SCH_24EC"/>
    <s v="One"/>
    <n v="20"/>
    <n v="1160"/>
    <n v="968"/>
    <n v="892"/>
    <n v="808"/>
    <n v="811"/>
    <n v="702"/>
    <n v="727"/>
    <n v="741"/>
    <n v="823"/>
    <n v="976"/>
    <n v="970"/>
    <n v="1032"/>
  </r>
  <r>
    <n v="1000394473"/>
    <s v="CITY OF KIRKLAND PUBLIC WORKS"/>
    <n v="220008131173"/>
    <x v="0"/>
    <n v="5002019755"/>
    <x v="0"/>
    <s v="SCH_24EC"/>
    <s v="One"/>
    <n v="20"/>
    <n v="1661"/>
    <n v="1647"/>
    <n v="1353"/>
    <n v="1201"/>
    <n v="1115"/>
    <n v="995"/>
    <n v="955"/>
    <n v="1085"/>
    <n v="1137"/>
    <n v="1387"/>
    <n v="1343"/>
    <n v="1496"/>
  </r>
  <r>
    <n v="1000394473"/>
    <s v="CITY OF KIRKLAND PUBLIC WORKS"/>
    <n v="220008131173"/>
    <x v="0"/>
    <n v="5002019755"/>
    <x v="0"/>
    <s v="SCH_24EC"/>
    <s v="One"/>
    <n v="20"/>
    <n v="1661"/>
    <n v="1647"/>
    <n v="1353"/>
    <n v="1201"/>
    <n v="1115"/>
    <n v="995"/>
    <n v="955"/>
    <n v="1085"/>
    <n v="1137"/>
    <n v="1387"/>
    <n v="1343"/>
    <n v="1496"/>
  </r>
  <r>
    <n v="1000394473"/>
    <s v="CITY OF KIRKLAND PUBLIC WORKS"/>
    <n v="220008120747"/>
    <x v="0"/>
    <n v="5002019757"/>
    <x v="0"/>
    <s v="SCH_24EC"/>
    <s v="One"/>
    <n v="20"/>
    <n v="2101"/>
    <n v="1803"/>
    <n v="1628"/>
    <n v="1442"/>
    <n v="1401"/>
    <n v="1202"/>
    <n v="1234"/>
    <n v="1279"/>
    <n v="1453"/>
    <n v="1768"/>
    <n v="1766"/>
    <n v="1992"/>
  </r>
  <r>
    <n v="1000394473"/>
    <s v="CITY OF KIRKLAND PUBLIC WORKS"/>
    <n v="220008120747"/>
    <x v="0"/>
    <n v="5002019757"/>
    <x v="0"/>
    <s v="SCH_24EC"/>
    <s v="One"/>
    <n v="20"/>
    <n v="2101"/>
    <n v="1803"/>
    <n v="1628"/>
    <n v="1442"/>
    <n v="1401"/>
    <n v="1202"/>
    <n v="1234"/>
    <n v="1279"/>
    <n v="1453"/>
    <n v="1768"/>
    <n v="1766"/>
    <n v="1992"/>
  </r>
  <r>
    <n v="1003409924"/>
    <s v="CITY OF KIRKLAND PUBLIC WORKS"/>
    <n v="200010263529"/>
    <x v="0"/>
    <n v="5002062195"/>
    <x v="0"/>
    <s v="SCH_24EC"/>
    <s v="One"/>
    <n v="20"/>
    <n v="440"/>
    <n v="460"/>
    <n v="400"/>
    <n v="390"/>
    <n v="410"/>
    <n v="372"/>
    <n v="378"/>
    <n v="410"/>
    <n v="398"/>
    <n v="443"/>
    <n v="418"/>
    <n v="457"/>
  </r>
  <r>
    <n v="1003409924"/>
    <s v="CITY OF KIRKLAND PUBLIC WORKS"/>
    <n v="200010263529"/>
    <x v="0"/>
    <n v="5002062195"/>
    <x v="0"/>
    <s v="SCH_24EC"/>
    <s v="One"/>
    <n v="20"/>
    <n v="440"/>
    <n v="460"/>
    <n v="400"/>
    <n v="390"/>
    <n v="410"/>
    <n v="372"/>
    <n v="378"/>
    <n v="410"/>
    <n v="398"/>
    <n v="443"/>
    <n v="418"/>
    <n v="457"/>
  </r>
  <r>
    <n v="1003409924"/>
    <s v="CITY OF KIRKLAND PUBLIC WORKS"/>
    <n v="220008195335"/>
    <x v="0"/>
    <n v="5002070079"/>
    <x v="0"/>
    <s v="SCH_24EC"/>
    <s v="One"/>
    <n v="20"/>
    <n v="628"/>
    <n v="536"/>
    <n v="497"/>
    <n v="475"/>
    <n v="406"/>
    <n v="404"/>
    <n v="426"/>
    <n v="568"/>
    <n v="676"/>
    <n v="709"/>
    <n v="745"/>
    <n v="867"/>
  </r>
  <r>
    <n v="1003409924"/>
    <s v="CITY OF KIRKLAND PUBLIC WORKS"/>
    <n v="220008195335"/>
    <x v="0"/>
    <n v="5002070079"/>
    <x v="0"/>
    <s v="SCH_24EC"/>
    <s v="One"/>
    <n v="20"/>
    <n v="628"/>
    <n v="536"/>
    <n v="497"/>
    <n v="475"/>
    <n v="406"/>
    <n v="404"/>
    <n v="426"/>
    <n v="568"/>
    <n v="676"/>
    <n v="709"/>
    <n v="745"/>
    <n v="867"/>
  </r>
  <r>
    <n v="1001865523"/>
    <s v="CITY OF KIRKLAND-EVEREST PARK"/>
    <n v="200008186963"/>
    <x v="0"/>
    <n v="5001887085"/>
    <x v="0"/>
    <s v="SCH_24EC"/>
    <s v="One"/>
    <n v="20"/>
    <n v="455"/>
    <n v="509"/>
    <n v="437"/>
    <n v="394"/>
    <n v="247"/>
    <n v="286"/>
    <n v="216"/>
    <n v="206"/>
    <n v="178"/>
    <n v="205"/>
    <n v="294"/>
    <n v="546"/>
  </r>
  <r>
    <n v="1001865523"/>
    <s v="CITY OF KIRKLAND-EVEREST PARK"/>
    <n v="200008186963"/>
    <x v="0"/>
    <n v="5001887085"/>
    <x v="0"/>
    <s v="SCH_24EC"/>
    <s v="One"/>
    <n v="20"/>
    <n v="455"/>
    <n v="509"/>
    <n v="437"/>
    <n v="394"/>
    <n v="247"/>
    <n v="286"/>
    <n v="216"/>
    <n v="206"/>
    <n v="178"/>
    <n v="205"/>
    <n v="294"/>
    <n v="546"/>
  </r>
  <r>
    <n v="1004927736"/>
    <s v="CITY OF KIRKLAND-FACILITIES"/>
    <n v="200003973738"/>
    <x v="0"/>
    <n v="5000211271"/>
    <x v="0"/>
    <s v="SCH_24EC"/>
    <s v="One"/>
    <n v="20"/>
    <n v="4400"/>
    <n v="4880"/>
    <n v="5600"/>
    <n v="5120"/>
    <n v="4080"/>
    <n v="4320"/>
    <n v="6960"/>
    <n v="6400"/>
    <n v="5360"/>
    <n v="5120"/>
    <n v="5840"/>
    <n v="6640"/>
  </r>
  <r>
    <n v="1004927736"/>
    <s v="CITY OF KIRKLAND-FACILITIES"/>
    <n v="200003973738"/>
    <x v="0"/>
    <n v="5000211271"/>
    <x v="0"/>
    <s v="SCH_24EC"/>
    <s v="One"/>
    <n v="20"/>
    <n v="4400"/>
    <n v="4880"/>
    <n v="5600"/>
    <n v="5120"/>
    <n v="4080"/>
    <n v="4320"/>
    <n v="6960"/>
    <n v="6400"/>
    <n v="5360"/>
    <n v="5120"/>
    <n v="5840"/>
    <n v="6640"/>
  </r>
  <r>
    <n v="1000318046"/>
    <s v="CITY OF KIRKLAND-MARINA PARK"/>
    <n v="200025380755"/>
    <x v="0"/>
    <n v="5000647457"/>
    <x v="0"/>
    <s v="SCH_24EC"/>
    <s v="One"/>
    <n v="20"/>
    <n v="1883"/>
    <n v="546"/>
    <n v="1365"/>
    <n v="1687"/>
    <n v="1441"/>
    <n v="1442"/>
    <n v="2866"/>
    <n v="2806"/>
    <n v="1760"/>
    <n v="1207"/>
    <n v="701"/>
    <n v="748"/>
  </r>
  <r>
    <n v="1000318046"/>
    <s v="CITY OF KIRKLAND-MARINA PARK"/>
    <n v="200025380755"/>
    <x v="0"/>
    <n v="5000647457"/>
    <x v="0"/>
    <s v="SCH_24EC"/>
    <s v="One"/>
    <n v="20"/>
    <n v="1883"/>
    <n v="546"/>
    <n v="1365"/>
    <n v="1687"/>
    <n v="1441"/>
    <n v="1442"/>
    <n v="2866"/>
    <n v="2806"/>
    <n v="1760"/>
    <n v="1207"/>
    <n v="701"/>
    <n v="748"/>
  </r>
  <r>
    <n v="1000900258"/>
    <s v="CITY OF LACEY"/>
    <n v="200007213222"/>
    <x v="0"/>
    <n v="5000001590"/>
    <x v="0"/>
    <s v="SCH_24EC"/>
    <s v="One"/>
    <n v="20"/>
    <n v="550"/>
    <n v="440"/>
    <n v="400"/>
    <n v="380"/>
    <n v="390"/>
    <n v="320"/>
    <n v="270"/>
    <n v="310"/>
    <n v="310"/>
    <n v="360"/>
    <n v="450"/>
    <n v="490"/>
  </r>
  <r>
    <n v="1000900258"/>
    <s v="CITY OF LACEY"/>
    <n v="200007089168"/>
    <x v="0"/>
    <n v="5000007634"/>
    <x v="0"/>
    <s v="SCH_24EC"/>
    <s v="One"/>
    <n v="20"/>
    <n v="490"/>
    <n v="400"/>
    <n v="470"/>
    <n v="430"/>
    <n v="910"/>
    <n v="1090"/>
    <n v="1030"/>
    <n v="790"/>
    <n v="420"/>
    <n v="410"/>
    <n v="440"/>
    <n v="460"/>
  </r>
  <r>
    <n v="1000900258"/>
    <s v="CITY OF LACEY"/>
    <n v="200007246818"/>
    <x v="0"/>
    <n v="5000011306"/>
    <x v="0"/>
    <s v="SCH_24EL"/>
    <s v="One"/>
    <n v="20"/>
    <n v="1342"/>
    <n v="1371"/>
    <n v="1300.3130000000001"/>
    <n v="1135"/>
    <n v="942.68700000000001"/>
    <n v="910"/>
    <n v="719"/>
    <n v="844"/>
    <n v="958"/>
    <n v="985"/>
    <n v="1182"/>
    <n v="1487"/>
  </r>
  <r>
    <n v="1000900258"/>
    <s v="CITY OF LACEY"/>
    <n v="200007246008"/>
    <x v="0"/>
    <n v="5000025995"/>
    <x v="0"/>
    <s v="SCH_24EL"/>
    <s v="One"/>
    <n v="20"/>
    <n v="3404"/>
    <n v="2930"/>
    <n v="2650"/>
    <n v="2363"/>
    <n v="2248"/>
    <n v="1854"/>
    <n v="1639"/>
    <n v="1918"/>
    <n v="2036"/>
    <n v="2369"/>
    <n v="2970"/>
    <n v="3177"/>
  </r>
  <r>
    <n v="1000900258"/>
    <s v="CITY OF LACEY"/>
    <n v="200007181783"/>
    <x v="0"/>
    <n v="5000029260"/>
    <x v="1"/>
    <s v="SCH_25EC"/>
    <s v="One"/>
    <n v="20"/>
    <n v="100680"/>
    <n v="108120"/>
    <n v="99240"/>
    <n v="84360"/>
    <n v="112320"/>
    <n v="131400"/>
    <n v="160560"/>
    <n v="202080"/>
    <n v="236280"/>
    <n v="191400"/>
    <n v="107040"/>
    <n v="80760"/>
  </r>
  <r>
    <n v="1000900258"/>
    <s v="CITY OF LACEY"/>
    <n v="200007115666"/>
    <x v="0"/>
    <n v="5000036475"/>
    <x v="0"/>
    <s v="SCH_24EC"/>
    <s v="One"/>
    <n v="20"/>
    <n v="9920"/>
    <n v="9040"/>
    <n v="9160"/>
    <n v="7880"/>
    <n v="7680"/>
    <n v="7000"/>
    <n v="6480"/>
    <n v="7040"/>
    <n v="6400"/>
    <n v="6760"/>
    <n v="7320"/>
    <n v="7240"/>
  </r>
  <r>
    <n v="1000900258"/>
    <s v="CITY OF LACEY"/>
    <n v="200007115476"/>
    <x v="0"/>
    <n v="5000042147"/>
    <x v="0"/>
    <s v="SCH_24EC"/>
    <s v="One"/>
    <n v="20"/>
    <n v="561"/>
    <n v="611"/>
    <n v="593"/>
    <n v="537"/>
    <n v="490"/>
    <n v="469"/>
    <n v="380"/>
    <n v="377"/>
    <n v="413"/>
    <n v="412"/>
    <n v="495"/>
    <n v="514"/>
  </r>
  <r>
    <n v="1000900258"/>
    <s v="CITY OF LACEY"/>
    <n v="220013514025"/>
    <x v="0"/>
    <n v="5000061731"/>
    <x v="0"/>
    <s v="SCH_24EC"/>
    <s v="One"/>
    <n v="20"/>
    <n v="1139"/>
    <n v="980"/>
    <n v="922"/>
    <n v="812"/>
    <n v="781"/>
    <n v="676"/>
    <n v="605"/>
    <n v="710"/>
    <n v="727"/>
    <n v="797"/>
    <n v="942"/>
    <n v="1009"/>
  </r>
  <r>
    <n v="1000900258"/>
    <s v="CITY OF LACEY"/>
    <n v="220013565225"/>
    <x v="0"/>
    <n v="5000067133"/>
    <x v="0"/>
    <s v="SCH_24EC"/>
    <s v="One"/>
    <n v="20"/>
    <n v="2537"/>
    <n v="2207"/>
    <n v="1998"/>
    <n v="1790"/>
    <n v="1740"/>
    <n v="1463"/>
    <n v="1323"/>
    <n v="1522"/>
    <n v="1596"/>
    <n v="1833"/>
    <n v="1928"/>
    <n v="2343"/>
  </r>
  <r>
    <n v="1000900258"/>
    <s v="CITY OF LACEY"/>
    <n v="200007212976"/>
    <x v="0"/>
    <n v="5000090748"/>
    <x v="0"/>
    <s v="SCH_24EL"/>
    <s v="One"/>
    <n v="20"/>
    <n v="894"/>
    <n v="992"/>
    <n v="827"/>
    <n v="722"/>
    <n v="640"/>
    <n v="603"/>
    <n v="497"/>
    <n v="557"/>
    <n v="688"/>
    <n v="645"/>
    <n v="799"/>
    <n v="1021"/>
  </r>
  <r>
    <n v="1000900258"/>
    <s v="CITY OF LACEY"/>
    <n v="200007213743"/>
    <x v="0"/>
    <n v="5000096996"/>
    <x v="0"/>
    <s v="SCH_24EC"/>
    <s v="One"/>
    <n v="20"/>
    <n v="2272"/>
    <n v="1954"/>
    <n v="1727"/>
    <n v="1567"/>
    <n v="1475"/>
    <n v="1206"/>
    <n v="1078"/>
    <n v="1231"/>
    <n v="1336"/>
    <n v="1524"/>
    <n v="1928"/>
    <n v="2084"/>
  </r>
  <r>
    <n v="1000900258"/>
    <s v="CITY OF LACEY"/>
    <n v="200007214592"/>
    <x v="0"/>
    <n v="5000097912"/>
    <x v="0"/>
    <s v="SCH_24EC"/>
    <s v="One"/>
    <n v="20"/>
    <n v="750"/>
    <n v="650"/>
    <n v="600"/>
    <n v="530"/>
    <n v="510"/>
    <n v="430"/>
    <n v="380"/>
    <n v="440"/>
    <n v="460"/>
    <n v="530"/>
    <n v="640"/>
    <n v="690"/>
  </r>
  <r>
    <n v="1000900258"/>
    <s v="CITY OF LACEY"/>
    <n v="200007245208"/>
    <x v="0"/>
    <n v="5000144822"/>
    <x v="0"/>
    <s v="SCH_24EL"/>
    <s v="One"/>
    <n v="20"/>
    <n v="3813"/>
    <n v="4107"/>
    <n v="3188"/>
    <n v="2827"/>
    <n v="2523"/>
    <n v="2697"/>
    <n v="2316"/>
    <n v="2508"/>
    <n v="2916"/>
    <n v="3197"/>
    <n v="4095"/>
    <n v="4214"/>
  </r>
  <r>
    <n v="1000900258"/>
    <s v="CITY OF LACEY"/>
    <n v="200007115062"/>
    <x v="0"/>
    <n v="5000157294"/>
    <x v="0"/>
    <s v="SCH_24EC"/>
    <s v="One"/>
    <n v="20"/>
    <n v="820"/>
    <n v="850"/>
    <n v="720"/>
    <n v="720"/>
    <n v="660"/>
    <n v="550"/>
    <n v="550"/>
    <n v="590"/>
    <n v="620"/>
    <n v="590"/>
    <n v="620"/>
    <n v="680"/>
  </r>
  <r>
    <n v="1000900258"/>
    <s v="CITY OF LACEY"/>
    <n v="220013565209"/>
    <x v="0"/>
    <n v="5000160067"/>
    <x v="0"/>
    <s v="SCH_24EL"/>
    <s v="One"/>
    <n v="20"/>
    <n v="2487"/>
    <n v="2159"/>
    <n v="1990"/>
    <n v="1764"/>
    <n v="1724"/>
    <n v="1453"/>
    <n v="1319"/>
    <n v="1477"/>
    <n v="1536"/>
    <n v="1851"/>
    <n v="1983"/>
    <n v="2401"/>
  </r>
  <r>
    <n v="1000900258"/>
    <s v="CITY OF LACEY"/>
    <n v="220013560192"/>
    <x v="0"/>
    <n v="5000163851"/>
    <x v="0"/>
    <s v="SCH_24EC"/>
    <s v="One"/>
    <n v="20"/>
    <n v="249"/>
    <m/>
    <m/>
    <m/>
    <m/>
    <m/>
    <m/>
    <n v="17"/>
    <n v="19"/>
    <n v="68"/>
    <n v="43"/>
    <n v="22"/>
  </r>
  <r>
    <n v="1000900258"/>
    <s v="CITY OF LACEY"/>
    <n v="200007213347"/>
    <x v="0"/>
    <n v="5000178094"/>
    <x v="0"/>
    <s v="SCH_24EC"/>
    <s v="One"/>
    <n v="20"/>
    <n v="1380"/>
    <n v="1210"/>
    <n v="1050"/>
    <n v="1020"/>
    <n v="920"/>
    <n v="740"/>
    <n v="690"/>
    <n v="730"/>
    <n v="904"/>
    <n v="856"/>
    <n v="1230"/>
    <n v="1170"/>
  </r>
  <r>
    <n v="1000900258"/>
    <s v="CITY OF LACEY"/>
    <n v="200007245430"/>
    <x v="0"/>
    <n v="5000181764"/>
    <x v="0"/>
    <s v="SCH_24EL"/>
    <s v="One"/>
    <n v="20"/>
    <n v="2793"/>
    <n v="2440"/>
    <n v="2170"/>
    <n v="1892"/>
    <n v="1748"/>
    <n v="1366"/>
    <n v="1163"/>
    <n v="1360"/>
    <n v="1458"/>
    <n v="1693"/>
    <n v="2115"/>
    <n v="2287"/>
  </r>
  <r>
    <n v="1000900258"/>
    <s v="CITY OF LACEY"/>
    <n v="200007182005"/>
    <x v="0"/>
    <n v="5000194234"/>
    <x v="0"/>
    <s v="SCH_24EC"/>
    <s v="One"/>
    <n v="20"/>
    <n v="20"/>
    <n v="20"/>
    <n v="30"/>
    <n v="10"/>
    <n v="10"/>
    <n v="10"/>
    <m/>
    <m/>
    <n v="10"/>
    <n v="29"/>
    <n v="38"/>
    <n v="50"/>
  </r>
  <r>
    <n v="1000900258"/>
    <s v="CITY OF LACEY"/>
    <n v="200007214790"/>
    <x v="0"/>
    <n v="5000223062"/>
    <x v="0"/>
    <s v="SCH_24EC"/>
    <s v="One"/>
    <n v="20"/>
    <n v="2400"/>
    <n v="2080"/>
    <n v="1837"/>
    <n v="1591"/>
    <n v="1489"/>
    <n v="1208"/>
    <n v="1032"/>
    <n v="1203"/>
    <n v="1278"/>
    <n v="1486"/>
    <n v="1862"/>
    <n v="1998"/>
  </r>
  <r>
    <n v="1000900258"/>
    <s v="CITY OF LACEY"/>
    <n v="200007116334"/>
    <x v="0"/>
    <n v="5000241926"/>
    <x v="0"/>
    <s v="SCH_24EC"/>
    <s v="One"/>
    <n v="20"/>
    <n v="450"/>
    <n v="370"/>
    <n v="280"/>
    <n v="270"/>
    <n v="270"/>
    <n v="230"/>
    <n v="210"/>
    <n v="220"/>
    <n v="200"/>
    <n v="210"/>
    <n v="250"/>
    <n v="270"/>
  </r>
  <r>
    <n v="1000900258"/>
    <s v="CITY OF LACEY"/>
    <n v="200007247279"/>
    <x v="0"/>
    <n v="5000248560"/>
    <x v="0"/>
    <s v="SCH_24EC"/>
    <s v="One"/>
    <n v="20"/>
    <n v="4280"/>
    <n v="4530"/>
    <n v="3690"/>
    <n v="3230"/>
    <n v="2850"/>
    <n v="2660"/>
    <n v="2130"/>
    <n v="2360"/>
    <n v="2850"/>
    <n v="3150"/>
    <n v="3830"/>
    <n v="4210"/>
  </r>
  <r>
    <n v="1000900258"/>
    <s v="CITY OF LACEY"/>
    <n v="200007246206"/>
    <x v="0"/>
    <n v="5000252324"/>
    <x v="0"/>
    <s v="SCH_24EC"/>
    <s v="One"/>
    <n v="20"/>
    <n v="723"/>
    <n v="617"/>
    <n v="540"/>
    <n v="566"/>
    <n v="412"/>
    <n v="335"/>
    <n v="289"/>
    <n v="330"/>
    <n v="354"/>
    <n v="434"/>
    <n v="521"/>
    <n v="579"/>
  </r>
  <r>
    <n v="1000900258"/>
    <s v="CITY OF LACEY"/>
    <n v="200007115914"/>
    <x v="0"/>
    <n v="5000260669"/>
    <x v="0"/>
    <s v="SCH_24EC"/>
    <s v="One"/>
    <n v="20"/>
    <n v="40"/>
    <n v="20"/>
    <n v="20"/>
    <n v="20"/>
    <n v="20"/>
    <n v="20"/>
    <n v="20"/>
    <n v="20"/>
    <n v="20"/>
    <n v="20"/>
    <n v="30"/>
    <n v="20"/>
  </r>
  <r>
    <n v="1000900258"/>
    <s v="CITY OF LACEY"/>
    <n v="200007214394"/>
    <x v="0"/>
    <n v="5000263248"/>
    <x v="0"/>
    <s v="SCH_24EL"/>
    <s v="One"/>
    <n v="20"/>
    <n v="3166"/>
    <n v="2588"/>
    <n v="2351"/>
    <n v="1999"/>
    <n v="1903"/>
    <n v="1615"/>
    <n v="1416"/>
    <n v="1673"/>
    <n v="1726"/>
    <n v="2111"/>
    <n v="2388"/>
    <n v="2842"/>
  </r>
  <r>
    <n v="1000900258"/>
    <s v="CITY OF LACEY"/>
    <n v="220013512516"/>
    <x v="0"/>
    <n v="5000263856"/>
    <x v="0"/>
    <s v="SCH_24EC"/>
    <s v="One"/>
    <n v="20"/>
    <n v="2641"/>
    <n v="2293"/>
    <n v="2731"/>
    <n v="2605"/>
    <n v="1837"/>
    <n v="476"/>
    <n v="393"/>
    <n v="153"/>
    <n v="174"/>
    <n v="192"/>
    <n v="1866"/>
    <n v="4147"/>
  </r>
  <r>
    <n v="1000900258"/>
    <s v="CITY OF LACEY"/>
    <n v="200007246446"/>
    <x v="0"/>
    <n v="5000266574"/>
    <x v="0"/>
    <s v="SCH_24EC"/>
    <s v="One"/>
    <n v="20"/>
    <n v="1479"/>
    <n v="1421"/>
    <n v="1359"/>
    <n v="1113"/>
    <n v="935"/>
    <n v="888"/>
    <n v="727"/>
    <n v="799"/>
    <n v="963"/>
    <n v="1025"/>
    <n v="1273"/>
    <n v="1355"/>
  </r>
  <r>
    <n v="1000900258"/>
    <s v="CITY OF LACEY"/>
    <n v="200007182435"/>
    <x v="0"/>
    <n v="5000273956"/>
    <x v="3"/>
    <s v="SCH_31EC"/>
    <s v="One"/>
    <n v="20"/>
    <n v="18180"/>
    <n v="20700"/>
    <n v="18360"/>
    <n v="20880"/>
    <n v="27540"/>
    <n v="33840"/>
    <n v="33840"/>
    <n v="62460"/>
    <n v="54000"/>
    <n v="24480"/>
    <n v="34920"/>
    <n v="15120"/>
  </r>
  <r>
    <n v="1000900258"/>
    <s v="CITY OF LACEY"/>
    <n v="200007245646"/>
    <x v="0"/>
    <n v="5000278240"/>
    <x v="0"/>
    <s v="SCH_24EC"/>
    <s v="One"/>
    <n v="20"/>
    <n v="25"/>
    <n v="21"/>
    <n v="19"/>
    <n v="17"/>
    <n v="16"/>
    <n v="14"/>
    <n v="14"/>
    <n v="15"/>
    <n v="15"/>
    <n v="19"/>
    <n v="22"/>
    <n v="24"/>
  </r>
  <r>
    <n v="1000900258"/>
    <s v="CITY OF LACEY"/>
    <n v="200007214238"/>
    <x v="0"/>
    <n v="5000279513"/>
    <x v="0"/>
    <s v="SCH_24EL"/>
    <s v="One"/>
    <n v="20"/>
    <n v="1495"/>
    <n v="1617"/>
    <n v="1313"/>
    <n v="1152"/>
    <n v="1027"/>
    <n v="984"/>
    <n v="820"/>
    <n v="880"/>
    <n v="1060"/>
    <n v="1147"/>
    <n v="1398"/>
    <n v="1517"/>
  </r>
  <r>
    <n v="1000900258"/>
    <s v="CITY OF LACEY"/>
    <n v="220013505171"/>
    <x v="0"/>
    <n v="5000280275"/>
    <x v="0"/>
    <s v="SCH_24EC"/>
    <s v="One"/>
    <n v="20"/>
    <n v="712"/>
    <n v="794"/>
    <n v="794"/>
    <n v="745"/>
    <n v="279"/>
    <n v="115"/>
    <n v="103"/>
    <n v="126"/>
    <n v="132"/>
    <n v="127"/>
    <n v="174"/>
    <n v="436"/>
  </r>
  <r>
    <n v="1000900258"/>
    <s v="CITY OF LACEY"/>
    <n v="220013564848"/>
    <x v="0"/>
    <n v="5000287251"/>
    <x v="0"/>
    <s v="SCH_24EC"/>
    <s v="One"/>
    <n v="20"/>
    <n v="1240"/>
    <n v="1000"/>
    <n v="1760"/>
    <n v="1720"/>
    <n v="2040"/>
    <n v="2680"/>
    <n v="2200"/>
    <n v="3200"/>
    <n v="2640"/>
    <n v="2360"/>
    <n v="1640"/>
    <n v="880"/>
  </r>
  <r>
    <n v="1000900258"/>
    <s v="CITY OF LACEY"/>
    <n v="200007180116"/>
    <x v="0"/>
    <n v="5000303858"/>
    <x v="0"/>
    <s v="SCH_24EC"/>
    <s v="One"/>
    <n v="20"/>
    <n v="3120"/>
    <n v="3040"/>
    <n v="2680"/>
    <n v="3200"/>
    <n v="3240"/>
    <n v="2920"/>
    <n v="3080"/>
    <n v="2680"/>
    <n v="2840"/>
    <n v="2600"/>
    <n v="2920"/>
    <n v="2880"/>
  </r>
  <r>
    <n v="1000900258"/>
    <s v="CITY OF LACEY"/>
    <n v="200007247048"/>
    <x v="0"/>
    <n v="5000317531"/>
    <x v="0"/>
    <s v="SCH_24EL"/>
    <s v="One"/>
    <n v="20"/>
    <n v="1243"/>
    <n v="1083"/>
    <n v="962"/>
    <n v="830"/>
    <n v="811"/>
    <n v="663"/>
    <n v="570"/>
    <n v="662"/>
    <n v="709"/>
    <n v="878"/>
    <n v="929"/>
    <n v="1139"/>
  </r>
  <r>
    <n v="1000900258"/>
    <s v="CITY OF LACEY"/>
    <n v="200007180348"/>
    <x v="0"/>
    <n v="5000324099"/>
    <x v="0"/>
    <s v="SCH_24EC"/>
    <s v="One"/>
    <n v="20"/>
    <n v="2120"/>
    <n v="1960"/>
    <n v="1970"/>
    <n v="1800"/>
    <n v="1360"/>
    <n v="1070"/>
    <n v="520"/>
    <n v="440"/>
    <n v="390"/>
    <n v="520"/>
    <n v="870"/>
    <n v="920"/>
  </r>
  <r>
    <n v="1000900258"/>
    <s v="CITY OF LACEY"/>
    <n v="200007116078"/>
    <x v="0"/>
    <n v="5000336360"/>
    <x v="0"/>
    <s v="SCH_24EC"/>
    <s v="One"/>
    <n v="20"/>
    <n v="230"/>
    <n v="190"/>
    <n v="240"/>
    <n v="200"/>
    <n v="160"/>
    <n v="110"/>
    <n v="110"/>
    <n v="130"/>
    <n v="110"/>
    <n v="110"/>
    <n v="120"/>
    <n v="140"/>
  </r>
  <r>
    <n v="1000900258"/>
    <s v="CITY OF LACEY"/>
    <n v="220013505825"/>
    <x v="0"/>
    <n v="5000338738"/>
    <x v="0"/>
    <s v="SCH_24EC"/>
    <s v="One"/>
    <n v="20"/>
    <n v="570"/>
    <n v="523"/>
    <n v="594"/>
    <n v="583"/>
    <n v="336"/>
    <n v="319"/>
    <n v="336"/>
    <n v="442"/>
    <n v="402"/>
    <n v="230"/>
    <n v="271"/>
    <n v="395"/>
  </r>
  <r>
    <n v="1000900258"/>
    <s v="CITY OF LACEY"/>
    <n v="200007116714"/>
    <x v="0"/>
    <n v="5000339948"/>
    <x v="0"/>
    <s v="SCH_24EC"/>
    <s v="One"/>
    <n v="20"/>
    <n v="587"/>
    <n v="526"/>
    <n v="527"/>
    <n v="501"/>
    <n v="561"/>
    <n v="543"/>
    <n v="512"/>
    <n v="545"/>
    <n v="509"/>
    <n v="485"/>
    <n v="580"/>
    <n v="720"/>
  </r>
  <r>
    <n v="1000900258"/>
    <s v="CITY OF LACEY"/>
    <n v="200007213586"/>
    <x v="0"/>
    <n v="5000352287"/>
    <x v="0"/>
    <s v="SCH_24EC"/>
    <s v="One"/>
    <n v="20"/>
    <n v="5964"/>
    <n v="6544"/>
    <n v="5942"/>
    <n v="5084"/>
    <n v="4697"/>
    <n v="4410"/>
    <n v="3746"/>
    <n v="4051"/>
    <n v="4928"/>
    <n v="5409"/>
    <n v="6706"/>
    <n v="7260"/>
  </r>
  <r>
    <n v="1000900258"/>
    <s v="CITY OF LACEY"/>
    <n v="200007249044"/>
    <x v="0"/>
    <n v="5000362493"/>
    <x v="0"/>
    <s v="SCH_24EL"/>
    <s v="One"/>
    <n v="20"/>
    <n v="1716"/>
    <n v="1445"/>
    <n v="1269"/>
    <n v="1096"/>
    <n v="1023"/>
    <n v="870"/>
    <n v="784"/>
    <n v="904"/>
    <n v="955"/>
    <n v="1168"/>
    <n v="1286"/>
    <n v="1583"/>
  </r>
  <r>
    <n v="1000900258"/>
    <s v="CITY OF LACEY"/>
    <n v="220013505882"/>
    <x v="0"/>
    <n v="5000366331"/>
    <x v="0"/>
    <s v="SCH_24EC"/>
    <s v="One"/>
    <n v="20"/>
    <n v="808"/>
    <n v="737"/>
    <n v="829"/>
    <n v="732"/>
    <n v="270"/>
    <n v="213"/>
    <n v="159"/>
    <n v="161"/>
    <n v="162"/>
    <n v="195"/>
    <n v="456"/>
    <n v="663"/>
  </r>
  <r>
    <n v="1000900258"/>
    <s v="CITY OF LACEY"/>
    <n v="200007119684"/>
    <x v="0"/>
    <n v="5000419733"/>
    <x v="0"/>
    <s v="SCH_24EC"/>
    <s v="One"/>
    <n v="20"/>
    <n v="1149"/>
    <n v="1045"/>
    <n v="1038"/>
    <n v="872"/>
    <n v="832"/>
    <n v="700"/>
    <n v="625"/>
    <n v="699"/>
    <n v="646"/>
    <n v="694"/>
    <n v="854"/>
    <n v="854"/>
  </r>
  <r>
    <n v="1000900258"/>
    <s v="CITY OF LACEY"/>
    <n v="200007213982"/>
    <x v="0"/>
    <n v="5000425061"/>
    <x v="0"/>
    <s v="SCH_24EL"/>
    <s v="One"/>
    <n v="20"/>
    <n v="2640"/>
    <n v="2448.39"/>
    <n v="1871.61"/>
    <n v="1790"/>
    <n v="1670"/>
    <n v="1370"/>
    <n v="1180"/>
    <n v="1389"/>
    <n v="1502"/>
    <n v="1736"/>
    <n v="2159"/>
    <n v="2352"/>
  </r>
  <r>
    <n v="1000900258"/>
    <s v="CITY OF LACEY"/>
    <n v="200007212760"/>
    <x v="0"/>
    <n v="5000437032"/>
    <x v="0"/>
    <s v="SCH_24EC"/>
    <s v="One"/>
    <n v="20"/>
    <n v="260"/>
    <n v="279"/>
    <n v="219"/>
    <n v="191"/>
    <n v="169"/>
    <n v="164"/>
    <n v="137"/>
    <n v="147"/>
    <n v="176"/>
    <n v="187"/>
    <n v="237"/>
    <n v="262"/>
  </r>
  <r>
    <n v="1000900258"/>
    <s v="CITY OF LACEY"/>
    <n v="220013557271"/>
    <x v="0"/>
    <n v="5000437693"/>
    <x v="0"/>
    <s v="SCH_24EC"/>
    <s v="One"/>
    <n v="20"/>
    <n v="2397"/>
    <n v="2080"/>
    <n v="1915"/>
    <n v="1716"/>
    <n v="1669"/>
    <n v="1420"/>
    <n v="1322"/>
    <n v="1542"/>
    <n v="1614"/>
    <n v="1817"/>
    <n v="2208"/>
    <n v="2331"/>
  </r>
  <r>
    <n v="1000900258"/>
    <s v="CITY OF LACEY"/>
    <n v="200007116953"/>
    <x v="0"/>
    <n v="5000450567"/>
    <x v="0"/>
    <s v="SCH_24EC"/>
    <s v="One"/>
    <n v="20"/>
    <n v="860"/>
    <n v="910"/>
    <n v="880"/>
    <n v="810"/>
    <n v="710"/>
    <n v="670"/>
    <n v="560"/>
    <n v="558"/>
    <n v="648"/>
    <n v="633"/>
    <n v="770"/>
    <n v="711"/>
  </r>
  <r>
    <n v="1000900258"/>
    <s v="CITY OF LACEY"/>
    <n v="200007149483"/>
    <x v="0"/>
    <n v="5000458240"/>
    <x v="0"/>
    <s v="SCH_24EC"/>
    <s v="One"/>
    <n v="20"/>
    <n v="4870"/>
    <n v="4280"/>
    <n v="4540"/>
    <n v="4460"/>
    <n v="4720"/>
    <n v="4340"/>
    <n v="4110"/>
    <n v="4388"/>
    <n v="4095"/>
    <n v="4218"/>
    <n v="4792"/>
    <n v="4659"/>
  </r>
  <r>
    <n v="1000900258"/>
    <s v="CITY OF LACEY"/>
    <n v="200007275999"/>
    <x v="0"/>
    <n v="5000470741"/>
    <x v="0"/>
    <s v="SCH_24EC"/>
    <s v="One"/>
    <n v="20"/>
    <n v="2520"/>
    <n v="2080"/>
    <n v="1890"/>
    <n v="1620"/>
    <n v="1530"/>
    <n v="1300"/>
    <n v="1140"/>
    <n v="1340"/>
    <n v="1420"/>
    <n v="1610"/>
    <n v="2010"/>
    <n v="2150"/>
  </r>
  <r>
    <n v="1000900258"/>
    <s v="CITY OF LACEY"/>
    <n v="200007214964"/>
    <x v="0"/>
    <n v="5000470829"/>
    <x v="0"/>
    <s v="SCH_24EC"/>
    <s v="One"/>
    <n v="20"/>
    <n v="330"/>
    <n v="280"/>
    <n v="260"/>
    <n v="220"/>
    <n v="210"/>
    <n v="170"/>
    <n v="140"/>
    <n v="170"/>
    <n v="190"/>
    <n v="210"/>
    <n v="270"/>
    <n v="290"/>
  </r>
  <r>
    <n v="1000900258"/>
    <s v="CITY OF LACEY"/>
    <n v="200007149087"/>
    <x v="0"/>
    <n v="5000471866"/>
    <x v="0"/>
    <s v="SCH_24EC"/>
    <s v="One"/>
    <n v="20"/>
    <n v="58"/>
    <n v="63"/>
    <n v="63"/>
    <n v="54"/>
    <n v="41"/>
    <n v="33"/>
    <n v="24"/>
    <n v="22"/>
    <n v="25"/>
    <n v="26"/>
    <n v="40"/>
    <n v="48"/>
  </r>
  <r>
    <n v="1000900258"/>
    <s v="CITY OF LACEY"/>
    <n v="200007277961"/>
    <x v="0"/>
    <n v="5000472188"/>
    <x v="0"/>
    <s v="SCH_24EC"/>
    <s v="One"/>
    <n v="20"/>
    <n v="4227"/>
    <n v="4636"/>
    <n v="3697"/>
    <n v="3248"/>
    <n v="2950"/>
    <n v="3083"/>
    <n v="2732"/>
    <n v="2925"/>
    <n v="3244"/>
    <n v="3432"/>
    <n v="4361"/>
    <n v="4600"/>
  </r>
  <r>
    <n v="1000900258"/>
    <s v="CITY OF LACEY"/>
    <n v="200007275411"/>
    <x v="0"/>
    <n v="5000480274"/>
    <x v="0"/>
    <s v="SCH_24EL"/>
    <s v="One"/>
    <n v="20"/>
    <n v="985"/>
    <n v="833"/>
    <n v="756"/>
    <n v="670"/>
    <n v="654"/>
    <n v="520"/>
    <n v="457"/>
    <n v="532"/>
    <n v="606"/>
    <n v="699"/>
    <n v="871"/>
    <n v="927"/>
  </r>
  <r>
    <n v="1000900258"/>
    <s v="CITY OF LACEY"/>
    <n v="200007315571"/>
    <x v="0"/>
    <n v="5000500707"/>
    <x v="0"/>
    <s v="SCH_24EC"/>
    <s v="One"/>
    <n v="20"/>
    <n v="2089"/>
    <n v="1785"/>
    <n v="1525"/>
    <n v="1346"/>
    <n v="1266"/>
    <n v="1014"/>
    <n v="888"/>
    <n v="1026"/>
    <n v="1084"/>
    <n v="1230"/>
    <n v="1531"/>
    <n v="1637"/>
  </r>
  <r>
    <n v="1000900258"/>
    <s v="CITY OF LACEY"/>
    <n v="220013505148"/>
    <x v="0"/>
    <n v="5000503982"/>
    <x v="0"/>
    <s v="SCH_24EC"/>
    <s v="One"/>
    <n v="20"/>
    <m/>
    <m/>
    <m/>
    <m/>
    <n v="1"/>
    <m/>
    <m/>
    <m/>
    <m/>
    <m/>
    <m/>
    <m/>
  </r>
  <r>
    <n v="1000900258"/>
    <s v="CITY OF LACEY"/>
    <n v="200007342435"/>
    <x v="0"/>
    <n v="5000529089"/>
    <x v="0"/>
    <s v="SCH_24EC"/>
    <s v="One"/>
    <n v="20"/>
    <n v="246"/>
    <n v="212"/>
    <n v="194"/>
    <n v="167"/>
    <n v="157"/>
    <n v="130"/>
    <n v="114"/>
    <n v="132"/>
    <n v="143"/>
    <n v="180"/>
    <n v="193"/>
    <n v="245"/>
  </r>
  <r>
    <n v="1000900258"/>
    <s v="CITY OF LACEY"/>
    <n v="220013505338"/>
    <x v="0"/>
    <n v="5000534603"/>
    <x v="0"/>
    <s v="SCH_24EC"/>
    <s v="One"/>
    <n v="20"/>
    <n v="5434"/>
    <n v="5809"/>
    <n v="4206"/>
    <n v="3116"/>
    <n v="2771"/>
    <n v="3465"/>
    <n v="2856"/>
    <n v="3148"/>
    <n v="3857"/>
    <n v="3730"/>
    <n v="5070"/>
    <n v="4560"/>
  </r>
  <r>
    <n v="1000900258"/>
    <s v="CITY OF LACEY"/>
    <n v="200007147727"/>
    <x v="0"/>
    <n v="5000541599"/>
    <x v="0"/>
    <s v="SCH_24EC"/>
    <s v="One"/>
    <n v="20"/>
    <n v="1740"/>
    <n v="1710"/>
    <n v="1970"/>
    <n v="1700"/>
    <n v="1740"/>
    <n v="1390"/>
    <n v="1155"/>
    <n v="1020"/>
    <n v="1705"/>
    <n v="1290"/>
    <n v="1320"/>
    <n v="1630"/>
  </r>
  <r>
    <n v="1000900258"/>
    <s v="CITY OF LACEY"/>
    <n v="220013505296"/>
    <x v="0"/>
    <n v="5000541667"/>
    <x v="0"/>
    <s v="SCH_24EL"/>
    <s v="One"/>
    <n v="20"/>
    <n v="920"/>
    <n v="1040"/>
    <n v="850"/>
    <n v="800"/>
    <n v="780"/>
    <n v="760"/>
    <n v="640"/>
    <n v="700"/>
    <n v="800"/>
    <n v="830"/>
    <n v="910"/>
    <n v="950"/>
  </r>
  <r>
    <n v="1000900258"/>
    <s v="CITY OF LACEY"/>
    <n v="200007211911"/>
    <x v="0"/>
    <n v="5000544882"/>
    <x v="0"/>
    <s v="SCH_24EC"/>
    <s v="One"/>
    <n v="20"/>
    <n v="144"/>
    <n v="138"/>
    <n v="152"/>
    <n v="122"/>
    <n v="68"/>
    <n v="172"/>
    <n v="449"/>
    <n v="552"/>
    <n v="536"/>
    <n v="63"/>
    <n v="61"/>
    <n v="129"/>
  </r>
  <r>
    <n v="1000900258"/>
    <s v="CITY OF LACEY"/>
    <n v="200007089861"/>
    <x v="0"/>
    <n v="5000545133"/>
    <x v="0"/>
    <s v="SCH_24EC"/>
    <s v="One"/>
    <n v="20"/>
    <n v="1271"/>
    <n v="1148"/>
    <n v="1172"/>
    <n v="1254"/>
    <n v="1295"/>
    <n v="1147"/>
    <n v="1131"/>
    <n v="1188"/>
    <n v="1127"/>
    <n v="1226"/>
    <n v="1431"/>
    <n v="1359.1559999999999"/>
  </r>
  <r>
    <n v="1000900258"/>
    <s v="CITY OF LACEY"/>
    <n v="200007248624"/>
    <x v="0"/>
    <n v="5000545850"/>
    <x v="0"/>
    <s v="SCH_24EL"/>
    <s v="One"/>
    <n v="20"/>
    <n v="70"/>
    <n v="58.06"/>
    <n v="48.33"/>
    <n v="53.61"/>
    <n v="35.630000000000003"/>
    <n v="54.37"/>
    <n v="50"/>
    <n v="70"/>
    <n v="70"/>
    <n v="90"/>
    <n v="90"/>
    <n v="90"/>
  </r>
  <r>
    <n v="1001465409"/>
    <s v="CITY OF LACEY"/>
    <n v="220013578673"/>
    <x v="0"/>
    <n v="5000580006"/>
    <x v="0"/>
    <s v="SCH_24EC"/>
    <s v="One"/>
    <n v="20"/>
    <n v="15040"/>
    <n v="14880"/>
    <n v="15280"/>
    <n v="14000"/>
    <n v="13600"/>
    <n v="12960"/>
    <n v="14160"/>
    <n v="14160"/>
    <n v="15680"/>
    <n v="13200"/>
    <n v="14080"/>
    <n v="15840"/>
  </r>
  <r>
    <n v="1000900258"/>
    <s v="CITY OF LACEY"/>
    <n v="220013565241"/>
    <x v="0"/>
    <n v="5000580673"/>
    <x v="0"/>
    <s v="SCH_24EL"/>
    <s v="One"/>
    <n v="20"/>
    <n v="3388"/>
    <n v="2970"/>
    <n v="2615"/>
    <n v="2223"/>
    <n v="2123"/>
    <n v="1797"/>
    <n v="1631"/>
    <n v="1880"/>
    <n v="2029"/>
    <n v="2478"/>
    <n v="2674"/>
    <n v="3227"/>
  </r>
  <r>
    <n v="1000900258"/>
    <s v="CITY OF LACEY"/>
    <n v="200007117142"/>
    <x v="0"/>
    <n v="5000584800"/>
    <x v="0"/>
    <s v="SCH_24EC"/>
    <s v="One"/>
    <n v="20"/>
    <n v="900"/>
    <n v="840"/>
    <n v="880"/>
    <n v="780"/>
    <n v="750"/>
    <n v="610"/>
    <n v="530"/>
    <n v="550"/>
    <n v="540"/>
    <n v="640"/>
    <n v="700"/>
    <n v="830"/>
  </r>
  <r>
    <n v="1000900258"/>
    <s v="CITY OF LACEY"/>
    <n v="220013514868"/>
    <x v="0"/>
    <n v="5000589376"/>
    <x v="0"/>
    <s v="SCH_24EC"/>
    <s v="One"/>
    <n v="20"/>
    <n v="1092"/>
    <n v="956"/>
    <n v="890"/>
    <n v="808"/>
    <n v="802"/>
    <n v="683"/>
    <n v="629"/>
    <n v="723"/>
    <n v="740"/>
    <n v="814"/>
    <n v="965"/>
    <n v="1010"/>
  </r>
  <r>
    <n v="1000900258"/>
    <s v="CITY OF LACEY"/>
    <n v="200007277599"/>
    <x v="0"/>
    <n v="5000652053"/>
    <x v="0"/>
    <s v="SCH_24EL"/>
    <s v="One"/>
    <n v="20"/>
    <n v="20"/>
    <n v="20"/>
    <n v="30"/>
    <n v="20"/>
    <n v="10"/>
    <n v="20"/>
    <n v="10"/>
    <n v="20"/>
    <n v="10"/>
    <n v="20"/>
    <n v="20"/>
    <n v="30"/>
  </r>
  <r>
    <n v="1000900258"/>
    <s v="CITY OF LACEY"/>
    <n v="200007318237"/>
    <x v="0"/>
    <n v="5000688011"/>
    <x v="0"/>
    <s v="SCH_24EC"/>
    <s v="One"/>
    <n v="20"/>
    <n v="1424"/>
    <n v="1466"/>
    <n v="1379"/>
    <n v="1183"/>
    <n v="1089"/>
    <n v="929"/>
    <n v="932"/>
    <n v="924"/>
    <n v="1042"/>
    <n v="1104"/>
    <n v="1262"/>
    <n v="1482"/>
  </r>
  <r>
    <n v="1000900258"/>
    <s v="CITY OF LACEY"/>
    <n v="200007118892"/>
    <x v="0"/>
    <n v="5000695479"/>
    <x v="0"/>
    <s v="SCH_24EC"/>
    <s v="One"/>
    <n v="20"/>
    <n v="54"/>
    <n v="47"/>
    <n v="50"/>
    <n v="94"/>
    <m/>
    <m/>
    <m/>
    <m/>
    <m/>
    <m/>
    <m/>
    <m/>
  </r>
  <r>
    <n v="1000900258"/>
    <s v="CITY OF LACEY"/>
    <n v="220013560218"/>
    <x v="0"/>
    <n v="5000702456"/>
    <x v="0"/>
    <s v="SCH_24EC"/>
    <s v="One"/>
    <n v="20"/>
    <n v="520"/>
    <n v="240"/>
    <n v="310"/>
    <n v="140"/>
    <n v="20"/>
    <m/>
    <n v="10"/>
    <n v="140"/>
    <n v="130"/>
    <n v="190"/>
    <n v="60"/>
    <n v="90"/>
  </r>
  <r>
    <n v="1000900258"/>
    <s v="CITY OF LACEY"/>
    <n v="220013506443"/>
    <x v="0"/>
    <n v="5000705929"/>
    <x v="0"/>
    <s v="SCH_24EC"/>
    <s v="One"/>
    <n v="20"/>
    <n v="22"/>
    <n v="19"/>
    <n v="18"/>
    <n v="15"/>
    <n v="22"/>
    <n v="488"/>
    <n v="609"/>
    <n v="1176"/>
    <n v="1060"/>
    <n v="345"/>
    <n v="23"/>
    <n v="25"/>
  </r>
  <r>
    <n v="1000900258"/>
    <s v="CITY OF LACEY"/>
    <n v="220013565449"/>
    <x v="0"/>
    <n v="5000717938"/>
    <x v="0"/>
    <s v="SCH_24EL"/>
    <s v="One"/>
    <n v="20"/>
    <n v="620"/>
    <n v="530"/>
    <n v="690"/>
    <n v="550"/>
    <n v="410"/>
    <n v="340"/>
    <n v="310"/>
    <n v="360"/>
    <n v="380"/>
    <n v="460"/>
    <n v="490"/>
    <n v="580"/>
  </r>
  <r>
    <n v="1000900258"/>
    <s v="CITY OF LACEY"/>
    <n v="200007247659"/>
    <x v="0"/>
    <n v="5000719798"/>
    <x v="0"/>
    <s v="SCH_24EC"/>
    <s v="One"/>
    <n v="20"/>
    <n v="2610"/>
    <n v="2370"/>
    <n v="2080"/>
    <n v="1830"/>
    <n v="1710"/>
    <n v="1360"/>
    <n v="1200"/>
    <n v="1390"/>
    <n v="1500"/>
    <n v="1780"/>
    <n v="2200"/>
    <n v="2420"/>
  </r>
  <r>
    <n v="1000900258"/>
    <s v="CITY OF LACEY"/>
    <n v="200007180926"/>
    <x v="0"/>
    <n v="5000723797"/>
    <x v="0"/>
    <s v="SCH_24EC"/>
    <s v="One"/>
    <n v="20"/>
    <n v="6880"/>
    <n v="6160"/>
    <n v="6680"/>
    <n v="5960"/>
    <n v="3880"/>
    <n v="2360"/>
    <n v="2560"/>
    <n v="3040"/>
    <n v="2840"/>
    <n v="3000"/>
    <n v="4400"/>
    <n v="4160"/>
  </r>
  <r>
    <n v="1000900258"/>
    <s v="CITY OF LACEY"/>
    <n v="200007183482"/>
    <x v="0"/>
    <n v="5000729253"/>
    <x v="0"/>
    <s v="SCH_24EC"/>
    <s v="One"/>
    <n v="20"/>
    <n v="3520"/>
    <n v="780"/>
    <n v="2010"/>
    <n v="3810"/>
    <n v="4120"/>
    <n v="3770"/>
    <n v="4160"/>
    <n v="5123"/>
    <n v="4728"/>
    <n v="3211"/>
    <n v="3579"/>
    <n v="3828"/>
  </r>
  <r>
    <n v="1000900258"/>
    <s v="CITY OF LACEY"/>
    <n v="200007147099"/>
    <x v="0"/>
    <n v="5000738540"/>
    <x v="0"/>
    <s v="SCH_24EC"/>
    <s v="One"/>
    <n v="20"/>
    <n v="1190"/>
    <n v="1104"/>
    <n v="1185"/>
    <n v="945"/>
    <n v="660"/>
    <n v="695"/>
    <n v="605"/>
    <n v="766"/>
    <n v="755"/>
    <n v="461"/>
    <n v="722"/>
    <n v="920"/>
  </r>
  <r>
    <n v="1000900258"/>
    <s v="CITY OF LACEY"/>
    <n v="200007117902"/>
    <x v="0"/>
    <n v="5000748269"/>
    <x v="0"/>
    <s v="SCH_24EC"/>
    <s v="One"/>
    <n v="20"/>
    <n v="30"/>
    <n v="28"/>
    <n v="348"/>
    <n v="1002"/>
    <n v="837"/>
    <n v="609"/>
    <n v="360"/>
    <n v="268"/>
    <n v="265"/>
    <n v="457"/>
    <n v="844"/>
    <n v="990"/>
  </r>
  <r>
    <n v="1000900258"/>
    <s v="CITY OF LACEY"/>
    <n v="200007342229"/>
    <x v="0"/>
    <n v="5000749882"/>
    <x v="0"/>
    <s v="SCH_24EL"/>
    <s v="One"/>
    <n v="20"/>
    <n v="1380"/>
    <n v="1220"/>
    <n v="1110"/>
    <n v="1000"/>
    <n v="980"/>
    <n v="840"/>
    <n v="760"/>
    <n v="870"/>
    <n v="910"/>
    <n v="1000"/>
    <n v="1170"/>
    <n v="1230"/>
  </r>
  <r>
    <n v="1000900258"/>
    <s v="CITY OF LACEY"/>
    <n v="200007277250"/>
    <x v="0"/>
    <n v="5000756151"/>
    <x v="0"/>
    <s v="SCH_24EC"/>
    <s v="One"/>
    <n v="20"/>
    <n v="2674"/>
    <n v="2302"/>
    <n v="2111"/>
    <n v="1874"/>
    <n v="1761"/>
    <n v="1417"/>
    <n v="1242"/>
    <n v="1434"/>
    <n v="1574"/>
    <n v="1851"/>
    <n v="2297"/>
    <n v="2503"/>
  </r>
  <r>
    <n v="1000900258"/>
    <s v="CITY OF LACEY"/>
    <n v="200007145838"/>
    <x v="0"/>
    <n v="5000758461"/>
    <x v="0"/>
    <s v="SCH_24EC"/>
    <s v="One"/>
    <n v="20"/>
    <n v="31"/>
    <n v="34"/>
    <n v="513"/>
    <n v="991"/>
    <n v="588"/>
    <n v="83"/>
    <n v="25"/>
    <n v="26"/>
    <n v="29"/>
    <n v="30"/>
    <n v="33"/>
    <n v="32"/>
  </r>
  <r>
    <n v="1000900258"/>
    <s v="CITY OF LACEY"/>
    <n v="200007211127"/>
    <x v="0"/>
    <n v="5000759769"/>
    <x v="1"/>
    <s v="SCH_25EC"/>
    <s v="One"/>
    <n v="20"/>
    <n v="20930"/>
    <n v="16490"/>
    <n v="19900"/>
    <n v="22540"/>
    <n v="23880"/>
    <n v="30430"/>
    <n v="32980"/>
    <n v="27820"/>
    <n v="22547"/>
    <n v="7545"/>
    <n v="38604"/>
    <n v="26981"/>
  </r>
  <r>
    <n v="1000900258"/>
    <s v="CITY OF LACEY"/>
    <n v="200007184456"/>
    <x v="0"/>
    <n v="5000761909"/>
    <x v="0"/>
    <s v="SCH_24EC"/>
    <s v="One"/>
    <n v="20"/>
    <n v="930"/>
    <n v="1140"/>
    <n v="1040"/>
    <n v="890"/>
    <n v="620"/>
    <n v="600"/>
    <n v="440"/>
    <n v="390"/>
    <n v="500"/>
    <n v="540"/>
    <n v="860"/>
    <n v="890"/>
  </r>
  <r>
    <n v="1000900258"/>
    <s v="CITY OF LACEY"/>
    <n v="220013565464"/>
    <x v="0"/>
    <n v="5000780847"/>
    <x v="0"/>
    <s v="SCH_24EL"/>
    <s v="One"/>
    <n v="20"/>
    <n v="1011"/>
    <n v="871"/>
    <n v="803"/>
    <n v="729"/>
    <n v="713"/>
    <n v="597"/>
    <n v="546"/>
    <n v="621"/>
    <n v="639"/>
    <n v="762"/>
    <n v="796"/>
    <n v="948"/>
  </r>
  <r>
    <n v="1000900258"/>
    <s v="CITY OF LACEY"/>
    <n v="200007184043"/>
    <x v="0"/>
    <n v="5000782220"/>
    <x v="0"/>
    <s v="SCH_24EC"/>
    <s v="One"/>
    <n v="20"/>
    <n v="12120"/>
    <n v="8080"/>
    <n v="5360"/>
    <n v="4200"/>
    <n v="2080"/>
    <n v="8760"/>
    <n v="12080"/>
    <n v="17520"/>
    <n v="20440"/>
    <n v="8960"/>
    <n v="7760"/>
    <n v="3240"/>
  </r>
  <r>
    <n v="1000900258"/>
    <s v="CITY OF LACEY"/>
    <n v="200007276153"/>
    <x v="0"/>
    <n v="5000787154"/>
    <x v="0"/>
    <s v="SCH_24EC"/>
    <s v="One"/>
    <n v="20"/>
    <n v="2130"/>
    <n v="2310"/>
    <n v="1860"/>
    <n v="1610"/>
    <n v="1440"/>
    <n v="1300"/>
    <n v="1030"/>
    <n v="1090"/>
    <n v="1320"/>
    <n v="1450"/>
    <n v="1750"/>
    <n v="1900"/>
  </r>
  <r>
    <n v="1000900258"/>
    <s v="CITY OF LACEY"/>
    <n v="220013505635"/>
    <x v="0"/>
    <n v="5000787870"/>
    <x v="0"/>
    <s v="SCH_24EC"/>
    <s v="One"/>
    <n v="20"/>
    <n v="560"/>
    <n v="480"/>
    <n v="480"/>
    <n v="560"/>
    <n v="600"/>
    <n v="440"/>
    <n v="520"/>
    <n v="560"/>
    <n v="600"/>
    <n v="360"/>
    <n v="320"/>
    <n v="320"/>
  </r>
  <r>
    <n v="1000900258"/>
    <s v="CITY OF LACEY"/>
    <n v="200007276351"/>
    <x v="0"/>
    <n v="5000790888"/>
    <x v="0"/>
    <s v="SCH_24EL"/>
    <s v="One"/>
    <n v="20"/>
    <n v="2172"/>
    <n v="1876"/>
    <n v="1585"/>
    <n v="1389"/>
    <n v="1339"/>
    <n v="1157"/>
    <n v="1058"/>
    <n v="1244"/>
    <n v="1290"/>
    <n v="1570"/>
    <n v="1720"/>
    <n v="2027"/>
  </r>
  <r>
    <n v="1000900258"/>
    <s v="CITY OF LACEY"/>
    <n v="200007318443"/>
    <x v="0"/>
    <n v="5000808314"/>
    <x v="0"/>
    <s v="SCH_24EL"/>
    <s v="One"/>
    <n v="20"/>
    <n v="2010"/>
    <n v="1720"/>
    <n v="1570"/>
    <n v="1380"/>
    <n v="1320"/>
    <n v="1070"/>
    <n v="950"/>
    <n v="1110"/>
    <n v="1200"/>
    <n v="1380"/>
    <n v="1700"/>
    <n v="1840"/>
  </r>
  <r>
    <n v="1000900258"/>
    <s v="CITY OF LACEY"/>
    <n v="200007275809"/>
    <x v="0"/>
    <n v="5000838838"/>
    <x v="0"/>
    <s v="SCH_24EC"/>
    <s v="One"/>
    <n v="20"/>
    <n v="404"/>
    <n v="356"/>
    <n v="317"/>
    <n v="259"/>
    <n v="250"/>
    <n v="238"/>
    <n v="230"/>
    <n v="262"/>
    <n v="263"/>
    <n v="275"/>
    <n v="340"/>
    <n v="355"/>
  </r>
  <r>
    <n v="1000900258"/>
    <s v="CITY OF LACEY"/>
    <n v="200007249820"/>
    <x v="0"/>
    <n v="5000841445"/>
    <x v="0"/>
    <s v="SCH_24EL"/>
    <s v="One"/>
    <n v="20"/>
    <n v="541"/>
    <n v="512"/>
    <n v="471"/>
    <n v="412"/>
    <n v="365"/>
    <n v="341"/>
    <n v="278"/>
    <n v="305"/>
    <n v="369"/>
    <n v="405"/>
    <n v="502"/>
    <n v="550"/>
  </r>
  <r>
    <n v="1000900258"/>
    <s v="CITY OF LACEY"/>
    <n v="200007119122"/>
    <x v="0"/>
    <n v="5000847763"/>
    <x v="0"/>
    <s v="SCH_24EC"/>
    <s v="One"/>
    <n v="20"/>
    <n v="641"/>
    <n v="583"/>
    <n v="588"/>
    <n v="517"/>
    <n v="465"/>
    <n v="433"/>
    <n v="420"/>
    <n v="463"/>
    <n v="393"/>
    <n v="348"/>
    <n v="437"/>
    <n v="549"/>
  </r>
  <r>
    <n v="1000900258"/>
    <s v="CITY OF LACEY"/>
    <n v="200007342807"/>
    <x v="0"/>
    <n v="5000854494"/>
    <x v="0"/>
    <s v="SCH_24EC"/>
    <s v="One"/>
    <n v="20"/>
    <n v="1149"/>
    <n v="1194"/>
    <n v="947"/>
    <n v="741"/>
    <n v="676"/>
    <n v="669"/>
    <n v="569"/>
    <n v="601"/>
    <n v="712"/>
    <n v="767"/>
    <n v="941"/>
    <n v="970"/>
  </r>
  <r>
    <n v="1000900258"/>
    <s v="CITY OF LACEY"/>
    <n v="200007278167"/>
    <x v="0"/>
    <n v="5000882278"/>
    <x v="0"/>
    <s v="SCH_24EC"/>
    <s v="One"/>
    <n v="20"/>
    <n v="3043"/>
    <n v="2604"/>
    <n v="2341"/>
    <n v="2110"/>
    <n v="2022"/>
    <n v="1768"/>
    <n v="1580"/>
    <n v="1832"/>
    <n v="1878"/>
    <n v="2182"/>
    <n v="2700"/>
    <n v="2785"/>
  </r>
  <r>
    <n v="1000900258"/>
    <s v="CITY OF LACEY"/>
    <n v="200007184704"/>
    <x v="0"/>
    <n v="5000896442"/>
    <x v="1"/>
    <s v="SCH_25EC"/>
    <s v="One"/>
    <n v="20"/>
    <n v="2680"/>
    <n v="3320"/>
    <n v="21480"/>
    <n v="31800"/>
    <n v="30880"/>
    <n v="58720"/>
    <n v="22160"/>
    <n v="35640"/>
    <n v="19360"/>
    <n v="38440"/>
    <n v="29280"/>
    <n v="62960"/>
  </r>
  <r>
    <n v="1000900258"/>
    <s v="CITY OF LACEY"/>
    <n v="220013507094"/>
    <x v="0"/>
    <n v="5000897253"/>
    <x v="0"/>
    <s v="SCH_24EC"/>
    <s v="One"/>
    <n v="20"/>
    <n v="848"/>
    <n v="762"/>
    <n v="869"/>
    <n v="743"/>
    <n v="433"/>
    <n v="251"/>
    <n v="173"/>
    <n v="176"/>
    <n v="169"/>
    <n v="210"/>
    <n v="604"/>
    <n v="734"/>
  </r>
  <r>
    <n v="1000900258"/>
    <s v="CITY OF LACEY"/>
    <n v="220013512532"/>
    <x v="0"/>
    <n v="5000897840"/>
    <x v="0"/>
    <s v="SCH_24EC"/>
    <s v="One"/>
    <n v="20"/>
    <n v="15"/>
    <n v="16"/>
    <n v="2"/>
    <n v="1"/>
    <m/>
    <m/>
    <n v="1"/>
    <m/>
    <m/>
    <n v="2"/>
    <n v="3"/>
    <n v="9"/>
  </r>
  <r>
    <n v="1000900258"/>
    <s v="CITY OF LACEY"/>
    <n v="200007316454"/>
    <x v="0"/>
    <n v="5000906608"/>
    <x v="0"/>
    <s v="SCH_24EL"/>
    <s v="One"/>
    <n v="20"/>
    <n v="2882"/>
    <n v="3086"/>
    <n v="2529"/>
    <n v="2227"/>
    <n v="2023"/>
    <n v="1974"/>
    <n v="1632"/>
    <n v="1770"/>
    <n v="2101"/>
    <n v="2268"/>
    <n v="2820"/>
    <n v="2948"/>
  </r>
  <r>
    <n v="1000900258"/>
    <s v="CITY OF LACEY"/>
    <n v="200007279991"/>
    <x v="0"/>
    <n v="5000909150"/>
    <x v="0"/>
    <s v="SCH_24EC"/>
    <s v="One"/>
    <n v="20"/>
    <n v="2346"/>
    <n v="2246"/>
    <n v="2078"/>
    <n v="1773"/>
    <n v="1508"/>
    <n v="1553"/>
    <n v="1320"/>
    <n v="1469"/>
    <n v="1572"/>
    <n v="1122"/>
    <n v="1405"/>
    <n v="1753"/>
  </r>
  <r>
    <n v="1000900258"/>
    <s v="CITY OF LACEY"/>
    <n v="220013514082"/>
    <x v="0"/>
    <n v="5000911376"/>
    <x v="0"/>
    <s v="SCH_24EL"/>
    <s v="One"/>
    <n v="20"/>
    <n v="3890"/>
    <n v="3320"/>
    <n v="3000"/>
    <n v="2670"/>
    <n v="2560"/>
    <n v="2120"/>
    <n v="1910"/>
    <n v="2210"/>
    <n v="2300"/>
    <n v="2600"/>
    <n v="3240"/>
    <n v="3460"/>
  </r>
  <r>
    <n v="1000900258"/>
    <s v="CITY OF LACEY"/>
    <n v="220013505684"/>
    <x v="0"/>
    <n v="5000929628"/>
    <x v="0"/>
    <s v="SCH_24EC"/>
    <s v="One"/>
    <n v="20"/>
    <n v="5880"/>
    <n v="5360"/>
    <n v="5800"/>
    <n v="5560"/>
    <n v="4560"/>
    <n v="3560"/>
    <n v="3280"/>
    <n v="3640"/>
    <n v="3200"/>
    <n v="3560"/>
    <n v="5640"/>
    <n v="5751.24"/>
  </r>
  <r>
    <n v="1000900258"/>
    <s v="CITY OF LACEY"/>
    <n v="220013514777"/>
    <x v="0"/>
    <n v="5000933446"/>
    <x v="0"/>
    <s v="SCH_24EC"/>
    <s v="One"/>
    <n v="20"/>
    <n v="3200"/>
    <n v="2810"/>
    <n v="2600"/>
    <n v="2300"/>
    <n v="2220"/>
    <n v="1840"/>
    <n v="1640"/>
    <n v="1890"/>
    <n v="2000"/>
    <n v="2280"/>
    <n v="2770"/>
    <n v="2970"/>
  </r>
  <r>
    <n v="1000900258"/>
    <s v="CITY OF LACEY"/>
    <n v="220013512524"/>
    <x v="0"/>
    <n v="5000933897"/>
    <x v="0"/>
    <s v="SCH_24EC"/>
    <s v="One"/>
    <n v="20"/>
    <n v="1118"/>
    <n v="1260"/>
    <n v="2056"/>
    <n v="1419"/>
    <n v="736"/>
    <n v="549"/>
    <n v="530"/>
    <n v="521"/>
    <n v="529"/>
    <n v="426"/>
    <n v="1241"/>
    <n v="1849"/>
  </r>
  <r>
    <n v="1000900258"/>
    <s v="CITY OF LACEY"/>
    <n v="220013514306"/>
    <x v="0"/>
    <n v="5000940178"/>
    <x v="0"/>
    <s v="SCH_24EC"/>
    <s v="One"/>
    <n v="20"/>
    <n v="1544"/>
    <n v="1306"/>
    <n v="1278"/>
    <n v="1168"/>
    <n v="1152"/>
    <n v="986"/>
    <n v="895"/>
    <n v="1034"/>
    <n v="1059"/>
    <n v="1102"/>
    <n v="1244"/>
    <n v="1282"/>
  </r>
  <r>
    <n v="1000900258"/>
    <s v="CITY OF LACEY"/>
    <n v="200007118462"/>
    <x v="0"/>
    <n v="5000945345"/>
    <x v="0"/>
    <s v="SCH_24EC"/>
    <s v="One"/>
    <n v="20"/>
    <n v="2500"/>
    <n v="2180"/>
    <n v="2160"/>
    <n v="2160"/>
    <n v="2190"/>
    <n v="2210"/>
    <n v="1950"/>
    <n v="1710"/>
    <n v="1670"/>
    <n v="1607.74"/>
    <n v="2092.2600000000002"/>
    <n v="2000"/>
  </r>
  <r>
    <n v="1000900258"/>
    <s v="CITY OF LACEY"/>
    <n v="220013511864"/>
    <x v="0"/>
    <n v="5000950526"/>
    <x v="0"/>
    <s v="SCH_24EC"/>
    <s v="One"/>
    <n v="20"/>
    <n v="934"/>
    <n v="867"/>
    <n v="999"/>
    <n v="898"/>
    <n v="299"/>
    <n v="77"/>
    <n v="76"/>
    <n v="103"/>
    <n v="98"/>
    <n v="99"/>
    <n v="334"/>
    <n v="765"/>
  </r>
  <r>
    <n v="1000900258"/>
    <s v="CITY OF LACEY"/>
    <n v="220013512599"/>
    <x v="0"/>
    <n v="5000973628"/>
    <x v="0"/>
    <s v="SCH_24EC"/>
    <s v="One"/>
    <n v="20"/>
    <n v="8"/>
    <n v="7"/>
    <n v="7"/>
    <n v="7"/>
    <n v="8"/>
    <n v="8"/>
    <n v="8"/>
    <n v="8"/>
    <n v="8"/>
    <n v="8"/>
    <n v="8"/>
    <n v="8"/>
  </r>
  <r>
    <n v="1000900258"/>
    <s v="CITY OF LACEY"/>
    <n v="200007277748"/>
    <x v="0"/>
    <n v="5000973786"/>
    <x v="0"/>
    <s v="SCH_24EC"/>
    <s v="One"/>
    <n v="20"/>
    <n v="2591"/>
    <n v="2833"/>
    <n v="2330"/>
    <n v="2027"/>
    <n v="1805"/>
    <n v="1713"/>
    <n v="1411"/>
    <n v="1522"/>
    <n v="1863"/>
    <n v="2020"/>
    <n v="2447"/>
    <n v="2724"/>
  </r>
  <r>
    <n v="1000900258"/>
    <s v="CITY OF LACEY"/>
    <n v="200007248277"/>
    <x v="0"/>
    <n v="5000980414"/>
    <x v="0"/>
    <s v="SCH_24EL"/>
    <s v="One"/>
    <n v="20"/>
    <n v="843"/>
    <n v="903"/>
    <n v="739"/>
    <n v="895.86199999999997"/>
    <n v="332.13799999999998"/>
    <n v="552"/>
    <n v="451"/>
    <n v="444.86799999999999"/>
    <n v="729.28399999999999"/>
    <n v="454.84800000000001"/>
    <n v="699"/>
    <n v="891.35900000000004"/>
  </r>
  <r>
    <n v="1000900258"/>
    <s v="CITY OF LACEY"/>
    <n v="220013512540"/>
    <x v="0"/>
    <n v="5000984214"/>
    <x v="0"/>
    <s v="SCH_24EC"/>
    <s v="One"/>
    <n v="20"/>
    <n v="10"/>
    <m/>
    <n v="10"/>
    <m/>
    <n v="10"/>
    <n v="10"/>
    <m/>
    <n v="10"/>
    <m/>
    <n v="10"/>
    <m/>
    <n v="10"/>
  </r>
  <r>
    <n v="1000900258"/>
    <s v="CITY OF LACEY"/>
    <n v="200007184878"/>
    <x v="0"/>
    <n v="5001025774"/>
    <x v="0"/>
    <s v="SCH_24EC"/>
    <s v="One"/>
    <n v="20"/>
    <n v="280"/>
    <n v="320"/>
    <n v="440"/>
    <n v="320"/>
    <n v="200"/>
    <n v="160"/>
    <n v="120"/>
    <n v="120"/>
    <n v="120"/>
    <n v="120"/>
    <n v="280"/>
    <n v="480"/>
  </r>
  <r>
    <n v="1000900258"/>
    <s v="CITY OF LACEY"/>
    <n v="220013512490"/>
    <x v="0"/>
    <n v="5001025989"/>
    <x v="0"/>
    <s v="SCH_24EC"/>
    <s v="One"/>
    <n v="20"/>
    <n v="1197"/>
    <n v="1113"/>
    <n v="1152"/>
    <n v="824"/>
    <n v="417"/>
    <n v="270"/>
    <n v="231"/>
    <n v="309"/>
    <n v="255"/>
    <n v="281"/>
    <n v="439"/>
    <n v="805"/>
  </r>
  <r>
    <n v="1000900258"/>
    <s v="CITY OF LACEY"/>
    <n v="220013573328"/>
    <x v="0"/>
    <n v="5001033849"/>
    <x v="0"/>
    <s v="SCH_24EC"/>
    <s v="One"/>
    <n v="20"/>
    <n v="912"/>
    <n v="816"/>
    <n v="892"/>
    <n v="706"/>
    <n v="464"/>
    <n v="439"/>
    <n v="536"/>
    <n v="523"/>
    <n v="616"/>
    <n v="431"/>
    <n v="737"/>
    <n v="1016"/>
  </r>
  <r>
    <n v="1000900258"/>
    <s v="CITY OF LACEY"/>
    <n v="220013564822"/>
    <x v="0"/>
    <n v="5001041267"/>
    <x v="0"/>
    <s v="SCH_24EC"/>
    <s v="One"/>
    <n v="20"/>
    <n v="56"/>
    <n v="55"/>
    <n v="52"/>
    <n v="37"/>
    <n v="40"/>
    <n v="27"/>
    <n v="30"/>
    <n v="35"/>
    <n v="34"/>
    <n v="41"/>
    <n v="44"/>
    <n v="46"/>
  </r>
  <r>
    <n v="1000900258"/>
    <s v="CITY OF LACEY"/>
    <n v="200007211291"/>
    <x v="0"/>
    <n v="5001057194"/>
    <x v="1"/>
    <s v="SCH_25EC"/>
    <s v="One"/>
    <n v="20"/>
    <n v="2800"/>
    <n v="3400"/>
    <n v="6520"/>
    <n v="32280"/>
    <n v="62880"/>
    <n v="16000"/>
    <n v="29880"/>
    <n v="60720"/>
    <n v="77840"/>
    <n v="29560"/>
    <n v="3440"/>
    <n v="1840"/>
  </r>
  <r>
    <n v="1000900258"/>
    <s v="CITY OF LACEY"/>
    <n v="200007212117"/>
    <x v="0"/>
    <n v="5001058861"/>
    <x v="0"/>
    <s v="SCH_24EC"/>
    <s v="One"/>
    <n v="20"/>
    <n v="250"/>
    <n v="277"/>
    <n v="1195"/>
    <n v="248"/>
    <n v="30"/>
    <n v="118"/>
    <n v="109"/>
    <n v="68"/>
    <n v="35"/>
    <n v="32"/>
    <n v="35"/>
    <n v="60"/>
  </r>
  <r>
    <n v="1000900258"/>
    <s v="CITY OF LACEY"/>
    <n v="200007248046"/>
    <x v="0"/>
    <n v="5001065539"/>
    <x v="0"/>
    <s v="SCH_24EL"/>
    <s v="One"/>
    <n v="20"/>
    <n v="250"/>
    <n v="220"/>
    <n v="190"/>
    <n v="170"/>
    <n v="160"/>
    <n v="130"/>
    <n v="120"/>
    <n v="140"/>
    <n v="150"/>
    <n v="180"/>
    <n v="200"/>
    <n v="250"/>
  </r>
  <r>
    <n v="1000900258"/>
    <s v="CITY OF LACEY"/>
    <n v="200007119478"/>
    <x v="0"/>
    <n v="5001066860"/>
    <x v="0"/>
    <s v="SCH_24EC"/>
    <s v="One"/>
    <n v="20"/>
    <n v="440"/>
    <n v="450"/>
    <n v="360"/>
    <n v="420"/>
    <n v="360"/>
    <n v="330"/>
    <n v="300"/>
    <n v="270"/>
    <n v="270"/>
    <n v="310"/>
    <n v="250"/>
    <n v="470"/>
  </r>
  <r>
    <n v="1000900258"/>
    <s v="CITY OF LACEY"/>
    <n v="200007148733"/>
    <x v="0"/>
    <n v="5001069747"/>
    <x v="0"/>
    <s v="SCH_24EC"/>
    <s v="One"/>
    <n v="20"/>
    <n v="803"/>
    <n v="889"/>
    <n v="825"/>
    <n v="835"/>
    <n v="719"/>
    <n v="728"/>
    <n v="582"/>
    <n v="568"/>
    <n v="624"/>
    <n v="624"/>
    <n v="764"/>
    <n v="774"/>
  </r>
  <r>
    <n v="1000900258"/>
    <s v="CITY OF LACEY"/>
    <n v="200007145622"/>
    <x v="0"/>
    <n v="5001074598"/>
    <x v="0"/>
    <s v="SCH_24EC"/>
    <s v="One"/>
    <n v="20"/>
    <n v="1240"/>
    <n v="1130"/>
    <n v="1170"/>
    <n v="1080"/>
    <n v="1130"/>
    <n v="1140"/>
    <n v="1013.79"/>
    <n v="1020"/>
    <n v="936.21"/>
    <n v="1030"/>
    <n v="1220"/>
    <n v="1250"/>
  </r>
  <r>
    <n v="1000900258"/>
    <s v="CITY OF LACEY"/>
    <n v="200007180710"/>
    <x v="0"/>
    <n v="5001077880"/>
    <x v="0"/>
    <s v="SCH_24EC"/>
    <s v="One"/>
    <n v="20"/>
    <n v="12800"/>
    <n v="10920"/>
    <n v="11716"/>
    <n v="10724"/>
    <n v="11320"/>
    <n v="10760"/>
    <n v="11760"/>
    <n v="13040"/>
    <n v="12560"/>
    <n v="11000"/>
    <n v="12400"/>
    <n v="11600"/>
  </r>
  <r>
    <n v="1000900258"/>
    <s v="CITY OF LACEY"/>
    <n v="200007277458"/>
    <x v="0"/>
    <n v="5001078664"/>
    <x v="0"/>
    <s v="SCH_24EL"/>
    <s v="One"/>
    <n v="20"/>
    <n v="2580"/>
    <n v="2790"/>
    <n v="2170"/>
    <n v="1930"/>
    <n v="1700"/>
    <n v="1670"/>
    <n v="1410"/>
    <n v="1570"/>
    <n v="1840"/>
    <n v="1950"/>
    <n v="2500"/>
    <n v="1820"/>
  </r>
  <r>
    <n v="1000900258"/>
    <s v="CITY OF LACEY"/>
    <n v="220013565282"/>
    <x v="0"/>
    <n v="5001082087"/>
    <x v="0"/>
    <s v="SCH_24EL"/>
    <s v="One"/>
    <n v="20"/>
    <n v="1010"/>
    <n v="890"/>
    <n v="820"/>
    <n v="750"/>
    <n v="750"/>
    <n v="650"/>
    <n v="600"/>
    <n v="690"/>
    <n v="700"/>
    <n v="820"/>
    <n v="850"/>
    <n v="1020"/>
  </r>
  <r>
    <n v="1000900258"/>
    <s v="CITY OF LACEY"/>
    <n v="200007317478"/>
    <x v="0"/>
    <n v="5001101523"/>
    <x v="0"/>
    <s v="SCH_24EL"/>
    <s v="One"/>
    <n v="20"/>
    <n v="765"/>
    <n v="660"/>
    <n v="600"/>
    <n v="526"/>
    <n v="500"/>
    <n v="431"/>
    <n v="384"/>
    <n v="446"/>
    <n v="0"/>
    <n v="0"/>
    <n v="1708"/>
    <n v="712"/>
  </r>
  <r>
    <n v="1000900258"/>
    <s v="CITY OF LACEY"/>
    <n v="200007183284"/>
    <x v="0"/>
    <n v="5001107355"/>
    <x v="0"/>
    <s v="SCH_24EC"/>
    <s v="One"/>
    <n v="20"/>
    <n v="611"/>
    <n v="682"/>
    <n v="688"/>
    <n v="720"/>
    <n v="760"/>
    <n v="1004.567"/>
    <n v="932.43299999999999"/>
    <n v="1238"/>
    <n v="1295"/>
    <n v="908"/>
    <n v="787"/>
    <n v="893"/>
  </r>
  <r>
    <n v="1000900258"/>
    <s v="CITY OF LACEY"/>
    <n v="200007183789"/>
    <x v="0"/>
    <n v="5001110413"/>
    <x v="0"/>
    <s v="SCH_24EC"/>
    <s v="One"/>
    <n v="20"/>
    <n v="760"/>
    <n v="840"/>
    <n v="760"/>
    <n v="770"/>
    <n v="780"/>
    <n v="840"/>
    <n v="770"/>
    <n v="810"/>
    <n v="860"/>
    <n v="780"/>
    <n v="830"/>
    <n v="920"/>
  </r>
  <r>
    <n v="1000900258"/>
    <s v="CITY OF LACEY"/>
    <n v="220013514835"/>
    <x v="0"/>
    <n v="5001112993"/>
    <x v="0"/>
    <s v="SCH_24EL"/>
    <s v="One"/>
    <n v="20"/>
    <n v="1670"/>
    <n v="1600"/>
    <n v="1360"/>
    <n v="1070"/>
    <n v="1050"/>
    <n v="870"/>
    <n v="780"/>
    <n v="900"/>
    <n v="960"/>
    <n v="1100"/>
    <n v="1350"/>
    <n v="1420"/>
  </r>
  <r>
    <n v="1000900258"/>
    <s v="CITY OF LACEY"/>
    <n v="200007319771"/>
    <x v="0"/>
    <n v="5001114868"/>
    <x v="0"/>
    <s v="SCH_24EL"/>
    <s v="One"/>
    <n v="20"/>
    <n v="430"/>
    <n v="387"/>
    <n v="333"/>
    <n v="280"/>
    <n v="265"/>
    <n v="236"/>
    <n v="219"/>
    <n v="258"/>
    <n v="254"/>
    <n v="307"/>
    <n v="416"/>
    <n v="449"/>
  </r>
  <r>
    <n v="1000900258"/>
    <s v="CITY OF LACEY"/>
    <n v="200007316686"/>
    <x v="0"/>
    <n v="5001126851"/>
    <x v="0"/>
    <s v="SCH_24EC"/>
    <s v="One"/>
    <n v="20"/>
    <n v="3720"/>
    <n v="3920"/>
    <n v="3190"/>
    <n v="2830"/>
    <n v="2510"/>
    <n v="2470"/>
    <n v="2080"/>
    <n v="2370"/>
    <n v="2900"/>
    <n v="3120"/>
    <n v="3730"/>
    <n v="4040"/>
  </r>
  <r>
    <n v="1000900258"/>
    <s v="CITY OF LACEY"/>
    <n v="200007148329"/>
    <x v="0"/>
    <n v="5001130808"/>
    <x v="1"/>
    <s v="SCH_25EC"/>
    <s v="One"/>
    <n v="20"/>
    <n v="17480"/>
    <n v="19760"/>
    <n v="20080"/>
    <n v="14200"/>
    <n v="13000"/>
    <n v="11080"/>
    <n v="9440"/>
    <n v="8560"/>
    <n v="5320"/>
    <n v="6520"/>
    <n v="13360"/>
    <n v="15080"/>
  </r>
  <r>
    <n v="1000900258"/>
    <s v="CITY OF LACEY"/>
    <n v="200007342633"/>
    <x v="0"/>
    <n v="5001140134"/>
    <x v="0"/>
    <s v="SCH_24EC"/>
    <s v="One"/>
    <n v="20"/>
    <n v="2778"/>
    <n v="2398"/>
    <n v="2206"/>
    <n v="1949"/>
    <n v="1900"/>
    <n v="1596"/>
    <n v="1442"/>
    <n v="1670"/>
    <n v="1760"/>
    <n v="2149"/>
    <n v="2322"/>
    <n v="2784"/>
  </r>
  <r>
    <n v="1000900258"/>
    <s v="CITY OF LACEY"/>
    <n v="200007341015"/>
    <x v="0"/>
    <n v="5001146764"/>
    <x v="0"/>
    <s v="SCH_24EC"/>
    <s v="One"/>
    <n v="20"/>
    <n v="630"/>
    <n v="550"/>
    <n v="480"/>
    <n v="420"/>
    <n v="410"/>
    <n v="350"/>
    <n v="320"/>
    <n v="377"/>
    <n v="390"/>
    <n v="452"/>
    <n v="569"/>
    <n v="623"/>
  </r>
  <r>
    <n v="1000900258"/>
    <s v="CITY OF LACEY"/>
    <n v="200007315902"/>
    <x v="0"/>
    <n v="5001151625"/>
    <x v="0"/>
    <s v="SCH_24EL"/>
    <s v="One"/>
    <n v="20"/>
    <n v="4267"/>
    <n v="4523"/>
    <n v="3485"/>
    <n v="3037"/>
    <n v="2600"/>
    <n v="2489"/>
    <n v="2104"/>
    <n v="2283"/>
    <n v="2637"/>
    <n v="2813"/>
    <n v="3489"/>
    <n v="3702"/>
  </r>
  <r>
    <n v="1000900258"/>
    <s v="CITY OF LACEY"/>
    <n v="200007341411"/>
    <x v="0"/>
    <n v="5001163246"/>
    <x v="0"/>
    <s v="SCH_24EC"/>
    <s v="One"/>
    <n v="20"/>
    <n v="180"/>
    <n v="260"/>
    <n v="190"/>
    <n v="160"/>
    <n v="140"/>
    <n v="130"/>
    <n v="110"/>
    <n v="120"/>
    <n v="120"/>
    <n v="100"/>
    <n v="130"/>
    <n v="140"/>
  </r>
  <r>
    <n v="1000900258"/>
    <s v="CITY OF LACEY"/>
    <n v="200007317684"/>
    <x v="0"/>
    <n v="5001165829"/>
    <x v="0"/>
    <s v="SCH_24EC"/>
    <s v="One"/>
    <n v="20"/>
    <n v="592"/>
    <n v="456"/>
    <n v="437"/>
    <n v="316"/>
    <n v="633"/>
    <n v="269"/>
    <n v="268"/>
    <n v="275"/>
    <n v="260"/>
    <n v="311"/>
    <n v="474"/>
    <n v="555"/>
  </r>
  <r>
    <n v="1000900258"/>
    <s v="CITY OF LACEY"/>
    <n v="200007212349"/>
    <x v="0"/>
    <n v="5001185020"/>
    <x v="3"/>
    <s v="SCH_31EC"/>
    <s v="One"/>
    <n v="20"/>
    <n v="7800"/>
    <n v="7800"/>
    <n v="7500"/>
    <n v="6900"/>
    <n v="6900"/>
    <n v="5400"/>
    <n v="6000"/>
    <n v="7200"/>
    <n v="7200"/>
    <n v="7200"/>
    <n v="4200"/>
    <n v="2700"/>
  </r>
  <r>
    <n v="1000900258"/>
    <s v="CITY OF LACEY"/>
    <n v="200007249234"/>
    <x v="0"/>
    <n v="5001198915"/>
    <x v="0"/>
    <s v="SCH_24EC"/>
    <s v="One"/>
    <n v="20"/>
    <n v="2506"/>
    <n v="2602"/>
    <n v="2043"/>
    <n v="1930"/>
    <n v="1717"/>
    <n v="1637"/>
    <n v="1336"/>
    <n v="1461"/>
    <n v="1701"/>
    <n v="1824"/>
    <n v="2211"/>
    <n v="2735"/>
  </r>
  <r>
    <n v="1000900258"/>
    <s v="CITY OF LACEY"/>
    <n v="200007146273"/>
    <x v="0"/>
    <n v="5001200345"/>
    <x v="0"/>
    <s v="SCH_24EC"/>
    <s v="One"/>
    <n v="20"/>
    <n v="1390"/>
    <n v="1920"/>
    <n v="1950"/>
    <n v="1770"/>
    <n v="1500"/>
    <n v="1400"/>
    <n v="1620"/>
    <n v="1360"/>
    <n v="1410"/>
    <n v="1380"/>
    <n v="1440"/>
    <n v="1660"/>
  </r>
  <r>
    <n v="1000900258"/>
    <s v="CITY OF LACEY"/>
    <n v="200007149913"/>
    <x v="0"/>
    <n v="5001206961"/>
    <x v="0"/>
    <s v="SCH_24EC"/>
    <s v="One"/>
    <n v="20"/>
    <n v="4460"/>
    <n v="3739"/>
    <n v="2810"/>
    <m/>
    <n v="5530"/>
    <n v="2650"/>
    <n v="2460"/>
    <n v="2450"/>
    <n v="2640"/>
    <n v="2660"/>
    <n v="2820"/>
    <n v="3090"/>
  </r>
  <r>
    <n v="1000900258"/>
    <s v="CITY OF LACEY"/>
    <n v="220013565191"/>
    <x v="0"/>
    <n v="5001208474"/>
    <x v="0"/>
    <s v="SCH_24EC"/>
    <s v="One"/>
    <n v="20"/>
    <n v="54"/>
    <n v="48"/>
    <n v="47"/>
    <n v="49"/>
    <n v="58"/>
    <n v="62"/>
    <n v="77"/>
    <n v="103"/>
    <n v="97"/>
    <n v="70"/>
    <n v="68"/>
    <n v="85"/>
  </r>
  <r>
    <n v="1000900258"/>
    <s v="CITY OF LACEY"/>
    <n v="200007341247"/>
    <x v="0"/>
    <n v="5001217275"/>
    <x v="0"/>
    <s v="SCH_24EL"/>
    <s v="One"/>
    <n v="20"/>
    <n v="1243"/>
    <n v="1336"/>
    <n v="1060"/>
    <n v="857"/>
    <n v="741"/>
    <n v="796"/>
    <n v="673"/>
    <n v="723"/>
    <n v="838"/>
    <n v="906"/>
    <n v="1123"/>
    <n v="1226"/>
  </r>
  <r>
    <n v="1000900258"/>
    <s v="CITY OF LACEY"/>
    <n v="220013557289"/>
    <x v="0"/>
    <n v="5001217469"/>
    <x v="0"/>
    <s v="SCH_24EL"/>
    <s v="One"/>
    <n v="20"/>
    <n v="870"/>
    <n v="760"/>
    <n v="700"/>
    <n v="630"/>
    <n v="620"/>
    <n v="540"/>
    <n v="520"/>
    <n v="600"/>
    <n v="610"/>
    <n v="660"/>
    <n v="800"/>
    <n v="840"/>
  </r>
  <r>
    <n v="1000900258"/>
    <s v="CITY OF LACEY"/>
    <n v="220013505809"/>
    <x v="0"/>
    <n v="5001218527"/>
    <x v="0"/>
    <s v="SCH_24EL"/>
    <s v="One"/>
    <n v="20"/>
    <n v="590"/>
    <n v="480"/>
    <n v="460"/>
    <n v="400"/>
    <n v="400"/>
    <n v="350"/>
    <n v="320"/>
    <n v="380"/>
    <n v="417"/>
    <n v="441"/>
    <n v="368"/>
    <n v="375"/>
  </r>
  <r>
    <n v="1000900258"/>
    <s v="CITY OF LACEY"/>
    <n v="200007278365"/>
    <x v="0"/>
    <n v="5001224731"/>
    <x v="0"/>
    <s v="SCH_24EL"/>
    <s v="One"/>
    <n v="20"/>
    <n v="1927"/>
    <n v="1644"/>
    <n v="1453"/>
    <n v="1286"/>
    <n v="1163"/>
    <n v="1002"/>
    <n v="905"/>
    <n v="1034"/>
    <n v="1023"/>
    <n v="1134"/>
    <n v="1393"/>
    <n v="1457"/>
  </r>
  <r>
    <n v="1000900258"/>
    <s v="CITY OF LACEY"/>
    <n v="220013565415"/>
    <x v="0"/>
    <n v="5001232800"/>
    <x v="0"/>
    <s v="SCH_24EL"/>
    <s v="One"/>
    <n v="20"/>
    <n v="909"/>
    <n v="777"/>
    <n v="731"/>
    <n v="663"/>
    <n v="661"/>
    <n v="572"/>
    <n v="527"/>
    <n v="605"/>
    <n v="618"/>
    <n v="728"/>
    <n v="755"/>
    <n v="903"/>
  </r>
  <r>
    <n v="1000900258"/>
    <s v="CITY OF LACEY"/>
    <n v="200007341999"/>
    <x v="0"/>
    <n v="5001235077"/>
    <x v="0"/>
    <s v="SCH_24EC"/>
    <s v="One"/>
    <n v="20"/>
    <n v="1887"/>
    <n v="1644"/>
    <n v="1472"/>
    <n v="1281"/>
    <n v="1214"/>
    <n v="1010"/>
    <n v="897"/>
    <n v="1045"/>
    <n v="1119"/>
    <n v="1390"/>
    <n v="1549"/>
    <n v="1869"/>
  </r>
  <r>
    <n v="1000900258"/>
    <s v="CITY OF LACEY"/>
    <n v="220013505668"/>
    <x v="0"/>
    <n v="5001237286"/>
    <x v="4"/>
    <s v="SCH_26EC"/>
    <s v="One"/>
    <n v="20"/>
    <n v="10680"/>
    <n v="12000"/>
    <n v="22680"/>
    <n v="30960"/>
    <n v="25320"/>
    <n v="21000"/>
    <n v="19200"/>
    <n v="15600"/>
    <n v="17640"/>
    <n v="23640"/>
    <n v="26520"/>
    <n v="22200"/>
  </r>
  <r>
    <n v="1000900258"/>
    <s v="CITY OF LACEY"/>
    <n v="200007182906"/>
    <x v="0"/>
    <n v="5001242854"/>
    <x v="0"/>
    <s v="SCH_24EC"/>
    <s v="One"/>
    <n v="20"/>
    <n v="138"/>
    <n v="81"/>
    <n v="168"/>
    <n v="151"/>
    <n v="71"/>
    <n v="48"/>
    <n v="66"/>
    <n v="58"/>
    <n v="68"/>
    <n v="45"/>
    <n v="68"/>
    <n v="53"/>
  </r>
  <r>
    <n v="1000900258"/>
    <s v="CITY OF LACEY"/>
    <n v="200007275627"/>
    <x v="0"/>
    <n v="5001244834"/>
    <x v="0"/>
    <s v="SCH_24EC"/>
    <s v="One"/>
    <n v="20"/>
    <n v="2152"/>
    <n v="1867"/>
    <n v="1692"/>
    <n v="1476"/>
    <n v="1389"/>
    <n v="1122"/>
    <n v="993"/>
    <n v="1155"/>
    <n v="1252"/>
    <n v="1401"/>
    <n v="1753"/>
    <n v="1808"/>
  </r>
  <r>
    <n v="1000900258"/>
    <s v="CITY OF LACEY"/>
    <n v="220013557255"/>
    <x v="0"/>
    <n v="5001247833"/>
    <x v="0"/>
    <s v="SCH_24EC"/>
    <s v="One"/>
    <n v="20"/>
    <n v="2441"/>
    <n v="2119"/>
    <n v="1890"/>
    <n v="1713"/>
    <n v="1648"/>
    <n v="1422"/>
    <n v="1293"/>
    <n v="1474"/>
    <n v="1483"/>
    <n v="1654"/>
    <n v="2036"/>
    <n v="2133"/>
  </r>
  <r>
    <n v="1000900258"/>
    <s v="CITY OF LACEY"/>
    <n v="200007316082"/>
    <x v="0"/>
    <n v="5001250571"/>
    <x v="0"/>
    <s v="SCH_24EC"/>
    <s v="One"/>
    <n v="20"/>
    <n v="978"/>
    <n v="1038"/>
    <n v="839"/>
    <n v="763"/>
    <n v="672"/>
    <n v="653"/>
    <n v="537"/>
    <n v="589"/>
    <n v="711"/>
    <n v="771"/>
    <n v="960"/>
    <n v="1014"/>
  </r>
  <r>
    <n v="1000900258"/>
    <s v="CITY OF LACEY"/>
    <n v="200007278795"/>
    <x v="0"/>
    <n v="5001270609"/>
    <x v="0"/>
    <s v="SCH_24EC"/>
    <s v="One"/>
    <n v="20"/>
    <n v="1800"/>
    <n v="1479"/>
    <n v="1301"/>
    <n v="1124"/>
    <n v="1115"/>
    <n v="900"/>
    <n v="794"/>
    <n v="922"/>
    <n v="976"/>
    <n v="1213"/>
    <n v="1300"/>
    <n v="1577"/>
  </r>
  <r>
    <n v="1000900258"/>
    <s v="CITY OF LACEY"/>
    <n v="200007279207"/>
    <x v="0"/>
    <n v="5001272381"/>
    <x v="0"/>
    <s v="SCH_24EC"/>
    <s v="One"/>
    <n v="20"/>
    <n v="89"/>
    <n v="96"/>
    <n v="79"/>
    <n v="68"/>
    <n v="60"/>
    <n v="56"/>
    <n v="46"/>
    <n v="51"/>
    <n v="61"/>
    <n v="69"/>
    <n v="83"/>
    <n v="92"/>
  </r>
  <r>
    <n v="1000900258"/>
    <s v="CITY OF LACEY"/>
    <n v="200007119825"/>
    <x v="0"/>
    <n v="5001293095"/>
    <x v="0"/>
    <s v="SCH_24EC"/>
    <s v="One"/>
    <n v="20"/>
    <n v="840"/>
    <n v="910"/>
    <n v="850"/>
    <n v="810"/>
    <n v="750"/>
    <n v="770"/>
    <n v="630"/>
    <n v="630"/>
    <n v="680"/>
    <n v="700"/>
    <n v="840"/>
    <n v="850"/>
  </r>
  <r>
    <n v="1000900258"/>
    <s v="CITY OF LACEY"/>
    <n v="200007343011"/>
    <x v="0"/>
    <n v="5001300101"/>
    <x v="0"/>
    <s v="SCH_24EC"/>
    <s v="One"/>
    <n v="20"/>
    <n v="1630"/>
    <n v="1420"/>
    <n v="1270"/>
    <n v="1130"/>
    <n v="1060"/>
    <n v="860"/>
    <n v="760"/>
    <n v="880"/>
    <n v="940"/>
    <n v="1060"/>
    <n v="1350"/>
    <n v="1420"/>
  </r>
  <r>
    <n v="1000900258"/>
    <s v="CITY OF LACEY"/>
    <n v="200007276864"/>
    <x v="0"/>
    <n v="5001300987"/>
    <x v="0"/>
    <s v="SCH_24EC"/>
    <s v="One"/>
    <n v="20"/>
    <n v="1180"/>
    <n v="1040"/>
    <n v="940"/>
    <n v="820"/>
    <n v="770"/>
    <n v="680"/>
    <n v="600"/>
    <n v="640"/>
    <n v="769"/>
    <n v="869"/>
    <n v="926"/>
    <n v="973"/>
  </r>
  <r>
    <n v="1000900258"/>
    <s v="CITY OF LACEY"/>
    <n v="220013565399"/>
    <x v="0"/>
    <n v="5001307971"/>
    <x v="0"/>
    <s v="SCH_24EL"/>
    <s v="One"/>
    <n v="20"/>
    <n v="1735"/>
    <n v="1500"/>
    <n v="1378"/>
    <n v="1240"/>
    <n v="1205"/>
    <n v="1034"/>
    <n v="940"/>
    <n v="1080"/>
    <n v="1107"/>
    <n v="1329"/>
    <n v="1419"/>
    <n v="1709"/>
  </r>
  <r>
    <n v="1000900258"/>
    <s v="CITY OF LACEY"/>
    <n v="200007210467"/>
    <x v="0"/>
    <n v="5001314568"/>
    <x v="1"/>
    <s v="SCH_25EC"/>
    <s v="One"/>
    <n v="20"/>
    <n v="35480"/>
    <n v="51240"/>
    <n v="40400"/>
    <n v="4720"/>
    <n v="17840"/>
    <n v="127800"/>
    <n v="117320"/>
    <n v="142720"/>
    <n v="143320"/>
    <n v="116840"/>
    <n v="3360"/>
    <n v="5320"/>
  </r>
  <r>
    <n v="1000900258"/>
    <s v="CITY OF LACEY"/>
    <n v="200007182690"/>
    <x v="0"/>
    <n v="5001319292"/>
    <x v="0"/>
    <s v="SCH_24EC"/>
    <s v="One"/>
    <n v="20"/>
    <n v="271"/>
    <n v="301"/>
    <n v="271"/>
    <n v="259"/>
    <n v="253"/>
    <n v="262"/>
    <n v="404"/>
    <n v="380"/>
    <n v="419"/>
    <n v="361"/>
    <n v="328"/>
    <n v="277"/>
  </r>
  <r>
    <n v="1000900258"/>
    <s v="CITY OF LACEY"/>
    <n v="200007279397"/>
    <x v="0"/>
    <n v="5001319424"/>
    <x v="0"/>
    <s v="SCH_24EC"/>
    <s v="One"/>
    <n v="20"/>
    <n v="200"/>
    <n v="170"/>
    <n v="160"/>
    <n v="130"/>
    <n v="130"/>
    <n v="110"/>
    <n v="90"/>
    <n v="110"/>
    <n v="118.68"/>
    <n v="155.15"/>
    <n v="146.16999999999999"/>
    <n v="200"/>
  </r>
  <r>
    <n v="1000900258"/>
    <s v="CITY OF LACEY"/>
    <n v="200007146851"/>
    <x v="0"/>
    <n v="5001322419"/>
    <x v="0"/>
    <s v="SCH_24EC"/>
    <s v="One"/>
    <n v="20"/>
    <n v="749"/>
    <n v="890"/>
    <n v="803"/>
    <n v="744"/>
    <n v="681"/>
    <n v="693"/>
    <n v="571"/>
    <n v="547"/>
    <n v="605"/>
    <n v="592"/>
    <n v="737"/>
    <n v="710"/>
  </r>
  <r>
    <n v="1000900258"/>
    <s v="CITY OF LACEY"/>
    <n v="200007148501"/>
    <x v="0"/>
    <n v="5001324739"/>
    <x v="0"/>
    <s v="SCH_24EC"/>
    <s v="One"/>
    <n v="20"/>
    <n v="3450"/>
    <n v="3600"/>
    <n v="3630"/>
    <n v="2960"/>
    <n v="2840"/>
    <n v="2350"/>
    <n v="2240"/>
    <n v="2220"/>
    <n v="2050"/>
    <n v="2120"/>
    <n v="2550"/>
    <n v="3110"/>
  </r>
  <r>
    <n v="1000900258"/>
    <s v="CITY OF LACEY"/>
    <n v="200007279777"/>
    <x v="0"/>
    <n v="5001326837"/>
    <x v="0"/>
    <s v="SCH_24EC"/>
    <s v="One"/>
    <n v="20"/>
    <n v="310"/>
    <n v="320"/>
    <n v="260"/>
    <n v="230"/>
    <n v="200"/>
    <n v="190"/>
    <n v="160"/>
    <n v="170"/>
    <n v="210"/>
    <n v="210"/>
    <n v="280"/>
    <n v="290"/>
  </r>
  <r>
    <n v="1000900258"/>
    <s v="CITY OF LACEY"/>
    <n v="200007149681"/>
    <x v="0"/>
    <n v="5001341597"/>
    <x v="0"/>
    <s v="SCH_24EC"/>
    <s v="One"/>
    <n v="20"/>
    <n v="790"/>
    <n v="850"/>
    <n v="820"/>
    <n v="850"/>
    <n v="860"/>
    <n v="990"/>
    <n v="840"/>
    <n v="550"/>
    <n v="620"/>
    <n v="740"/>
    <n v="800"/>
    <n v="810"/>
  </r>
  <r>
    <n v="1000900258"/>
    <s v="CITY OF LACEY"/>
    <n v="200007275049"/>
    <x v="0"/>
    <n v="5001343404"/>
    <x v="0"/>
    <s v="SCH_24EL"/>
    <s v="One"/>
    <n v="20"/>
    <n v="4105"/>
    <n v="4348"/>
    <n v="3489"/>
    <n v="3017"/>
    <n v="2694"/>
    <n v="2621"/>
    <n v="2166"/>
    <n v="2365"/>
    <n v="2821"/>
    <n v="2988"/>
    <n v="3675"/>
    <n v="3848"/>
  </r>
  <r>
    <n v="1000900258"/>
    <s v="CITY OF LACEY"/>
    <n v="200007211713"/>
    <x v="0"/>
    <n v="5001345771"/>
    <x v="1"/>
    <s v="SCH_25EC"/>
    <s v="One"/>
    <n v="20"/>
    <n v="22640"/>
    <n v="28560"/>
    <n v="14000"/>
    <n v="4960"/>
    <n v="4440"/>
    <n v="4800"/>
    <n v="39840"/>
    <n v="30640"/>
    <n v="37280"/>
    <n v="8200"/>
    <n v="27720"/>
    <n v="30927.72"/>
  </r>
  <r>
    <n v="1000900258"/>
    <s v="CITY OF LACEY"/>
    <n v="200007343425"/>
    <x v="0"/>
    <n v="5001349097"/>
    <x v="0"/>
    <s v="SCH_24EL"/>
    <s v="One"/>
    <n v="20"/>
    <n v="1000"/>
    <n v="1022"/>
    <n v="945"/>
    <n v="770"/>
    <n v="683"/>
    <n v="601"/>
    <n v="579"/>
    <n v="582"/>
    <n v="695"/>
    <n v="744"/>
    <n v="880"/>
    <n v="1078"/>
  </r>
  <r>
    <n v="1000900258"/>
    <s v="CITY OF LACEY"/>
    <n v="200007315183"/>
    <x v="0"/>
    <n v="5001359014"/>
    <x v="0"/>
    <s v="SCH_24EC"/>
    <s v="One"/>
    <n v="20"/>
    <n v="1765"/>
    <n v="1571.3789999999999"/>
    <n v="1314.6210000000001"/>
    <n v="1188"/>
    <n v="1138"/>
    <n v="919"/>
    <n v="820"/>
    <n v="969"/>
    <n v="1027"/>
    <n v="1266"/>
    <n v="1373"/>
    <n v="1670"/>
  </r>
  <r>
    <n v="1000900258"/>
    <s v="CITY OF LACEY"/>
    <n v="200007184266"/>
    <x v="0"/>
    <n v="5001365908"/>
    <x v="1"/>
    <s v="SCH_25EC"/>
    <s v="One"/>
    <n v="20"/>
    <n v="1360"/>
    <n v="1760"/>
    <n v="1680"/>
    <n v="1320"/>
    <n v="560"/>
    <n v="360"/>
    <n v="6960"/>
    <n v="16240"/>
    <n v="23760"/>
    <n v="17480"/>
    <n v="95240"/>
    <n v="21400"/>
  </r>
  <r>
    <n v="1000900258"/>
    <s v="CITY OF LACEY"/>
    <n v="200007183078"/>
    <x v="0"/>
    <n v="5001374754"/>
    <x v="1"/>
    <s v="SCH_25EC"/>
    <s v="One"/>
    <n v="20"/>
    <n v="35200"/>
    <n v="33120"/>
    <n v="31840"/>
    <n v="30680"/>
    <n v="28400"/>
    <n v="54480"/>
    <n v="70720"/>
    <n v="79440"/>
    <n v="86480"/>
    <n v="60400"/>
    <n v="15480"/>
    <n v="23080"/>
  </r>
  <r>
    <n v="1000900258"/>
    <s v="CITY OF LACEY"/>
    <n v="200007147503"/>
    <x v="0"/>
    <n v="5001377997"/>
    <x v="0"/>
    <s v="SCH_24EC"/>
    <s v="One"/>
    <n v="20"/>
    <n v="1120"/>
    <n v="950"/>
    <n v="1020"/>
    <n v="960"/>
    <n v="960"/>
    <n v="840"/>
    <n v="780"/>
    <n v="833"/>
    <n v="831"/>
    <n v="889"/>
    <n v="1106"/>
    <n v="1123"/>
  </r>
  <r>
    <n v="1000900258"/>
    <s v="CITY OF LACEY"/>
    <n v="220013512508"/>
    <x v="0"/>
    <n v="5001379987"/>
    <x v="0"/>
    <s v="SCH_24EC"/>
    <s v="One"/>
    <n v="20"/>
    <m/>
    <m/>
    <m/>
    <m/>
    <n v="1"/>
    <n v="67"/>
    <n v="94"/>
    <n v="178"/>
    <n v="154"/>
    <n v="55"/>
    <n v="15"/>
    <n v="7"/>
  </r>
  <r>
    <n v="1000900258"/>
    <s v="CITY OF LACEY"/>
    <n v="200007249465"/>
    <x v="0"/>
    <n v="5001403157"/>
    <x v="0"/>
    <s v="SCH_24EC"/>
    <s v="One"/>
    <n v="20"/>
    <n v="1066"/>
    <n v="986"/>
    <n v="888"/>
    <n v="869"/>
    <n v="883"/>
    <n v="717"/>
    <n v="635"/>
    <n v="765"/>
    <n v="780"/>
    <n v="882"/>
    <n v="889"/>
    <n v="1034"/>
  </r>
  <r>
    <n v="1000900258"/>
    <s v="CITY OF LACEY"/>
    <n v="220013560242"/>
    <x v="0"/>
    <n v="5001404091"/>
    <x v="0"/>
    <s v="SCH_24EC"/>
    <s v="One"/>
    <n v="20"/>
    <m/>
    <m/>
    <m/>
    <m/>
    <m/>
    <m/>
    <m/>
    <m/>
    <n v="1"/>
    <m/>
    <m/>
    <m/>
  </r>
  <r>
    <n v="1000900258"/>
    <s v="CITY OF LACEY"/>
    <n v="200007316280"/>
    <x v="0"/>
    <n v="5001417888"/>
    <x v="0"/>
    <s v="SCH_24EL"/>
    <s v="One"/>
    <n v="20"/>
    <n v="1720"/>
    <n v="1508"/>
    <n v="1358"/>
    <n v="1193"/>
    <n v="1126"/>
    <n v="908"/>
    <n v="803"/>
    <n v="937"/>
    <n v="1020"/>
    <n v="1194"/>
    <n v="1481"/>
    <n v="1607"/>
  </r>
  <r>
    <n v="1000900258"/>
    <s v="CITY OF LACEY"/>
    <n v="220013512573"/>
    <x v="0"/>
    <n v="5001430992"/>
    <x v="0"/>
    <s v="SCH_24EC"/>
    <s v="One"/>
    <n v="20"/>
    <n v="1"/>
    <n v="2"/>
    <n v="1"/>
    <n v="1"/>
    <n v="2"/>
    <n v="1"/>
    <n v="2"/>
    <n v="2"/>
    <n v="2"/>
    <n v="1"/>
    <n v="2"/>
    <n v="1"/>
  </r>
  <r>
    <n v="1000900258"/>
    <s v="CITY OF LACEY"/>
    <n v="220013506161"/>
    <x v="0"/>
    <n v="5001439177"/>
    <x v="0"/>
    <s v="SCH_24EC"/>
    <s v="One"/>
    <n v="20"/>
    <n v="899"/>
    <n v="855"/>
    <n v="971"/>
    <n v="780"/>
    <n v="347"/>
    <n v="237"/>
    <n v="259"/>
    <n v="382"/>
    <n v="341"/>
    <n v="242"/>
    <n v="319"/>
    <n v="664"/>
  </r>
  <r>
    <n v="1000900258"/>
    <s v="CITY OF LACEY"/>
    <n v="200007181346"/>
    <x v="0"/>
    <n v="5001449113"/>
    <x v="0"/>
    <s v="SCH_24EC"/>
    <s v="One"/>
    <n v="20"/>
    <n v="3532"/>
    <n v="3791"/>
    <n v="3898"/>
    <n v="3148"/>
    <n v="2031"/>
    <n v="1376"/>
    <n v="1154"/>
    <n v="1370"/>
    <n v="1031"/>
    <n v="2134"/>
    <n v="3093"/>
    <n v="2754"/>
  </r>
  <r>
    <n v="1000900258"/>
    <s v="CITY OF LACEY"/>
    <n v="200007319391"/>
    <x v="0"/>
    <n v="5001452477"/>
    <x v="0"/>
    <s v="SCH_24EC"/>
    <s v="One"/>
    <n v="20"/>
    <n v="1150"/>
    <n v="1214"/>
    <n v="969"/>
    <n v="822"/>
    <n v="693"/>
    <n v="626"/>
    <n v="512"/>
    <n v="560"/>
    <n v="686"/>
    <n v="748"/>
    <n v="931"/>
    <n v="1003"/>
  </r>
  <r>
    <n v="1000900258"/>
    <s v="CITY OF LACEY"/>
    <n v="200007318831"/>
    <x v="0"/>
    <n v="5001453946"/>
    <x v="0"/>
    <s v="SCH_24EL"/>
    <s v="One"/>
    <n v="20"/>
    <n v="2273"/>
    <n v="2383"/>
    <n v="1998"/>
    <n v="1733"/>
    <n v="1526"/>
    <n v="1448"/>
    <n v="1174"/>
    <n v="1261"/>
    <n v="1537"/>
    <n v="1662"/>
    <n v="2045"/>
    <n v="2202"/>
  </r>
  <r>
    <n v="1000900258"/>
    <s v="CITY OF LACEY"/>
    <n v="200007341577"/>
    <x v="0"/>
    <n v="5001481417"/>
    <x v="0"/>
    <s v="SCH_24EL"/>
    <s v="One"/>
    <n v="20"/>
    <n v="2570"/>
    <n v="2657"/>
    <n v="2249"/>
    <n v="1957"/>
    <n v="1742"/>
    <n v="1658"/>
    <n v="1369"/>
    <n v="1488"/>
    <n v="1797"/>
    <n v="1976"/>
    <n v="2443"/>
    <n v="2622"/>
  </r>
  <r>
    <n v="1000900258"/>
    <s v="CITY OF LACEY"/>
    <n v="200007340231"/>
    <x v="0"/>
    <n v="5001488020"/>
    <x v="0"/>
    <s v="SCH_24EC"/>
    <s v="One"/>
    <n v="20"/>
    <n v="2290"/>
    <n v="2230"/>
    <n v="1790"/>
    <n v="1560"/>
    <n v="1390"/>
    <n v="1310"/>
    <n v="1080"/>
    <n v="1140"/>
    <n v="1360"/>
    <n v="1530"/>
    <n v="1870"/>
    <n v="2020"/>
  </r>
  <r>
    <n v="1000900258"/>
    <s v="CITY OF LACEY"/>
    <n v="200007277052"/>
    <x v="0"/>
    <n v="5001501261"/>
    <x v="0"/>
    <s v="SCH_24EL"/>
    <s v="One"/>
    <n v="20"/>
    <n v="1090"/>
    <n v="860"/>
    <n v="770"/>
    <n v="650"/>
    <n v="650"/>
    <n v="650"/>
    <n v="680"/>
    <n v="877"/>
    <n v="821"/>
    <n v="959"/>
    <n v="1131"/>
    <n v="1150"/>
  </r>
  <r>
    <n v="1000900258"/>
    <s v="CITY OF LACEY"/>
    <n v="220013565266"/>
    <x v="0"/>
    <n v="5001520947"/>
    <x v="0"/>
    <s v="SCH_24EL"/>
    <s v="One"/>
    <n v="20"/>
    <n v="400"/>
    <n v="360"/>
    <n v="320"/>
    <n v="300"/>
    <n v="300"/>
    <n v="280"/>
    <n v="260"/>
    <n v="290"/>
    <n v="290"/>
    <n v="320"/>
    <n v="340"/>
    <n v="400"/>
  </r>
  <r>
    <n v="1000900258"/>
    <s v="CITY OF LACEY"/>
    <n v="200007210210"/>
    <x v="0"/>
    <n v="5001524767"/>
    <x v="1"/>
    <s v="SCH_25EC"/>
    <s v="One"/>
    <n v="20"/>
    <n v="96120"/>
    <n v="83520"/>
    <n v="86880"/>
    <n v="96200"/>
    <n v="105640"/>
    <n v="112120"/>
    <n v="108840"/>
    <n v="118120"/>
    <n v="113120"/>
    <n v="102600"/>
    <n v="27520"/>
    <n v="67960"/>
  </r>
  <r>
    <n v="1000900258"/>
    <s v="CITY OF LACEY"/>
    <n v="220013514736"/>
    <x v="0"/>
    <n v="5001527627"/>
    <x v="0"/>
    <s v="SCH_24EL"/>
    <s v="One"/>
    <n v="20"/>
    <n v="2602"/>
    <n v="2259"/>
    <n v="2091"/>
    <n v="1864"/>
    <n v="1813"/>
    <n v="1514"/>
    <n v="1378"/>
    <n v="1583"/>
    <n v="1662"/>
    <n v="1865"/>
    <n v="2288"/>
    <n v="2439"/>
  </r>
  <r>
    <n v="1000900258"/>
    <s v="CITY OF LACEY"/>
    <n v="200007319227"/>
    <x v="0"/>
    <n v="5001528825"/>
    <x v="0"/>
    <s v="SCH_24EC"/>
    <s v="One"/>
    <n v="20"/>
    <n v="2880"/>
    <n v="2460"/>
    <n v="2220"/>
    <n v="1880"/>
    <n v="1780"/>
    <n v="1490"/>
    <n v="1310"/>
    <n v="1514"/>
    <n v="1578"/>
    <n v="1800"/>
    <n v="2247"/>
    <n v="2375"/>
  </r>
  <r>
    <n v="1000900258"/>
    <s v="CITY OF LACEY"/>
    <n v="200007317270"/>
    <x v="0"/>
    <n v="5001530688"/>
    <x v="0"/>
    <s v="SCH_24EL"/>
    <s v="One"/>
    <n v="20"/>
    <n v="370"/>
    <n v="310"/>
    <n v="270"/>
    <n v="220"/>
    <n v="220"/>
    <n v="180"/>
    <n v="160"/>
    <n v="190"/>
    <n v="200"/>
    <n v="230"/>
    <n v="290"/>
    <n v="310"/>
  </r>
  <r>
    <n v="1000900258"/>
    <s v="CITY OF LACEY"/>
    <n v="200007317866"/>
    <x v="0"/>
    <n v="5001534398"/>
    <x v="0"/>
    <s v="SCH_24EL"/>
    <s v="One"/>
    <n v="20"/>
    <n v="2832"/>
    <n v="2424"/>
    <n v="2173"/>
    <n v="1898"/>
    <n v="1798"/>
    <n v="1479"/>
    <n v="1311"/>
    <n v="1511"/>
    <n v="1603"/>
    <n v="1854"/>
    <n v="2280"/>
    <n v="2432"/>
  </r>
  <r>
    <n v="1000900258"/>
    <s v="CITY OF LACEY"/>
    <n v="200007116524"/>
    <x v="0"/>
    <n v="5001550646"/>
    <x v="0"/>
    <s v="SCH_24EC"/>
    <s v="One"/>
    <n v="20"/>
    <n v="1550"/>
    <n v="1670"/>
    <n v="1510"/>
    <n v="1430"/>
    <n v="1340"/>
    <n v="1410"/>
    <n v="1200"/>
    <n v="1230"/>
    <n v="1310"/>
    <n v="1300"/>
    <n v="1490"/>
    <n v="1520"/>
  </r>
  <r>
    <n v="1000900258"/>
    <s v="CITY OF LACEY"/>
    <n v="200007145226"/>
    <x v="0"/>
    <n v="5001550861"/>
    <x v="0"/>
    <s v="SCH_24EC"/>
    <s v="One"/>
    <n v="20"/>
    <n v="1070"/>
    <n v="1100"/>
    <n v="1080"/>
    <n v="1050"/>
    <n v="990"/>
    <n v="1100"/>
    <n v="950"/>
    <n v="940"/>
    <n v="1040"/>
    <n v="990"/>
    <n v="1100"/>
    <n v="1070"/>
  </r>
  <r>
    <n v="1000900258"/>
    <s v="CITY OF LACEY"/>
    <n v="200007343649"/>
    <x v="0"/>
    <n v="5001560436"/>
    <x v="0"/>
    <s v="SCH_24EL"/>
    <s v="One"/>
    <n v="20"/>
    <n v="180"/>
    <n v="150"/>
    <n v="140"/>
    <n v="110"/>
    <n v="110"/>
    <n v="110"/>
    <n v="120"/>
    <n v="140"/>
    <n v="120"/>
    <n v="180"/>
    <n v="180"/>
    <n v="190"/>
  </r>
  <r>
    <n v="1000900258"/>
    <s v="CITY OF LACEY"/>
    <n v="200007278597"/>
    <x v="0"/>
    <n v="5001561147"/>
    <x v="0"/>
    <s v="SCH_24EC"/>
    <s v="One"/>
    <n v="20"/>
    <n v="1640"/>
    <n v="1720"/>
    <n v="1330"/>
    <n v="1140"/>
    <n v="970"/>
    <n v="920"/>
    <n v="710"/>
    <n v="830"/>
    <n v="980"/>
    <n v="1090"/>
    <n v="1360"/>
    <n v="1490"/>
  </r>
  <r>
    <n v="1000900258"/>
    <s v="CITY OF LACEY"/>
    <n v="200007210897"/>
    <x v="0"/>
    <n v="5001570348"/>
    <x v="1"/>
    <s v="SCH_25EC"/>
    <s v="One"/>
    <n v="20"/>
    <n v="27000"/>
    <n v="25120"/>
    <n v="27680"/>
    <n v="26560"/>
    <n v="28480"/>
    <n v="25040"/>
    <n v="24960"/>
    <n v="27440"/>
    <n v="29000"/>
    <n v="28880"/>
    <n v="25840"/>
    <n v="26400"/>
  </r>
  <r>
    <n v="1000900258"/>
    <s v="CITY OF LACEY"/>
    <n v="200007247824"/>
    <x v="0"/>
    <n v="5001581490"/>
    <x v="0"/>
    <s v="SCH_24EC"/>
    <s v="One"/>
    <n v="20"/>
    <n v="1290"/>
    <n v="1090"/>
    <n v="1000"/>
    <n v="870"/>
    <n v="800"/>
    <n v="670"/>
    <n v="610"/>
    <n v="690"/>
    <n v="740"/>
    <n v="880"/>
    <n v="1070"/>
    <n v="1160"/>
  </r>
  <r>
    <n v="1000900258"/>
    <s v="CITY OF LACEY"/>
    <n v="200007247451"/>
    <x v="0"/>
    <n v="5001587780"/>
    <x v="0"/>
    <s v="SCH_24EL"/>
    <s v="One"/>
    <n v="20"/>
    <n v="337"/>
    <n v="292"/>
    <n v="261"/>
    <n v="229"/>
    <n v="216"/>
    <n v="178"/>
    <n v="160"/>
    <n v="188"/>
    <n v="202"/>
    <n v="226"/>
    <n v="237"/>
    <n v="290"/>
  </r>
  <r>
    <n v="1000900258"/>
    <s v="CITY OF LACEY"/>
    <n v="200007211473"/>
    <x v="0"/>
    <n v="5001593262"/>
    <x v="3"/>
    <s v="SCH_31EC"/>
    <s v="One"/>
    <n v="20"/>
    <n v="3600"/>
    <n v="1200"/>
    <n v="1500"/>
    <n v="3000"/>
    <n v="3000"/>
    <n v="1800"/>
    <n v="32100"/>
    <n v="67800"/>
    <n v="62400"/>
    <n v="31800"/>
    <n v="15300"/>
    <n v="47100"/>
  </r>
  <r>
    <n v="1000900258"/>
    <s v="CITY OF LACEY"/>
    <n v="200007248418"/>
    <x v="0"/>
    <n v="5001602558"/>
    <x v="0"/>
    <s v="SCH_24EL"/>
    <s v="One"/>
    <n v="20"/>
    <n v="1323"/>
    <n v="1405"/>
    <n v="1105"/>
    <n v="949"/>
    <n v="891"/>
    <n v="815"/>
    <n v="647"/>
    <n v="686"/>
    <n v="847"/>
    <n v="940"/>
    <n v="1134"/>
    <n v="1223"/>
  </r>
  <r>
    <n v="1000900258"/>
    <s v="CITY OF LACEY"/>
    <n v="200007148931"/>
    <x v="0"/>
    <n v="5001621855"/>
    <x v="0"/>
    <s v="SCH_24EC"/>
    <s v="One"/>
    <n v="20"/>
    <n v="1180"/>
    <n v="1050"/>
    <n v="1070"/>
    <n v="1040"/>
    <n v="1100"/>
    <n v="1020"/>
    <n v="880"/>
    <n v="950"/>
    <n v="900"/>
    <n v="1010"/>
    <n v="1020"/>
    <n v="1170"/>
  </r>
  <r>
    <n v="1000900258"/>
    <s v="CITY OF LACEY"/>
    <n v="220013505155"/>
    <x v="0"/>
    <n v="5001625510"/>
    <x v="0"/>
    <s v="SCH_24EL"/>
    <s v="One"/>
    <n v="20"/>
    <n v="2410"/>
    <n v="2620"/>
    <n v="2520"/>
    <n v="2060"/>
    <n v="1820"/>
    <n v="1530"/>
    <n v="1500"/>
    <n v="1470"/>
    <n v="1820"/>
    <n v="2000"/>
    <n v="2330"/>
    <n v="2880"/>
  </r>
  <r>
    <n v="1000900258"/>
    <s v="CITY OF LACEY"/>
    <n v="220013505858"/>
    <x v="0"/>
    <n v="5001631093"/>
    <x v="0"/>
    <s v="SCH_24EC"/>
    <s v="One"/>
    <n v="20"/>
    <n v="111"/>
    <n v="95"/>
    <n v="84"/>
    <n v="74"/>
    <n v="71"/>
    <n v="60"/>
    <n v="188"/>
    <n v="145"/>
    <n v="122"/>
    <n v="131"/>
    <n v="133"/>
    <n v="101"/>
  </r>
  <r>
    <n v="1000900258"/>
    <s v="CITY OF LACEY"/>
    <n v="200007145432"/>
    <x v="0"/>
    <n v="5001635563"/>
    <x v="0"/>
    <s v="SCH_24EC"/>
    <s v="One"/>
    <n v="20"/>
    <n v="750"/>
    <n v="660"/>
    <n v="690"/>
    <n v="660"/>
    <n v="600"/>
    <n v="530"/>
    <n v="440"/>
    <n v="440"/>
    <n v="430"/>
    <n v="490"/>
    <n v="610"/>
    <n v="640"/>
  </r>
  <r>
    <n v="1000900258"/>
    <s v="CITY OF LACEY"/>
    <n v="200007279587"/>
    <x v="0"/>
    <n v="5001638005"/>
    <x v="0"/>
    <s v="SCH_24EL"/>
    <s v="One"/>
    <n v="20"/>
    <n v="424"/>
    <n v="512"/>
    <n v="467"/>
    <n v="303"/>
    <n v="263"/>
    <n v="250"/>
    <n v="198"/>
    <n v="205"/>
    <n v="243"/>
    <n v="265"/>
    <n v="317"/>
    <n v="403"/>
  </r>
  <r>
    <n v="1000900258"/>
    <s v="CITY OF LACEY"/>
    <n v="200007149277"/>
    <x v="0"/>
    <n v="5001648088"/>
    <x v="0"/>
    <s v="SCH_24EC"/>
    <s v="One"/>
    <n v="20"/>
    <n v="1240"/>
    <n v="1210"/>
    <n v="1310"/>
    <n v="1400"/>
    <n v="1270"/>
    <n v="1060"/>
    <n v="920"/>
    <n v="1001"/>
    <n v="943"/>
    <n v="1005"/>
    <n v="1111"/>
    <n v="1418"/>
  </r>
  <r>
    <n v="1000900258"/>
    <s v="CITY OF LACEY"/>
    <n v="200007147925"/>
    <x v="0"/>
    <n v="5001649389"/>
    <x v="0"/>
    <s v="SCH_24EC"/>
    <s v="One"/>
    <n v="20"/>
    <n v="530"/>
    <n v="570"/>
    <n v="550"/>
    <n v="520"/>
    <n v="460"/>
    <n v="430"/>
    <n v="330"/>
    <n v="320"/>
    <n v="350"/>
    <n v="380"/>
    <n v="470"/>
    <n v="500"/>
  </r>
  <r>
    <n v="1000900258"/>
    <s v="CITY OF LACEY"/>
    <n v="220013573377"/>
    <x v="0"/>
    <n v="5001659608"/>
    <x v="1"/>
    <s v="SCH_25EC"/>
    <s v="One"/>
    <n v="20"/>
    <n v="43320"/>
    <n v="40680"/>
    <n v="43800"/>
    <n v="34200"/>
    <n v="28320"/>
    <n v="18720"/>
    <n v="17400"/>
    <n v="16680"/>
    <n v="16800"/>
    <n v="17640"/>
    <n v="27360"/>
    <n v="38280"/>
  </r>
  <r>
    <n v="1000900258"/>
    <s v="CITY OF LACEY"/>
    <n v="220013514017"/>
    <x v="0"/>
    <n v="5001662372"/>
    <x v="0"/>
    <s v="SCH_24EC"/>
    <s v="One"/>
    <n v="20"/>
    <n v="312"/>
    <n v="273"/>
    <n v="351"/>
    <n v="276"/>
    <n v="239"/>
    <n v="217"/>
    <n v="313"/>
    <n v="329"/>
    <n v="310"/>
    <n v="276"/>
    <n v="309"/>
    <n v="323"/>
  </r>
  <r>
    <n v="1000900258"/>
    <s v="CITY OF LACEY"/>
    <n v="200007117555"/>
    <x v="0"/>
    <n v="5001664481"/>
    <x v="0"/>
    <s v="SCH_24EC"/>
    <s v="One"/>
    <n v="20"/>
    <n v="920"/>
    <n v="1010"/>
    <n v="990"/>
    <n v="930"/>
    <n v="830"/>
    <n v="790"/>
    <n v="680"/>
    <n v="660"/>
    <n v="642"/>
    <n v="643"/>
    <n v="899"/>
    <n v="963"/>
  </r>
  <r>
    <n v="1000900258"/>
    <s v="CITY OF LACEY"/>
    <n v="200007319599"/>
    <x v="0"/>
    <n v="5001667890"/>
    <x v="0"/>
    <s v="SCH_24EC"/>
    <s v="One"/>
    <n v="20"/>
    <n v="1950"/>
    <n v="2070"/>
    <n v="1700"/>
    <n v="1510"/>
    <n v="1330"/>
    <n v="1260"/>
    <n v="1020"/>
    <n v="1120"/>
    <n v="1370"/>
    <n v="1480"/>
    <n v="1740"/>
    <n v="1880"/>
  </r>
  <r>
    <n v="1000900258"/>
    <s v="CITY OF LACEY"/>
    <n v="200007279025"/>
    <x v="0"/>
    <n v="5001669153"/>
    <x v="0"/>
    <s v="SCH_24EC"/>
    <s v="One"/>
    <n v="20"/>
    <n v="950"/>
    <n v="1027"/>
    <n v="832"/>
    <n v="731"/>
    <n v="649"/>
    <n v="595"/>
    <n v="562"/>
    <n v="517"/>
    <n v="632"/>
    <n v="680"/>
    <n v="771"/>
    <n v="843"/>
  </r>
  <r>
    <n v="1000900258"/>
    <s v="CITY OF LACEY"/>
    <n v="200007317072"/>
    <x v="0"/>
    <n v="5001670306"/>
    <x v="0"/>
    <s v="SCH_24EL"/>
    <s v="One"/>
    <n v="20"/>
    <n v="2220"/>
    <n v="2300"/>
    <n v="1930"/>
    <n v="1690"/>
    <n v="1510"/>
    <n v="1410"/>
    <n v="1160"/>
    <n v="1250"/>
    <n v="1530"/>
    <n v="1660"/>
    <n v="2020"/>
    <n v="2200"/>
  </r>
  <r>
    <n v="1000900258"/>
    <s v="CITY OF LACEY"/>
    <n v="200007341817"/>
    <x v="0"/>
    <n v="5001697298"/>
    <x v="0"/>
    <s v="SCH_24EL"/>
    <s v="One"/>
    <n v="20"/>
    <n v="2490"/>
    <n v="2590"/>
    <n v="2110"/>
    <n v="1880"/>
    <n v="1680"/>
    <n v="1640"/>
    <n v="1360"/>
    <n v="1480"/>
    <n v="1740"/>
    <n v="1870"/>
    <n v="2330"/>
    <n v="2400"/>
  </r>
  <r>
    <n v="1000900258"/>
    <s v="CITY OF LACEY"/>
    <n v="200007340405"/>
    <x v="0"/>
    <n v="5001722883"/>
    <x v="0"/>
    <s v="SCH_24EL"/>
    <s v="One"/>
    <n v="20"/>
    <n v="718"/>
    <n v="599"/>
    <n v="554"/>
    <n v="507"/>
    <n v="504"/>
    <n v="430"/>
    <n v="391"/>
    <n v="455"/>
    <n v="465"/>
    <n v="512"/>
    <n v="606"/>
    <n v="634"/>
  </r>
  <r>
    <n v="1000900258"/>
    <s v="CITY OF LACEY"/>
    <n v="200007318062"/>
    <x v="0"/>
    <n v="5001760936"/>
    <x v="0"/>
    <s v="SCH_24EL"/>
    <s v="One"/>
    <n v="20"/>
    <n v="510"/>
    <n v="430"/>
    <n v="400"/>
    <n v="340"/>
    <n v="330"/>
    <n v="280"/>
    <n v="240"/>
    <n v="290"/>
    <n v="300"/>
    <n v="340"/>
    <n v="440"/>
    <n v="460"/>
  </r>
  <r>
    <n v="1000900258"/>
    <s v="CITY OF LACEY"/>
    <n v="220005576933"/>
    <x v="0"/>
    <n v="5001762879"/>
    <x v="0"/>
    <s v="SCH_24EC"/>
    <s v="One"/>
    <n v="20"/>
    <n v="580"/>
    <n v="630"/>
    <n v="470"/>
    <n v="370"/>
    <n v="320"/>
    <n v="320"/>
    <n v="260"/>
    <n v="300"/>
    <n v="320"/>
    <n v="330"/>
    <n v="420"/>
    <n v="470"/>
  </r>
  <r>
    <n v="1000900258"/>
    <s v="CITY OF LACEY"/>
    <n v="200007146653"/>
    <x v="0"/>
    <n v="5001771874"/>
    <x v="0"/>
    <s v="SCH_24EC"/>
    <s v="One"/>
    <n v="20"/>
    <n v="773"/>
    <n v="674"/>
    <n v="716"/>
    <n v="651"/>
    <n v="653"/>
    <n v="567"/>
    <n v="466"/>
    <n v="488"/>
    <n v="472"/>
    <n v="533"/>
    <n v="666"/>
    <n v="673"/>
  </r>
  <r>
    <n v="1000900258"/>
    <s v="CITY OF LACEY"/>
    <n v="220013506419"/>
    <x v="0"/>
    <n v="5001818025"/>
    <x v="0"/>
    <s v="SCH_24EC"/>
    <s v="One"/>
    <n v="20"/>
    <n v="3687"/>
    <n v="3353"/>
    <n v="3833"/>
    <n v="3282"/>
    <n v="2175"/>
    <n v="1355"/>
    <n v="588"/>
    <n v="494"/>
    <n v="534"/>
    <n v="842"/>
    <n v="2470"/>
    <n v="3094"/>
  </r>
  <r>
    <n v="1001465409"/>
    <s v="CITY OF LACEY"/>
    <n v="200016990620"/>
    <x v="0"/>
    <n v="5001820562"/>
    <x v="0"/>
    <s v="SCH_24EC"/>
    <s v="One"/>
    <n v="20"/>
    <n v="896"/>
    <n v="852"/>
    <n v="960"/>
    <n v="777"/>
    <n v="372"/>
    <n v="176"/>
    <n v="175"/>
    <n v="217"/>
    <n v="200"/>
    <n v="202"/>
    <n v="447"/>
    <n v="726"/>
  </r>
  <r>
    <n v="1000900258"/>
    <s v="CITY OF LACEY"/>
    <n v="200007118108"/>
    <x v="0"/>
    <n v="5001859604"/>
    <x v="0"/>
    <s v="SCH_24EC"/>
    <s v="One"/>
    <n v="20"/>
    <n v="760"/>
    <n v="850"/>
    <n v="790"/>
    <n v="810"/>
    <n v="830"/>
    <n v="880"/>
    <n v="760"/>
    <n v="810"/>
    <n v="870"/>
    <n v="780"/>
    <n v="820"/>
    <n v="710"/>
  </r>
  <r>
    <n v="1000900258"/>
    <s v="CITY OF LACEY"/>
    <n v="200007319045"/>
    <x v="0"/>
    <n v="5001859773"/>
    <x v="0"/>
    <s v="SCH_24EC"/>
    <s v="One"/>
    <n v="20"/>
    <n v="810"/>
    <n v="710"/>
    <n v="667"/>
    <n v="586"/>
    <n v="510"/>
    <n v="491"/>
    <n v="404"/>
    <n v="443"/>
    <n v="532"/>
    <n v="569"/>
    <n v="706"/>
    <n v="755"/>
  </r>
  <r>
    <n v="1000900258"/>
    <s v="CITY OF LACEY"/>
    <n v="220013573369"/>
    <x v="0"/>
    <n v="5001860519"/>
    <x v="0"/>
    <s v="SCH_24EC"/>
    <s v="One"/>
    <n v="20"/>
    <n v="4080"/>
    <n v="5760"/>
    <n v="6240"/>
    <n v="5960"/>
    <n v="7080"/>
    <n v="4800"/>
    <n v="1040"/>
    <n v="1040"/>
    <n v="1120"/>
    <n v="1160"/>
    <n v="1440"/>
    <n v="1640"/>
  </r>
  <r>
    <n v="1000900258"/>
    <s v="CITY OF LACEY"/>
    <n v="200007146091"/>
    <x v="0"/>
    <n v="5001872118"/>
    <x v="0"/>
    <s v="SCH_24EC"/>
    <s v="One"/>
    <n v="20"/>
    <n v="879"/>
    <n v="758"/>
    <n v="762"/>
    <n v="701"/>
    <n v="733"/>
    <n v="666"/>
    <n v="594"/>
    <n v="605"/>
    <n v="636"/>
    <n v="665"/>
    <n v="747"/>
    <n v="711"/>
  </r>
  <r>
    <n v="1000900258"/>
    <s v="CITY OF LACEY"/>
    <n v="200007275247"/>
    <x v="0"/>
    <n v="5001891298"/>
    <x v="0"/>
    <s v="SCH_24EC"/>
    <s v="One"/>
    <n v="20"/>
    <n v="316"/>
    <n v="216"/>
    <n v="235"/>
    <n v="214"/>
    <n v="187"/>
    <n v="158"/>
    <n v="132"/>
    <n v="136"/>
    <n v="128"/>
    <n v="155"/>
    <n v="178"/>
    <n v="175"/>
  </r>
  <r>
    <n v="1000900258"/>
    <s v="CITY OF LACEY"/>
    <n v="200007248830"/>
    <x v="0"/>
    <n v="5001916978"/>
    <x v="0"/>
    <s v="SCH_24EL"/>
    <s v="One"/>
    <n v="20"/>
    <n v="931"/>
    <n v="927"/>
    <n v="760"/>
    <n v="669"/>
    <n v="592"/>
    <n v="570"/>
    <n v="464"/>
    <n v="508"/>
    <n v="616"/>
    <n v="662"/>
    <n v="812"/>
    <n v="868"/>
  </r>
  <r>
    <n v="1000900258"/>
    <s v="CITY OF LACEY"/>
    <n v="220013505866"/>
    <x v="0"/>
    <n v="5001922386"/>
    <x v="0"/>
    <s v="SCH_24EL"/>
    <s v="One"/>
    <n v="20"/>
    <n v="80"/>
    <n v="70"/>
    <n v="60"/>
    <n v="50"/>
    <n v="50"/>
    <n v="40"/>
    <n v="40"/>
    <n v="50"/>
    <n v="50"/>
    <n v="50"/>
    <n v="60"/>
    <n v="70"/>
  </r>
  <r>
    <n v="1000900258"/>
    <s v="CITY OF LACEY"/>
    <n v="220013512565"/>
    <x v="0"/>
    <n v="5001927055"/>
    <x v="0"/>
    <s v="SCH_24EC"/>
    <s v="One"/>
    <n v="20"/>
    <m/>
    <m/>
    <n v="10"/>
    <m/>
    <m/>
    <n v="10"/>
    <m/>
    <n v="10"/>
    <m/>
    <n v="10"/>
    <m/>
    <m/>
  </r>
  <r>
    <n v="1000900258"/>
    <s v="CITY OF LACEY"/>
    <n v="220013579002"/>
    <x v="0"/>
    <n v="5001929068"/>
    <x v="1"/>
    <s v="SCH_25EC"/>
    <s v="One"/>
    <n v="20"/>
    <n v="9320"/>
    <n v="6200"/>
    <n v="6520"/>
    <n v="6080"/>
    <n v="5720"/>
    <n v="7760"/>
    <n v="9480"/>
    <n v="9040"/>
    <n v="8120"/>
    <n v="7320"/>
    <n v="9120"/>
    <n v="10600"/>
  </r>
  <r>
    <n v="1000900258"/>
    <s v="CITY OF LACEY"/>
    <n v="200007117704"/>
    <x v="0"/>
    <n v="5001931918"/>
    <x v="0"/>
    <s v="SCH_24EC"/>
    <s v="One"/>
    <n v="20"/>
    <n v="310"/>
    <n v="260"/>
    <n v="280"/>
    <n v="250"/>
    <n v="240"/>
    <n v="210"/>
    <n v="200"/>
    <n v="220"/>
    <n v="220"/>
    <n v="220"/>
    <n v="240"/>
    <n v="290"/>
  </r>
  <r>
    <n v="1000900258"/>
    <s v="CITY OF LACEY"/>
    <n v="220004963710"/>
    <x v="0"/>
    <n v="5001981958"/>
    <x v="0"/>
    <s v="SCH_24EC"/>
    <s v="One"/>
    <n v="20"/>
    <n v="2160"/>
    <n v="2320"/>
    <n v="1900"/>
    <n v="1660"/>
    <n v="1500"/>
    <n v="1380"/>
    <n v="1100"/>
    <n v="1300"/>
    <n v="1540"/>
    <n v="1660"/>
    <n v="1990"/>
    <n v="2130"/>
  </r>
  <r>
    <n v="1000900258"/>
    <s v="CITY OF LACEY"/>
    <n v="220013683978"/>
    <x v="0"/>
    <n v="5001985489"/>
    <x v="0"/>
    <s v="SCH_24EC"/>
    <s v="One"/>
    <n v="20"/>
    <n v="64"/>
    <n v="58"/>
    <n v="59"/>
    <n v="56"/>
    <n v="66"/>
    <n v="63"/>
    <n v="60"/>
    <n v="65"/>
    <n v="62"/>
    <n v="63"/>
    <n v="67"/>
    <n v="65"/>
  </r>
  <r>
    <n v="1000900258"/>
    <s v="CITY OF LACEY"/>
    <n v="220009700414"/>
    <x v="0"/>
    <n v="5001986198"/>
    <x v="0"/>
    <s v="SCH_24EC"/>
    <s v="One"/>
    <n v="20"/>
    <n v="3020"/>
    <n v="3250"/>
    <n v="2640"/>
    <n v="2290"/>
    <n v="2030"/>
    <n v="1910"/>
    <n v="1590"/>
    <n v="1700"/>
    <n v="2070"/>
    <n v="2260"/>
    <n v="2810"/>
    <n v="3070"/>
  </r>
  <r>
    <n v="1000900258"/>
    <s v="CITY OF LACEY"/>
    <n v="220009700422"/>
    <x v="0"/>
    <n v="5001987203"/>
    <x v="0"/>
    <s v="SCH_24EC"/>
    <s v="One"/>
    <n v="20"/>
    <n v="1190"/>
    <n v="1130"/>
    <n v="720"/>
    <n v="630"/>
    <n v="550"/>
    <n v="520"/>
    <n v="430"/>
    <n v="470"/>
    <n v="560"/>
    <n v="620"/>
    <n v="770"/>
    <n v="990"/>
  </r>
  <r>
    <n v="1000900258"/>
    <s v="CITY OF LACEY"/>
    <n v="220010841538"/>
    <x v="0"/>
    <n v="5001993991"/>
    <x v="0"/>
    <s v="SCH_24EC"/>
    <s v="One"/>
    <n v="20"/>
    <n v="1330"/>
    <n v="1460"/>
    <n v="1310"/>
    <n v="1270"/>
    <n v="1260"/>
    <n v="1310"/>
    <n v="1160"/>
    <n v="1160"/>
    <n v="1290"/>
    <n v="1230"/>
    <n v="1390"/>
    <n v="1360"/>
  </r>
  <r>
    <n v="1000900258"/>
    <s v="CITY OF LACEY"/>
    <n v="220004542522"/>
    <x v="0"/>
    <n v="5001993996"/>
    <x v="0"/>
    <s v="SCH_24EC"/>
    <s v="One"/>
    <n v="20"/>
    <n v="3120"/>
    <n v="3320"/>
    <n v="2700"/>
    <n v="2340"/>
    <n v="2080"/>
    <n v="1990"/>
    <n v="1630"/>
    <n v="1800"/>
    <n v="2150"/>
    <n v="2290"/>
    <n v="2650"/>
    <n v="2860"/>
  </r>
  <r>
    <n v="1000900258"/>
    <s v="CITY OF LACEY"/>
    <n v="220003504283"/>
    <x v="0"/>
    <n v="5001995858"/>
    <x v="0"/>
    <s v="SCH_24EC"/>
    <s v="One"/>
    <n v="20"/>
    <n v="2000"/>
    <n v="2110"/>
    <n v="1630"/>
    <n v="1420"/>
    <n v="1260"/>
    <n v="1220"/>
    <n v="990"/>
    <n v="1090"/>
    <n v="1280"/>
    <n v="1360"/>
    <n v="1740"/>
    <n v="2010"/>
  </r>
  <r>
    <n v="1000900258"/>
    <s v="CITY OF LACEY"/>
    <n v="220013558196"/>
    <x v="0"/>
    <n v="5001997139"/>
    <x v="0"/>
    <s v="SCH_24EC"/>
    <s v="One"/>
    <n v="20"/>
    <n v="1490"/>
    <n v="1260"/>
    <n v="1140"/>
    <n v="1030"/>
    <n v="980"/>
    <n v="830"/>
    <n v="770"/>
    <n v="880"/>
    <n v="890"/>
    <n v="980"/>
    <n v="1160"/>
    <n v="1270"/>
  </r>
  <r>
    <n v="1000900258"/>
    <s v="CITY OF LACEY"/>
    <n v="220003993932"/>
    <x v="0"/>
    <n v="5002003569"/>
    <x v="0"/>
    <s v="SCH_24EC"/>
    <s v="One"/>
    <n v="20"/>
    <n v="1140"/>
    <n v="1180"/>
    <n v="930"/>
    <n v="790"/>
    <n v="760"/>
    <n v="680"/>
    <n v="560"/>
    <n v="610"/>
    <n v="740"/>
    <n v="790"/>
    <n v="1010"/>
    <n v="1080"/>
  </r>
  <r>
    <n v="1000900258"/>
    <s v="CITY OF LACEY"/>
    <n v="220004648188"/>
    <x v="0"/>
    <n v="5002010535"/>
    <x v="0"/>
    <s v="SCH_24EC"/>
    <s v="One"/>
    <n v="20"/>
    <n v="2260"/>
    <n v="2480"/>
    <n v="1970"/>
    <n v="1750"/>
    <n v="1520"/>
    <n v="1420"/>
    <n v="1140"/>
    <n v="1210"/>
    <n v="1490"/>
    <n v="1630"/>
    <n v="1960"/>
    <n v="2150"/>
  </r>
  <r>
    <n v="1000900258"/>
    <s v="CITY OF LACEY"/>
    <n v="220005478908"/>
    <x v="0"/>
    <n v="5002022959"/>
    <x v="0"/>
    <s v="SCH_24EC"/>
    <s v="One"/>
    <n v="20"/>
    <n v="1160"/>
    <n v="1000"/>
    <n v="940"/>
    <n v="800"/>
    <n v="770"/>
    <n v="610"/>
    <n v="540"/>
    <n v="630"/>
    <n v="680"/>
    <n v="800"/>
    <n v="1000"/>
    <n v="1050"/>
  </r>
  <r>
    <n v="1000900258"/>
    <s v="CITY OF LACEY"/>
    <n v="220008833950"/>
    <x v="0"/>
    <n v="5002040839"/>
    <x v="0"/>
    <s v="SCH_24EC"/>
    <s v="One"/>
    <n v="20"/>
    <n v="120"/>
    <n v="110"/>
    <n v="80"/>
    <n v="70"/>
    <n v="60"/>
    <n v="50"/>
    <n v="30"/>
    <n v="30"/>
    <n v="30"/>
    <n v="50"/>
    <n v="60"/>
    <n v="90"/>
  </r>
  <r>
    <n v="1000900258"/>
    <s v="CITY OF LACEY"/>
    <n v="220006600351"/>
    <x v="0"/>
    <n v="5002045745"/>
    <x v="0"/>
    <s v="SCH_24EC"/>
    <s v="One"/>
    <n v="20"/>
    <n v="2660"/>
    <n v="2850"/>
    <n v="2320"/>
    <n v="2020"/>
    <n v="1790"/>
    <n v="1660"/>
    <n v="1350"/>
    <n v="1450"/>
    <n v="1800"/>
    <n v="1940"/>
    <n v="2460"/>
    <n v="2640"/>
  </r>
  <r>
    <n v="1000900258"/>
    <s v="CITY OF LACEY"/>
    <n v="220007261211"/>
    <x v="0"/>
    <n v="5002054537"/>
    <x v="0"/>
    <s v="SCH_24EC"/>
    <s v="One"/>
    <n v="20"/>
    <n v="820"/>
    <n v="660"/>
    <n v="580"/>
    <n v="510"/>
    <n v="490"/>
    <n v="400"/>
    <n v="350"/>
    <n v="410"/>
    <n v="443"/>
    <n v="508"/>
    <n v="640"/>
    <n v="755"/>
  </r>
  <r>
    <n v="1000900258"/>
    <s v="CITY OF LACEY"/>
    <n v="220007254257"/>
    <x v="0"/>
    <n v="5002055476"/>
    <x v="0"/>
    <s v="SCH_24EC"/>
    <s v="One"/>
    <n v="20"/>
    <n v="1530"/>
    <n v="1200"/>
    <n v="1040"/>
    <n v="900"/>
    <n v="870"/>
    <n v="720"/>
    <n v="670"/>
    <n v="810"/>
    <n v="850"/>
    <n v="1070"/>
    <n v="980"/>
    <n v="1170"/>
  </r>
  <r>
    <n v="1000900258"/>
    <s v="CITY OF LACEY"/>
    <n v="220013565480"/>
    <x v="0"/>
    <n v="5002059918"/>
    <x v="0"/>
    <s v="SCH_24EC"/>
    <s v="One"/>
    <n v="20"/>
    <n v="120"/>
    <n v="110"/>
    <n v="90"/>
    <n v="80"/>
    <n v="80"/>
    <n v="60"/>
    <n v="60"/>
    <n v="70"/>
    <n v="70"/>
    <n v="90"/>
    <n v="107.33"/>
    <n v="127.39"/>
  </r>
  <r>
    <n v="1000900258"/>
    <s v="CITY OF LACEY"/>
    <n v="220011631284"/>
    <x v="0"/>
    <n v="5002063097"/>
    <x v="0"/>
    <s v="SCH_24EC"/>
    <s v="One"/>
    <n v="20"/>
    <n v="540"/>
    <n v="610.77"/>
    <n v="489.38"/>
    <n v="430"/>
    <n v="414.69"/>
    <n v="145.16"/>
    <n v="280"/>
    <n v="310"/>
    <n v="380"/>
    <n v="400"/>
    <n v="520"/>
    <n v="550"/>
  </r>
  <r>
    <n v="1000900258"/>
    <s v="CITY OF LACEY"/>
    <n v="220008801098"/>
    <x v="0"/>
    <n v="5002063998"/>
    <x v="0"/>
    <s v="SCH_24EC"/>
    <s v="One"/>
    <n v="20"/>
    <n v="2380"/>
    <n v="2580"/>
    <n v="2080"/>
    <n v="1850"/>
    <n v="1640"/>
    <n v="1530"/>
    <n v="1250"/>
    <n v="1340"/>
    <n v="1670"/>
    <n v="1820"/>
    <n v="2210"/>
    <n v="2380"/>
  </r>
  <r>
    <n v="1000900258"/>
    <s v="CITY OF LACEY"/>
    <n v="220010079246"/>
    <x v="0"/>
    <n v="5002068843"/>
    <x v="0"/>
    <s v="SCH_24EC"/>
    <s v="One"/>
    <n v="20"/>
    <n v="4270"/>
    <n v="4600"/>
    <n v="3690"/>
    <n v="3180"/>
    <n v="2800"/>
    <n v="2610"/>
    <n v="2110"/>
    <n v="2310"/>
    <n v="2820"/>
    <n v="3080"/>
    <n v="3760"/>
    <n v="4120"/>
  </r>
  <r>
    <n v="1000900258"/>
    <s v="CITY OF LACEY"/>
    <n v="220010079253"/>
    <x v="0"/>
    <n v="5002068845"/>
    <x v="0"/>
    <s v="SCH_24EC"/>
    <s v="One"/>
    <n v="20"/>
    <n v="1500"/>
    <n v="1640"/>
    <n v="1310"/>
    <n v="1170"/>
    <n v="1060"/>
    <n v="1020"/>
    <n v="820"/>
    <n v="870"/>
    <n v="1070"/>
    <n v="1150"/>
    <n v="1557.19"/>
    <n v="1332.81"/>
  </r>
  <r>
    <n v="1000900258"/>
    <s v="CITY OF LACEY"/>
    <n v="220010079212"/>
    <x v="0"/>
    <n v="5002068853"/>
    <x v="0"/>
    <s v="SCH_24EC"/>
    <s v="One"/>
    <n v="20"/>
    <n v="1620"/>
    <n v="1790"/>
    <n v="1256.25"/>
    <n v="1863.75"/>
    <n v="1600"/>
    <n v="1699.34"/>
    <n v="1280.6600000000001"/>
    <n v="1480"/>
    <n v="840.97"/>
    <n v="2089.0300000000002"/>
    <n v="1640"/>
    <n v="1730"/>
  </r>
  <r>
    <n v="1000900258"/>
    <s v="CITY OF LACEY"/>
    <n v="220009380266"/>
    <x v="0"/>
    <n v="5002085569"/>
    <x v="0"/>
    <s v="SCH_24EC"/>
    <s v="One"/>
    <n v="20"/>
    <n v="1084.24"/>
    <n v="820"/>
    <n v="840"/>
    <n v="780"/>
    <n v="690"/>
    <n v="640"/>
    <n v="480"/>
    <n v="500"/>
    <n v="490"/>
    <n v="550"/>
    <n v="710"/>
    <n v="700"/>
  </r>
  <r>
    <n v="1000900258"/>
    <s v="CITY OF LACEY"/>
    <n v="220011482803"/>
    <x v="0"/>
    <n v="5002102072"/>
    <x v="0"/>
    <s v="SCH_24EC"/>
    <s v="One"/>
    <n v="20"/>
    <n v="690"/>
    <n v="700"/>
    <n v="570"/>
    <n v="510"/>
    <n v="440"/>
    <n v="400"/>
    <n v="310"/>
    <n v="340"/>
    <n v="440"/>
    <n v="480"/>
    <n v="560"/>
    <n v="590"/>
  </r>
  <r>
    <n v="1000900258"/>
    <s v="CITY OF LACEY"/>
    <n v="220011604208"/>
    <x v="0"/>
    <n v="5002106929"/>
    <x v="0"/>
    <s v="SCH_24EC"/>
    <s v="One"/>
    <n v="20"/>
    <n v="750"/>
    <n v="730"/>
    <n v="650"/>
    <n v="530"/>
    <n v="470"/>
    <n v="400"/>
    <n v="380"/>
    <n v="310"/>
    <n v="370"/>
    <n v="410"/>
    <n v="480"/>
    <n v="580"/>
  </r>
  <r>
    <n v="1000900258"/>
    <s v="CITY OF LACEY"/>
    <n v="220011564378"/>
    <x v="0"/>
    <n v="5002108799"/>
    <x v="0"/>
    <s v="SCH_24EC"/>
    <s v="One"/>
    <n v="20"/>
    <n v="950"/>
    <n v="1010"/>
    <n v="830"/>
    <n v="730"/>
    <n v="640"/>
    <n v="600"/>
    <n v="480"/>
    <n v="540"/>
    <n v="650"/>
    <n v="720"/>
    <n v="900"/>
    <n v="980"/>
  </r>
  <r>
    <n v="1000900258"/>
    <s v="CITY OF LACEY"/>
    <n v="220013505353"/>
    <x v="0"/>
    <n v="5002114106"/>
    <x v="0"/>
    <s v="SCH_24EC"/>
    <s v="One"/>
    <n v="20"/>
    <n v="2550"/>
    <n v="2590"/>
    <n v="2170"/>
    <n v="1900"/>
    <n v="1750"/>
    <n v="1660"/>
    <n v="1370"/>
    <n v="1480"/>
    <n v="1830"/>
    <n v="1990"/>
    <n v="2460"/>
    <n v="2660"/>
  </r>
  <r>
    <n v="1000900258"/>
    <s v="CITY OF LACEY"/>
    <n v="220018128292"/>
    <x v="0"/>
    <n v="5002268883"/>
    <x v="0"/>
    <s v="SCH_24EL"/>
    <s v="One"/>
    <n v="20"/>
    <n v="23"/>
    <n v="19"/>
    <n v="17"/>
    <n v="15"/>
    <n v="14"/>
    <n v="13"/>
    <n v="11"/>
    <n v="13"/>
    <n v="13"/>
    <n v="16"/>
    <n v="20"/>
    <n v="22"/>
  </r>
  <r>
    <n v="1000900258"/>
    <s v="CITY OF LACEY"/>
    <n v="220022170363"/>
    <x v="0"/>
    <n v="5002315749"/>
    <x v="0"/>
    <s v="SCH_24EC"/>
    <s v="One"/>
    <n v="20"/>
    <n v="4220"/>
    <n v="3622.07"/>
    <n v="3973"/>
    <n v="3824.93"/>
    <n v="4750"/>
    <n v="3880"/>
    <n v="3760"/>
    <n v="4120"/>
    <n v="4020"/>
    <n v="3650"/>
    <n v="2770"/>
    <n v="6870"/>
  </r>
  <r>
    <n v="1000900258"/>
    <s v="CITY OF LACEY"/>
    <n v="220020860312"/>
    <x v="0"/>
    <n v="5002315750"/>
    <x v="0"/>
    <s v="SCH_24EC"/>
    <s v="One"/>
    <n v="20"/>
    <n v="3180"/>
    <n v="2790"/>
    <n v="2530"/>
    <n v="2250"/>
    <n v="2160"/>
    <n v="1790"/>
    <n v="1600"/>
    <n v="1850"/>
    <n v="1970"/>
    <n v="2250"/>
    <n v="2760"/>
    <n v="2890"/>
  </r>
  <r>
    <n v="1000900258"/>
    <s v="CITY OF LACEY"/>
    <n v="220020771063"/>
    <x v="0"/>
    <n v="5002317544"/>
    <x v="0"/>
    <s v="SCH_24EC"/>
    <s v="One"/>
    <n v="20"/>
    <n v="1203"/>
    <n v="1082"/>
    <n v="1082"/>
    <n v="969"/>
    <n v="915"/>
    <n v="781"/>
    <n v="674"/>
    <n v="704"/>
    <n v="687"/>
    <n v="747"/>
    <n v="908"/>
    <n v="903"/>
  </r>
  <r>
    <n v="1000900258"/>
    <s v="CITY OF LACEY"/>
    <n v="220020914770"/>
    <x v="0"/>
    <n v="5002317912"/>
    <x v="0"/>
    <s v="SCH_24EC"/>
    <s v="One"/>
    <n v="20"/>
    <n v="424"/>
    <n v="361"/>
    <n v="325"/>
    <n v="274"/>
    <n v="260"/>
    <n v="216"/>
    <n v="192"/>
    <n v="217"/>
    <n v="228"/>
    <n v="265"/>
    <n v="332"/>
    <n v="346"/>
  </r>
  <r>
    <n v="1000350595"/>
    <s v="CITY OF LANGLEY"/>
    <n v="200002982896"/>
    <x v="1"/>
    <n v="5000067792"/>
    <x v="0"/>
    <s v="SCH_24EC"/>
    <s v="One"/>
    <n v="10"/>
    <n v="3519"/>
    <n v="4244"/>
    <n v="3522"/>
    <n v="2816"/>
    <n v="1935"/>
    <n v="1813"/>
    <n v="1829"/>
    <n v="1799"/>
    <n v="1619"/>
    <n v="2357"/>
    <n v="3048"/>
    <n v="3687"/>
  </r>
  <r>
    <n v="1000350595"/>
    <s v="CITY OF LANGLEY"/>
    <n v="200006881532"/>
    <x v="1"/>
    <n v="5000076134"/>
    <x v="0"/>
    <s v="SCH_24EC"/>
    <s v="One"/>
    <n v="10"/>
    <n v="285"/>
    <n v="405"/>
    <n v="347"/>
    <n v="305"/>
    <n v="260"/>
    <n v="255"/>
    <n v="217"/>
    <n v="274"/>
    <n v="290"/>
    <n v="344"/>
    <n v="391"/>
    <n v="417"/>
  </r>
  <r>
    <n v="1000350595"/>
    <s v="CITY OF LANGLEY"/>
    <n v="200008883338"/>
    <x v="1"/>
    <n v="5000285143"/>
    <x v="0"/>
    <s v="SCH_24EC"/>
    <s v="One"/>
    <n v="10"/>
    <n v="634"/>
    <n v="379"/>
    <n v="290"/>
    <n v="528"/>
    <n v="477"/>
    <n v="556"/>
    <n v="980"/>
    <n v="960"/>
    <n v="778"/>
    <n v="588"/>
    <n v="823"/>
    <n v="803"/>
  </r>
  <r>
    <n v="1000350595"/>
    <s v="CITY OF LANGLEY"/>
    <n v="200009270964"/>
    <x v="1"/>
    <n v="5000361380"/>
    <x v="0"/>
    <s v="SCH_24EC"/>
    <s v="One"/>
    <n v="10"/>
    <n v="1090"/>
    <n v="1109"/>
    <n v="1001"/>
    <n v="790"/>
    <n v="517"/>
    <n v="572"/>
    <n v="406"/>
    <n v="420"/>
    <n v="493"/>
    <n v="589"/>
    <n v="807"/>
    <n v="1025"/>
  </r>
  <r>
    <n v="1000350595"/>
    <s v="CITY OF LANGLEY"/>
    <n v="200010078745"/>
    <x v="1"/>
    <n v="5000699636"/>
    <x v="0"/>
    <s v="SCH_24EC"/>
    <s v="One"/>
    <n v="10"/>
    <n v="7290"/>
    <n v="6480"/>
    <n v="6860"/>
    <n v="7170"/>
    <n v="7170"/>
    <n v="10460"/>
    <n v="12580"/>
    <n v="11920"/>
    <n v="10560"/>
    <n v="7240"/>
    <n v="6510"/>
    <n v="6870"/>
  </r>
  <r>
    <n v="1000350595"/>
    <s v="CITY OF LANGLEY"/>
    <n v="200005985060"/>
    <x v="1"/>
    <n v="5000747020"/>
    <x v="0"/>
    <s v="SCH_24EC"/>
    <s v="One"/>
    <n v="10"/>
    <n v="3350"/>
    <n v="2240"/>
    <n v="1980"/>
    <n v="1810"/>
    <n v="1670"/>
    <n v="1330"/>
    <n v="1100"/>
    <n v="1170"/>
    <n v="1220"/>
    <n v="1490"/>
    <n v="1570"/>
    <n v="2370"/>
  </r>
  <r>
    <n v="1000350595"/>
    <s v="CITY OF LANGLEY"/>
    <n v="200013586751"/>
    <x v="1"/>
    <n v="5000831912"/>
    <x v="1"/>
    <s v="SCH_25EC"/>
    <s v="One"/>
    <n v="10"/>
    <n v="27552.48"/>
    <n v="32240"/>
    <n v="28520"/>
    <n v="27120"/>
    <n v="22080"/>
    <n v="25080"/>
    <n v="21840"/>
    <n v="22600"/>
    <n v="23680"/>
    <n v="29907.919999999998"/>
    <n v="26372.080000000002"/>
    <n v="29757.32"/>
  </r>
  <r>
    <n v="1000350595"/>
    <s v="CITY OF LANGLEY"/>
    <n v="200019443304"/>
    <x v="1"/>
    <n v="5000888102"/>
    <x v="0"/>
    <s v="SCH_24EC"/>
    <s v="One"/>
    <n v="10"/>
    <n v="1780"/>
    <n v="1770"/>
    <n v="1510"/>
    <n v="1470"/>
    <n v="1420"/>
    <n v="1660"/>
    <n v="1990"/>
    <n v="2160"/>
    <n v="1700"/>
    <n v="1600"/>
    <n v="1830"/>
    <n v="2130"/>
  </r>
  <r>
    <n v="1000350595"/>
    <s v="CITY OF LANGLEY"/>
    <n v="200015718113"/>
    <x v="1"/>
    <n v="5001011004"/>
    <x v="0"/>
    <s v="SCH_24EC"/>
    <s v="One"/>
    <n v="10"/>
    <n v="158"/>
    <n v="135"/>
    <n v="133"/>
    <n v="880"/>
    <n v="335"/>
    <n v="370"/>
    <n v="43"/>
    <n v="43"/>
    <n v="84"/>
    <n v="157.03399999999999"/>
    <n v="138.08000000000001"/>
    <n v="143.636"/>
  </r>
  <r>
    <n v="1000350595"/>
    <s v="CITY OF LANGLEY"/>
    <n v="200006217646"/>
    <x v="1"/>
    <n v="5001020405"/>
    <x v="0"/>
    <s v="SCH_24EC"/>
    <s v="One"/>
    <n v="10"/>
    <n v="1147"/>
    <n v="816"/>
    <n v="655"/>
    <n v="880"/>
    <n v="949"/>
    <n v="1265"/>
    <n v="1261"/>
    <n v="1187"/>
    <n v="1124"/>
    <n v="934"/>
    <n v="881"/>
    <n v="999"/>
  </r>
  <r>
    <n v="1002941994"/>
    <s v="CITY OF LANGLEY"/>
    <n v="200010478978"/>
    <x v="1"/>
    <n v="5001567822"/>
    <x v="0"/>
    <s v="SCH_24EC"/>
    <s v="One"/>
    <n v="10"/>
    <n v="609"/>
    <n v="356"/>
    <n v="190"/>
    <n v="52"/>
    <n v="50"/>
    <n v="56"/>
    <n v="53"/>
    <n v="56"/>
    <n v="52"/>
    <n v="52"/>
    <n v="52"/>
    <n v="55"/>
  </r>
  <r>
    <n v="1000350595"/>
    <s v="CITY OF LANGLEY"/>
    <n v="200022788083"/>
    <x v="1"/>
    <n v="5001764817"/>
    <x v="0"/>
    <s v="SCH_24EC"/>
    <s v="One"/>
    <n v="10"/>
    <n v="3573"/>
    <n v="3738"/>
    <n v="3294"/>
    <n v="2970"/>
    <n v="2791"/>
    <n v="3097"/>
    <n v="2953"/>
    <n v="2736"/>
    <n v="2749.6060000000002"/>
    <n v="2697.3939999999998"/>
    <n v="3148"/>
    <n v="3017"/>
  </r>
  <r>
    <n v="1000350595"/>
    <s v="CITY OF LANGLEY"/>
    <n v="220004081760"/>
    <x v="1"/>
    <n v="5002007729"/>
    <x v="0"/>
    <s v="SCH_24EC"/>
    <s v="One"/>
    <n v="10"/>
    <n v="397"/>
    <n v="308"/>
    <n v="78"/>
    <n v="22"/>
    <n v="32"/>
    <n v="55"/>
    <n v="58"/>
    <n v="62"/>
    <n v="37"/>
    <n v="44"/>
    <n v="201"/>
    <n v="428"/>
  </r>
  <r>
    <n v="1002941994"/>
    <s v="CITY OF LANGLEY"/>
    <n v="220010629941"/>
    <x v="1"/>
    <n v="5002101320"/>
    <x v="0"/>
    <s v="SCH_24EC"/>
    <s v="One"/>
    <n v="10"/>
    <n v="221"/>
    <n v="161"/>
    <n v="115"/>
    <n v="70"/>
    <n v="62"/>
    <n v="65"/>
    <n v="58"/>
    <n v="57"/>
    <n v="62"/>
    <n v="60"/>
    <n v="59"/>
    <n v="244"/>
  </r>
  <r>
    <n v="1004588291"/>
    <s v="CITY OF MERCER ISLAND"/>
    <n v="200024564268"/>
    <x v="0"/>
    <n v="5000160323"/>
    <x v="0"/>
    <s v="SCH_24EC"/>
    <s v="One"/>
    <n v="20"/>
    <n v="520"/>
    <n v="540"/>
    <n v="498"/>
    <n v="463"/>
    <n v="392"/>
    <n v="397"/>
    <n v="232"/>
    <n v="246"/>
    <n v="274"/>
    <n v="411"/>
    <n v="495"/>
    <n v="809"/>
  </r>
  <r>
    <n v="1004588291"/>
    <s v="CITY OF MERCER ISLAND"/>
    <n v="200009146313"/>
    <x v="0"/>
    <n v="5000168603"/>
    <x v="0"/>
    <s v="SCH_24EC"/>
    <s v="One"/>
    <n v="20"/>
    <n v="743"/>
    <n v="775"/>
    <n v="691"/>
    <n v="657"/>
    <n v="590"/>
    <n v="604"/>
    <n v="476"/>
    <n v="499"/>
    <n v="542"/>
    <n v="618"/>
    <n v="723"/>
    <n v="739"/>
  </r>
  <r>
    <n v="1004588291"/>
    <s v="CITY OF MERCER ISLAND"/>
    <n v="200008478535"/>
    <x v="0"/>
    <n v="5000192344"/>
    <x v="0"/>
    <s v="SCH_24EC"/>
    <s v="One"/>
    <n v="20"/>
    <n v="6640"/>
    <n v="6760"/>
    <n v="5160"/>
    <n v="3840"/>
    <n v="2680"/>
    <n v="2240"/>
    <n v="3840"/>
    <n v="4280"/>
    <n v="3160"/>
    <n v="3360"/>
    <n v="4400"/>
    <n v="5680"/>
  </r>
  <r>
    <n v="1004588291"/>
    <s v="CITY OF MERCER ISLAND"/>
    <n v="200008478725"/>
    <x v="0"/>
    <n v="5000214409"/>
    <x v="0"/>
    <s v="SCH_24EC"/>
    <s v="One"/>
    <n v="20"/>
    <n v="927"/>
    <n v="945"/>
    <n v="883"/>
    <n v="218"/>
    <n v="22"/>
    <n v="29"/>
    <n v="46"/>
    <n v="52"/>
    <n v="27"/>
    <n v="35"/>
    <n v="46"/>
    <n v="45"/>
  </r>
  <r>
    <n v="1004588291"/>
    <s v="CITY OF MERCER ISLAND"/>
    <n v="200016294650"/>
    <x v="0"/>
    <n v="5000299810"/>
    <x v="0"/>
    <s v="SCH_24EC"/>
    <s v="One"/>
    <n v="20"/>
    <n v="961"/>
    <n v="936"/>
    <n v="808"/>
    <n v="767"/>
    <n v="678"/>
    <n v="705"/>
    <n v="581"/>
    <n v="610"/>
    <n v="592"/>
    <n v="694"/>
    <n v="868"/>
    <n v="878"/>
  </r>
  <r>
    <n v="1004588291"/>
    <s v="CITY OF MERCER ISLAND"/>
    <n v="200011502198"/>
    <x v="0"/>
    <n v="5000302085"/>
    <x v="0"/>
    <s v="SCH_24EC"/>
    <s v="One"/>
    <n v="20"/>
    <n v="1788"/>
    <n v="1418"/>
    <n v="1186"/>
    <n v="1655"/>
    <n v="1776"/>
    <n v="1272"/>
    <n v="1048"/>
    <n v="865"/>
    <n v="831"/>
    <n v="914"/>
    <n v="1324"/>
    <n v="1267"/>
  </r>
  <r>
    <n v="1004588291"/>
    <s v="CITY OF MERCER ISLAND"/>
    <n v="200020691628"/>
    <x v="0"/>
    <n v="5000307111"/>
    <x v="0"/>
    <s v="SCH_24EC"/>
    <s v="One"/>
    <n v="20"/>
    <n v="1797"/>
    <n v="1714"/>
    <n v="1769"/>
    <n v="1617"/>
    <n v="372"/>
    <n v="286"/>
    <n v="262"/>
    <n v="374"/>
    <n v="282"/>
    <n v="415"/>
    <n v="1226"/>
    <n v="1494"/>
  </r>
  <r>
    <n v="1004588291"/>
    <s v="CITY OF MERCER ISLAND"/>
    <n v="200021258294"/>
    <x v="0"/>
    <n v="5000353753"/>
    <x v="0"/>
    <s v="SCH_24EC"/>
    <s v="One"/>
    <n v="20"/>
    <n v="8447"/>
    <n v="8270"/>
    <n v="6805"/>
    <n v="4856"/>
    <n v="3002"/>
    <n v="2522"/>
    <n v="2215"/>
    <n v="2323"/>
    <n v="3281"/>
    <n v="4672"/>
    <n v="6590"/>
    <n v="6566"/>
  </r>
  <r>
    <n v="1004588291"/>
    <s v="CITY OF MERCER ISLAND"/>
    <n v="200003231228"/>
    <x v="0"/>
    <n v="5000385894"/>
    <x v="0"/>
    <s v="SCH_24EC"/>
    <s v="One"/>
    <n v="20"/>
    <n v="7400"/>
    <n v="6840"/>
    <n v="4960"/>
    <n v="4480"/>
    <n v="4440"/>
    <n v="5800"/>
    <n v="4240"/>
    <n v="3560"/>
    <n v="2840"/>
    <n v="3000"/>
    <n v="6040"/>
    <n v="6240"/>
  </r>
  <r>
    <n v="1004588291"/>
    <s v="CITY OF MERCER ISLAND"/>
    <n v="200017385077"/>
    <x v="0"/>
    <n v="5000412587"/>
    <x v="0"/>
    <s v="SCH_24EC"/>
    <s v="One"/>
    <n v="20"/>
    <n v="1692"/>
    <n v="1630"/>
    <n v="1408"/>
    <n v="1412"/>
    <n v="1298"/>
    <n v="883"/>
    <n v="355"/>
    <n v="356"/>
    <n v="398"/>
    <n v="483"/>
    <n v="804"/>
    <n v="815"/>
  </r>
  <r>
    <n v="1004588291"/>
    <s v="CITY OF MERCER ISLAND"/>
    <n v="200003230832"/>
    <x v="0"/>
    <n v="5000418194"/>
    <x v="0"/>
    <s v="SCH_24EC"/>
    <s v="One"/>
    <n v="20"/>
    <n v="515"/>
    <n v="504"/>
    <n v="441"/>
    <n v="428"/>
    <n v="390"/>
    <n v="412"/>
    <n v="387"/>
    <n v="434"/>
    <n v="434"/>
    <n v="459"/>
    <n v="505"/>
    <n v="512"/>
  </r>
  <r>
    <n v="1004588291"/>
    <s v="CITY OF MERCER ISLAND"/>
    <n v="200019827654"/>
    <x v="0"/>
    <n v="5000463998"/>
    <x v="0"/>
    <s v="SCH_24EC"/>
    <s v="One"/>
    <n v="20"/>
    <n v="70"/>
    <n v="83"/>
    <n v="66"/>
    <n v="54"/>
    <n v="42"/>
    <n v="49"/>
    <n v="45"/>
    <n v="47"/>
    <n v="46"/>
    <n v="47"/>
    <n v="60"/>
    <n v="85"/>
  </r>
  <r>
    <n v="1004588291"/>
    <s v="CITY OF MERCER ISLAND"/>
    <n v="200012972259"/>
    <x v="0"/>
    <n v="5000477615"/>
    <x v="0"/>
    <s v="SCH_24EC"/>
    <s v="One"/>
    <n v="20"/>
    <n v="1549"/>
    <n v="1123"/>
    <n v="967"/>
    <n v="982"/>
    <n v="489"/>
    <n v="628"/>
    <n v="467"/>
    <n v="577"/>
    <n v="717"/>
    <n v="1024"/>
    <n v="1076"/>
    <n v="1314"/>
  </r>
  <r>
    <n v="1004588291"/>
    <s v="CITY OF MERCER ISLAND"/>
    <n v="200023313667"/>
    <x v="0"/>
    <n v="5000496506"/>
    <x v="0"/>
    <s v="SCH_24EC"/>
    <s v="One"/>
    <n v="20"/>
    <n v="1770"/>
    <n v="1663"/>
    <n v="1418"/>
    <n v="1355"/>
    <n v="1265"/>
    <n v="1398"/>
    <n v="1196"/>
    <n v="1200"/>
    <n v="1176"/>
    <n v="1256"/>
    <n v="1551"/>
    <n v="1568"/>
  </r>
  <r>
    <n v="1004588291"/>
    <s v="CITY OF MERCER ISLAND"/>
    <n v="200006956136"/>
    <x v="0"/>
    <n v="5000508035"/>
    <x v="0"/>
    <s v="SCH_24EC"/>
    <s v="One"/>
    <n v="20"/>
    <n v="3440"/>
    <n v="3040"/>
    <n v="2680"/>
    <n v="1600"/>
    <n v="1680"/>
    <n v="1840"/>
    <n v="1720"/>
    <n v="2120"/>
    <n v="2240"/>
    <n v="2560"/>
    <n v="3120"/>
    <n v="3440"/>
  </r>
  <r>
    <n v="1003131347"/>
    <s v="CITY OF MERCER ISLAND"/>
    <n v="200008261139"/>
    <x v="0"/>
    <n v="5000537494"/>
    <x v="0"/>
    <s v="SCH_24EC"/>
    <s v="One"/>
    <n v="20"/>
    <n v="18"/>
    <n v="18"/>
    <n v="17"/>
    <n v="18"/>
    <n v="17"/>
    <n v="19"/>
    <n v="17"/>
    <n v="19"/>
    <n v="17"/>
    <n v="18"/>
    <n v="18"/>
    <n v="18"/>
  </r>
  <r>
    <n v="1004588291"/>
    <s v="CITY OF MERCER ISLAND"/>
    <n v="200003231962"/>
    <x v="0"/>
    <n v="5000616304"/>
    <x v="0"/>
    <s v="SCH_24EC"/>
    <s v="One"/>
    <n v="20"/>
    <n v="330"/>
    <n v="331"/>
    <n v="303"/>
    <n v="308"/>
    <n v="296"/>
    <n v="323"/>
    <n v="304"/>
    <n v="333"/>
    <n v="319"/>
    <n v="325"/>
    <n v="338"/>
    <n v="331"/>
  </r>
  <r>
    <n v="1004588291"/>
    <s v="CITY OF MERCER ISLAND"/>
    <n v="200011979297"/>
    <x v="0"/>
    <n v="5000656564"/>
    <x v="0"/>
    <s v="SCH_24EC"/>
    <s v="One"/>
    <n v="20"/>
    <n v="2680"/>
    <n v="2720"/>
    <n v="2680"/>
    <n v="2520"/>
    <n v="2440"/>
    <n v="2680"/>
    <n v="3160"/>
    <n v="3960"/>
    <n v="3280"/>
    <n v="3120"/>
    <n v="3840"/>
    <n v="4040"/>
  </r>
  <r>
    <n v="1004588291"/>
    <s v="CITY OF MERCER ISLAND"/>
    <n v="200001903414"/>
    <x v="0"/>
    <n v="5000708422"/>
    <x v="0"/>
    <s v="SCH_24EC"/>
    <s v="One"/>
    <n v="20"/>
    <n v="2207"/>
    <n v="3582"/>
    <n v="3523"/>
    <n v="2894"/>
    <n v="878"/>
    <n v="596"/>
    <n v="548"/>
    <n v="602"/>
    <n v="1179"/>
    <n v="1948"/>
    <n v="2725"/>
    <n v="3209"/>
  </r>
  <r>
    <n v="1004588291"/>
    <s v="CITY OF MERCER ISLAND"/>
    <n v="200003231798"/>
    <x v="0"/>
    <n v="5000719483"/>
    <x v="0"/>
    <s v="SCH_24EC"/>
    <s v="One"/>
    <n v="20"/>
    <n v="358"/>
    <n v="353"/>
    <n v="316"/>
    <n v="315"/>
    <n v="296"/>
    <n v="320"/>
    <n v="301"/>
    <n v="334"/>
    <n v="328"/>
    <n v="340"/>
    <n v="363"/>
    <n v="355"/>
  </r>
  <r>
    <n v="1004588291"/>
    <s v="CITY OF MERCER ISLAND"/>
    <n v="200022465773"/>
    <x v="0"/>
    <n v="5000720719"/>
    <x v="0"/>
    <s v="SCH_24EC"/>
    <s v="One"/>
    <n v="20"/>
    <n v="5240"/>
    <n v="4880"/>
    <n v="4040"/>
    <n v="3520"/>
    <n v="3080"/>
    <n v="3240"/>
    <n v="3000"/>
    <n v="3560"/>
    <n v="3760"/>
    <n v="4240"/>
    <n v="4920"/>
    <n v="5280"/>
  </r>
  <r>
    <n v="1004588291"/>
    <s v="CITY OF MERCER ISLAND"/>
    <n v="200016858421"/>
    <x v="0"/>
    <n v="5000781124"/>
    <x v="0"/>
    <s v="SCH_24EC"/>
    <s v="One"/>
    <n v="20"/>
    <n v="1521"/>
    <n v="1487"/>
    <n v="1234"/>
    <n v="1681"/>
    <n v="1960"/>
    <n v="1370"/>
    <n v="1123"/>
    <n v="993"/>
    <n v="967"/>
    <n v="1041"/>
    <n v="1459"/>
    <n v="1376"/>
  </r>
  <r>
    <n v="1004588291"/>
    <s v="CITY OF MERCER ISLAND"/>
    <n v="200024511178"/>
    <x v="0"/>
    <n v="5000935878"/>
    <x v="1"/>
    <s v="SCH_25EC"/>
    <s v="One"/>
    <n v="20"/>
    <n v="42360"/>
    <n v="44160"/>
    <n v="40920"/>
    <n v="39240"/>
    <n v="34440"/>
    <n v="37680"/>
    <n v="41280"/>
    <n v="43560"/>
    <n v="35760"/>
    <n v="33000"/>
    <n v="39480"/>
    <n v="43200"/>
  </r>
  <r>
    <n v="1004588291"/>
    <s v="CITY OF MERCER ISLAND"/>
    <n v="200020772048"/>
    <x v="0"/>
    <n v="5000936309"/>
    <x v="0"/>
    <s v="SCH_24EC"/>
    <s v="One"/>
    <n v="20"/>
    <n v="287"/>
    <n v="293"/>
    <n v="284"/>
    <n v="469"/>
    <n v="760"/>
    <n v="808"/>
    <n v="788"/>
    <n v="787"/>
    <n v="811"/>
    <n v="905"/>
    <n v="1166"/>
    <n v="1107"/>
  </r>
  <r>
    <n v="1004588291"/>
    <s v="CITY OF MERCER ISLAND"/>
    <n v="200023780014"/>
    <x v="0"/>
    <n v="5001061614"/>
    <x v="0"/>
    <s v="SCH_24EC"/>
    <s v="One"/>
    <n v="20"/>
    <n v="2126"/>
    <n v="1796"/>
    <n v="1437"/>
    <n v="1301"/>
    <n v="1144"/>
    <n v="1230"/>
    <n v="1058"/>
    <n v="1176"/>
    <n v="1161"/>
    <n v="1215"/>
    <n v="1730"/>
    <n v="2039"/>
  </r>
  <r>
    <n v="1004588291"/>
    <s v="CITY OF MERCER ISLAND"/>
    <n v="200003231616"/>
    <x v="0"/>
    <n v="5001071428"/>
    <x v="0"/>
    <s v="SCH_24EC"/>
    <s v="One"/>
    <n v="20"/>
    <n v="877"/>
    <n v="927"/>
    <n v="885"/>
    <n v="948"/>
    <n v="987"/>
    <n v="1214"/>
    <n v="1489"/>
    <n v="1531"/>
    <n v="1215"/>
    <n v="930"/>
    <n v="913"/>
    <n v="895"/>
  </r>
  <r>
    <n v="1004588291"/>
    <s v="CITY OF MERCER ISLAND"/>
    <n v="200001481403"/>
    <x v="0"/>
    <n v="5001078133"/>
    <x v="0"/>
    <s v="SCH_24EC"/>
    <s v="One"/>
    <n v="20"/>
    <n v="2601"/>
    <n v="2264"/>
    <n v="1897"/>
    <n v="1740"/>
    <n v="1573"/>
    <n v="1671"/>
    <n v="1439"/>
    <n v="1520"/>
    <n v="1475"/>
    <n v="1637"/>
    <n v="2240"/>
    <n v="2141"/>
  </r>
  <r>
    <n v="1004588291"/>
    <s v="CITY OF MERCER ISLAND"/>
    <n v="220007197779"/>
    <x v="0"/>
    <n v="5001107978"/>
    <x v="0"/>
    <s v="SCH_24EC"/>
    <s v="One"/>
    <n v="20"/>
    <n v="7000"/>
    <n v="8160"/>
    <n v="6720"/>
    <n v="6720"/>
    <n v="6640"/>
    <n v="8840"/>
    <n v="9880"/>
    <n v="11520"/>
    <n v="9480"/>
    <n v="8560"/>
    <n v="8880"/>
    <n v="10840"/>
  </r>
  <r>
    <n v="1004588291"/>
    <s v="CITY OF MERCER ISLAND"/>
    <n v="200003232127"/>
    <x v="0"/>
    <n v="5001109633"/>
    <x v="0"/>
    <s v="SCH_24EC"/>
    <s v="One"/>
    <n v="20"/>
    <n v="520"/>
    <n v="508"/>
    <n v="452"/>
    <n v="440"/>
    <n v="401"/>
    <n v="427"/>
    <n v="399"/>
    <n v="447"/>
    <n v="448"/>
    <n v="476"/>
    <n v="518"/>
    <n v="522"/>
  </r>
  <r>
    <n v="1004588291"/>
    <s v="CITY OF MERCER ISLAND"/>
    <n v="200014674135"/>
    <x v="0"/>
    <n v="5001138501"/>
    <x v="0"/>
    <s v="SCH_24EC"/>
    <s v="One"/>
    <n v="20"/>
    <n v="19"/>
    <n v="14"/>
    <n v="13"/>
    <n v="12"/>
    <n v="13"/>
    <n v="13"/>
    <n v="13"/>
    <n v="13"/>
    <n v="14"/>
    <n v="14"/>
    <n v="10"/>
    <n v="7"/>
  </r>
  <r>
    <n v="1004588291"/>
    <s v="CITY OF MERCER ISLAND"/>
    <n v="200003232325"/>
    <x v="0"/>
    <n v="5001154003"/>
    <x v="1"/>
    <s v="SCH_25EC"/>
    <s v="One"/>
    <n v="20"/>
    <n v="32340.486000000001"/>
    <n v="30776.063999999998"/>
    <n v="32284.493999999999"/>
    <n v="29489.423999999999"/>
    <n v="34966.769999999997"/>
    <n v="36204.114000000001"/>
    <n v="40871.777999999998"/>
    <n v="39682.853999999999"/>
    <n v="34244.748"/>
    <n v="33661.146000000001"/>
    <n v="32395.056"/>
    <n v="35275.326000000001"/>
  </r>
  <r>
    <n v="1004588291"/>
    <s v="CITY OF MERCER ISLAND"/>
    <n v="200003232945"/>
    <x v="0"/>
    <n v="5001184506"/>
    <x v="0"/>
    <s v="SCH_24EC"/>
    <s v="One"/>
    <n v="20"/>
    <n v="229"/>
    <n v="224"/>
    <n v="191"/>
    <n v="178"/>
    <n v="157"/>
    <n v="164"/>
    <n v="153"/>
    <n v="174"/>
    <n v="166"/>
    <n v="194"/>
    <n v="218"/>
    <n v="223"/>
  </r>
  <r>
    <n v="1004588291"/>
    <s v="CITY OF MERCER ISLAND"/>
    <n v="200022012237"/>
    <x v="0"/>
    <n v="5001200614"/>
    <x v="1"/>
    <s v="SCH_25EC"/>
    <s v="One"/>
    <n v="20"/>
    <n v="6560"/>
    <n v="7440"/>
    <n v="6800"/>
    <n v="5840"/>
    <n v="4960"/>
    <n v="4480"/>
    <n v="5040"/>
    <n v="3360"/>
    <n v="7360"/>
    <n v="7360"/>
    <n v="8480"/>
    <n v="5760"/>
  </r>
  <r>
    <n v="1004588291"/>
    <s v="CITY OF MERCER ISLAND"/>
    <n v="200018914990"/>
    <x v="0"/>
    <n v="5001277803"/>
    <x v="0"/>
    <s v="SCH_24EC"/>
    <s v="One"/>
    <n v="20"/>
    <n v="1700"/>
    <n v="1474"/>
    <n v="1268"/>
    <n v="1646"/>
    <n v="1752"/>
    <n v="1335"/>
    <n v="1347"/>
    <n v="958"/>
    <n v="1024"/>
    <n v="1132"/>
    <n v="1485"/>
    <n v="1414"/>
  </r>
  <r>
    <n v="1004588291"/>
    <s v="CITY OF MERCER ISLAND"/>
    <n v="200008479590"/>
    <x v="0"/>
    <n v="5001298417"/>
    <x v="0"/>
    <s v="SCH_24EC"/>
    <s v="One"/>
    <n v="20"/>
    <n v="1120"/>
    <n v="1144"/>
    <n v="1070"/>
    <n v="1000"/>
    <n v="435"/>
    <n v="47"/>
    <n v="40"/>
    <n v="42"/>
    <n v="37"/>
    <n v="34"/>
    <n v="33"/>
    <n v="33"/>
  </r>
  <r>
    <n v="1004588291"/>
    <s v="CITY OF MERCER ISLAND"/>
    <n v="200008479590"/>
    <x v="0"/>
    <n v="5001298468"/>
    <x v="0"/>
    <s v="SCH_24EC"/>
    <s v="One"/>
    <n v="20"/>
    <n v="1133"/>
    <n v="1148"/>
    <n v="1098"/>
    <n v="109"/>
    <n v="77"/>
    <n v="93"/>
    <n v="93"/>
    <n v="93"/>
    <n v="77"/>
    <n v="77"/>
    <n v="94"/>
    <n v="410"/>
  </r>
  <r>
    <n v="1004588291"/>
    <s v="CITY OF MERCER ISLAND"/>
    <n v="200017083953"/>
    <x v="0"/>
    <n v="5001420128"/>
    <x v="0"/>
    <s v="SCH_24EC"/>
    <s v="One"/>
    <n v="20"/>
    <n v="10120"/>
    <n v="9760"/>
    <n v="9040"/>
    <n v="9320"/>
    <n v="8760"/>
    <n v="9680"/>
    <n v="11000"/>
    <n v="11360"/>
    <n v="9040"/>
    <n v="9422.08"/>
    <n v="7537.92"/>
    <n v="9200"/>
  </r>
  <r>
    <n v="1004588291"/>
    <s v="CITY OF MERCER ISLAND"/>
    <n v="200017441250"/>
    <x v="0"/>
    <n v="5001467187"/>
    <x v="0"/>
    <s v="SCH_24EC"/>
    <s v="One"/>
    <n v="20"/>
    <n v="1515"/>
    <n v="1929"/>
    <n v="1663"/>
    <n v="1581"/>
    <n v="1510"/>
    <n v="1584"/>
    <n v="1149"/>
    <n v="1022"/>
    <n v="1061"/>
    <n v="1197"/>
    <n v="2612"/>
    <n v="2590"/>
  </r>
  <r>
    <n v="1004588291"/>
    <s v="CITY OF MERCER ISLAND"/>
    <n v="200022792333"/>
    <x v="0"/>
    <n v="5001487855"/>
    <x v="0"/>
    <s v="SCH_24EC"/>
    <s v="One"/>
    <n v="20"/>
    <n v="420"/>
    <n v="399"/>
    <n v="324"/>
    <n v="285"/>
    <n v="261"/>
    <n v="277"/>
    <n v="264"/>
    <n v="320"/>
    <n v="339"/>
    <n v="391"/>
    <n v="471"/>
    <n v="476"/>
  </r>
  <r>
    <n v="1004588291"/>
    <s v="CITY OF MERCER ISLAND"/>
    <n v="200013294083"/>
    <x v="0"/>
    <n v="5001492100"/>
    <x v="0"/>
    <s v="SCH_24EC"/>
    <s v="One"/>
    <n v="20"/>
    <n v="498"/>
    <n v="537"/>
    <n v="481"/>
    <n v="468"/>
    <n v="409"/>
    <n v="429"/>
    <n v="346"/>
    <n v="357"/>
    <n v="367"/>
    <n v="422"/>
    <n v="561"/>
    <n v="502"/>
  </r>
  <r>
    <n v="1004588291"/>
    <s v="CITY OF MERCER ISLAND"/>
    <n v="200014437541"/>
    <x v="0"/>
    <n v="5001516590"/>
    <x v="0"/>
    <s v="SCH_24EC"/>
    <s v="One"/>
    <n v="20"/>
    <n v="57"/>
    <n v="63"/>
    <n v="57"/>
    <n v="51"/>
    <n v="47"/>
    <n v="46"/>
    <n v="44"/>
    <n v="56"/>
    <n v="41"/>
    <n v="41"/>
    <n v="49"/>
    <n v="56"/>
  </r>
  <r>
    <n v="1004588291"/>
    <s v="CITY OF MERCER ISLAND"/>
    <n v="200003230659"/>
    <x v="0"/>
    <n v="5001552325"/>
    <x v="0"/>
    <s v="SCH_24EC"/>
    <s v="One"/>
    <n v="20"/>
    <n v="415"/>
    <n v="399"/>
    <n v="334"/>
    <n v="309"/>
    <n v="284"/>
    <n v="303"/>
    <n v="281"/>
    <n v="311"/>
    <n v="306"/>
    <n v="341"/>
    <n v="383"/>
    <n v="387"/>
  </r>
  <r>
    <n v="1004588291"/>
    <s v="CITY OF MERCER ISLAND"/>
    <n v="200012582025"/>
    <x v="0"/>
    <n v="5001575878"/>
    <x v="0"/>
    <s v="SCH_24EC"/>
    <s v="One"/>
    <n v="20"/>
    <n v="21"/>
    <n v="20"/>
    <n v="19"/>
    <n v="20"/>
    <n v="19"/>
    <n v="21"/>
    <n v="20"/>
    <n v="21"/>
    <n v="19"/>
    <n v="20"/>
    <n v="21"/>
    <n v="19"/>
  </r>
  <r>
    <n v="1004588291"/>
    <s v="CITY OF MERCER ISLAND"/>
    <n v="200008399293"/>
    <x v="0"/>
    <n v="5001582802"/>
    <x v="0"/>
    <s v="SCH_24EC"/>
    <s v="One"/>
    <n v="20"/>
    <n v="2480"/>
    <n v="2250"/>
    <n v="1820"/>
    <n v="1910"/>
    <n v="1560"/>
    <n v="1690"/>
    <n v="1440"/>
    <n v="1260"/>
    <n v="1580"/>
    <n v="1520"/>
    <n v="1850"/>
    <n v="2360"/>
  </r>
  <r>
    <n v="1004588291"/>
    <s v="CITY OF MERCER ISLAND"/>
    <n v="200006775056"/>
    <x v="0"/>
    <n v="5001610178"/>
    <x v="0"/>
    <s v="SCH_24EC"/>
    <s v="One"/>
    <n v="20"/>
    <n v="2890"/>
    <n v="2313"/>
    <n v="1942"/>
    <n v="1800"/>
    <n v="1592"/>
    <n v="1697"/>
    <n v="1410"/>
    <n v="1453"/>
    <n v="1450"/>
    <n v="1600"/>
    <n v="2039"/>
    <n v="2275"/>
  </r>
  <r>
    <n v="1004588291"/>
    <s v="CITY OF MERCER ISLAND"/>
    <n v="200016078202"/>
    <x v="0"/>
    <n v="5001709049"/>
    <x v="0"/>
    <s v="SCH_24EC"/>
    <s v="One"/>
    <n v="20"/>
    <n v="985"/>
    <n v="1799"/>
    <n v="850"/>
    <n v="1045.0899999999999"/>
    <n v="1277.8699999999999"/>
    <n v="1626.13"/>
    <n v="720.91"/>
    <n v="670"/>
    <n v="630"/>
    <n v="730"/>
    <n v="1100"/>
    <n v="1070"/>
  </r>
  <r>
    <n v="1004588291"/>
    <s v="CITY OF MERCER ISLAND"/>
    <n v="200002742720"/>
    <x v="0"/>
    <n v="5001729864"/>
    <x v="0"/>
    <s v="SCH_24EC"/>
    <s v="One"/>
    <n v="20"/>
    <n v="60"/>
    <n v="55"/>
    <n v="46"/>
    <n v="43"/>
    <n v="34"/>
    <n v="64"/>
    <n v="118"/>
    <n v="116"/>
    <n v="71"/>
    <n v="50"/>
    <n v="53"/>
    <n v="51"/>
  </r>
  <r>
    <n v="1004588291"/>
    <s v="CITY OF MERCER ISLAND"/>
    <n v="200022272948"/>
    <x v="0"/>
    <n v="5001810573"/>
    <x v="0"/>
    <s v="SCH_24EC"/>
    <s v="One"/>
    <n v="20"/>
    <n v="1467.47"/>
    <n v="1120"/>
    <n v="900.38"/>
    <n v="1173.6199999999999"/>
    <n v="844"/>
    <n v="845"/>
    <n v="731"/>
    <n v="747"/>
    <n v="731"/>
    <n v="821"/>
    <n v="1048"/>
    <n v="1044"/>
  </r>
  <r>
    <n v="1004588291"/>
    <s v="CITY OF MERCER ISLAND"/>
    <n v="200011252836"/>
    <x v="0"/>
    <n v="5001866179"/>
    <x v="0"/>
    <s v="SCH_24EC"/>
    <s v="One"/>
    <n v="20"/>
    <n v="1119"/>
    <n v="1151"/>
    <n v="1068"/>
    <n v="1128"/>
    <n v="965"/>
    <n v="88"/>
    <n v="140"/>
    <n v="133"/>
    <n v="85"/>
    <n v="48"/>
    <n v="60"/>
    <n v="63"/>
  </r>
  <r>
    <n v="1004588291"/>
    <s v="CITY OF MERCER ISLAND"/>
    <n v="200018199550"/>
    <x v="0"/>
    <n v="5001895207"/>
    <x v="1"/>
    <s v="SCH_25EL"/>
    <s v="One"/>
    <n v="20"/>
    <n v="25600"/>
    <n v="29120"/>
    <n v="26240"/>
    <n v="23840"/>
    <n v="22720"/>
    <n v="28800"/>
    <n v="36000"/>
    <n v="37920"/>
    <n v="27520"/>
    <n v="22240"/>
    <n v="25440"/>
    <n v="27840"/>
  </r>
  <r>
    <n v="1004588291"/>
    <s v="CITY OF MERCER ISLAND"/>
    <n v="200013246570"/>
    <x v="0"/>
    <n v="5001900552"/>
    <x v="0"/>
    <s v="SCH_24EC"/>
    <s v="One"/>
    <n v="20"/>
    <n v="2279"/>
    <n v="2085"/>
    <n v="1657"/>
    <n v="1532"/>
    <n v="1303"/>
    <n v="707"/>
    <n v="338"/>
    <n v="370"/>
    <n v="352"/>
    <n v="654"/>
    <n v="1587"/>
    <n v="2069"/>
  </r>
  <r>
    <n v="1004588291"/>
    <s v="CITY OF MERCER ISLAND"/>
    <n v="200003232788"/>
    <x v="0"/>
    <n v="5001952346"/>
    <x v="0"/>
    <s v="SCH_24EC"/>
    <s v="One"/>
    <n v="20"/>
    <n v="45"/>
    <n v="135"/>
    <n v="68"/>
    <n v="135"/>
    <n v="173"/>
    <n v="119"/>
    <n v="53"/>
    <n v="135"/>
    <n v="38"/>
    <n v="222"/>
    <n v="236"/>
    <n v="162"/>
  </r>
  <r>
    <n v="1004588291"/>
    <s v="CITY OF MERCER ISLAND"/>
    <n v="200018624110"/>
    <x v="0"/>
    <n v="5002204571"/>
    <x v="1"/>
    <s v="SCH_25EC"/>
    <s v="One"/>
    <n v="20"/>
    <n v="15480"/>
    <n v="16080"/>
    <n v="13080"/>
    <n v="12000"/>
    <n v="8760"/>
    <n v="9240"/>
    <n v="9120"/>
    <n v="10440"/>
    <n v="8760"/>
    <n v="11400"/>
    <n v="13680"/>
    <n v="15120"/>
  </r>
  <r>
    <n v="1002135851"/>
    <s v="CITY OF OLYMPIA"/>
    <n v="200020822512"/>
    <x v="0"/>
    <n v="5000000929"/>
    <x v="0"/>
    <s v="SCH_24EC"/>
    <s v="One"/>
    <n v="20"/>
    <n v="2860"/>
    <n v="2490"/>
    <n v="2320"/>
    <n v="1910"/>
    <n v="1680"/>
    <n v="1650"/>
    <n v="1590"/>
    <n v="1790"/>
    <n v="2200"/>
    <n v="2449"/>
    <n v="3022"/>
    <n v="2837"/>
  </r>
  <r>
    <n v="1002135851"/>
    <s v="CITY OF OLYMPIA"/>
    <n v="220014230969"/>
    <x v="0"/>
    <n v="5000013444"/>
    <x v="0"/>
    <s v="SCH_24EC"/>
    <s v="One"/>
    <n v="20"/>
    <n v="67"/>
    <n v="58"/>
    <n v="53"/>
    <n v="46"/>
    <n v="43"/>
    <n v="35"/>
    <n v="31"/>
    <n v="37"/>
    <n v="39"/>
    <n v="50"/>
    <n v="51"/>
    <n v="64"/>
  </r>
  <r>
    <n v="1002135851"/>
    <s v="CITY OF OLYMPIA"/>
    <n v="200020820128"/>
    <x v="0"/>
    <n v="5000020054"/>
    <x v="1"/>
    <s v="SCH_25EC"/>
    <s v="One"/>
    <n v="20"/>
    <n v="29700"/>
    <n v="30000"/>
    <n v="30900"/>
    <n v="29100"/>
    <n v="30900"/>
    <n v="27600"/>
    <n v="39300"/>
    <n v="39600"/>
    <n v="43800"/>
    <n v="37500"/>
    <n v="34200"/>
    <n v="35400"/>
  </r>
  <r>
    <n v="1002135851"/>
    <s v="CITY OF OLYMPIA"/>
    <n v="200020720138"/>
    <x v="0"/>
    <n v="5000035235"/>
    <x v="0"/>
    <s v="SCH_24EC"/>
    <s v="One"/>
    <n v="20"/>
    <n v="630"/>
    <n v="550"/>
    <n v="510"/>
    <n v="420"/>
    <n v="370"/>
    <n v="360"/>
    <n v="340"/>
    <n v="390"/>
    <n v="480"/>
    <n v="539"/>
    <n v="658"/>
    <n v="623"/>
  </r>
  <r>
    <n v="1002135851"/>
    <s v="CITY OF OLYMPIA"/>
    <n v="200020720674"/>
    <x v="0"/>
    <n v="5000047067"/>
    <x v="0"/>
    <s v="SCH_24EL"/>
    <s v="One"/>
    <n v="20"/>
    <n v="1050"/>
    <n v="910"/>
    <n v="820"/>
    <n v="710"/>
    <n v="670"/>
    <n v="540"/>
    <n v="480"/>
    <n v="550"/>
    <n v="610"/>
    <n v="770"/>
    <n v="834"/>
    <n v="1031"/>
  </r>
  <r>
    <n v="1002135851"/>
    <s v="CITY OF OLYMPIA"/>
    <n v="200004039075"/>
    <x v="0"/>
    <n v="5000051296"/>
    <x v="0"/>
    <s v="SCH_24EC"/>
    <s v="One"/>
    <n v="20"/>
    <n v="620"/>
    <n v="632"/>
    <n v="616"/>
    <n v="519"/>
    <n v="535"/>
    <n v="470"/>
    <n v="464"/>
    <n v="442"/>
    <n v="517"/>
    <n v="507"/>
    <n v="528"/>
    <n v="633"/>
  </r>
  <r>
    <n v="1002135851"/>
    <s v="CITY OF OLYMPIA"/>
    <n v="200020720476"/>
    <x v="0"/>
    <n v="5000070924"/>
    <x v="0"/>
    <s v="SCH_24EL"/>
    <s v="One"/>
    <n v="20"/>
    <n v="373"/>
    <n v="341"/>
    <n v="320"/>
    <n v="259"/>
    <n v="212"/>
    <n v="184"/>
    <n v="189"/>
    <n v="184"/>
    <n v="200"/>
    <n v="221"/>
    <n v="265"/>
    <n v="326"/>
  </r>
  <r>
    <n v="1002135851"/>
    <s v="CITY OF OLYMPIA"/>
    <n v="220014233310"/>
    <x v="0"/>
    <n v="5000095478"/>
    <x v="0"/>
    <s v="SCH_24EC"/>
    <s v="One"/>
    <n v="20"/>
    <n v="2840"/>
    <n v="5658"/>
    <n v="5417"/>
    <n v="2708"/>
    <n v="3837"/>
    <n v="2015"/>
    <n v="1685"/>
    <n v="1469"/>
    <n v="1681"/>
    <n v="1956"/>
    <n v="2159"/>
    <n v="2401"/>
  </r>
  <r>
    <n v="1002135851"/>
    <s v="CITY OF OLYMPIA"/>
    <n v="220014233310"/>
    <x v="0"/>
    <n v="5000095494"/>
    <x v="0"/>
    <s v="SCH_24EC"/>
    <s v="One"/>
    <n v="20"/>
    <n v="2079"/>
    <n v="1598"/>
    <n v="1837"/>
    <n v="2625"/>
    <n v="2023"/>
    <n v="1605"/>
    <n v="1437"/>
    <n v="1352"/>
    <n v="1796"/>
    <n v="1646"/>
    <n v="2511"/>
    <n v="3053"/>
  </r>
  <r>
    <n v="1002135851"/>
    <s v="CITY OF OLYMPIA"/>
    <n v="220014233286"/>
    <x v="0"/>
    <n v="5000096322"/>
    <x v="0"/>
    <s v="SCH_24EL"/>
    <s v="One"/>
    <n v="20"/>
    <n v="129"/>
    <n v="113"/>
    <n v="103"/>
    <n v="82"/>
    <n v="64"/>
    <n v="63"/>
    <n v="61"/>
    <n v="70"/>
    <n v="88"/>
    <n v="97"/>
    <n v="122"/>
    <n v="113"/>
  </r>
  <r>
    <n v="1002135851"/>
    <s v="CITY OF OLYMPIA"/>
    <n v="220014234227"/>
    <x v="0"/>
    <n v="5000105627"/>
    <x v="0"/>
    <s v="SCH_24EC"/>
    <s v="One"/>
    <n v="20"/>
    <n v="290"/>
    <n v="230"/>
    <n v="220"/>
    <n v="190"/>
    <n v="190"/>
    <n v="140"/>
    <n v="130"/>
    <n v="150"/>
    <n v="170"/>
    <n v="200"/>
    <n v="230"/>
    <n v="270"/>
  </r>
  <r>
    <n v="1002135851"/>
    <s v="CITY OF OLYMPIA"/>
    <n v="200020721540"/>
    <x v="0"/>
    <n v="5000111006"/>
    <x v="0"/>
    <s v="SCH_24EC"/>
    <s v="One"/>
    <n v="20"/>
    <n v="1331"/>
    <n v="1307"/>
    <n v="1226"/>
    <n v="981"/>
    <n v="883"/>
    <n v="784"/>
    <n v="785"/>
    <n v="724"/>
    <n v="816"/>
    <n v="823"/>
    <n v="910"/>
    <n v="1084"/>
  </r>
  <r>
    <n v="1002135851"/>
    <s v="CITY OF OLYMPIA"/>
    <n v="220014230951"/>
    <x v="0"/>
    <n v="5000118169"/>
    <x v="0"/>
    <s v="SCH_24EC"/>
    <s v="One"/>
    <n v="20"/>
    <n v="597"/>
    <n v="429"/>
    <n v="561"/>
    <n v="299"/>
    <n v="171"/>
    <n v="95"/>
    <n v="96"/>
    <n v="92"/>
    <n v="107"/>
    <n v="104"/>
    <n v="118"/>
    <n v="476"/>
  </r>
  <r>
    <n v="1002135851"/>
    <s v="CITY OF OLYMPIA"/>
    <n v="220014232569"/>
    <x v="0"/>
    <n v="5000153482"/>
    <x v="0"/>
    <s v="SCH_24EC"/>
    <s v="One"/>
    <n v="20"/>
    <n v="536"/>
    <n v="573"/>
    <n v="591"/>
    <n v="507"/>
    <n v="514"/>
    <n v="458"/>
    <n v="616"/>
    <n v="540"/>
    <n v="671"/>
    <n v="391"/>
    <n v="512"/>
    <n v="563"/>
  </r>
  <r>
    <n v="1002135851"/>
    <s v="CITY OF OLYMPIA"/>
    <n v="200020821282"/>
    <x v="0"/>
    <n v="5000167196"/>
    <x v="0"/>
    <s v="SCH_24EC"/>
    <s v="One"/>
    <n v="20"/>
    <n v="1091"/>
    <n v="1106"/>
    <n v="1076"/>
    <n v="903"/>
    <n v="835"/>
    <n v="743"/>
    <n v="768"/>
    <n v="738"/>
    <n v="849"/>
    <n v="875"/>
    <n v="953"/>
    <n v="1182"/>
  </r>
  <r>
    <n v="1002135851"/>
    <s v="CITY OF OLYMPIA"/>
    <n v="200002698922"/>
    <x v="0"/>
    <n v="5000172164"/>
    <x v="3"/>
    <s v="SCH_31EC"/>
    <s v="One"/>
    <n v="20"/>
    <n v="2100"/>
    <n v="2100"/>
    <n v="2400"/>
    <n v="2100"/>
    <n v="2100"/>
    <n v="1200"/>
    <n v="1200"/>
    <n v="900"/>
    <n v="900"/>
    <n v="1500"/>
    <n v="1500"/>
    <n v="2100"/>
  </r>
  <r>
    <n v="1002135851"/>
    <s v="CITY OF OLYMPIA"/>
    <n v="200021430281"/>
    <x v="0"/>
    <n v="5000183120"/>
    <x v="0"/>
    <s v="SCH_24EC"/>
    <s v="One"/>
    <n v="20"/>
    <n v="940"/>
    <n v="780"/>
    <n v="790"/>
    <n v="960"/>
    <n v="1160"/>
    <n v="920"/>
    <n v="580"/>
    <n v="600"/>
    <n v="620"/>
    <n v="720"/>
    <n v="780"/>
    <n v="930"/>
  </r>
  <r>
    <n v="1002135851"/>
    <s v="CITY OF OLYMPIA"/>
    <n v="200020721763"/>
    <x v="0"/>
    <n v="5000198713"/>
    <x v="0"/>
    <s v="SCH_24EC"/>
    <s v="One"/>
    <n v="20"/>
    <n v="800"/>
    <n v="700"/>
    <n v="640"/>
    <n v="550"/>
    <n v="520"/>
    <n v="440"/>
    <n v="390"/>
    <n v="450"/>
    <n v="470"/>
    <n v="550"/>
    <n v="590"/>
    <n v="692"/>
  </r>
  <r>
    <n v="1002135851"/>
    <s v="CITY OF OLYMPIA"/>
    <n v="200002699151"/>
    <x v="0"/>
    <n v="5000201038"/>
    <x v="1"/>
    <s v="SCH_25EC"/>
    <s v="One"/>
    <n v="20"/>
    <n v="7840"/>
    <n v="6440"/>
    <n v="5200"/>
    <n v="4360"/>
    <n v="2920"/>
    <n v="2960"/>
    <n v="11880"/>
    <n v="13560"/>
    <n v="11440"/>
    <n v="3880"/>
    <n v="7440"/>
    <n v="17640"/>
  </r>
  <r>
    <n v="1002135851"/>
    <s v="CITY OF OLYMPIA"/>
    <n v="220014230977"/>
    <x v="0"/>
    <n v="5000207607"/>
    <x v="0"/>
    <s v="SCH_24EC"/>
    <s v="One"/>
    <n v="20"/>
    <n v="7307"/>
    <n v="7129"/>
    <n v="7192"/>
    <n v="7750"/>
    <n v="4646"/>
    <n v="1941"/>
    <n v="623"/>
    <n v="542"/>
    <n v="572"/>
    <n v="333"/>
    <n v="1797"/>
    <n v="8166"/>
  </r>
  <r>
    <n v="1002135851"/>
    <s v="CITY OF OLYMPIA"/>
    <n v="200021414921"/>
    <x v="0"/>
    <n v="5000212823"/>
    <x v="0"/>
    <s v="SCH_24EC"/>
    <s v="One"/>
    <n v="20"/>
    <n v="6720"/>
    <n v="9600"/>
    <n v="7520"/>
    <n v="5360"/>
    <n v="5000"/>
    <n v="3120"/>
    <n v="2880"/>
    <n v="2160"/>
    <n v="2400"/>
    <n v="2320"/>
    <n v="3320"/>
    <n v="8560"/>
  </r>
  <r>
    <n v="1002135851"/>
    <s v="CITY OF OLYMPIA"/>
    <n v="200021414335"/>
    <x v="0"/>
    <n v="5000217578"/>
    <x v="0"/>
    <s v="SCH_24EC"/>
    <s v="One"/>
    <n v="20"/>
    <n v="560"/>
    <n v="640"/>
    <n v="560"/>
    <n v="570"/>
    <n v="540"/>
    <n v="520"/>
    <n v="520"/>
    <n v="560"/>
    <n v="510"/>
    <n v="550"/>
    <n v="486"/>
    <n v="755"/>
  </r>
  <r>
    <n v="1002135851"/>
    <s v="CITY OF OLYMPIA"/>
    <n v="200021414194"/>
    <x v="0"/>
    <n v="5000237611"/>
    <x v="0"/>
    <s v="SCH_24EC"/>
    <s v="One"/>
    <n v="20"/>
    <n v="723"/>
    <n v="1069"/>
    <n v="1182"/>
    <n v="801"/>
    <n v="673"/>
    <n v="495"/>
    <n v="79"/>
    <n v="49"/>
    <n v="39"/>
    <n v="37"/>
    <n v="638"/>
    <n v="1140"/>
  </r>
  <r>
    <n v="1002135851"/>
    <s v="CITY OF OLYMPIA"/>
    <n v="200020721003"/>
    <x v="0"/>
    <n v="5000254742"/>
    <x v="0"/>
    <s v="SCH_24EC"/>
    <s v="One"/>
    <n v="20"/>
    <n v="1498"/>
    <n v="1358"/>
    <n v="1269"/>
    <n v="1062"/>
    <n v="935"/>
    <n v="953"/>
    <n v="932"/>
    <n v="1051"/>
    <n v="1299"/>
    <n v="1460"/>
    <n v="1957"/>
    <n v="1787"/>
  </r>
  <r>
    <n v="1002135851"/>
    <s v="CITY OF OLYMPIA"/>
    <n v="220014230936"/>
    <x v="0"/>
    <n v="5000257430"/>
    <x v="0"/>
    <s v="SCH_24EL"/>
    <s v="One"/>
    <n v="20"/>
    <m/>
    <m/>
    <m/>
    <n v="363"/>
    <n v="1392"/>
    <n v="1950"/>
    <n v="1994"/>
    <n v="1259"/>
    <n v="878"/>
    <n v="1848"/>
    <n v="731"/>
    <m/>
  </r>
  <r>
    <n v="1002135851"/>
    <s v="CITY OF OLYMPIA"/>
    <n v="200020720294"/>
    <x v="0"/>
    <n v="5000268418"/>
    <x v="0"/>
    <s v="SCH_24EC"/>
    <s v="One"/>
    <n v="20"/>
    <n v="435"/>
    <n v="388"/>
    <n v="360"/>
    <n v="297"/>
    <n v="253"/>
    <n v="250"/>
    <n v="244"/>
    <n v="274"/>
    <n v="345"/>
    <n v="380"/>
    <n v="481"/>
    <n v="449"/>
  </r>
  <r>
    <n v="1002135851"/>
    <s v="CITY OF OLYMPIA"/>
    <n v="200002698716"/>
    <x v="0"/>
    <n v="5000317236"/>
    <x v="0"/>
    <s v="SCH_24EC"/>
    <s v="One"/>
    <n v="20"/>
    <n v="275"/>
    <n v="282"/>
    <n v="311"/>
    <n v="269"/>
    <n v="214"/>
    <n v="185"/>
    <n v="142"/>
    <n v="116"/>
    <n v="125"/>
    <n v="151"/>
    <n v="222"/>
    <n v="296"/>
  </r>
  <r>
    <n v="1002135851"/>
    <s v="CITY OF OLYMPIA"/>
    <n v="220014231108"/>
    <x v="0"/>
    <n v="5000342406"/>
    <x v="0"/>
    <s v="SCH_24EC"/>
    <s v="One"/>
    <n v="20"/>
    <n v="3220"/>
    <n v="3124.1410000000001"/>
    <n v="1881.8589999999999"/>
    <n v="1776"/>
    <n v="793"/>
    <n v="550"/>
    <n v="547"/>
    <n v="521"/>
    <n v="577"/>
    <n v="585"/>
    <n v="971"/>
    <n v="1975"/>
  </r>
  <r>
    <n v="1002135851"/>
    <s v="CITY OF OLYMPIA"/>
    <n v="200002699631"/>
    <x v="0"/>
    <n v="5000355127"/>
    <x v="1"/>
    <s v="SCH_25EC"/>
    <s v="One"/>
    <n v="20"/>
    <n v="2360"/>
    <n v="1960"/>
    <n v="1960"/>
    <n v="1760"/>
    <n v="1360"/>
    <n v="1120"/>
    <n v="800"/>
    <n v="720"/>
    <n v="760"/>
    <n v="960"/>
    <n v="1520"/>
    <n v="1680"/>
  </r>
  <r>
    <n v="1002135851"/>
    <s v="CITY OF OLYMPIA"/>
    <n v="200021432345"/>
    <x v="0"/>
    <n v="5000363392"/>
    <x v="0"/>
    <s v="SCH_24EC"/>
    <s v="One"/>
    <n v="20"/>
    <n v="220"/>
    <n v="280"/>
    <n v="320"/>
    <n v="310"/>
    <n v="260"/>
    <n v="190"/>
    <n v="180"/>
    <n v="370"/>
    <n v="470"/>
    <n v="500"/>
    <n v="520"/>
    <n v="540"/>
  </r>
  <r>
    <n v="1002135851"/>
    <s v="CITY OF OLYMPIA"/>
    <n v="200021432758"/>
    <x v="0"/>
    <n v="5000366028"/>
    <x v="0"/>
    <s v="SCH_24EC"/>
    <s v="One"/>
    <n v="20"/>
    <n v="130"/>
    <n v="120"/>
    <n v="130"/>
    <n v="130"/>
    <n v="110"/>
    <n v="100"/>
    <n v="90"/>
    <n v="90"/>
    <n v="90"/>
    <n v="90"/>
    <n v="112"/>
    <n v="129"/>
  </r>
  <r>
    <n v="1002135851"/>
    <s v="CITY OF OLYMPIA"/>
    <n v="220014232874"/>
    <x v="0"/>
    <n v="5000409845"/>
    <x v="0"/>
    <s v="SCH_24EC"/>
    <s v="One"/>
    <n v="20"/>
    <n v="720"/>
    <n v="630"/>
    <n v="560"/>
    <n v="490"/>
    <n v="460"/>
    <n v="370"/>
    <n v="330"/>
    <n v="380"/>
    <n v="420"/>
    <n v="530"/>
    <n v="585"/>
    <n v="794"/>
  </r>
  <r>
    <n v="1002135851"/>
    <s v="CITY OF OLYMPIA"/>
    <n v="200020743809"/>
    <x v="0"/>
    <n v="5000414540"/>
    <x v="0"/>
    <s v="SCH_24EC"/>
    <s v="One"/>
    <n v="20"/>
    <n v="488"/>
    <n v="496"/>
    <n v="457"/>
    <n v="367"/>
    <n v="310"/>
    <n v="260"/>
    <n v="250"/>
    <n v="246"/>
    <n v="305"/>
    <n v="340"/>
    <n v="398"/>
    <n v="500"/>
  </r>
  <r>
    <n v="1002135851"/>
    <s v="CITY OF OLYMPIA"/>
    <n v="200021414574"/>
    <x v="0"/>
    <n v="5000441444"/>
    <x v="0"/>
    <s v="SCH_24EC"/>
    <s v="One"/>
    <n v="20"/>
    <n v="740"/>
    <n v="770"/>
    <n v="840"/>
    <n v="760"/>
    <n v="650"/>
    <n v="600"/>
    <n v="570"/>
    <n v="470"/>
    <n v="460"/>
    <n v="460"/>
    <n v="580"/>
    <n v="770"/>
  </r>
  <r>
    <n v="1002135851"/>
    <s v="CITY OF OLYMPIA"/>
    <n v="200020741753"/>
    <x v="0"/>
    <n v="5000443602"/>
    <x v="0"/>
    <s v="SCH_24EL"/>
    <s v="One"/>
    <n v="20"/>
    <n v="430"/>
    <n v="510"/>
    <n v="470"/>
    <n v="350"/>
    <n v="300"/>
    <n v="240"/>
    <n v="260"/>
    <n v="240"/>
    <n v="310"/>
    <n v="340"/>
    <n v="490"/>
    <n v="659"/>
  </r>
  <r>
    <n v="1002135851"/>
    <s v="CITY OF OLYMPIA"/>
    <n v="220014233252"/>
    <x v="0"/>
    <n v="5000445047"/>
    <x v="0"/>
    <s v="SCH_24EC"/>
    <s v="One"/>
    <n v="20"/>
    <n v="3440"/>
    <n v="2680"/>
    <n v="4200"/>
    <n v="2400"/>
    <n v="2400"/>
    <n v="1960"/>
    <n v="1120"/>
    <n v="560"/>
    <n v="560"/>
    <n v="800"/>
    <n v="1000"/>
    <n v="2120"/>
  </r>
  <r>
    <n v="1002135851"/>
    <s v="CITY OF OLYMPIA"/>
    <n v="200020799876"/>
    <x v="0"/>
    <n v="5000446962"/>
    <x v="0"/>
    <s v="SCH_24EC"/>
    <s v="One"/>
    <n v="20"/>
    <n v="1480"/>
    <n v="1270"/>
    <n v="1130"/>
    <n v="1010"/>
    <n v="950"/>
    <n v="760"/>
    <n v="670"/>
    <n v="740"/>
    <n v="820"/>
    <n v="1010"/>
    <n v="1106"/>
    <n v="1392"/>
  </r>
  <r>
    <n v="1002135851"/>
    <s v="CITY OF OLYMPIA"/>
    <n v="200020721383"/>
    <x v="0"/>
    <n v="5000452985"/>
    <x v="0"/>
    <s v="SCH_24EC"/>
    <s v="One"/>
    <n v="20"/>
    <n v="260"/>
    <n v="162"/>
    <n v="247"/>
    <n v="172"/>
    <n v="132"/>
    <n v="107"/>
    <n v="71"/>
    <n v="69"/>
    <n v="84"/>
    <n v="91"/>
    <n v="106"/>
    <n v="127"/>
  </r>
  <r>
    <n v="1002135851"/>
    <s v="CITY OF OLYMPIA"/>
    <n v="200021450024"/>
    <x v="0"/>
    <n v="5000455608"/>
    <x v="0"/>
    <s v="SCH_24EC"/>
    <s v="One"/>
    <n v="20"/>
    <n v="43"/>
    <n v="22"/>
    <n v="18"/>
    <n v="8"/>
    <m/>
    <m/>
    <m/>
    <m/>
    <m/>
    <m/>
    <n v="14"/>
    <n v="27"/>
  </r>
  <r>
    <n v="1002135851"/>
    <s v="CITY OF OLYMPIA"/>
    <n v="200021450164"/>
    <x v="0"/>
    <n v="5000486443"/>
    <x v="0"/>
    <s v="SCH_24EC"/>
    <s v="One"/>
    <n v="20"/>
    <n v="1520"/>
    <n v="1110"/>
    <n v="750"/>
    <n v="510"/>
    <n v="400"/>
    <n v="510"/>
    <n v="410"/>
    <n v="400"/>
    <n v="410"/>
    <n v="473.45"/>
    <n v="928.75"/>
    <n v="802.98"/>
  </r>
  <r>
    <n v="1002135851"/>
    <s v="CITY OF OLYMPIA"/>
    <n v="200020704843"/>
    <x v="0"/>
    <n v="5000501445"/>
    <x v="0"/>
    <s v="SCH_24EC"/>
    <s v="One"/>
    <n v="20"/>
    <n v="121"/>
    <n v="123"/>
    <n v="108"/>
    <n v="85"/>
    <n v="70"/>
    <n v="65"/>
    <n v="58"/>
    <n v="63"/>
    <n v="91"/>
    <n v="84"/>
    <n v="74"/>
    <n v="72"/>
  </r>
  <r>
    <n v="1002135851"/>
    <s v="CITY OF OLYMPIA"/>
    <n v="200020760928"/>
    <x v="0"/>
    <n v="5000522999"/>
    <x v="0"/>
    <s v="SCH_24EC"/>
    <s v="One"/>
    <n v="20"/>
    <n v="609"/>
    <n v="563"/>
    <n v="431"/>
    <n v="352"/>
    <n v="309"/>
    <n v="259"/>
    <n v="252"/>
    <n v="246"/>
    <n v="307"/>
    <n v="340"/>
    <n v="399"/>
    <n v="609"/>
  </r>
  <r>
    <n v="1002135851"/>
    <s v="CITY OF OLYMPIA"/>
    <n v="200020764268"/>
    <x v="0"/>
    <n v="5000532512"/>
    <x v="0"/>
    <s v="SCH_24EL"/>
    <s v="One"/>
    <n v="20"/>
    <n v="70"/>
    <n v="60"/>
    <n v="50"/>
    <n v="50"/>
    <n v="50"/>
    <n v="30"/>
    <n v="30"/>
    <n v="40"/>
    <n v="40"/>
    <n v="50"/>
    <n v="60"/>
    <n v="67"/>
  </r>
  <r>
    <n v="1002135851"/>
    <s v="CITY OF OLYMPIA"/>
    <n v="220004294231"/>
    <x v="0"/>
    <n v="5000554477"/>
    <x v="0"/>
    <s v="SCH_24EC"/>
    <s v="One"/>
    <n v="20"/>
    <n v="217"/>
    <n v="186"/>
    <n v="176"/>
    <n v="154"/>
    <n v="146"/>
    <n v="162"/>
    <n v="152"/>
    <n v="161"/>
    <n v="167"/>
    <n v="190"/>
    <n v="233"/>
    <n v="220"/>
  </r>
  <r>
    <n v="1002135851"/>
    <s v="CITY OF OLYMPIA"/>
    <n v="200002698484"/>
    <x v="0"/>
    <n v="5000564501"/>
    <x v="1"/>
    <s v="SCH_25EC"/>
    <s v="One"/>
    <n v="20"/>
    <n v="12000"/>
    <n v="12720"/>
    <n v="13960"/>
    <n v="12760"/>
    <n v="13120"/>
    <n v="11240"/>
    <n v="13120"/>
    <n v="13760"/>
    <n v="14720"/>
    <n v="10960"/>
    <n v="11560"/>
    <n v="10600"/>
  </r>
  <r>
    <n v="1002135851"/>
    <s v="CITY OF OLYMPIA"/>
    <n v="200020722142"/>
    <x v="0"/>
    <n v="5000566169"/>
    <x v="0"/>
    <s v="SCH_24EL"/>
    <s v="One"/>
    <n v="20"/>
    <n v="850"/>
    <n v="750"/>
    <n v="670"/>
    <n v="590"/>
    <n v="560"/>
    <n v="470"/>
    <n v="420"/>
    <n v="490"/>
    <n v="530"/>
    <n v="600"/>
    <n v="750"/>
    <n v="797"/>
  </r>
  <r>
    <n v="1002135851"/>
    <s v="CITY OF OLYMPIA"/>
    <n v="200019779640"/>
    <x v="0"/>
    <n v="5000582992"/>
    <x v="1"/>
    <s v="SCH_25EC"/>
    <s v="One"/>
    <n v="20"/>
    <n v="21000"/>
    <n v="20400"/>
    <n v="22200"/>
    <n v="20280"/>
    <n v="19920"/>
    <n v="19200"/>
    <n v="25920"/>
    <n v="22920"/>
    <n v="26640"/>
    <n v="22440"/>
    <n v="19680"/>
    <n v="22080"/>
  </r>
  <r>
    <n v="1002135851"/>
    <s v="CITY OF OLYMPIA"/>
    <n v="220014233724"/>
    <x v="0"/>
    <n v="5000587886"/>
    <x v="0"/>
    <s v="SCH_24EC"/>
    <s v="One"/>
    <n v="20"/>
    <n v="1610"/>
    <n v="1550"/>
    <n v="1460"/>
    <n v="1270"/>
    <n v="1090"/>
    <n v="1090"/>
    <n v="1040"/>
    <n v="1180"/>
    <n v="1450"/>
    <n v="1560"/>
    <n v="1918"/>
    <n v="1783"/>
  </r>
  <r>
    <n v="1002135851"/>
    <s v="CITY OF OLYMPIA"/>
    <n v="200020764870"/>
    <x v="0"/>
    <n v="5000592633"/>
    <x v="0"/>
    <s v="SCH_24EL"/>
    <s v="One"/>
    <n v="20"/>
    <n v="140"/>
    <n v="130"/>
    <n v="110"/>
    <n v="100"/>
    <n v="80"/>
    <n v="80"/>
    <n v="80"/>
    <n v="60"/>
    <n v="75"/>
    <n v="80"/>
    <n v="99"/>
    <n v="93"/>
  </r>
  <r>
    <n v="1002135851"/>
    <s v="CITY OF OLYMPIA"/>
    <n v="200021431305"/>
    <x v="0"/>
    <n v="5000596888"/>
    <x v="0"/>
    <s v="SCH_24EC"/>
    <s v="One"/>
    <n v="20"/>
    <n v="1460"/>
    <n v="1290"/>
    <n v="1270"/>
    <n v="860"/>
    <n v="470"/>
    <n v="500"/>
    <n v="420"/>
    <n v="410"/>
    <n v="435"/>
    <n v="390"/>
    <n v="658"/>
    <n v="863"/>
  </r>
  <r>
    <n v="1002135851"/>
    <s v="CITY OF OLYMPIA"/>
    <n v="200020761900"/>
    <x v="0"/>
    <n v="5000622090"/>
    <x v="0"/>
    <s v="SCH_24EC"/>
    <s v="One"/>
    <n v="20"/>
    <n v="326"/>
    <n v="329"/>
    <n v="309"/>
    <n v="252"/>
    <n v="223"/>
    <n v="187"/>
    <n v="185"/>
    <n v="181"/>
    <n v="223"/>
    <n v="244"/>
    <n v="286"/>
    <n v="356"/>
  </r>
  <r>
    <n v="1002135851"/>
    <s v="CITY OF OLYMPIA"/>
    <n v="200020763690"/>
    <x v="0"/>
    <n v="5000625600"/>
    <x v="0"/>
    <s v="SCH_24EC"/>
    <s v="One"/>
    <n v="20"/>
    <n v="563"/>
    <n v="559"/>
    <n v="537"/>
    <n v="430"/>
    <n v="375"/>
    <n v="320"/>
    <n v="314"/>
    <n v="298"/>
    <n v="351"/>
    <n v="397"/>
    <n v="478"/>
    <n v="589"/>
  </r>
  <r>
    <n v="1002135851"/>
    <s v="CITY OF OLYMPIA"/>
    <n v="220014233351"/>
    <x v="0"/>
    <n v="5000646424"/>
    <x v="0"/>
    <s v="SCH_24EC"/>
    <s v="One"/>
    <n v="20"/>
    <n v="443.43799999999999"/>
    <n v="414.95699999999999"/>
    <n v="596"/>
    <n v="505"/>
    <n v="348"/>
    <n v="232"/>
    <n v="219"/>
    <n v="259"/>
    <n v="266"/>
    <n v="261"/>
    <n v="324"/>
    <n v="458"/>
  </r>
  <r>
    <n v="1002135851"/>
    <s v="CITY OF OLYMPIA"/>
    <n v="200020744328"/>
    <x v="0"/>
    <n v="5000667087"/>
    <x v="0"/>
    <s v="SCH_24EL"/>
    <s v="One"/>
    <n v="20"/>
    <n v="120"/>
    <n v="110"/>
    <n v="110"/>
    <n v="90"/>
    <n v="70"/>
    <n v="70"/>
    <n v="70"/>
    <n v="60"/>
    <n v="80"/>
    <n v="90"/>
    <n v="100"/>
    <n v="120"/>
  </r>
  <r>
    <n v="1002135851"/>
    <s v="CITY OF OLYMPIA"/>
    <n v="200020762288"/>
    <x v="0"/>
    <n v="5000673356"/>
    <x v="0"/>
    <s v="SCH_24EC"/>
    <s v="One"/>
    <n v="20"/>
    <n v="827"/>
    <n v="786"/>
    <n v="733"/>
    <n v="595"/>
    <n v="530"/>
    <n v="453"/>
    <n v="470"/>
    <n v="485"/>
    <n v="542"/>
    <n v="596"/>
    <n v="689"/>
    <n v="848"/>
  </r>
  <r>
    <n v="1002135851"/>
    <s v="CITY OF OLYMPIA"/>
    <n v="220014232502"/>
    <x v="0"/>
    <n v="5000691095"/>
    <x v="0"/>
    <s v="SCH_24EC"/>
    <s v="One"/>
    <n v="20"/>
    <n v="4500"/>
    <n v="3900"/>
    <n v="3300"/>
    <n v="3600"/>
    <n v="3600"/>
    <n v="3000"/>
    <n v="3300"/>
    <n v="3600"/>
    <n v="5100"/>
    <n v="4800"/>
    <n v="3900"/>
    <n v="4200"/>
  </r>
  <r>
    <n v="1002135851"/>
    <s v="CITY OF OLYMPIA"/>
    <n v="200021431925"/>
    <x v="0"/>
    <n v="5000700184"/>
    <x v="0"/>
    <s v="SCH_24EC"/>
    <s v="One"/>
    <n v="20"/>
    <n v="3900"/>
    <n v="3340"/>
    <n v="2460"/>
    <n v="1400"/>
    <n v="1030"/>
    <n v="1090"/>
    <n v="820"/>
    <n v="780"/>
    <n v="950"/>
    <n v="1180"/>
    <n v="3330"/>
    <n v="3010"/>
  </r>
  <r>
    <n v="1002135851"/>
    <s v="CITY OF OLYMPIA"/>
    <n v="200020744930"/>
    <x v="0"/>
    <n v="5000703228"/>
    <x v="0"/>
    <s v="SCH_24EL"/>
    <s v="One"/>
    <n v="20"/>
    <n v="285"/>
    <n v="259"/>
    <n v="239"/>
    <n v="197"/>
    <n v="166"/>
    <n v="168"/>
    <n v="163"/>
    <n v="186"/>
    <n v="231"/>
    <n v="257"/>
    <n v="314"/>
    <n v="293"/>
  </r>
  <r>
    <n v="1002135851"/>
    <s v="CITY OF OLYMPIA"/>
    <n v="200020821068"/>
    <x v="0"/>
    <n v="5000724836"/>
    <x v="0"/>
    <s v="SCH_24EC"/>
    <s v="One"/>
    <n v="20"/>
    <n v="640"/>
    <n v="550"/>
    <n v="500"/>
    <n v="440"/>
    <n v="410"/>
    <n v="320"/>
    <n v="290"/>
    <n v="330"/>
    <n v="370"/>
    <n v="450"/>
    <n v="458"/>
    <n v="560"/>
  </r>
  <r>
    <n v="1002135851"/>
    <s v="CITY OF OLYMPIA"/>
    <n v="220014232817"/>
    <x v="0"/>
    <n v="5000734934"/>
    <x v="1"/>
    <s v="SCH_25EC"/>
    <s v="One"/>
    <n v="20"/>
    <n v="66240"/>
    <n v="67200"/>
    <n v="72240"/>
    <n v="63960"/>
    <n v="65040"/>
    <n v="59760"/>
    <n v="74280"/>
    <n v="71280"/>
    <n v="79680"/>
    <n v="67680"/>
    <n v="60360"/>
    <n v="70080"/>
  </r>
  <r>
    <n v="1002135851"/>
    <s v="CITY OF OLYMPIA"/>
    <n v="200020764474"/>
    <x v="0"/>
    <n v="5000754992"/>
    <x v="0"/>
    <s v="SCH_24EC"/>
    <s v="One"/>
    <n v="20"/>
    <n v="685"/>
    <n v="610"/>
    <n v="544"/>
    <n v="440"/>
    <n v="341"/>
    <n v="340"/>
    <n v="322"/>
    <n v="360"/>
    <n v="447"/>
    <n v="509"/>
    <n v="600"/>
    <n v="576"/>
  </r>
  <r>
    <n v="1002135851"/>
    <s v="CITY OF OLYMPIA"/>
    <n v="220014231892"/>
    <x v="0"/>
    <n v="5000765669"/>
    <x v="0"/>
    <s v="SCH_24EC"/>
    <s v="One"/>
    <n v="20"/>
    <n v="397"/>
    <n v="401"/>
    <n v="394"/>
    <n v="324"/>
    <n v="147"/>
    <n v="68"/>
    <n v="70"/>
    <n v="41"/>
    <n v="49"/>
    <n v="80"/>
    <n v="210"/>
    <n v="295"/>
  </r>
  <r>
    <n v="1002135851"/>
    <s v="CITY OF OLYMPIA"/>
    <n v="200019779467"/>
    <x v="0"/>
    <n v="5000779532"/>
    <x v="1"/>
    <s v="SCH_25EC"/>
    <s v="One"/>
    <n v="20"/>
    <n v="13289.531999999999"/>
    <n v="11899.103999999999"/>
    <n v="13432.776"/>
    <n v="11832.216"/>
    <n v="11404.152"/>
    <n v="14281.031999999999"/>
    <n v="29918.376"/>
    <m/>
    <n v="12027.036"/>
    <n v="13151.304"/>
    <n v="13129.608"/>
    <n v="13698.324000000001"/>
  </r>
  <r>
    <n v="1002135851"/>
    <s v="CITY OF OLYMPIA"/>
    <n v="200002725493"/>
    <x v="0"/>
    <n v="5000782475"/>
    <x v="1"/>
    <s v="SCH_25EC"/>
    <s v="One"/>
    <n v="20"/>
    <n v="24560"/>
    <n v="17880"/>
    <n v="21360"/>
    <n v="21320"/>
    <n v="21840"/>
    <n v="29520"/>
    <n v="34680"/>
    <n v="36840"/>
    <n v="29760"/>
    <n v="21880"/>
    <n v="24600"/>
    <n v="21920"/>
  </r>
  <r>
    <n v="1002135851"/>
    <s v="CITY OF OLYMPIA"/>
    <n v="200020741969"/>
    <x v="0"/>
    <n v="5000789530"/>
    <x v="0"/>
    <s v="SCH_24EC"/>
    <s v="One"/>
    <n v="20"/>
    <n v="115"/>
    <n v="101"/>
    <n v="93"/>
    <n v="76"/>
    <n v="68"/>
    <n v="70"/>
    <n v="65"/>
    <n v="72"/>
    <n v="87"/>
    <n v="101"/>
    <n v="133"/>
    <n v="142"/>
  </r>
  <r>
    <n v="1002135851"/>
    <s v="CITY OF OLYMPIA"/>
    <n v="200020760290"/>
    <x v="0"/>
    <n v="5000793746"/>
    <x v="0"/>
    <s v="SCH_24EL"/>
    <s v="One"/>
    <n v="20"/>
    <n v="1075"/>
    <n v="971"/>
    <n v="904"/>
    <n v="744"/>
    <n v="632"/>
    <n v="586"/>
    <n v="563"/>
    <n v="649"/>
    <n v="832"/>
    <n v="930"/>
    <n v="1184"/>
    <n v="1117"/>
  </r>
  <r>
    <n v="1002135851"/>
    <s v="CITY OF OLYMPIA"/>
    <n v="200020724981"/>
    <x v="0"/>
    <n v="5000842700"/>
    <x v="0"/>
    <s v="SCH_24EC"/>
    <s v="One"/>
    <n v="20"/>
    <n v="584"/>
    <n v="516"/>
    <n v="481"/>
    <n v="396"/>
    <n v="349"/>
    <n v="349"/>
    <n v="333"/>
    <n v="366"/>
    <n v="447"/>
    <n v="502"/>
    <n v="611"/>
    <n v="574"/>
  </r>
  <r>
    <n v="1002135851"/>
    <s v="CITY OF OLYMPIA"/>
    <n v="200020762163"/>
    <x v="0"/>
    <n v="5000849240"/>
    <x v="0"/>
    <s v="SCH_24EC"/>
    <s v="One"/>
    <n v="20"/>
    <n v="140"/>
    <n v="120"/>
    <n v="110"/>
    <n v="90"/>
    <n v="80"/>
    <n v="80"/>
    <n v="70"/>
    <n v="90"/>
    <n v="96"/>
    <n v="101"/>
    <n v="126"/>
    <n v="118"/>
  </r>
  <r>
    <n v="1002135851"/>
    <s v="CITY OF OLYMPIA"/>
    <n v="200020742363"/>
    <x v="0"/>
    <n v="5000868698"/>
    <x v="0"/>
    <s v="SCH_24EL"/>
    <s v="One"/>
    <n v="20"/>
    <n v="160"/>
    <n v="160"/>
    <n v="160"/>
    <n v="120"/>
    <n v="120"/>
    <n v="100"/>
    <n v="100"/>
    <n v="100"/>
    <n v="110"/>
    <n v="130"/>
    <n v="150"/>
    <n v="177"/>
  </r>
  <r>
    <n v="1002135851"/>
    <s v="CITY OF OLYMPIA"/>
    <n v="200021432550"/>
    <x v="0"/>
    <n v="5000878606"/>
    <x v="0"/>
    <s v="SCH_24EC"/>
    <s v="One"/>
    <n v="20"/>
    <n v="450"/>
    <n v="480"/>
    <n v="490"/>
    <n v="450"/>
    <n v="500"/>
    <n v="470"/>
    <n v="520"/>
    <n v="490"/>
    <n v="530"/>
    <n v="490"/>
    <n v="480"/>
    <n v="547"/>
  </r>
  <r>
    <n v="1002135851"/>
    <s v="CITY OF OLYMPIA"/>
    <n v="220014231975"/>
    <x v="0"/>
    <n v="5000883723"/>
    <x v="0"/>
    <s v="SCH_24EC"/>
    <s v="One"/>
    <n v="20"/>
    <n v="650"/>
    <n v="658"/>
    <n v="720"/>
    <n v="636"/>
    <n v="612"/>
    <n v="611"/>
    <n v="712"/>
    <n v="724"/>
    <n v="769"/>
    <n v="703"/>
    <n v="736"/>
    <n v="773"/>
  </r>
  <r>
    <n v="1002135851"/>
    <s v="CITY OF OLYMPIA"/>
    <n v="200020744005"/>
    <x v="0"/>
    <n v="5000884093"/>
    <x v="0"/>
    <s v="SCH_24EL"/>
    <s v="One"/>
    <n v="20"/>
    <n v="1539"/>
    <n v="1376"/>
    <n v="1273"/>
    <n v="1041"/>
    <n v="898"/>
    <n v="871"/>
    <n v="860"/>
    <n v="971"/>
    <n v="1204"/>
    <n v="1336"/>
    <n v="1659"/>
    <n v="1543"/>
  </r>
  <r>
    <n v="1002135851"/>
    <s v="CITY OF OLYMPIA"/>
    <n v="200021430505"/>
    <x v="0"/>
    <n v="5000885227"/>
    <x v="0"/>
    <s v="SCH_24EC"/>
    <s v="One"/>
    <n v="20"/>
    <n v="640"/>
    <n v="640"/>
    <n v="580"/>
    <n v="530"/>
    <n v="540"/>
    <n v="640"/>
    <n v="670"/>
    <n v="630"/>
    <n v="710"/>
    <n v="770"/>
    <n v="770"/>
    <n v="885"/>
  </r>
  <r>
    <n v="1002135851"/>
    <s v="CITY OF OLYMPIA"/>
    <n v="200020780223"/>
    <x v="0"/>
    <n v="5000944703"/>
    <x v="0"/>
    <s v="SCH_24EC"/>
    <s v="One"/>
    <n v="20"/>
    <n v="907"/>
    <n v="820"/>
    <n v="760"/>
    <n v="677"/>
    <n v="575"/>
    <n v="571"/>
    <n v="557"/>
    <n v="617"/>
    <n v="754"/>
    <n v="794"/>
    <n v="964"/>
    <n v="860"/>
  </r>
  <r>
    <n v="1002135851"/>
    <s v="CITY OF OLYMPIA"/>
    <n v="200020740730"/>
    <x v="0"/>
    <n v="5000945765"/>
    <x v="0"/>
    <s v="SCH_24EC"/>
    <s v="One"/>
    <n v="20"/>
    <n v="1821"/>
    <n v="1644"/>
    <n v="1562"/>
    <n v="1315"/>
    <n v="1103"/>
    <n v="1100"/>
    <n v="1066"/>
    <n v="1208"/>
    <n v="1496"/>
    <n v="1610"/>
    <n v="2001"/>
    <n v="1844"/>
  </r>
  <r>
    <n v="1002135851"/>
    <s v="CITY OF OLYMPIA"/>
    <n v="220001839269"/>
    <x v="0"/>
    <n v="5000952891"/>
    <x v="0"/>
    <s v="SCH_24EC"/>
    <s v="One"/>
    <n v="20"/>
    <n v="3920"/>
    <n v="3680"/>
    <n v="4040"/>
    <n v="5280"/>
    <n v="5000"/>
    <n v="5000"/>
    <n v="5360"/>
    <n v="6040"/>
    <n v="5240"/>
    <n v="4960"/>
    <n v="5240"/>
    <n v="6440"/>
  </r>
  <r>
    <n v="1002135851"/>
    <s v="CITY OF OLYMPIA"/>
    <n v="200004039513"/>
    <x v="0"/>
    <n v="5000957819"/>
    <x v="0"/>
    <s v="SCH_24EC"/>
    <s v="One"/>
    <n v="20"/>
    <n v="1440"/>
    <n v="1460"/>
    <n v="1360"/>
    <n v="1120"/>
    <n v="1030"/>
    <n v="970"/>
    <n v="990"/>
    <n v="990"/>
    <n v="1220"/>
    <n v="1340"/>
    <n v="1280"/>
    <n v="1450"/>
  </r>
  <r>
    <n v="1002135851"/>
    <s v="CITY OF OLYMPIA"/>
    <n v="220014232387"/>
    <x v="0"/>
    <n v="5000985936"/>
    <x v="0"/>
    <s v="SCH_24EC"/>
    <s v="One"/>
    <n v="20"/>
    <n v="147"/>
    <n v="130"/>
    <n v="121"/>
    <n v="101"/>
    <n v="85"/>
    <n v="82"/>
    <n v="80"/>
    <n v="92"/>
    <n v="115"/>
    <n v="129"/>
    <n v="159"/>
    <n v="148"/>
  </r>
  <r>
    <n v="1002135851"/>
    <s v="CITY OF OLYMPIA"/>
    <n v="200020742553"/>
    <x v="0"/>
    <n v="5000986766"/>
    <x v="0"/>
    <s v="SCH_24EC"/>
    <s v="One"/>
    <n v="20"/>
    <n v="1397"/>
    <n v="1189"/>
    <n v="1108"/>
    <n v="1086"/>
    <n v="804"/>
    <n v="773"/>
    <n v="809"/>
    <n v="950"/>
    <n v="1116"/>
    <n v="1150"/>
    <n v="1441"/>
    <n v="1310"/>
  </r>
  <r>
    <n v="1002135851"/>
    <s v="CITY OF OLYMPIA"/>
    <n v="200020740334"/>
    <x v="0"/>
    <n v="5001000322"/>
    <x v="0"/>
    <s v="SCH_24EC"/>
    <s v="One"/>
    <n v="20"/>
    <n v="148"/>
    <n v="127"/>
    <n v="111"/>
    <n v="97"/>
    <n v="92"/>
    <n v="79"/>
    <n v="66"/>
    <n v="66"/>
    <n v="68"/>
    <n v="84"/>
    <n v="97"/>
    <n v="120"/>
  </r>
  <r>
    <n v="1002135851"/>
    <s v="CITY OF OLYMPIA"/>
    <n v="220011089038"/>
    <x v="0"/>
    <n v="5001018628"/>
    <x v="0"/>
    <s v="SCH_24EC"/>
    <s v="One"/>
    <n v="20"/>
    <n v="316"/>
    <n v="266"/>
    <n v="246"/>
    <n v="210"/>
    <n v="193"/>
    <n v="171"/>
    <n v="170"/>
    <n v="159"/>
    <n v="187"/>
    <n v="161"/>
    <n v="154"/>
    <n v="191"/>
  </r>
  <r>
    <n v="1002135851"/>
    <s v="CITY OF OLYMPIA"/>
    <n v="200020761090"/>
    <x v="0"/>
    <n v="5001039493"/>
    <x v="0"/>
    <s v="SCH_24EC"/>
    <s v="One"/>
    <n v="20"/>
    <n v="170"/>
    <n v="170"/>
    <n v="150"/>
    <n v="130"/>
    <n v="120"/>
    <n v="90"/>
    <n v="90"/>
    <n v="100"/>
    <n v="110"/>
    <n v="120"/>
    <n v="150"/>
    <n v="180"/>
  </r>
  <r>
    <n v="1002135851"/>
    <s v="CITY OF OLYMPIA"/>
    <n v="200020741092"/>
    <x v="0"/>
    <n v="5001041544"/>
    <x v="0"/>
    <s v="SCH_24EL"/>
    <s v="One"/>
    <n v="20"/>
    <n v="422"/>
    <n v="370"/>
    <n v="344"/>
    <n v="284"/>
    <n v="249"/>
    <n v="248"/>
    <n v="241"/>
    <n v="271"/>
    <n v="334"/>
    <n v="370"/>
    <n v="450"/>
    <n v="422"/>
  </r>
  <r>
    <n v="1002135851"/>
    <s v="CITY OF OLYMPIA"/>
    <n v="220014231967"/>
    <x v="0"/>
    <n v="5001043565"/>
    <x v="0"/>
    <s v="SCH_24EC"/>
    <s v="One"/>
    <n v="20"/>
    <n v="1493"/>
    <n v="459"/>
    <n v="433"/>
    <n v="261.72399999999999"/>
    <n v="181.733"/>
    <n v="53"/>
    <n v="338.54300000000001"/>
    <n v="156"/>
    <n v="178"/>
    <n v="313"/>
    <n v="443"/>
    <n v="501"/>
  </r>
  <r>
    <n v="1002135851"/>
    <s v="CITY OF OLYMPIA"/>
    <n v="200002699433"/>
    <x v="0"/>
    <n v="5001053066"/>
    <x v="0"/>
    <s v="SCH_24EC"/>
    <s v="One"/>
    <n v="20"/>
    <n v="102"/>
    <n v="211"/>
    <n v="291"/>
    <n v="103"/>
    <n v="64"/>
    <n v="55"/>
    <n v="53"/>
    <n v="60"/>
    <n v="56"/>
    <n v="63"/>
    <n v="62"/>
    <n v="66"/>
  </r>
  <r>
    <n v="1002135851"/>
    <s v="CITY OF OLYMPIA"/>
    <n v="200020742744"/>
    <x v="0"/>
    <n v="5001059332"/>
    <x v="0"/>
    <s v="SCH_24EC"/>
    <s v="One"/>
    <n v="20"/>
    <n v="950"/>
    <n v="820"/>
    <n v="780"/>
    <n v="640"/>
    <n v="610"/>
    <n v="510"/>
    <n v="450"/>
    <n v="520"/>
    <n v="560"/>
    <n v="690"/>
    <n v="760"/>
    <n v="923"/>
  </r>
  <r>
    <n v="1002135851"/>
    <s v="CITY OF OLYMPIA"/>
    <n v="200020744542"/>
    <x v="0"/>
    <n v="5001063843"/>
    <x v="0"/>
    <s v="SCH_24EC"/>
    <s v="One"/>
    <n v="20"/>
    <n v="1111"/>
    <n v="906"/>
    <n v="784"/>
    <n v="692"/>
    <n v="533"/>
    <n v="481"/>
    <n v="521"/>
    <n v="576"/>
    <n v="677"/>
    <n v="856"/>
    <n v="874"/>
    <n v="1067"/>
  </r>
  <r>
    <n v="1002135851"/>
    <s v="CITY OF OLYMPIA"/>
    <n v="220014232825"/>
    <x v="0"/>
    <n v="5001077067"/>
    <x v="0"/>
    <s v="SCH_24EC"/>
    <s v="One"/>
    <n v="20"/>
    <n v="270"/>
    <n v="278"/>
    <n v="288"/>
    <n v="268"/>
    <n v="275"/>
    <n v="265"/>
    <n v="285"/>
    <n v="267"/>
    <n v="282"/>
    <n v="271"/>
    <n v="275"/>
    <n v="306"/>
  </r>
  <r>
    <n v="1002135851"/>
    <s v="CITY OF OLYMPIA"/>
    <n v="220014231140"/>
    <x v="0"/>
    <n v="5001116226"/>
    <x v="0"/>
    <s v="SCH_24EC"/>
    <s v="One"/>
    <n v="20"/>
    <n v="1662"/>
    <n v="1706"/>
    <n v="2103"/>
    <n v="2030"/>
    <n v="1810"/>
    <n v="1626"/>
    <n v="1603"/>
    <n v="1089"/>
    <n v="1136"/>
    <n v="1164"/>
    <n v="1390"/>
    <n v="1890"/>
  </r>
  <r>
    <n v="1002135851"/>
    <s v="CITY OF OLYMPIA"/>
    <n v="200021432949"/>
    <x v="0"/>
    <n v="5001131185"/>
    <x v="0"/>
    <s v="SCH_24EC"/>
    <s v="One"/>
    <n v="20"/>
    <n v="1150"/>
    <n v="1070"/>
    <n v="1570"/>
    <n v="1710"/>
    <n v="1830"/>
    <n v="1280"/>
    <n v="900"/>
    <n v="880"/>
    <n v="850"/>
    <n v="910"/>
    <n v="923"/>
    <n v="1109"/>
  </r>
  <r>
    <n v="1002135851"/>
    <s v="CITY OF OLYMPIA"/>
    <n v="200002727390"/>
    <x v="0"/>
    <n v="5001135623"/>
    <x v="1"/>
    <s v="SCH_25EC"/>
    <s v="One"/>
    <n v="20"/>
    <n v="24160"/>
    <n v="22360"/>
    <n v="22000"/>
    <n v="24720"/>
    <n v="27400"/>
    <n v="25480"/>
    <n v="28320"/>
    <n v="39120"/>
    <n v="43760"/>
    <n v="35280"/>
    <n v="35200"/>
    <n v="38400"/>
  </r>
  <r>
    <n v="1002135851"/>
    <s v="CITY OF OLYMPIA"/>
    <n v="200021433996"/>
    <x v="0"/>
    <n v="5001138185"/>
    <x v="0"/>
    <s v="SCH_24EC"/>
    <s v="One"/>
    <n v="20"/>
    <n v="117"/>
    <n v="72"/>
    <n v="77"/>
    <n v="42"/>
    <n v="14"/>
    <n v="18"/>
    <n v="19"/>
    <n v="17"/>
    <n v="15"/>
    <n v="16"/>
    <n v="81"/>
    <n v="157"/>
  </r>
  <r>
    <n v="1002135851"/>
    <s v="CITY OF OLYMPIA"/>
    <n v="220014231637"/>
    <x v="0"/>
    <n v="5001146142"/>
    <x v="0"/>
    <s v="SCH_24EC"/>
    <s v="One"/>
    <n v="20"/>
    <n v="378"/>
    <n v="526"/>
    <n v="730"/>
    <n v="239"/>
    <n v="258"/>
    <n v="137"/>
    <n v="137"/>
    <n v="143"/>
    <n v="167"/>
    <n v="163"/>
    <n v="199"/>
    <n v="668"/>
  </r>
  <r>
    <n v="1002135851"/>
    <s v="CITY OF OLYMPIA"/>
    <n v="200020763070"/>
    <x v="0"/>
    <n v="5001169748"/>
    <x v="0"/>
    <s v="SCH_24EL"/>
    <s v="One"/>
    <n v="20"/>
    <n v="201"/>
    <n v="175"/>
    <n v="164"/>
    <n v="141"/>
    <n v="117"/>
    <n v="114"/>
    <n v="111"/>
    <n v="128"/>
    <n v="162"/>
    <n v="179"/>
    <n v="222"/>
    <n v="205"/>
  </r>
  <r>
    <n v="1002135851"/>
    <s v="CITY OF OLYMPIA"/>
    <n v="200020762684"/>
    <x v="0"/>
    <n v="5001170195"/>
    <x v="0"/>
    <s v="SCH_24EL"/>
    <s v="One"/>
    <n v="20"/>
    <n v="100"/>
    <n v="110"/>
    <n v="100"/>
    <n v="80"/>
    <n v="70"/>
    <n v="60"/>
    <n v="60"/>
    <n v="60"/>
    <n v="80"/>
    <n v="80"/>
    <n v="90"/>
    <n v="114"/>
  </r>
  <r>
    <n v="1002135851"/>
    <s v="CITY OF OLYMPIA"/>
    <n v="220014231355"/>
    <x v="0"/>
    <n v="5001171421"/>
    <x v="0"/>
    <s v="SCH_24EC"/>
    <s v="One"/>
    <n v="20"/>
    <m/>
    <m/>
    <m/>
    <n v="306"/>
    <n v="1294"/>
    <n v="2048"/>
    <n v="2096"/>
    <n v="1326"/>
    <n v="951"/>
    <n v="2066"/>
    <n v="811"/>
    <m/>
  </r>
  <r>
    <n v="1002135851"/>
    <s v="CITY OF OLYMPIA"/>
    <n v="200021433160"/>
    <x v="0"/>
    <n v="5001174574"/>
    <x v="0"/>
    <s v="SCH_24EC"/>
    <s v="One"/>
    <n v="20"/>
    <n v="2340"/>
    <n v="2050"/>
    <n v="1900"/>
    <n v="1630"/>
    <n v="1550"/>
    <n v="1720"/>
    <n v="1920"/>
    <n v="1590"/>
    <n v="1450"/>
    <n v="1480"/>
    <n v="1890"/>
    <n v="1761"/>
  </r>
  <r>
    <n v="1002135851"/>
    <s v="CITY OF OLYMPIA"/>
    <n v="200002725303"/>
    <x v="0"/>
    <n v="5001205903"/>
    <x v="1"/>
    <s v="SCH_25EC"/>
    <s v="One"/>
    <n v="20"/>
    <n v="46360"/>
    <n v="51160"/>
    <n v="48880"/>
    <n v="51120"/>
    <n v="58040"/>
    <n v="70720"/>
    <n v="71960"/>
    <n v="68160"/>
    <n v="63400"/>
    <n v="56480"/>
    <n v="58800"/>
    <n v="37800"/>
  </r>
  <r>
    <n v="1002135851"/>
    <s v="CITY OF OLYMPIA"/>
    <n v="200020744773"/>
    <x v="0"/>
    <n v="5001233280"/>
    <x v="0"/>
    <s v="SCH_24EC"/>
    <s v="One"/>
    <n v="20"/>
    <n v="96"/>
    <n v="86"/>
    <n v="79"/>
    <n v="65"/>
    <n v="54"/>
    <n v="55"/>
    <n v="53"/>
    <n v="61"/>
    <n v="78"/>
    <n v="91"/>
    <n v="118"/>
    <n v="112"/>
  </r>
  <r>
    <n v="1002135851"/>
    <s v="CITY OF OLYMPIA"/>
    <n v="200002726772"/>
    <x v="0"/>
    <n v="5001245508"/>
    <x v="0"/>
    <s v="SCH_24EC"/>
    <s v="One"/>
    <n v="20"/>
    <n v="750"/>
    <n v="840"/>
    <n v="680"/>
    <n v="330"/>
    <n v="180"/>
    <n v="140"/>
    <n v="70"/>
    <n v="80"/>
    <n v="130"/>
    <n v="719"/>
    <n v="1244"/>
    <n v="1251"/>
  </r>
  <r>
    <n v="1002135851"/>
    <s v="CITY OF OLYMPIA"/>
    <n v="200020764151"/>
    <x v="0"/>
    <n v="5001247625"/>
    <x v="0"/>
    <s v="SCH_24EL"/>
    <s v="One"/>
    <n v="20"/>
    <n v="660"/>
    <n v="590"/>
    <n v="570"/>
    <n v="470"/>
    <n v="400"/>
    <n v="410"/>
    <n v="390"/>
    <n v="450"/>
    <n v="547"/>
    <n v="603"/>
    <n v="734"/>
    <n v="690"/>
  </r>
  <r>
    <n v="1002135851"/>
    <s v="CITY OF OLYMPIA"/>
    <n v="200020742140"/>
    <x v="0"/>
    <n v="5001266037"/>
    <x v="0"/>
    <s v="SCH_24EC"/>
    <s v="One"/>
    <n v="20"/>
    <n v="376"/>
    <n v="389"/>
    <n v="375"/>
    <n v="288"/>
    <n v="248"/>
    <n v="228"/>
    <n v="241"/>
    <n v="228"/>
    <n v="256"/>
    <n v="254"/>
    <n v="281"/>
    <n v="397"/>
  </r>
  <r>
    <n v="1002135851"/>
    <s v="CITY OF OLYMPIA"/>
    <n v="200021431503"/>
    <x v="0"/>
    <n v="5001274033"/>
    <x v="0"/>
    <s v="SCH_24EC"/>
    <s v="One"/>
    <n v="20"/>
    <n v="1550"/>
    <n v="3390"/>
    <n v="3710"/>
    <n v="2780"/>
    <n v="1820"/>
    <n v="1280"/>
    <n v="1120"/>
    <n v="900"/>
    <n v="910"/>
    <n v="850"/>
    <n v="990"/>
    <n v="1868"/>
  </r>
  <r>
    <n v="1002135851"/>
    <s v="CITY OF OLYMPIA"/>
    <n v="220014231660"/>
    <x v="0"/>
    <n v="5001282825"/>
    <x v="0"/>
    <s v="SCH_24EC"/>
    <s v="One"/>
    <n v="20"/>
    <n v="550"/>
    <n v="570"/>
    <n v="630"/>
    <n v="480"/>
    <n v="260"/>
    <n v="170"/>
    <n v="170"/>
    <n v="160"/>
    <n v="190"/>
    <n v="180"/>
    <n v="320"/>
    <n v="846"/>
  </r>
  <r>
    <n v="1002135851"/>
    <s v="CITY OF OLYMPIA"/>
    <n v="200020764631"/>
    <x v="0"/>
    <n v="5001297535"/>
    <x v="0"/>
    <s v="SCH_24EL"/>
    <s v="One"/>
    <n v="20"/>
    <n v="1070"/>
    <n v="910"/>
    <n v="820"/>
    <n v="720"/>
    <n v="700"/>
    <n v="570"/>
    <n v="530"/>
    <n v="600"/>
    <n v="650"/>
    <n v="800"/>
    <n v="877"/>
    <n v="1076"/>
  </r>
  <r>
    <n v="1002135851"/>
    <s v="CITY OF OLYMPIA"/>
    <n v="200002725683"/>
    <x v="0"/>
    <n v="5001303473"/>
    <x v="0"/>
    <s v="SCH_24EC"/>
    <s v="One"/>
    <n v="20"/>
    <n v="135"/>
    <n v="136"/>
    <n v="139"/>
    <n v="124"/>
    <n v="117"/>
    <n v="128"/>
    <n v="125"/>
    <n v="125"/>
    <n v="139"/>
    <n v="141"/>
    <n v="172"/>
    <n v="181"/>
  </r>
  <r>
    <n v="1002135851"/>
    <s v="CITY OF OLYMPIA"/>
    <n v="200020724353"/>
    <x v="0"/>
    <n v="5001312137"/>
    <x v="0"/>
    <s v="SCH_24EL"/>
    <s v="One"/>
    <n v="20"/>
    <n v="1083"/>
    <n v="1102"/>
    <n v="1061"/>
    <n v="899"/>
    <n v="826"/>
    <n v="717"/>
    <n v="725"/>
    <n v="707"/>
    <n v="830"/>
    <n v="871"/>
    <n v="979"/>
    <n v="1175"/>
  </r>
  <r>
    <n v="1002135851"/>
    <s v="CITY OF OLYMPIA"/>
    <n v="200021433582"/>
    <x v="0"/>
    <n v="5001318948"/>
    <x v="0"/>
    <s v="SCH_24EC"/>
    <s v="One"/>
    <n v="20"/>
    <n v="380"/>
    <n v="430"/>
    <n v="460"/>
    <n v="390"/>
    <n v="390"/>
    <n v="410"/>
    <n v="440"/>
    <n v="350"/>
    <n v="380"/>
    <n v="350"/>
    <n v="350"/>
    <n v="590"/>
  </r>
  <r>
    <n v="1002135851"/>
    <s v="CITY OF OLYMPIA"/>
    <n v="200021434408"/>
    <x v="0"/>
    <n v="5001349110"/>
    <x v="0"/>
    <s v="SCH_24EC"/>
    <s v="One"/>
    <n v="20"/>
    <n v="4215.13"/>
    <n v="2570"/>
    <n v="2050"/>
    <n v="1700"/>
    <n v="1210"/>
    <n v="1090"/>
    <n v="1010"/>
    <n v="820"/>
    <n v="933.55"/>
    <n v="1141.45"/>
    <n v="2515"/>
    <n v="3475"/>
  </r>
  <r>
    <n v="1002135851"/>
    <s v="CITY OF OLYMPIA"/>
    <n v="200021450289"/>
    <x v="0"/>
    <n v="5001429238"/>
    <x v="0"/>
    <s v="SCH_24EC"/>
    <s v="One"/>
    <n v="20"/>
    <n v="2190"/>
    <n v="1800"/>
    <n v="1390"/>
    <n v="1090"/>
    <n v="910"/>
    <n v="940"/>
    <n v="810"/>
    <n v="770"/>
    <n v="860"/>
    <n v="968"/>
    <n v="1839"/>
    <n v="1842"/>
  </r>
  <r>
    <n v="1002135851"/>
    <s v="CITY OF OLYMPIA"/>
    <n v="200020723561"/>
    <x v="0"/>
    <n v="5001431197"/>
    <x v="0"/>
    <s v="SCH_24EL"/>
    <s v="One"/>
    <n v="20"/>
    <n v="385"/>
    <n v="385"/>
    <n v="360"/>
    <n v="293"/>
    <n v="258"/>
    <n v="222"/>
    <n v="216"/>
    <n v="211"/>
    <n v="257"/>
    <n v="288"/>
    <n v="337"/>
    <n v="415"/>
  </r>
  <r>
    <n v="1002135851"/>
    <s v="CITY OF OLYMPIA"/>
    <n v="220014231124"/>
    <x v="0"/>
    <n v="5001432820"/>
    <x v="0"/>
    <s v="SCH_24EC"/>
    <s v="One"/>
    <n v="20"/>
    <n v="3800"/>
    <n v="3630"/>
    <n v="4250"/>
    <n v="4600"/>
    <n v="4390"/>
    <n v="3770"/>
    <n v="3990"/>
    <n v="3360"/>
    <n v="3220"/>
    <n v="3950"/>
    <n v="4780"/>
    <n v="4230"/>
  </r>
  <r>
    <n v="1002135851"/>
    <s v="CITY OF OLYMPIA"/>
    <n v="200021434242"/>
    <x v="0"/>
    <n v="5001443088"/>
    <x v="0"/>
    <s v="SCH_24EC"/>
    <s v="One"/>
    <n v="20"/>
    <n v="290"/>
    <n v="520"/>
    <n v="530"/>
    <n v="370"/>
    <n v="350"/>
    <n v="330"/>
    <n v="400"/>
    <n v="350"/>
    <n v="360"/>
    <n v="330"/>
    <n v="310"/>
    <n v="362"/>
  </r>
  <r>
    <n v="1002135851"/>
    <s v="CITY OF OLYMPIA"/>
    <n v="200020761488"/>
    <x v="0"/>
    <n v="5001452174"/>
    <x v="0"/>
    <s v="SCH_24EC"/>
    <s v="One"/>
    <n v="20"/>
    <n v="730"/>
    <n v="630"/>
    <n v="600"/>
    <n v="520"/>
    <n v="500"/>
    <n v="410"/>
    <n v="370"/>
    <n v="430"/>
    <n v="460"/>
    <n v="580"/>
    <n v="630"/>
    <n v="773"/>
  </r>
  <r>
    <n v="1002135851"/>
    <s v="CITY OF OLYMPIA"/>
    <n v="200021433392"/>
    <x v="0"/>
    <n v="5001453993"/>
    <x v="0"/>
    <s v="SCH_24EC"/>
    <s v="One"/>
    <n v="20"/>
    <n v="875"/>
    <n v="782"/>
    <n v="721"/>
    <n v="604"/>
    <n v="515"/>
    <n v="551"/>
    <n v="603"/>
    <n v="691"/>
    <n v="695"/>
    <n v="610"/>
    <n v="682"/>
    <n v="623"/>
  </r>
  <r>
    <n v="1002135851"/>
    <s v="CITY OF OLYMPIA"/>
    <n v="200020761678"/>
    <x v="0"/>
    <n v="5001463055"/>
    <x v="0"/>
    <s v="SCH_24EL"/>
    <s v="One"/>
    <n v="20"/>
    <n v="334"/>
    <n v="338"/>
    <n v="316"/>
    <n v="257"/>
    <n v="228"/>
    <n v="193"/>
    <n v="189"/>
    <n v="185"/>
    <n v="227"/>
    <n v="251"/>
    <n v="293"/>
    <n v="364"/>
  </r>
  <r>
    <n v="1002135851"/>
    <s v="CITY OF OLYMPIA"/>
    <n v="220014232338"/>
    <x v="0"/>
    <n v="5001482862"/>
    <x v="0"/>
    <s v="SCH_24EC"/>
    <s v="One"/>
    <n v="20"/>
    <n v="2340"/>
    <n v="2290"/>
    <n v="2280"/>
    <n v="1670"/>
    <n v="1300"/>
    <n v="1210"/>
    <n v="1440"/>
    <n v="5260"/>
    <n v="7870"/>
    <n v="7150"/>
    <n v="6190"/>
    <n v="4127"/>
  </r>
  <r>
    <n v="1002135851"/>
    <s v="CITY OF OLYMPIA"/>
    <n v="220014231603"/>
    <x v="0"/>
    <n v="5001516079"/>
    <x v="0"/>
    <s v="SCH_24EC"/>
    <s v="One"/>
    <n v="20"/>
    <n v="358"/>
    <n v="336"/>
    <n v="508"/>
    <n v="462"/>
    <n v="244"/>
    <n v="182"/>
    <n v="197"/>
    <n v="191"/>
    <n v="197"/>
    <n v="205"/>
    <n v="222"/>
    <n v="270"/>
  </r>
  <r>
    <n v="1002135851"/>
    <s v="CITY OF OLYMPIA"/>
    <n v="220014233229"/>
    <x v="0"/>
    <n v="5001539881"/>
    <x v="0"/>
    <s v="SCH_24EC"/>
    <s v="One"/>
    <n v="20"/>
    <n v="85"/>
    <n v="89"/>
    <n v="89"/>
    <n v="81"/>
    <n v="81"/>
    <n v="78"/>
    <n v="85"/>
    <n v="79"/>
    <n v="85"/>
    <n v="81"/>
    <n v="84"/>
    <n v="93"/>
  </r>
  <r>
    <n v="1002135851"/>
    <s v="CITY OF OLYMPIA"/>
    <n v="200021434812"/>
    <x v="0"/>
    <n v="5001543693"/>
    <x v="0"/>
    <s v="SCH_24EC"/>
    <s v="One"/>
    <n v="20"/>
    <n v="1736"/>
    <n v="1648"/>
    <n v="2048"/>
    <n v="1703"/>
    <n v="1465"/>
    <n v="1378"/>
    <n v="1172"/>
    <n v="1147"/>
    <n v="1401"/>
    <n v="1715"/>
    <n v="2140"/>
    <n v="2163"/>
  </r>
  <r>
    <n v="1002135851"/>
    <s v="CITY OF OLYMPIA"/>
    <n v="200020740136"/>
    <x v="0"/>
    <n v="5001553715"/>
    <x v="0"/>
    <s v="SCH_24EC"/>
    <s v="One"/>
    <n v="20"/>
    <n v="720"/>
    <n v="720"/>
    <n v="690"/>
    <n v="570"/>
    <n v="530"/>
    <n v="430"/>
    <n v="450"/>
    <n v="420"/>
    <n v="480"/>
    <n v="490"/>
    <n v="550"/>
    <n v="680"/>
  </r>
  <r>
    <n v="1002135851"/>
    <s v="CITY OF OLYMPIA"/>
    <n v="200021431107"/>
    <x v="0"/>
    <n v="5001571815"/>
    <x v="0"/>
    <s v="SCH_24EC"/>
    <s v="One"/>
    <n v="20"/>
    <n v="340"/>
    <n v="390"/>
    <n v="760"/>
    <n v="970"/>
    <n v="620"/>
    <n v="400"/>
    <n v="350"/>
    <n v="440"/>
    <n v="300"/>
    <n v="270"/>
    <n v="280"/>
    <n v="558"/>
  </r>
  <r>
    <n v="1002135851"/>
    <s v="CITY OF OLYMPIA"/>
    <n v="200020760126"/>
    <x v="0"/>
    <n v="5001583972"/>
    <x v="0"/>
    <s v="SCH_24EC"/>
    <s v="One"/>
    <n v="20"/>
    <n v="100"/>
    <n v="111"/>
    <n v="86"/>
    <n v="76"/>
    <n v="67"/>
    <n v="67"/>
    <n v="55"/>
    <n v="60"/>
    <n v="72"/>
    <n v="112"/>
    <n v="152"/>
    <n v="150"/>
  </r>
  <r>
    <n v="1002135851"/>
    <s v="CITY OF OLYMPIA"/>
    <n v="200020780025"/>
    <x v="0"/>
    <n v="5001591929"/>
    <x v="0"/>
    <s v="SCH_24EL"/>
    <s v="One"/>
    <n v="20"/>
    <n v="175"/>
    <n v="154"/>
    <n v="141"/>
    <n v="120"/>
    <n v="115"/>
    <n v="123"/>
    <n v="118"/>
    <n v="115"/>
    <n v="139"/>
    <n v="169"/>
    <n v="205"/>
    <n v="186"/>
  </r>
  <r>
    <n v="1002135851"/>
    <s v="CITY OF OLYMPIA"/>
    <n v="220014231371"/>
    <x v="0"/>
    <n v="5001594367"/>
    <x v="0"/>
    <s v="SCH_24EC"/>
    <s v="One"/>
    <n v="20"/>
    <n v="5415"/>
    <n v="5663"/>
    <n v="6812"/>
    <n v="5152"/>
    <n v="3286"/>
    <n v="2348"/>
    <n v="1995"/>
    <n v="1516"/>
    <n v="1705"/>
    <n v="2036"/>
    <n v="3980"/>
    <n v="4913"/>
  </r>
  <r>
    <n v="1002135851"/>
    <s v="CITY OF OLYMPIA"/>
    <n v="200020724551"/>
    <x v="0"/>
    <n v="5001611452"/>
    <x v="0"/>
    <s v="SCH_24EC"/>
    <s v="One"/>
    <n v="20"/>
    <n v="505.31"/>
    <n v="424.69"/>
    <n v="410"/>
    <n v="370"/>
    <n v="390"/>
    <n v="330"/>
    <n v="310"/>
    <n v="360"/>
    <n v="340"/>
    <n v="410"/>
    <n v="410"/>
    <n v="486"/>
  </r>
  <r>
    <n v="1002135851"/>
    <s v="CITY OF OLYMPIA"/>
    <n v="200002726335"/>
    <x v="0"/>
    <n v="5001614489"/>
    <x v="1"/>
    <s v="SCH_25EC"/>
    <s v="One"/>
    <n v="20"/>
    <n v="3720"/>
    <n v="3160"/>
    <n v="3360"/>
    <n v="3120"/>
    <n v="2200"/>
    <n v="51360"/>
    <n v="48880"/>
    <n v="53120"/>
    <n v="49160"/>
    <n v="53760"/>
    <n v="5520"/>
    <n v="4400"/>
  </r>
  <r>
    <n v="1002135851"/>
    <s v="CITY OF OLYMPIA"/>
    <n v="200021431743"/>
    <x v="0"/>
    <n v="5001615991"/>
    <x v="0"/>
    <s v="SCH_24EC"/>
    <s v="One"/>
    <n v="20"/>
    <n v="1320"/>
    <n v="1260"/>
    <n v="1350"/>
    <n v="1240"/>
    <n v="1350"/>
    <n v="1290"/>
    <n v="1190"/>
    <n v="1200"/>
    <n v="1380"/>
    <n v="1490"/>
    <n v="1750"/>
    <n v="1595"/>
  </r>
  <r>
    <n v="1002135851"/>
    <s v="CITY OF OLYMPIA"/>
    <n v="200020743015"/>
    <x v="0"/>
    <n v="5001651940"/>
    <x v="0"/>
    <s v="SCH_24EC"/>
    <s v="One"/>
    <n v="20"/>
    <n v="360"/>
    <n v="321"/>
    <n v="294"/>
    <n v="244"/>
    <n v="213"/>
    <n v="205"/>
    <n v="194"/>
    <n v="238.54499999999999"/>
    <n v="257.45499999999998"/>
    <n v="309"/>
    <n v="380"/>
    <n v="372"/>
  </r>
  <r>
    <n v="1002135851"/>
    <s v="CITY OF OLYMPIA"/>
    <n v="200020723751"/>
    <x v="0"/>
    <n v="5001663397"/>
    <x v="0"/>
    <s v="SCH_24EC"/>
    <s v="One"/>
    <n v="20"/>
    <n v="160"/>
    <n v="130"/>
    <n v="120"/>
    <n v="110"/>
    <n v="90"/>
    <n v="80"/>
    <n v="80"/>
    <n v="100"/>
    <n v="100"/>
    <n v="138"/>
    <n v="140"/>
    <n v="171"/>
  </r>
  <r>
    <n v="1002135851"/>
    <s v="CITY OF OLYMPIA"/>
    <n v="220014231298"/>
    <x v="0"/>
    <n v="5001670219"/>
    <x v="0"/>
    <s v="SCH_24EC"/>
    <s v="One"/>
    <n v="20"/>
    <n v="3083"/>
    <n v="2777"/>
    <n v="2411"/>
    <n v="1704"/>
    <n v="2086"/>
    <n v="1892"/>
    <n v="1688"/>
    <n v="1713"/>
    <n v="1445"/>
    <n v="1756"/>
    <n v="2356"/>
    <n v="1712"/>
  </r>
  <r>
    <n v="1002135851"/>
    <s v="CITY OF OLYMPIA"/>
    <n v="220014231298"/>
    <x v="0"/>
    <n v="5001670234"/>
    <x v="0"/>
    <s v="SCH_24EC"/>
    <s v="One"/>
    <n v="20"/>
    <n v="4966"/>
    <n v="3415"/>
    <n v="2939"/>
    <n v="3643"/>
    <n v="1781"/>
    <n v="1051"/>
    <n v="858"/>
    <n v="459"/>
    <n v="293"/>
    <n v="1571"/>
    <n v="3786"/>
    <n v="4562"/>
  </r>
  <r>
    <n v="1002135851"/>
    <s v="CITY OF OLYMPIA"/>
    <n v="200020763328"/>
    <x v="0"/>
    <n v="5001748726"/>
    <x v="0"/>
    <s v="SCH_24EL"/>
    <s v="One"/>
    <n v="20"/>
    <n v="776"/>
    <n v="756"/>
    <n v="673"/>
    <n v="420"/>
    <n v="315"/>
    <n v="230"/>
    <n v="161"/>
    <n v="153"/>
    <n v="247"/>
    <n v="504"/>
    <n v="732"/>
    <n v="710"/>
  </r>
  <r>
    <n v="1002135851"/>
    <s v="CITY OF OLYMPIA"/>
    <n v="200020760530"/>
    <x v="0"/>
    <n v="5001748942"/>
    <x v="0"/>
    <s v="SCH_24EL"/>
    <s v="One"/>
    <n v="20"/>
    <n v="349"/>
    <n v="339"/>
    <n v="328"/>
    <n v="251"/>
    <n v="233.37200000000001"/>
    <n v="207.62799999999999"/>
    <n v="205"/>
    <n v="199"/>
    <n v="236"/>
    <n v="259"/>
    <n v="300"/>
    <n v="373"/>
  </r>
  <r>
    <n v="1002135851"/>
    <s v="CITY OF OLYMPIA"/>
    <n v="220014231165"/>
    <x v="0"/>
    <n v="5001758106"/>
    <x v="0"/>
    <s v="SCH_24EC"/>
    <s v="One"/>
    <n v="20"/>
    <n v="90"/>
    <n v="80"/>
    <n v="70"/>
    <n v="70"/>
    <n v="50"/>
    <n v="50"/>
    <n v="50"/>
    <n v="50"/>
    <n v="61"/>
    <n v="74"/>
    <n v="92"/>
    <n v="95"/>
  </r>
  <r>
    <n v="1002135851"/>
    <s v="CITY OF OLYMPIA"/>
    <n v="200021430919"/>
    <x v="0"/>
    <n v="5001762606"/>
    <x v="0"/>
    <s v="SCH_24EC"/>
    <s v="One"/>
    <n v="20"/>
    <n v="1080"/>
    <n v="1010"/>
    <n v="900"/>
    <n v="720"/>
    <n v="710"/>
    <n v="730"/>
    <n v="720"/>
    <n v="790"/>
    <n v="920"/>
    <n v="940"/>
    <n v="1260"/>
    <n v="1120"/>
  </r>
  <r>
    <n v="1002135851"/>
    <s v="CITY OF OLYMPIA"/>
    <n v="200020820904"/>
    <x v="0"/>
    <n v="5001764033"/>
    <x v="0"/>
    <s v="SCH_24EL"/>
    <s v="One"/>
    <n v="20"/>
    <n v="795.67"/>
    <n v="716.88"/>
    <n v="577.45000000000005"/>
    <n v="530"/>
    <n v="460"/>
    <n v="450"/>
    <n v="430"/>
    <n v="500"/>
    <n v="620"/>
    <n v="680"/>
    <n v="840"/>
    <n v="791"/>
  </r>
  <r>
    <n v="1002135851"/>
    <s v="CITY OF OLYMPIA"/>
    <n v="200021434606"/>
    <x v="0"/>
    <n v="5001778587"/>
    <x v="0"/>
    <s v="SCH_24EC"/>
    <s v="One"/>
    <n v="20"/>
    <n v="1420"/>
    <n v="1420"/>
    <n v="1390"/>
    <n v="1220"/>
    <n v="1160"/>
    <n v="960"/>
    <n v="830"/>
    <n v="800"/>
    <n v="710"/>
    <n v="840"/>
    <n v="940"/>
    <n v="1337"/>
  </r>
  <r>
    <n v="1002135851"/>
    <s v="CITY OF OLYMPIA"/>
    <n v="200020722340"/>
    <x v="0"/>
    <n v="5001786089"/>
    <x v="0"/>
    <s v="SCH_24EC"/>
    <s v="One"/>
    <n v="20"/>
    <n v="250"/>
    <n v="220"/>
    <n v="190"/>
    <n v="170"/>
    <n v="160"/>
    <n v="130"/>
    <n v="120"/>
    <n v="140"/>
    <n v="150"/>
    <n v="180"/>
    <n v="200"/>
    <n v="246"/>
  </r>
  <r>
    <n v="1002135851"/>
    <s v="CITY OF OLYMPIA"/>
    <n v="200020723934"/>
    <x v="0"/>
    <n v="5001814457"/>
    <x v="0"/>
    <s v="SCH_24EC"/>
    <s v="One"/>
    <n v="20"/>
    <n v="575"/>
    <n v="506"/>
    <n v="466"/>
    <n v="384"/>
    <n v="323"/>
    <n v="317"/>
    <n v="305"/>
    <n v="346"/>
    <n v="437"/>
    <n v="480"/>
    <n v="591"/>
    <n v="555"/>
  </r>
  <r>
    <n v="1002135851"/>
    <s v="CITY OF OLYMPIA"/>
    <n v="200019779004"/>
    <x v="0"/>
    <n v="5001818840"/>
    <x v="1"/>
    <s v="SCH_25EC"/>
    <s v="One"/>
    <n v="20"/>
    <n v="17760"/>
    <n v="20000"/>
    <n v="23200"/>
    <n v="19200"/>
    <n v="17760"/>
    <n v="16640"/>
    <n v="19200"/>
    <n v="18400"/>
    <n v="20960"/>
    <n v="17120"/>
    <n v="17920"/>
    <n v="20640"/>
  </r>
  <r>
    <n v="1002135851"/>
    <s v="CITY OF OLYMPIA"/>
    <n v="220014232536"/>
    <x v="0"/>
    <n v="5001823923"/>
    <x v="0"/>
    <s v="SCH_24EC"/>
    <s v="One"/>
    <n v="20"/>
    <n v="251"/>
    <n v="242"/>
    <n v="396"/>
    <n v="681"/>
    <n v="221"/>
    <n v="269"/>
    <n v="318"/>
    <n v="235"/>
    <n v="267"/>
    <n v="259"/>
    <n v="332"/>
    <n v="525"/>
  </r>
  <r>
    <n v="1002135851"/>
    <s v="CITY OF OLYMPIA"/>
    <n v="200002725881"/>
    <x v="0"/>
    <n v="5001848074"/>
    <x v="0"/>
    <s v="SCH_24EC"/>
    <s v="One"/>
    <n v="20"/>
    <n v="6320"/>
    <n v="11120"/>
    <n v="6560"/>
    <n v="6240"/>
    <n v="5680"/>
    <n v="2880"/>
    <n v="2880"/>
    <n v="2880"/>
    <n v="3520"/>
    <n v="5600"/>
    <n v="7280"/>
    <n v="5440"/>
  </r>
  <r>
    <n v="1002135851"/>
    <s v="CITY OF OLYMPIA"/>
    <n v="200020743460"/>
    <x v="0"/>
    <n v="5001871304"/>
    <x v="0"/>
    <s v="SCH_24EC"/>
    <s v="One"/>
    <n v="20"/>
    <n v="2200"/>
    <n v="1960"/>
    <n v="1760"/>
    <n v="1440"/>
    <n v="1200"/>
    <n v="1160"/>
    <n v="1080"/>
    <n v="1280"/>
    <n v="1600"/>
    <n v="1720"/>
    <n v="2040"/>
    <n v="2000"/>
  </r>
  <r>
    <n v="1002135851"/>
    <s v="CITY OF OLYMPIA"/>
    <n v="200020743221"/>
    <x v="0"/>
    <n v="5001877245"/>
    <x v="0"/>
    <s v="SCH_24EC"/>
    <s v="One"/>
    <n v="20"/>
    <n v="500"/>
    <n v="440"/>
    <n v="400"/>
    <n v="340"/>
    <n v="340"/>
    <n v="280"/>
    <n v="260"/>
    <n v="290"/>
    <n v="320"/>
    <n v="380"/>
    <n v="410"/>
    <n v="496"/>
  </r>
  <r>
    <n v="1002135851"/>
    <s v="CITY OF OLYMPIA"/>
    <n v="200002726558"/>
    <x v="0"/>
    <n v="5001900597"/>
    <x v="0"/>
    <s v="SCH_24EC"/>
    <s v="One"/>
    <n v="20"/>
    <n v="133"/>
    <n v="258"/>
    <n v="172"/>
    <n v="359"/>
    <n v="107"/>
    <n v="99"/>
    <n v="132"/>
    <n v="126"/>
    <n v="60"/>
    <n v="50"/>
    <n v="56"/>
    <n v="55"/>
  </r>
  <r>
    <n v="1002135851"/>
    <s v="CITY OF OLYMPIA"/>
    <n v="200020722514"/>
    <x v="0"/>
    <n v="5001902714"/>
    <x v="0"/>
    <s v="SCH_24EL"/>
    <s v="One"/>
    <n v="20"/>
    <n v="466"/>
    <n v="408"/>
    <n v="400"/>
    <n v="355"/>
    <n v="336"/>
    <n v="270"/>
    <n v="241"/>
    <n v="281"/>
    <n v="308"/>
    <n v="388"/>
    <n v="424"/>
    <n v="525"/>
  </r>
  <r>
    <n v="1002135851"/>
    <s v="CITY OF OLYMPIA"/>
    <n v="200021430703"/>
    <x v="0"/>
    <n v="5001912056"/>
    <x v="0"/>
    <s v="SCH_24EC"/>
    <s v="One"/>
    <n v="20"/>
    <n v="1120"/>
    <n v="1610"/>
    <n v="2070"/>
    <n v="1510"/>
    <n v="1230"/>
    <n v="1010"/>
    <n v="430"/>
    <n v="350"/>
    <n v="350"/>
    <n v="451"/>
    <n v="725"/>
    <n v="1058"/>
  </r>
  <r>
    <n v="1002135851"/>
    <s v="CITY OF OLYMPIA"/>
    <n v="200004039323"/>
    <x v="0"/>
    <n v="5001946884"/>
    <x v="0"/>
    <s v="SCH_24EC"/>
    <s v="One"/>
    <n v="20"/>
    <n v="1265"/>
    <n v="1184"/>
    <n v="1122"/>
    <n v="939"/>
    <n v="839"/>
    <n v="849"/>
    <n v="816"/>
    <n v="882"/>
    <n v="1034"/>
    <n v="1119"/>
    <n v="1364"/>
    <n v="1278"/>
  </r>
  <r>
    <n v="1002135851"/>
    <s v="CITY OF OLYMPIA"/>
    <n v="200002725147"/>
    <x v="0"/>
    <n v="5001947660"/>
    <x v="0"/>
    <s v="SCH_24EC"/>
    <s v="One"/>
    <n v="20"/>
    <n v="18680"/>
    <n v="19080"/>
    <n v="21400"/>
    <n v="21520"/>
    <n v="24360"/>
    <n v="30440"/>
    <n v="30160"/>
    <n v="28880"/>
    <n v="28240"/>
    <n v="22640"/>
    <n v="24520"/>
    <n v="16360"/>
  </r>
  <r>
    <n v="1002135851"/>
    <s v="CITY OF OLYMPIA"/>
    <n v="200020744161"/>
    <x v="0"/>
    <n v="5001954794"/>
    <x v="0"/>
    <s v="SCH_24EC"/>
    <s v="One"/>
    <n v="20"/>
    <n v="480"/>
    <n v="410"/>
    <n v="360"/>
    <n v="280"/>
    <n v="260"/>
    <n v="250"/>
    <n v="230"/>
    <n v="280"/>
    <n v="344"/>
    <n v="341"/>
    <n v="411"/>
    <n v="380"/>
  </r>
  <r>
    <n v="1002135851"/>
    <s v="CITY OF OLYMPIA"/>
    <n v="200020763492"/>
    <x v="0"/>
    <n v="5001955127"/>
    <x v="0"/>
    <s v="SCH_24EC"/>
    <s v="One"/>
    <n v="20"/>
    <n v="870"/>
    <n v="750"/>
    <n v="720"/>
    <n v="620"/>
    <n v="520"/>
    <n v="530"/>
    <n v="510"/>
    <n v="570"/>
    <n v="710"/>
    <n v="770"/>
    <n v="951"/>
    <n v="1018"/>
  </r>
  <r>
    <n v="1002135851"/>
    <s v="CITY OF OLYMPIA"/>
    <n v="220003398850"/>
    <x v="0"/>
    <n v="5001961719"/>
    <x v="0"/>
    <s v="SCH_24EC"/>
    <s v="One"/>
    <n v="20"/>
    <n v="100"/>
    <n v="90"/>
    <n v="90"/>
    <n v="80"/>
    <n v="60"/>
    <n v="50"/>
    <n v="60"/>
    <n v="50"/>
    <n v="60"/>
    <n v="70"/>
    <n v="80"/>
    <n v="109"/>
  </r>
  <r>
    <n v="1002135851"/>
    <s v="CITY OF OLYMPIA"/>
    <n v="220002395469"/>
    <x v="0"/>
    <n v="5001967026"/>
    <x v="0"/>
    <s v="SCH_24EC"/>
    <s v="One"/>
    <n v="20"/>
    <n v="440"/>
    <n v="400"/>
    <n v="370"/>
    <n v="300"/>
    <n v="260"/>
    <n v="250"/>
    <n v="250"/>
    <n v="280"/>
    <n v="350"/>
    <n v="385"/>
    <n v="478"/>
    <n v="443"/>
  </r>
  <r>
    <n v="1002135851"/>
    <s v="CITY OF OLYMPIA"/>
    <n v="220003664871"/>
    <x v="0"/>
    <n v="5001967915"/>
    <x v="0"/>
    <s v="SCH_24EC"/>
    <s v="One"/>
    <n v="20"/>
    <n v="690"/>
    <n v="600"/>
    <n v="540"/>
    <n v="450"/>
    <n v="390"/>
    <n v="410"/>
    <n v="370"/>
    <n v="450"/>
    <n v="540"/>
    <n v="608"/>
    <n v="872"/>
    <n v="816"/>
  </r>
  <r>
    <n v="1002135851"/>
    <s v="CITY OF OLYMPIA"/>
    <n v="220006195162"/>
    <x v="0"/>
    <n v="5001971001"/>
    <x v="3"/>
    <s v="SCH_31EC"/>
    <s v="One"/>
    <n v="20"/>
    <n v="193200"/>
    <n v="207900"/>
    <n v="194906.4"/>
    <n v="188409.60000000001"/>
    <n v="207900.3"/>
    <n v="194906.4"/>
    <n v="240600"/>
    <n v="357000"/>
    <n v="347400"/>
    <n v="219000"/>
    <n v="204300"/>
    <n v="227400"/>
  </r>
  <r>
    <n v="1002135851"/>
    <s v="CITY OF OLYMPIA"/>
    <n v="220014230589"/>
    <x v="0"/>
    <n v="5001986514"/>
    <x v="0"/>
    <s v="SCH_24EC"/>
    <s v="One"/>
    <n v="20"/>
    <n v="10240"/>
    <n v="8840"/>
    <n v="6960"/>
    <n v="5040"/>
    <n v="3960"/>
    <n v="4280"/>
    <n v="3360"/>
    <n v="3160"/>
    <n v="3760"/>
    <n v="4680"/>
    <n v="9480"/>
    <n v="9960"/>
  </r>
  <r>
    <n v="1002135851"/>
    <s v="CITY OF OLYMPIA"/>
    <n v="220014232528"/>
    <x v="0"/>
    <n v="5001994742"/>
    <x v="0"/>
    <s v="SCH_24EC"/>
    <s v="One"/>
    <n v="20"/>
    <n v="720"/>
    <n v="760"/>
    <n v="720"/>
    <n v="640"/>
    <n v="600"/>
    <n v="560"/>
    <n v="600"/>
    <n v="680"/>
    <n v="640"/>
    <n v="680"/>
    <n v="800"/>
    <n v="880"/>
  </r>
  <r>
    <n v="1002135851"/>
    <s v="CITY OF OLYMPIA"/>
    <n v="220014233211"/>
    <x v="0"/>
    <n v="5002021898"/>
    <x v="0"/>
    <s v="SCH_24EC"/>
    <s v="One"/>
    <n v="20"/>
    <n v="170"/>
    <n v="200"/>
    <n v="200"/>
    <n v="160"/>
    <n v="160"/>
    <n v="150"/>
    <n v="160"/>
    <n v="160"/>
    <n v="190"/>
    <n v="180"/>
    <n v="180"/>
    <n v="220"/>
  </r>
  <r>
    <n v="1002135851"/>
    <s v="CITY OF OLYMPIA"/>
    <n v="220005302868"/>
    <x v="0"/>
    <n v="5002022893"/>
    <x v="0"/>
    <s v="SCH_24EC"/>
    <s v="One"/>
    <n v="20"/>
    <n v="790"/>
    <n v="690"/>
    <n v="620"/>
    <n v="560"/>
    <n v="510"/>
    <n v="400"/>
    <n v="360"/>
    <n v="400"/>
    <n v="460"/>
    <n v="580"/>
    <n v="647"/>
    <n v="792"/>
  </r>
  <r>
    <n v="1002135851"/>
    <s v="CITY OF OLYMPIA"/>
    <n v="220006855815"/>
    <x v="0"/>
    <n v="5002043046"/>
    <x v="0"/>
    <s v="SCH_24EC"/>
    <s v="One"/>
    <n v="20"/>
    <n v="40"/>
    <n v="40"/>
    <n v="40"/>
    <n v="30"/>
    <n v="30"/>
    <n v="20"/>
    <n v="20"/>
    <n v="30"/>
    <n v="20"/>
    <n v="40"/>
    <n v="39"/>
    <n v="45"/>
  </r>
  <r>
    <n v="1002135851"/>
    <s v="CITY OF OLYMPIA"/>
    <n v="220008058921"/>
    <x v="0"/>
    <n v="5002059114"/>
    <x v="0"/>
    <s v="SCH_24EC"/>
    <s v="One"/>
    <n v="20"/>
    <n v="230"/>
    <n v="234"/>
    <n v="224"/>
    <n v="187"/>
    <n v="167"/>
    <n v="143"/>
    <n v="140"/>
    <n v="137"/>
    <n v="168"/>
    <n v="183"/>
    <n v="215"/>
    <n v="265"/>
  </r>
  <r>
    <n v="1002564121"/>
    <s v="CITY OF SNOQUALMIE"/>
    <n v="200022603639"/>
    <x v="2"/>
    <n v="5000009636"/>
    <x v="0"/>
    <s v="SCH_24EC"/>
    <s v="One"/>
    <n v="15"/>
    <m/>
    <m/>
    <m/>
    <m/>
    <m/>
    <m/>
    <n v="5"/>
    <n v="11"/>
    <n v="10"/>
    <n v="5"/>
    <m/>
    <m/>
  </r>
  <r>
    <n v="1004328599"/>
    <s v="CITY OF SNOQUALMIE"/>
    <n v="200019647359"/>
    <x v="2"/>
    <n v="5000089901"/>
    <x v="0"/>
    <s v="SCH_24EC"/>
    <s v="One"/>
    <n v="15"/>
    <n v="3990"/>
    <n v="3420"/>
    <n v="3760"/>
    <n v="3310"/>
    <n v="3190"/>
    <n v="2814"/>
    <n v="2616"/>
    <n v="2798"/>
    <n v="2683"/>
    <n v="2799"/>
    <n v="3242"/>
    <n v="3600"/>
  </r>
  <r>
    <n v="1002556120"/>
    <s v="CITY OF SNOQUALMIE"/>
    <n v="200013733247"/>
    <x v="2"/>
    <n v="5000107687"/>
    <x v="0"/>
    <s v="SCH_24EC"/>
    <s v="One"/>
    <n v="15"/>
    <n v="409"/>
    <n v="380"/>
    <n v="701"/>
    <n v="384"/>
    <n v="362"/>
    <n v="268"/>
    <n v="194"/>
    <n v="170"/>
    <n v="174"/>
    <n v="224"/>
    <n v="332"/>
    <n v="356"/>
  </r>
  <r>
    <n v="1002556120"/>
    <s v="CITY OF SNOQUALMIE"/>
    <n v="200001912019"/>
    <x v="2"/>
    <n v="5000115733"/>
    <x v="0"/>
    <s v="SCH_24EC"/>
    <s v="One"/>
    <n v="15"/>
    <m/>
    <m/>
    <m/>
    <m/>
    <n v="6"/>
    <n v="7"/>
    <n v="7"/>
    <n v="9"/>
    <n v="8"/>
    <n v="8"/>
    <n v="7"/>
    <n v="7"/>
  </r>
  <r>
    <n v="1002556120"/>
    <s v="CITY OF SNOQUALMIE"/>
    <n v="200001912225"/>
    <x v="2"/>
    <n v="5000119488"/>
    <x v="0"/>
    <s v="SCH_24EI"/>
    <s v="One"/>
    <n v="15"/>
    <n v="302"/>
    <n v="122"/>
    <n v="384"/>
    <n v="498"/>
    <n v="136"/>
    <n v="119"/>
    <n v="104"/>
    <n v="111"/>
    <n v="112"/>
    <n v="117"/>
    <n v="131"/>
    <n v="1390"/>
  </r>
  <r>
    <n v="1002886456"/>
    <s v="CITY OF SNOQUALMIE"/>
    <n v="200020885808"/>
    <x v="2"/>
    <n v="5000124395"/>
    <x v="1"/>
    <s v="SCH_25EC"/>
    <s v="One"/>
    <n v="15"/>
    <n v="9800"/>
    <n v="7920"/>
    <n v="10000"/>
    <n v="7840"/>
    <n v="5760"/>
    <n v="5335.76"/>
    <n v="824.24"/>
    <n v="1480"/>
    <n v="1720"/>
    <n v="3120"/>
    <n v="6880"/>
    <n v="9080"/>
  </r>
  <r>
    <n v="1002886456"/>
    <s v="CITY OF SNOQUALMIE"/>
    <n v="200020885980"/>
    <x v="2"/>
    <n v="5000145504"/>
    <x v="0"/>
    <s v="SCH_24EC"/>
    <s v="One"/>
    <n v="15"/>
    <n v="3456"/>
    <n v="3588"/>
    <n v="4129"/>
    <n v="3689"/>
    <n v="3071"/>
    <n v="3002"/>
    <n v="2100"/>
    <n v="1883"/>
    <n v="2012"/>
    <n v="2374"/>
    <n v="3055"/>
    <n v="3874"/>
  </r>
  <r>
    <n v="1004328599"/>
    <s v="CITY OF SNOQUALMIE"/>
    <n v="200025973286"/>
    <x v="2"/>
    <n v="5000267800"/>
    <x v="0"/>
    <s v="SCH_24EC"/>
    <s v="One"/>
    <n v="15"/>
    <n v="2000"/>
    <n v="2010"/>
    <n v="1630"/>
    <n v="1170"/>
    <n v="1050"/>
    <n v="840"/>
    <n v="797"/>
    <n v="624"/>
    <n v="577"/>
    <n v="617"/>
    <n v="995"/>
    <n v="2072"/>
  </r>
  <r>
    <n v="1002556120"/>
    <s v="CITY OF SNOQUALMIE"/>
    <n v="200013733452"/>
    <x v="2"/>
    <n v="5000267821"/>
    <x v="0"/>
    <s v="SCH_24EC"/>
    <s v="One"/>
    <n v="15"/>
    <n v="132"/>
    <n v="110"/>
    <n v="113"/>
    <n v="122"/>
    <n v="216"/>
    <n v="192"/>
    <n v="191"/>
    <n v="169"/>
    <n v="144"/>
    <n v="117"/>
    <n v="141"/>
    <n v="136"/>
  </r>
  <r>
    <n v="1004328599"/>
    <s v="CITY OF SNOQUALMIE"/>
    <n v="200017980554"/>
    <x v="2"/>
    <n v="5000282911"/>
    <x v="0"/>
    <s v="SCH_24EC"/>
    <s v="One"/>
    <n v="15"/>
    <n v="311"/>
    <n v="272"/>
    <n v="342"/>
    <n v="311"/>
    <n v="251"/>
    <n v="187"/>
    <n v="137"/>
    <n v="102"/>
    <n v="82"/>
    <n v="89"/>
    <n v="242"/>
    <n v="373"/>
  </r>
  <r>
    <n v="1003084775"/>
    <s v="CITY OF SNOQUALMIE"/>
    <n v="200008615151"/>
    <x v="2"/>
    <n v="5000348519"/>
    <x v="0"/>
    <s v="SCH_24EC"/>
    <s v="One"/>
    <n v="15"/>
    <n v="853"/>
    <m/>
    <m/>
    <m/>
    <m/>
    <m/>
    <m/>
    <m/>
    <m/>
    <m/>
    <m/>
    <n v="1914"/>
  </r>
  <r>
    <n v="1004328599"/>
    <s v="CITY OF SNOQUALMIE"/>
    <n v="220004950261"/>
    <x v="2"/>
    <n v="5000438622"/>
    <x v="0"/>
    <s v="SCH_24EC"/>
    <s v="One"/>
    <n v="15"/>
    <n v="2330"/>
    <n v="2010"/>
    <n v="2370"/>
    <n v="1750"/>
    <n v="1380"/>
    <n v="1082"/>
    <n v="856"/>
    <n v="885"/>
    <n v="1029"/>
    <n v="930"/>
    <n v="1339"/>
    <n v="1651"/>
  </r>
  <r>
    <n v="1002886456"/>
    <s v="CITY OF SNOQUALMIE"/>
    <n v="200020888083"/>
    <x v="2"/>
    <n v="5000465013"/>
    <x v="1"/>
    <s v="SCH_25EC"/>
    <s v="One"/>
    <n v="15"/>
    <n v="40899.4"/>
    <n v="31800"/>
    <n v="2520"/>
    <n v="2524.12"/>
    <n v="4155.88"/>
    <n v="17040"/>
    <n v="60480"/>
    <n v="95960"/>
    <n v="69240"/>
    <n v="30560"/>
    <n v="13560"/>
    <n v="4520"/>
  </r>
  <r>
    <n v="1002556120"/>
    <s v="CITY OF SNOQUALMIE"/>
    <n v="200011203979"/>
    <x v="2"/>
    <n v="5000465407"/>
    <x v="0"/>
    <s v="SCH_24EC"/>
    <s v="One"/>
    <n v="15"/>
    <n v="9880"/>
    <n v="9560"/>
    <n v="11120"/>
    <n v="9560"/>
    <n v="10240"/>
    <n v="11280"/>
    <n v="10120"/>
    <n v="10680"/>
    <n v="9520"/>
    <n v="9320"/>
    <n v="10760"/>
    <n v="9880"/>
  </r>
  <r>
    <n v="1002886456"/>
    <s v="CITY OF SNOQUALMIE"/>
    <n v="200020886194"/>
    <x v="2"/>
    <n v="5000493014"/>
    <x v="0"/>
    <s v="SCH_24EC"/>
    <s v="One"/>
    <n v="15"/>
    <n v="89"/>
    <n v="22"/>
    <m/>
    <m/>
    <m/>
    <m/>
    <m/>
    <m/>
    <n v="2"/>
    <m/>
    <m/>
    <n v="397"/>
  </r>
  <r>
    <n v="1002556120"/>
    <s v="CITY OF SNOQUALMIE"/>
    <n v="200001914924"/>
    <x v="2"/>
    <n v="5000651364"/>
    <x v="0"/>
    <s v="SCH_24EC"/>
    <s v="One"/>
    <n v="15"/>
    <m/>
    <m/>
    <n v="2"/>
    <n v="2"/>
    <n v="14"/>
    <n v="17"/>
    <n v="16"/>
    <n v="18"/>
    <n v="18"/>
    <n v="16"/>
    <n v="18"/>
    <n v="17"/>
  </r>
  <r>
    <n v="1004328599"/>
    <s v="CITY OF SNOQUALMIE"/>
    <n v="200025973278"/>
    <x v="2"/>
    <n v="5000661731"/>
    <x v="4"/>
    <s v="SCH_26EC"/>
    <s v="One"/>
    <n v="15"/>
    <n v="237021.84"/>
    <n v="193560"/>
    <n v="204720"/>
    <n v="209917.2"/>
    <n v="211882.8"/>
    <n v="214920"/>
    <n v="249120"/>
    <n v="265680"/>
    <n v="226920"/>
    <n v="187200"/>
    <n v="206040"/>
    <n v="205800"/>
  </r>
  <r>
    <n v="1004328599"/>
    <s v="CITY OF SNOQUALMIE"/>
    <n v="220004952903"/>
    <x v="2"/>
    <n v="5000691549"/>
    <x v="0"/>
    <s v="SCH_24EC"/>
    <s v="One"/>
    <n v="15"/>
    <n v="2660"/>
    <n v="2250"/>
    <n v="2520"/>
    <n v="2090"/>
    <n v="1660"/>
    <n v="1322"/>
    <n v="1124"/>
    <n v="1320"/>
    <n v="1254"/>
    <n v="1335"/>
    <n v="1591"/>
    <n v="1871"/>
  </r>
  <r>
    <n v="1002556120"/>
    <s v="CITY OF SNOQUALMIE"/>
    <n v="200013733924"/>
    <x v="2"/>
    <n v="5000720921"/>
    <x v="0"/>
    <s v="SCH_24EC"/>
    <s v="One"/>
    <n v="15"/>
    <n v="668"/>
    <n v="712"/>
    <n v="1586"/>
    <n v="980"/>
    <n v="505"/>
    <n v="261"/>
    <n v="146"/>
    <n v="133"/>
    <n v="126"/>
    <n v="242"/>
    <n v="478"/>
    <n v="576"/>
  </r>
  <r>
    <n v="1004328599"/>
    <s v="CITY OF SNOQUALMIE"/>
    <n v="200001549936"/>
    <x v="2"/>
    <n v="5000734245"/>
    <x v="0"/>
    <s v="SCH_24EC"/>
    <s v="One"/>
    <n v="15"/>
    <n v="10"/>
    <n v="9"/>
    <n v="9"/>
    <n v="10"/>
    <n v="10"/>
    <n v="9"/>
    <n v="9"/>
    <n v="11"/>
    <n v="61"/>
    <n v="137"/>
    <n v="223"/>
    <n v="42"/>
  </r>
  <r>
    <n v="1002556120"/>
    <s v="CITY OF SNOQUALMIE"/>
    <n v="200013760976"/>
    <x v="2"/>
    <n v="5000783591"/>
    <x v="0"/>
    <s v="SCH_24EC"/>
    <s v="One"/>
    <n v="15"/>
    <n v="1418"/>
    <n v="510"/>
    <n v="273"/>
    <n v="274"/>
    <n v="290"/>
    <n v="276"/>
    <n v="264"/>
    <n v="340"/>
    <n v="229"/>
    <n v="273"/>
    <n v="392"/>
    <n v="932"/>
  </r>
  <r>
    <n v="1002556120"/>
    <s v="CITY OF SNOQUALMIE"/>
    <n v="200013760778"/>
    <x v="2"/>
    <n v="5000891977"/>
    <x v="0"/>
    <s v="SCH_24EC"/>
    <s v="One"/>
    <n v="15"/>
    <n v="8990"/>
    <n v="8350"/>
    <n v="14550"/>
    <n v="14090"/>
    <n v="15690"/>
    <n v="15304"/>
    <n v="12848"/>
    <n v="14307"/>
    <n v="13180"/>
    <n v="13438"/>
    <n v="15254"/>
    <n v="15822"/>
  </r>
  <r>
    <n v="1002556120"/>
    <s v="CITY OF SNOQUALMIE"/>
    <n v="200001912639"/>
    <x v="2"/>
    <n v="5000911368"/>
    <x v="0"/>
    <s v="SCH_24EC"/>
    <s v="One"/>
    <n v="15"/>
    <m/>
    <m/>
    <m/>
    <m/>
    <n v="11"/>
    <n v="14"/>
    <n v="13"/>
    <n v="16"/>
    <n v="14"/>
    <n v="14"/>
    <n v="14"/>
    <n v="14"/>
  </r>
  <r>
    <n v="1002556120"/>
    <s v="CITY OF SNOQUALMIE"/>
    <n v="200013760190"/>
    <x v="2"/>
    <n v="5000929013"/>
    <x v="0"/>
    <s v="SCH_24EC"/>
    <s v="One"/>
    <n v="15"/>
    <n v="743"/>
    <n v="506"/>
    <n v="1376"/>
    <n v="1428"/>
    <n v="519"/>
    <n v="387"/>
    <n v="185"/>
    <n v="63"/>
    <n v="69"/>
    <n v="61"/>
    <n v="154"/>
    <n v="101"/>
  </r>
  <r>
    <n v="1002556120"/>
    <s v="CITY OF SNOQUALMIE"/>
    <n v="200001913132"/>
    <x v="2"/>
    <n v="5000968176"/>
    <x v="0"/>
    <s v="SCH_24EC"/>
    <s v="One"/>
    <n v="15"/>
    <m/>
    <m/>
    <m/>
    <m/>
    <n v="5"/>
    <n v="8"/>
    <n v="7"/>
    <n v="9"/>
    <n v="7"/>
    <n v="8"/>
    <n v="7"/>
    <n v="7"/>
  </r>
  <r>
    <n v="1002556120"/>
    <s v="CITY OF SNOQUALMIE"/>
    <n v="200013760406"/>
    <x v="2"/>
    <n v="5000980666"/>
    <x v="0"/>
    <s v="SCH_24EC"/>
    <s v="One"/>
    <n v="15"/>
    <n v="1330"/>
    <n v="1142"/>
    <n v="1306"/>
    <n v="1095"/>
    <n v="938"/>
    <n v="460"/>
    <n v="239"/>
    <n v="344"/>
    <n v="249"/>
    <n v="253"/>
    <n v="352"/>
    <n v="1107"/>
  </r>
  <r>
    <n v="1002556120"/>
    <s v="CITY OF SNOQUALMIE"/>
    <n v="200022299768"/>
    <x v="2"/>
    <n v="5000991981"/>
    <x v="0"/>
    <s v="SCH_24EC"/>
    <s v="One"/>
    <n v="15"/>
    <n v="880"/>
    <n v="920"/>
    <n v="1440"/>
    <n v="1000"/>
    <n v="1040"/>
    <n v="1160"/>
    <n v="1760"/>
    <n v="1360"/>
    <n v="1040"/>
    <n v="1480"/>
    <n v="1000"/>
    <n v="920"/>
  </r>
  <r>
    <n v="1002155756"/>
    <s v="CITY OF SNOQUALMIE"/>
    <n v="200001278650"/>
    <x v="2"/>
    <n v="5001019296"/>
    <x v="0"/>
    <s v="SCH_24EC"/>
    <s v="One"/>
    <n v="15"/>
    <n v="14240"/>
    <n v="12560"/>
    <n v="14240"/>
    <n v="13600"/>
    <n v="14080"/>
    <n v="11920"/>
    <n v="12960"/>
    <n v="14280"/>
    <n v="13240"/>
    <n v="11880"/>
    <n v="12840"/>
    <n v="14960"/>
  </r>
  <r>
    <n v="1002886456"/>
    <s v="CITY OF SNOQUALMIE"/>
    <n v="200020886673"/>
    <x v="2"/>
    <n v="5001028649"/>
    <x v="0"/>
    <s v="SCH_24EC"/>
    <s v="One"/>
    <n v="15"/>
    <n v="1520"/>
    <n v="1560"/>
    <n v="1560"/>
    <n v="1160"/>
    <n v="1640"/>
    <n v="1520"/>
    <n v="1560"/>
    <n v="2480"/>
    <n v="2440"/>
    <n v="2560"/>
    <n v="1520"/>
    <n v="2040"/>
  </r>
  <r>
    <n v="1004328599"/>
    <s v="CITY OF SNOQUALMIE"/>
    <n v="220004950816"/>
    <x v="2"/>
    <n v="5001033524"/>
    <x v="0"/>
    <s v="SCH_24EC"/>
    <s v="One"/>
    <n v="15"/>
    <n v="3990"/>
    <n v="3390"/>
    <n v="3870"/>
    <n v="2810"/>
    <n v="2450"/>
    <n v="2117"/>
    <n v="1763"/>
    <n v="1720"/>
    <n v="1701"/>
    <n v="1840"/>
    <n v="2977"/>
    <n v="3761"/>
  </r>
  <r>
    <n v="1002886456"/>
    <s v="CITY OF SNOQUALMIE"/>
    <n v="200020885592"/>
    <x v="2"/>
    <n v="5001049349"/>
    <x v="0"/>
    <s v="SCH_24EC"/>
    <s v="One"/>
    <n v="15"/>
    <n v="11000"/>
    <n v="9520"/>
    <n v="9600"/>
    <n v="10120"/>
    <n v="9480"/>
    <n v="9200"/>
    <n v="9960"/>
    <n v="11240"/>
    <n v="11560"/>
    <n v="11760"/>
    <n v="13560"/>
    <n v="14320"/>
  </r>
  <r>
    <n v="1002886456"/>
    <s v="CITY OF SNOQUALMIE"/>
    <n v="200020887770"/>
    <x v="2"/>
    <n v="5001074506"/>
    <x v="1"/>
    <s v="SCH_25EC"/>
    <s v="One"/>
    <n v="15"/>
    <n v="41071.519999999997"/>
    <n v="33360"/>
    <n v="34560"/>
    <n v="32840"/>
    <n v="38880"/>
    <n v="38109.08"/>
    <n v="67530.92"/>
    <n v="88920"/>
    <n v="71640"/>
    <n v="50320"/>
    <n v="37040"/>
    <n v="33160"/>
  </r>
  <r>
    <n v="1002556120"/>
    <s v="CITY OF SNOQUALMIE"/>
    <n v="200001912399"/>
    <x v="2"/>
    <n v="5001119544"/>
    <x v="0"/>
    <s v="SCH_24EC"/>
    <s v="One"/>
    <n v="15"/>
    <n v="41"/>
    <n v="30"/>
    <n v="37"/>
    <n v="34"/>
    <n v="45"/>
    <n v="38"/>
    <n v="35"/>
    <n v="56"/>
    <n v="59"/>
    <n v="38"/>
    <n v="39"/>
    <n v="38"/>
  </r>
  <r>
    <n v="1002556120"/>
    <s v="CITY OF SNOQUALMIE"/>
    <n v="200001913397"/>
    <x v="2"/>
    <n v="5001150694"/>
    <x v="0"/>
    <s v="SCH_24EC"/>
    <s v="One"/>
    <n v="15"/>
    <n v="571"/>
    <n v="336"/>
    <n v="1378"/>
    <n v="1474"/>
    <n v="810"/>
    <n v="484"/>
    <n v="273"/>
    <n v="146"/>
    <n v="138"/>
    <n v="124"/>
    <n v="139"/>
    <n v="137"/>
  </r>
  <r>
    <n v="1002886456"/>
    <s v="CITY OF SNOQUALMIE"/>
    <n v="200020887333"/>
    <x v="2"/>
    <n v="5001183466"/>
    <x v="0"/>
    <s v="SCH_24EC"/>
    <s v="One"/>
    <n v="15"/>
    <n v="1510"/>
    <n v="1500"/>
    <n v="1550"/>
    <n v="1550"/>
    <n v="1710"/>
    <n v="1381.85"/>
    <n v="1953"/>
    <n v="1953"/>
    <n v="1971"/>
    <n v="1586"/>
    <n v="1712"/>
    <n v="1652"/>
  </r>
  <r>
    <n v="1004328599"/>
    <s v="CITY OF SNOQUALMIE"/>
    <n v="200017982261"/>
    <x v="2"/>
    <n v="5001261432"/>
    <x v="0"/>
    <s v="SCH_24EC"/>
    <s v="One"/>
    <n v="15"/>
    <n v="40"/>
    <n v="30"/>
    <n v="40"/>
    <n v="40"/>
    <n v="40"/>
    <n v="34"/>
    <n v="41"/>
    <n v="46"/>
    <n v="42"/>
    <n v="46"/>
    <n v="41"/>
    <n v="47"/>
  </r>
  <r>
    <n v="1002886456"/>
    <s v="CITY OF SNOQUALMIE"/>
    <n v="200020886889"/>
    <x v="2"/>
    <n v="5001264502"/>
    <x v="1"/>
    <s v="SCH_25EC"/>
    <s v="One"/>
    <n v="15"/>
    <n v="14025.44"/>
    <n v="11360"/>
    <n v="2680"/>
    <n v="2917.24"/>
    <n v="482.76"/>
    <n v="4360"/>
    <n v="32360"/>
    <n v="52000"/>
    <n v="37200"/>
    <n v="16400"/>
    <n v="6440"/>
    <n v="2960"/>
  </r>
  <r>
    <n v="1004328599"/>
    <s v="CITY OF SNOQUALMIE"/>
    <n v="220004952978"/>
    <x v="2"/>
    <n v="5001268196"/>
    <x v="0"/>
    <s v="SCH_24EC"/>
    <s v="One"/>
    <n v="15"/>
    <n v="2640"/>
    <n v="2280"/>
    <n v="2610"/>
    <n v="2070"/>
    <n v="1920"/>
    <n v="1658"/>
    <n v="1533"/>
    <n v="1690"/>
    <n v="1556"/>
    <n v="1619"/>
    <n v="2061"/>
    <n v="2476"/>
  </r>
  <r>
    <n v="1002556120"/>
    <s v="CITY OF SNOQUALMIE"/>
    <n v="200001914403"/>
    <x v="2"/>
    <n v="5001299672"/>
    <x v="0"/>
    <s v="SCH_24EC"/>
    <s v="One"/>
    <n v="15"/>
    <n v="18"/>
    <n v="10"/>
    <n v="6"/>
    <n v="9"/>
    <n v="28"/>
    <n v="31"/>
    <n v="30"/>
    <n v="35"/>
    <n v="31"/>
    <n v="30"/>
    <n v="32"/>
    <n v="32"/>
  </r>
  <r>
    <n v="1004328599"/>
    <s v="CITY OF SNOQUALMIE"/>
    <n v="220004973172"/>
    <x v="2"/>
    <n v="5001310806"/>
    <x v="0"/>
    <s v="SCH_24EC"/>
    <s v="One"/>
    <n v="15"/>
    <n v="6660"/>
    <n v="5700"/>
    <n v="5940"/>
    <n v="5150"/>
    <n v="5130"/>
    <n v="4539"/>
    <n v="4260"/>
    <n v="4622"/>
    <n v="4218"/>
    <n v="4350"/>
    <n v="6138"/>
    <n v="6298"/>
  </r>
  <r>
    <n v="1004328599"/>
    <s v="CITY OF SNOQUALMIE"/>
    <n v="220004952986"/>
    <x v="2"/>
    <n v="5001369315"/>
    <x v="0"/>
    <s v="SCH_24EC"/>
    <s v="One"/>
    <n v="15"/>
    <n v="2830"/>
    <n v="2400"/>
    <n v="2950"/>
    <n v="2400"/>
    <n v="1920"/>
    <n v="1548"/>
    <n v="1270"/>
    <n v="1321"/>
    <n v="1323"/>
    <n v="1470"/>
    <n v="2345"/>
    <n v="2727"/>
  </r>
  <r>
    <n v="1003084775"/>
    <s v="CITY OF SNOQUALMIE"/>
    <n v="200008618791"/>
    <x v="2"/>
    <n v="5001400005"/>
    <x v="0"/>
    <s v="SCH_24EC"/>
    <s v="One"/>
    <n v="15"/>
    <n v="481"/>
    <n v="400"/>
    <n v="400"/>
    <n v="363"/>
    <n v="373"/>
    <n v="348"/>
    <n v="336"/>
    <n v="366"/>
    <n v="367"/>
    <n v="386"/>
    <n v="430"/>
    <n v="432"/>
  </r>
  <r>
    <n v="1002556120"/>
    <s v="CITY OF SNOQUALMIE"/>
    <n v="200013733734"/>
    <x v="2"/>
    <n v="5001441273"/>
    <x v="0"/>
    <s v="SCH_24EC"/>
    <s v="One"/>
    <n v="15"/>
    <n v="1289"/>
    <n v="555"/>
    <n v="604"/>
    <n v="539"/>
    <n v="400"/>
    <n v="225"/>
    <n v="142"/>
    <n v="92"/>
    <n v="86"/>
    <n v="94"/>
    <n v="369"/>
    <n v="507"/>
  </r>
  <r>
    <n v="1004328599"/>
    <s v="CITY OF SNOQUALMIE"/>
    <n v="220004953489"/>
    <x v="2"/>
    <n v="5001471596"/>
    <x v="1"/>
    <s v="SCH_25EC"/>
    <s v="One"/>
    <n v="15"/>
    <n v="24160"/>
    <n v="20480"/>
    <n v="21600"/>
    <n v="16440"/>
    <n v="15200"/>
    <n v="13480"/>
    <n v="12080"/>
    <n v="12200"/>
    <n v="11560"/>
    <n v="11560"/>
    <n v="15360"/>
    <n v="23440"/>
  </r>
  <r>
    <n v="1002556120"/>
    <s v="CITY OF SNOQUALMIE"/>
    <n v="200001914163"/>
    <x v="2"/>
    <n v="5001549549"/>
    <x v="0"/>
    <s v="SCH_24EC"/>
    <s v="One"/>
    <n v="15"/>
    <n v="134"/>
    <n v="117"/>
    <n v="119"/>
    <n v="121"/>
    <n v="135"/>
    <n v="130"/>
    <n v="126"/>
    <n v="139"/>
    <n v="130"/>
    <n v="132"/>
    <n v="140"/>
    <n v="134"/>
  </r>
  <r>
    <n v="1003084775"/>
    <s v="CITY OF SNOQUALMIE"/>
    <n v="200008617496"/>
    <x v="2"/>
    <n v="5001596683"/>
    <x v="0"/>
    <s v="SCH_24EC"/>
    <s v="One"/>
    <n v="15"/>
    <n v="399"/>
    <n v="343"/>
    <n v="349"/>
    <n v="326"/>
    <n v="344"/>
    <n v="313"/>
    <n v="311"/>
    <n v="350"/>
    <n v="339"/>
    <n v="342"/>
    <n v="374"/>
    <n v="378"/>
  </r>
  <r>
    <n v="1003084775"/>
    <s v="CITY OF SNOQUALMIE"/>
    <n v="200008617850"/>
    <x v="2"/>
    <n v="5001598233"/>
    <x v="0"/>
    <s v="SCH_24EC"/>
    <s v="One"/>
    <n v="15"/>
    <n v="539"/>
    <n v="457"/>
    <n v="454"/>
    <n v="419"/>
    <n v="430"/>
    <n v="380"/>
    <n v="361"/>
    <n v="409"/>
    <n v="409"/>
    <n v="430"/>
    <n v="490"/>
    <n v="510"/>
  </r>
  <r>
    <n v="1003367618"/>
    <s v="CITY OF SNOQUALMIE"/>
    <n v="200011257959"/>
    <x v="2"/>
    <n v="5001610697"/>
    <x v="0"/>
    <s v="SCH_24EC"/>
    <s v="One"/>
    <n v="15"/>
    <n v="10480"/>
    <n v="9000"/>
    <n v="9440"/>
    <n v="9000"/>
    <n v="8880"/>
    <n v="9000"/>
    <n v="11360"/>
    <n v="13640"/>
    <n v="11680"/>
    <n v="9000"/>
    <n v="9600"/>
    <n v="9840"/>
  </r>
  <r>
    <n v="1004328599"/>
    <s v="CITY OF SNOQUALMIE"/>
    <n v="220004948513"/>
    <x v="2"/>
    <n v="5001611443"/>
    <x v="0"/>
    <s v="SCH_24EC"/>
    <s v="One"/>
    <n v="15"/>
    <n v="1880"/>
    <n v="1660"/>
    <n v="1760"/>
    <n v="1460"/>
    <n v="390"/>
    <n v="0"/>
    <n v="0"/>
    <n v="0"/>
    <n v="0"/>
    <m/>
    <m/>
    <m/>
  </r>
  <r>
    <n v="1004328599"/>
    <s v="CITY OF SNOQUALMIE"/>
    <n v="220004950204"/>
    <x v="2"/>
    <n v="5001626937"/>
    <x v="0"/>
    <s v="SCH_24EC"/>
    <s v="One"/>
    <n v="15"/>
    <n v="960"/>
    <n v="1130"/>
    <n v="910"/>
    <n v="770"/>
    <n v="710"/>
    <n v="640"/>
    <n v="488"/>
    <n v="442"/>
    <n v="445"/>
    <n v="563"/>
    <n v="598"/>
    <n v="1088"/>
  </r>
  <r>
    <n v="1002556120"/>
    <s v="CITY OF SNOQUALMIE"/>
    <n v="200001914676"/>
    <x v="2"/>
    <n v="5001643921"/>
    <x v="0"/>
    <s v="SCH_24EC"/>
    <s v="One"/>
    <n v="15"/>
    <n v="2"/>
    <n v="2"/>
    <n v="2"/>
    <n v="2"/>
    <n v="2"/>
    <n v="7"/>
    <n v="8"/>
    <n v="10"/>
    <n v="8"/>
    <n v="9"/>
    <n v="8"/>
    <n v="9"/>
  </r>
  <r>
    <n v="1004328599"/>
    <s v="CITY OF SNOQUALMIE"/>
    <n v="220004953463"/>
    <x v="2"/>
    <n v="5001672928"/>
    <x v="0"/>
    <s v="SCH_24EC"/>
    <s v="One"/>
    <n v="15"/>
    <n v="2130"/>
    <n v="1820"/>
    <n v="2110"/>
    <n v="1730"/>
    <n v="1370"/>
    <n v="999"/>
    <n v="722"/>
    <n v="644"/>
    <n v="649"/>
    <n v="859"/>
    <n v="1885"/>
    <n v="2153"/>
  </r>
  <r>
    <n v="1002556120"/>
    <s v="CITY OF SNOQUALMIE"/>
    <n v="200001913629"/>
    <x v="2"/>
    <n v="5001710145"/>
    <x v="1"/>
    <s v="SCH_25EC"/>
    <s v="One"/>
    <n v="15"/>
    <n v="3552.72"/>
    <n v="3600"/>
    <n v="2400"/>
    <n v="2760"/>
    <n v="2560"/>
    <n v="5160"/>
    <n v="9680"/>
    <n v="19560"/>
    <n v="14560"/>
    <n v="6840"/>
    <n v="2440"/>
    <n v="3480"/>
  </r>
  <r>
    <n v="1002556120"/>
    <s v="CITY OF SNOQUALMIE"/>
    <n v="200001913884"/>
    <x v="2"/>
    <n v="5001746983"/>
    <x v="0"/>
    <s v="SCH_24EC"/>
    <s v="One"/>
    <n v="15"/>
    <m/>
    <m/>
    <m/>
    <m/>
    <n v="7"/>
    <n v="8"/>
    <n v="9"/>
    <n v="10"/>
    <n v="9"/>
    <n v="8"/>
    <n v="8"/>
    <n v="8"/>
  </r>
  <r>
    <n v="1004328599"/>
    <s v="CITY OF SNOQUALMIE"/>
    <n v="200019647565"/>
    <x v="2"/>
    <n v="5001828106"/>
    <x v="0"/>
    <s v="SCH_24EC"/>
    <s v="One"/>
    <n v="15"/>
    <n v="10820"/>
    <n v="10160"/>
    <n v="10260"/>
    <n v="8350"/>
    <n v="7230"/>
    <n v="6174"/>
    <n v="4571"/>
    <n v="2423"/>
    <n v="2174"/>
    <n v="4075"/>
    <n v="7240"/>
    <n v="10980"/>
  </r>
  <r>
    <n v="1002886456"/>
    <s v="CITY OF SNOQUALMIE"/>
    <n v="200020887093"/>
    <x v="2"/>
    <n v="5001856095"/>
    <x v="1"/>
    <s v="SCH_25EC"/>
    <s v="One"/>
    <n v="15"/>
    <n v="28440"/>
    <n v="25680"/>
    <n v="24600"/>
    <n v="22680"/>
    <n v="20760"/>
    <n v="17520"/>
    <n v="16200"/>
    <n v="18360"/>
    <n v="15720"/>
    <n v="14160"/>
    <n v="17520"/>
    <n v="19920"/>
  </r>
  <r>
    <n v="1002556120"/>
    <s v="CITY OF SNOQUALMIE"/>
    <n v="200013734377"/>
    <x v="2"/>
    <n v="5001904280"/>
    <x v="0"/>
    <s v="SCH_24EC"/>
    <s v="One"/>
    <n v="15"/>
    <n v="626"/>
    <n v="722"/>
    <n v="816"/>
    <n v="573"/>
    <n v="679"/>
    <n v="636"/>
    <n v="673"/>
    <n v="683"/>
    <n v="718"/>
    <n v="642"/>
    <n v="562"/>
    <n v="581"/>
  </r>
  <r>
    <n v="1002556120"/>
    <s v="CITY OF SNOQUALMIE"/>
    <n v="200013734666"/>
    <x v="2"/>
    <n v="5001909536"/>
    <x v="0"/>
    <s v="SCH_24EC"/>
    <s v="One"/>
    <n v="15"/>
    <m/>
    <m/>
    <m/>
    <m/>
    <m/>
    <n v="240"/>
    <n v="252"/>
    <n v="279"/>
    <n v="255"/>
    <n v="260"/>
    <n v="151"/>
    <n v="125"/>
  </r>
  <r>
    <n v="1002556120"/>
    <s v="CITY OF SNOQUALMIE"/>
    <n v="200001912894"/>
    <x v="2"/>
    <n v="5001934579"/>
    <x v="0"/>
    <s v="SCH_24EC"/>
    <s v="One"/>
    <n v="15"/>
    <m/>
    <m/>
    <m/>
    <m/>
    <n v="3"/>
    <n v="4"/>
    <n v="4"/>
    <n v="5"/>
    <n v="4"/>
    <n v="5"/>
    <n v="4"/>
    <n v="4"/>
  </r>
  <r>
    <n v="1002556120"/>
    <s v="CITY OF SNOQUALMIE"/>
    <n v="220007198066"/>
    <x v="2"/>
    <n v="5001968831"/>
    <x v="0"/>
    <s v="SCH_24EC"/>
    <s v="One"/>
    <n v="15"/>
    <n v="639"/>
    <n v="688"/>
    <n v="1579"/>
    <n v="968"/>
    <n v="656"/>
    <n v="481"/>
    <n v="457"/>
    <n v="570"/>
    <n v="438"/>
    <n v="478"/>
    <n v="635"/>
    <n v="748"/>
  </r>
  <r>
    <n v="1002556120"/>
    <s v="CITY OF SNOQUALMIE"/>
    <n v="220007198082"/>
    <x v="2"/>
    <n v="5001968832"/>
    <x v="0"/>
    <s v="SCH_24EC"/>
    <s v="One"/>
    <n v="15"/>
    <n v="185"/>
    <n v="178"/>
    <n v="237"/>
    <n v="167"/>
    <n v="143"/>
    <n v="122"/>
    <n v="149"/>
    <n v="151"/>
    <n v="163"/>
    <n v="124"/>
    <n v="164"/>
    <n v="160"/>
  </r>
  <r>
    <n v="1004328599"/>
    <s v="CITY OF SNOQUALMIE"/>
    <n v="220005444983"/>
    <x v="2"/>
    <n v="5001969355"/>
    <x v="0"/>
    <s v="SCH_24EC"/>
    <s v="One"/>
    <n v="15"/>
    <n v="12"/>
    <n v="10"/>
    <n v="10"/>
    <n v="11"/>
    <n v="11"/>
    <n v="11"/>
    <n v="10"/>
    <n v="7"/>
    <n v="10.7"/>
    <n v="11.355"/>
    <n v="10.645"/>
    <n v="11.768000000000001"/>
  </r>
  <r>
    <n v="1003084775"/>
    <s v="CITY OF SNOQUALMIE"/>
    <n v="220004617464"/>
    <x v="2"/>
    <n v="5001977112"/>
    <x v="0"/>
    <s v="SCH_24EC"/>
    <s v="One"/>
    <n v="15"/>
    <n v="1550"/>
    <n v="1130"/>
    <n v="1100"/>
    <n v="980"/>
    <n v="960"/>
    <n v="816"/>
    <n v="740"/>
    <n v="811"/>
    <n v="810"/>
    <n v="895"/>
    <n v="1056"/>
    <n v="1109"/>
  </r>
  <r>
    <n v="1000050359"/>
    <s v="CITY OF SNOQUALMIE"/>
    <n v="220007780111"/>
    <x v="2"/>
    <n v="5002063357"/>
    <x v="0"/>
    <s v="SCH_24EC"/>
    <s v="One"/>
    <n v="15"/>
    <n v="1370"/>
    <n v="400"/>
    <n v="390"/>
    <n v="340"/>
    <n v="330"/>
    <n v="386"/>
    <n v="348"/>
    <n v="369"/>
    <n v="387"/>
    <n v="427"/>
    <n v="502"/>
    <n v="753"/>
  </r>
  <r>
    <n v="1000050359"/>
    <s v="CITY OF SNOQUALMIE"/>
    <n v="220007780137"/>
    <x v="2"/>
    <n v="5002063365"/>
    <x v="0"/>
    <s v="SCH_24EC"/>
    <s v="One"/>
    <n v="15"/>
    <n v="10"/>
    <n v="10"/>
    <n v="10"/>
    <n v="10"/>
    <n v="10"/>
    <n v="17"/>
    <n v="10"/>
    <n v="11"/>
    <n v="10"/>
    <n v="10"/>
    <n v="11"/>
    <n v="10"/>
  </r>
  <r>
    <n v="1004552024"/>
    <s v="CITY OF TUMWATER"/>
    <n v="200002128979"/>
    <x v="0"/>
    <n v="5000018992"/>
    <x v="0"/>
    <s v="SCH_24EC"/>
    <s v="One"/>
    <n v="20"/>
    <n v="405"/>
    <n v="372"/>
    <n v="371"/>
    <n v="354"/>
    <n v="339"/>
    <n v="299"/>
    <n v="231"/>
    <n v="245"/>
    <n v="229"/>
    <n v="244"/>
    <n v="348"/>
    <n v="428"/>
  </r>
  <r>
    <n v="1004552024"/>
    <s v="CITY OF TUMWATER"/>
    <n v="200025371036"/>
    <x v="0"/>
    <n v="5000027837"/>
    <x v="0"/>
    <s v="SCH_24EC"/>
    <s v="One"/>
    <n v="20"/>
    <n v="1200"/>
    <n v="1000"/>
    <n v="910"/>
    <n v="790"/>
    <n v="750"/>
    <n v="630"/>
    <n v="560"/>
    <n v="650"/>
    <n v="690"/>
    <n v="840"/>
    <n v="960"/>
    <n v="1161"/>
  </r>
  <r>
    <n v="1004552024"/>
    <s v="CITY OF TUMWATER"/>
    <n v="200002129266"/>
    <x v="0"/>
    <n v="5000030579"/>
    <x v="0"/>
    <s v="SCH_24EC"/>
    <s v="One"/>
    <n v="20"/>
    <n v="870"/>
    <n v="784"/>
    <n v="736"/>
    <n v="657"/>
    <n v="591"/>
    <n v="481"/>
    <n v="440"/>
    <n v="500"/>
    <n v="507"/>
    <n v="582"/>
    <n v="672"/>
    <n v="880"/>
  </r>
  <r>
    <n v="1004552024"/>
    <s v="CITY OF TUMWATER"/>
    <n v="200018679635"/>
    <x v="0"/>
    <n v="5000040950"/>
    <x v="1"/>
    <s v="SCH_25EC"/>
    <s v="One"/>
    <n v="20"/>
    <n v="34640"/>
    <n v="30880"/>
    <n v="29360"/>
    <n v="32080"/>
    <n v="30480"/>
    <n v="32480"/>
    <n v="38000"/>
    <n v="36320"/>
    <n v="31760"/>
    <n v="32400"/>
    <n v="30480"/>
    <n v="35120"/>
  </r>
  <r>
    <n v="1004552024"/>
    <s v="CITY OF TUMWATER"/>
    <n v="220009176433"/>
    <x v="0"/>
    <n v="5000048598"/>
    <x v="0"/>
    <s v="SCH_24EC"/>
    <s v="One"/>
    <n v="20"/>
    <n v="810"/>
    <n v="730"/>
    <n v="690"/>
    <n v="650"/>
    <n v="670"/>
    <n v="580"/>
    <n v="490"/>
    <n v="450"/>
    <n v="460"/>
    <n v="530"/>
    <n v="650"/>
    <n v="789"/>
  </r>
  <r>
    <n v="1004552024"/>
    <s v="CITY OF TUMWATER"/>
    <n v="200011804792"/>
    <x v="0"/>
    <n v="5000049632"/>
    <x v="0"/>
    <s v="SCH_24EC"/>
    <s v="One"/>
    <n v="20"/>
    <n v="580"/>
    <n v="540"/>
    <n v="590"/>
    <n v="850"/>
    <n v="4380"/>
    <n v="4210"/>
    <n v="4880"/>
    <n v="6320"/>
    <n v="5840"/>
    <n v="4540"/>
    <n v="480"/>
    <n v="666"/>
  </r>
  <r>
    <n v="1004552024"/>
    <s v="CITY OF TUMWATER"/>
    <n v="200025371507"/>
    <x v="0"/>
    <n v="5000071635"/>
    <x v="0"/>
    <s v="SCH_24EC"/>
    <s v="One"/>
    <n v="20"/>
    <n v="350"/>
    <n v="300"/>
    <n v="260"/>
    <n v="210"/>
    <n v="220"/>
    <n v="170"/>
    <n v="170"/>
    <n v="190"/>
    <n v="210"/>
    <n v="263"/>
    <n v="301"/>
    <n v="392"/>
  </r>
  <r>
    <n v="1004552024"/>
    <s v="CITY OF TUMWATER"/>
    <n v="200025369683"/>
    <x v="0"/>
    <n v="5000073424"/>
    <x v="0"/>
    <s v="SCH_24EC"/>
    <s v="One"/>
    <n v="20"/>
    <n v="1520"/>
    <n v="1190"/>
    <n v="1040"/>
    <n v="1000"/>
    <n v="880"/>
    <n v="1070"/>
    <n v="1140"/>
    <n v="1110"/>
    <n v="1200"/>
    <n v="1460"/>
    <n v="1270"/>
    <n v="1491"/>
  </r>
  <r>
    <n v="1004552024"/>
    <s v="CITY OF TUMWATER"/>
    <n v="200011804040"/>
    <x v="0"/>
    <n v="5000078275"/>
    <x v="0"/>
    <s v="SCH_24EC"/>
    <s v="One"/>
    <n v="20"/>
    <n v="1983"/>
    <n v="1828"/>
    <n v="2233"/>
    <n v="1959"/>
    <n v="1139"/>
    <n v="715"/>
    <n v="600"/>
    <n v="716"/>
    <n v="606"/>
    <n v="619"/>
    <n v="1228"/>
    <n v="1684"/>
  </r>
  <r>
    <n v="1004552024"/>
    <s v="CITY OF TUMWATER"/>
    <n v="220009176821"/>
    <x v="0"/>
    <n v="5000082768"/>
    <x v="0"/>
    <s v="SCH_24EC"/>
    <s v="One"/>
    <n v="20"/>
    <n v="150"/>
    <n v="120"/>
    <n v="110"/>
    <n v="100"/>
    <n v="90"/>
    <n v="70"/>
    <n v="70"/>
    <n v="80"/>
    <n v="80"/>
    <n v="110"/>
    <n v="110"/>
    <n v="140"/>
  </r>
  <r>
    <n v="1004552024"/>
    <s v="CITY OF TUMWATER"/>
    <n v="200002128219"/>
    <x v="0"/>
    <n v="5000088670"/>
    <x v="0"/>
    <s v="SCH_24EC"/>
    <s v="One"/>
    <n v="20"/>
    <n v="142"/>
    <n v="111"/>
    <n v="93"/>
    <n v="89"/>
    <n v="76"/>
    <n v="78"/>
    <n v="81"/>
    <n v="79"/>
    <n v="89"/>
    <n v="115"/>
    <n v="122"/>
    <n v="152"/>
  </r>
  <r>
    <n v="1004552024"/>
    <s v="CITY OF TUMWATER"/>
    <n v="200018679346"/>
    <x v="0"/>
    <n v="5000093114"/>
    <x v="0"/>
    <s v="SCH_24EC"/>
    <s v="One"/>
    <n v="20"/>
    <m/>
    <n v="3561"/>
    <n v="859"/>
    <n v="726"/>
    <n v="659"/>
    <n v="679"/>
    <n v="657"/>
    <n v="755"/>
    <n v="772"/>
    <n v="1001"/>
    <n v="1086"/>
    <n v="1179"/>
  </r>
  <r>
    <n v="1004552024"/>
    <s v="CITY OF TUMWATER"/>
    <n v="200016403673"/>
    <x v="0"/>
    <n v="5000093128"/>
    <x v="0"/>
    <s v="SCH_24EC"/>
    <s v="One"/>
    <n v="20"/>
    <n v="1690"/>
    <n v="1770"/>
    <n v="2030"/>
    <n v="2250"/>
    <n v="1710"/>
    <n v="1400"/>
    <n v="1250"/>
    <n v="1370"/>
    <n v="1270"/>
    <n v="1440"/>
    <n v="1430"/>
    <n v="1350"/>
  </r>
  <r>
    <n v="1004552024"/>
    <s v="CITY OF TUMWATER"/>
    <n v="200016404119"/>
    <x v="0"/>
    <n v="5000107375"/>
    <x v="0"/>
    <s v="SCH_24EC"/>
    <s v="One"/>
    <n v="20"/>
    <n v="1710"/>
    <n v="1530"/>
    <n v="1430"/>
    <n v="1410"/>
    <n v="1190"/>
    <n v="1150"/>
    <n v="1180"/>
    <n v="1070"/>
    <n v="1130"/>
    <n v="1380"/>
    <n v="1420"/>
    <n v="1798"/>
  </r>
  <r>
    <n v="1004552024"/>
    <s v="CITY OF TUMWATER"/>
    <n v="200016404374"/>
    <x v="0"/>
    <n v="5000119941"/>
    <x v="0"/>
    <s v="SCH_24EC"/>
    <s v="One"/>
    <n v="20"/>
    <n v="204"/>
    <n v="133"/>
    <n v="119"/>
    <n v="113"/>
    <n v="95"/>
    <n v="94"/>
    <n v="95"/>
    <n v="89"/>
    <n v="95"/>
    <n v="104"/>
    <n v="114"/>
    <n v="140"/>
  </r>
  <r>
    <n v="1004552024"/>
    <s v="CITY OF TUMWATER"/>
    <n v="200025370368"/>
    <x v="0"/>
    <n v="5000120874"/>
    <x v="0"/>
    <s v="SCH_24EL"/>
    <s v="One"/>
    <n v="20"/>
    <n v="122"/>
    <n v="103"/>
    <n v="93"/>
    <n v="81"/>
    <n v="78"/>
    <n v="63"/>
    <n v="56"/>
    <n v="66"/>
    <n v="71"/>
    <n v="88"/>
    <n v="100"/>
    <n v="121"/>
  </r>
  <r>
    <n v="1004552024"/>
    <s v="CITY OF TUMWATER"/>
    <n v="200025372448"/>
    <x v="0"/>
    <n v="5000127549"/>
    <x v="0"/>
    <s v="SCH_24EL"/>
    <s v="One"/>
    <n v="20"/>
    <n v="377"/>
    <n v="328"/>
    <n v="293"/>
    <n v="256"/>
    <n v="242"/>
    <n v="200"/>
    <n v="180"/>
    <n v="208"/>
    <n v="230"/>
    <n v="279"/>
    <n v="310"/>
    <n v="373"/>
  </r>
  <r>
    <n v="1004552024"/>
    <s v="CITY OF TUMWATER"/>
    <n v="200011804297"/>
    <x v="0"/>
    <n v="5000129444"/>
    <x v="0"/>
    <s v="SCH_24EC"/>
    <s v="One"/>
    <n v="20"/>
    <n v="4128"/>
    <n v="3611"/>
    <n v="3559"/>
    <n v="3736"/>
    <n v="3516"/>
    <n v="3640"/>
    <n v="3807"/>
    <n v="493"/>
    <n v="539"/>
    <n v="684"/>
    <n v="604"/>
    <n v="726"/>
  </r>
  <r>
    <n v="1004552024"/>
    <s v="CITY OF TUMWATER"/>
    <n v="200025371234"/>
    <x v="0"/>
    <n v="5000138620"/>
    <x v="0"/>
    <s v="SCH_24EC"/>
    <s v="One"/>
    <n v="20"/>
    <n v="110"/>
    <n v="95"/>
    <n v="84"/>
    <n v="74"/>
    <n v="70"/>
    <n v="59"/>
    <n v="54"/>
    <n v="65"/>
    <n v="70"/>
    <n v="85"/>
    <n v="94"/>
    <n v="111"/>
  </r>
  <r>
    <n v="1004552024"/>
    <s v="CITY OF TUMWATER"/>
    <n v="200025372190"/>
    <x v="0"/>
    <n v="5000139284"/>
    <x v="0"/>
    <s v="SCH_24EC"/>
    <s v="One"/>
    <n v="20"/>
    <n v="514"/>
    <n v="446"/>
    <n v="405"/>
    <n v="350"/>
    <n v="330"/>
    <n v="266"/>
    <n v="228"/>
    <n v="261"/>
    <n v="284"/>
    <n v="358"/>
    <n v="390"/>
    <n v="486"/>
  </r>
  <r>
    <n v="1004552024"/>
    <s v="CITY OF TUMWATER"/>
    <n v="200025370145"/>
    <x v="0"/>
    <n v="5000153303"/>
    <x v="0"/>
    <s v="SCH_24EL"/>
    <s v="One"/>
    <n v="20"/>
    <n v="961"/>
    <n v="807"/>
    <n v="728"/>
    <n v="630"/>
    <n v="614"/>
    <n v="517"/>
    <n v="470"/>
    <n v="534"/>
    <n v="568"/>
    <n v="698"/>
    <n v="778"/>
    <n v="933"/>
  </r>
  <r>
    <n v="1004552024"/>
    <s v="CITY OF TUMWATER"/>
    <n v="200016403913"/>
    <x v="0"/>
    <n v="5000158734"/>
    <x v="0"/>
    <s v="SCH_24EC"/>
    <s v="One"/>
    <n v="20"/>
    <n v="610"/>
    <n v="480"/>
    <n v="560"/>
    <n v="500"/>
    <n v="450"/>
    <n v="360"/>
    <n v="310"/>
    <n v="300"/>
    <n v="290"/>
    <n v="360"/>
    <n v="440"/>
    <n v="520"/>
  </r>
  <r>
    <n v="1004552024"/>
    <s v="CITY OF TUMWATER"/>
    <n v="200025371630"/>
    <x v="0"/>
    <n v="5000162620"/>
    <x v="0"/>
    <s v="SCH_24EC"/>
    <s v="One"/>
    <n v="20"/>
    <n v="794"/>
    <n v="622"/>
    <n v="541"/>
    <n v="510"/>
    <n v="424"/>
    <n v="405"/>
    <n v="445"/>
    <n v="459"/>
    <n v="518"/>
    <n v="675"/>
    <n v="650"/>
    <n v="803"/>
  </r>
  <r>
    <n v="1004552024"/>
    <s v="CITY OF TUMWATER"/>
    <n v="200016404614"/>
    <x v="0"/>
    <n v="5000172030"/>
    <x v="0"/>
    <s v="SCH_24EC"/>
    <s v="One"/>
    <n v="20"/>
    <n v="2581"/>
    <n v="2936"/>
    <n v="2996"/>
    <n v="2637"/>
    <n v="1840"/>
    <n v="2816"/>
    <n v="2987"/>
    <n v="3281"/>
    <n v="3066"/>
    <n v="3253"/>
    <n v="3038"/>
    <n v="3353"/>
  </r>
  <r>
    <n v="1004552024"/>
    <s v="CITY OF TUMWATER"/>
    <n v="200002129472"/>
    <x v="0"/>
    <n v="5000197671"/>
    <x v="0"/>
    <s v="SCH_24EC"/>
    <s v="One"/>
    <n v="20"/>
    <n v="770"/>
    <n v="680"/>
    <n v="639"/>
    <n v="585"/>
    <n v="579"/>
    <n v="499"/>
    <n v="451"/>
    <n v="510"/>
    <n v="516"/>
    <n v="617"/>
    <n v="654"/>
    <n v="777"/>
  </r>
  <r>
    <n v="1004552024"/>
    <s v="CITY OF TUMWATER"/>
    <n v="200025369469"/>
    <x v="0"/>
    <n v="5000202148"/>
    <x v="0"/>
    <s v="SCH_24EC"/>
    <s v="One"/>
    <n v="20"/>
    <n v="926"/>
    <n v="806"/>
    <n v="725"/>
    <n v="625"/>
    <n v="600"/>
    <n v="480"/>
    <n v="437"/>
    <n v="505.24099999999999"/>
    <n v="544.06100000000004"/>
    <n v="700.69799999999998"/>
    <n v="717"/>
    <n v="930"/>
  </r>
  <r>
    <n v="1004552024"/>
    <s v="CITY OF TUMWATER"/>
    <n v="200025370574"/>
    <x v="0"/>
    <n v="5000220761"/>
    <x v="0"/>
    <s v="SCH_24EC"/>
    <s v="One"/>
    <n v="20"/>
    <n v="69"/>
    <n v="58"/>
    <n v="52"/>
    <n v="46"/>
    <n v="44"/>
    <n v="36"/>
    <n v="32"/>
    <n v="38"/>
    <n v="40"/>
    <n v="49"/>
    <n v="54"/>
    <n v="67"/>
  </r>
  <r>
    <n v="1004552024"/>
    <s v="CITY OF TUMWATER"/>
    <n v="200002128466"/>
    <x v="0"/>
    <n v="5000220879"/>
    <x v="0"/>
    <s v="SCH_24EC"/>
    <s v="One"/>
    <n v="20"/>
    <n v="472"/>
    <n v="421"/>
    <n v="404"/>
    <n v="385"/>
    <n v="403"/>
    <n v="361"/>
    <n v="343"/>
    <n v="384"/>
    <n v="375"/>
    <n v="420"/>
    <n v="415"/>
    <n v="478"/>
  </r>
  <r>
    <n v="1004552024"/>
    <s v="CITY OF TUMWATER"/>
    <n v="200025368933"/>
    <x v="0"/>
    <n v="5000223009"/>
    <x v="0"/>
    <s v="SCH_24EL"/>
    <s v="One"/>
    <n v="20"/>
    <n v="930"/>
    <n v="740"/>
    <n v="640"/>
    <n v="600"/>
    <n v="500"/>
    <n v="450"/>
    <n v="500"/>
    <n v="520"/>
    <n v="590"/>
    <n v="743"/>
    <n v="762"/>
    <n v="960"/>
  </r>
  <r>
    <n v="1004552024"/>
    <s v="CITY OF TUMWATER"/>
    <n v="200025369170"/>
    <x v="0"/>
    <n v="5000252574"/>
    <x v="0"/>
    <s v="SCH_24EL"/>
    <s v="One"/>
    <n v="20"/>
    <n v="1370"/>
    <n v="1160"/>
    <n v="1040"/>
    <n v="930"/>
    <n v="860"/>
    <n v="720"/>
    <n v="590"/>
    <n v="740"/>
    <n v="800"/>
    <n v="970"/>
    <n v="1080"/>
    <n v="1342"/>
  </r>
  <r>
    <n v="1004552024"/>
    <s v="CITY OF TUMWATER"/>
    <n v="200025369881"/>
    <x v="0"/>
    <n v="5000258877"/>
    <x v="0"/>
    <s v="SCH_24EC"/>
    <s v="One"/>
    <n v="20"/>
    <n v="60"/>
    <n v="54"/>
    <n v="48"/>
    <n v="42"/>
    <n v="41"/>
    <n v="32"/>
    <n v="29"/>
    <n v="32"/>
    <n v="36"/>
    <n v="45"/>
    <n v="49"/>
    <n v="61"/>
  </r>
  <r>
    <n v="1004552024"/>
    <s v="CITY OF TUMWATER"/>
    <n v="220009176813"/>
    <x v="0"/>
    <n v="5000284211"/>
    <x v="0"/>
    <s v="SCH_24EL"/>
    <s v="One"/>
    <n v="20"/>
    <n v="658"/>
    <n v="561"/>
    <n v="514"/>
    <n v="447"/>
    <n v="424"/>
    <n v="350"/>
    <n v="314"/>
    <n v="363"/>
    <n v="392"/>
    <n v="487"/>
    <n v="534"/>
    <n v="659"/>
  </r>
  <r>
    <n v="1004552024"/>
    <s v="CITY OF TUMWATER"/>
    <n v="200018678850"/>
    <x v="0"/>
    <n v="5000299626"/>
    <x v="0"/>
    <s v="SCH_24EC"/>
    <s v="One"/>
    <n v="20"/>
    <n v="379"/>
    <n v="476"/>
    <n v="398"/>
    <n v="270"/>
    <n v="188"/>
    <n v="168"/>
    <n v="168"/>
    <n v="151"/>
    <n v="171"/>
    <n v="208"/>
    <n v="313"/>
    <n v="725"/>
  </r>
  <r>
    <n v="1004552024"/>
    <s v="CITY OF TUMWATER"/>
    <n v="200002127617"/>
    <x v="0"/>
    <n v="5000308845"/>
    <x v="0"/>
    <s v="SCH_24EC"/>
    <s v="One"/>
    <n v="20"/>
    <n v="649"/>
    <n v="576"/>
    <n v="550"/>
    <n v="508"/>
    <n v="519"/>
    <n v="456"/>
    <n v="425"/>
    <n v="481"/>
    <n v="482"/>
    <n v="552"/>
    <n v="562"/>
    <n v="655"/>
  </r>
  <r>
    <n v="1004552024"/>
    <s v="CITY OF TUMWATER"/>
    <n v="200018679122"/>
    <x v="0"/>
    <n v="5000323342"/>
    <x v="0"/>
    <s v="SCH_24EC"/>
    <s v="One"/>
    <n v="20"/>
    <n v="2993"/>
    <n v="2674"/>
    <n v="2642"/>
    <n v="2803"/>
    <n v="2505"/>
    <n v="2838"/>
    <n v="3413"/>
    <n v="3149"/>
    <n v="2722"/>
    <n v="2967"/>
    <n v="2918"/>
    <n v="3300"/>
  </r>
  <r>
    <n v="1004552024"/>
    <s v="CITY OF TUMWATER"/>
    <n v="200002127922"/>
    <x v="0"/>
    <n v="5000339173"/>
    <x v="0"/>
    <s v="SCH_24EL"/>
    <s v="One"/>
    <n v="20"/>
    <n v="730"/>
    <n v="640"/>
    <n v="620"/>
    <n v="560"/>
    <n v="570"/>
    <n v="490"/>
    <n v="420"/>
    <n v="460"/>
    <n v="470"/>
    <n v="620"/>
    <n v="650"/>
    <n v="745"/>
  </r>
  <r>
    <n v="1004552024"/>
    <s v="CITY OF TUMWATER"/>
    <n v="200025375698"/>
    <x v="0"/>
    <n v="5000349465"/>
    <x v="0"/>
    <s v="SCH_24EL"/>
    <s v="One"/>
    <n v="20"/>
    <n v="348"/>
    <n v="274"/>
    <n v="231"/>
    <n v="224"/>
    <n v="217"/>
    <n v="219"/>
    <n v="239"/>
    <n v="234"/>
    <n v="258"/>
    <n v="337"/>
    <n v="316"/>
    <n v="370"/>
  </r>
  <r>
    <n v="1004552024"/>
    <s v="CITY OF TUMWATER"/>
    <n v="200025376118"/>
    <x v="0"/>
    <n v="5000350136"/>
    <x v="0"/>
    <s v="SCH_24EL"/>
    <s v="One"/>
    <n v="20"/>
    <n v="168"/>
    <n v="136"/>
    <n v="117"/>
    <n v="111"/>
    <n v="88"/>
    <n v="81"/>
    <n v="86"/>
    <n v="94"/>
    <n v="109"/>
    <n v="131"/>
    <n v="141"/>
    <n v="165"/>
  </r>
  <r>
    <n v="1004552024"/>
    <s v="CITY OF TUMWATER"/>
    <n v="200025380722"/>
    <x v="0"/>
    <n v="5000382438"/>
    <x v="0"/>
    <s v="SCH_24EL"/>
    <s v="One"/>
    <n v="20"/>
    <n v="190"/>
    <n v="150"/>
    <n v="140"/>
    <n v="120"/>
    <n v="110"/>
    <n v="100"/>
    <n v="90"/>
    <n v="100"/>
    <n v="100"/>
    <n v="140"/>
    <n v="140"/>
    <n v="176"/>
  </r>
  <r>
    <n v="1004552024"/>
    <s v="CITY OF TUMWATER"/>
    <n v="200025374980"/>
    <x v="0"/>
    <n v="5000391676"/>
    <x v="0"/>
    <s v="SCH_24EL"/>
    <s v="One"/>
    <n v="20"/>
    <n v="40"/>
    <n v="30"/>
    <n v="30"/>
    <n v="30"/>
    <n v="30"/>
    <n v="30"/>
    <n v="20"/>
    <n v="30"/>
    <n v="30"/>
    <n v="40"/>
    <n v="40"/>
    <n v="35"/>
  </r>
  <r>
    <n v="1004552024"/>
    <s v="CITY OF TUMWATER"/>
    <n v="200016423580"/>
    <x v="0"/>
    <n v="5000393718"/>
    <x v="0"/>
    <s v="SCH_24EC"/>
    <s v="One"/>
    <n v="20"/>
    <n v="1040"/>
    <n v="940"/>
    <n v="1000"/>
    <n v="920"/>
    <n v="910"/>
    <n v="810"/>
    <n v="660"/>
    <n v="660"/>
    <n v="620"/>
    <n v="720"/>
    <n v="780"/>
    <n v="880"/>
  </r>
  <r>
    <n v="1004552024"/>
    <s v="CITY OF TUMWATER"/>
    <n v="200011804545"/>
    <x v="0"/>
    <n v="5000394629"/>
    <x v="1"/>
    <s v="SCH_25EC"/>
    <s v="One"/>
    <n v="20"/>
    <n v="12410"/>
    <n v="13910"/>
    <n v="11050"/>
    <n v="22780"/>
    <n v="23510"/>
    <n v="26190"/>
    <n v="36510"/>
    <n v="35420"/>
    <n v="28370"/>
    <n v="21450"/>
    <n v="7980"/>
    <n v="5989"/>
  </r>
  <r>
    <n v="1004552024"/>
    <s v="CITY OF TUMWATER"/>
    <n v="200025373719"/>
    <x v="0"/>
    <n v="5000473471"/>
    <x v="0"/>
    <s v="SCH_24EL"/>
    <s v="One"/>
    <n v="20"/>
    <n v="340"/>
    <n v="280"/>
    <n v="240"/>
    <n v="228.75"/>
    <n v="181.25"/>
    <n v="180"/>
    <n v="180"/>
    <n v="190"/>
    <n v="220"/>
    <n v="271"/>
    <n v="278"/>
    <n v="347"/>
  </r>
  <r>
    <n v="1004552024"/>
    <s v="CITY OF TUMWATER"/>
    <n v="200025375466"/>
    <x v="0"/>
    <n v="5000495803"/>
    <x v="0"/>
    <s v="SCH_24EC"/>
    <s v="One"/>
    <n v="20"/>
    <n v="916"/>
    <n v="714"/>
    <n v="618"/>
    <n v="593"/>
    <n v="488"/>
    <n v="478"/>
    <n v="516"/>
    <n v="532"/>
    <n v="603"/>
    <n v="770"/>
    <n v="762"/>
    <n v="924"/>
  </r>
  <r>
    <n v="1004552024"/>
    <s v="CITY OF TUMWATER"/>
    <n v="200025376860"/>
    <x v="0"/>
    <n v="5000502043"/>
    <x v="0"/>
    <s v="SCH_24EC"/>
    <s v="One"/>
    <n v="20"/>
    <n v="372"/>
    <n v="315"/>
    <n v="293"/>
    <n v="263"/>
    <n v="254"/>
    <n v="213"/>
    <n v="188"/>
    <n v="218"/>
    <n v="215"/>
    <n v="259"/>
    <n v="280"/>
    <n v="331"/>
  </r>
  <r>
    <n v="1004552024"/>
    <s v="CITY OF TUMWATER"/>
    <n v="200025371952"/>
    <x v="0"/>
    <n v="5000506709"/>
    <x v="0"/>
    <s v="SCH_24EC"/>
    <s v="One"/>
    <n v="20"/>
    <n v="374"/>
    <n v="293"/>
    <n v="249"/>
    <n v="241"/>
    <n v="194"/>
    <n v="187"/>
    <n v="199"/>
    <n v="205"/>
    <n v="231"/>
    <n v="297"/>
    <n v="315"/>
    <n v="383"/>
  </r>
  <r>
    <n v="1004552024"/>
    <s v="CITY OF TUMWATER"/>
    <n v="200018696969"/>
    <x v="0"/>
    <n v="5000507650"/>
    <x v="0"/>
    <s v="SCH_24EC"/>
    <s v="One"/>
    <n v="20"/>
    <n v="415"/>
    <n v="157"/>
    <n v="19"/>
    <n v="13"/>
    <n v="7"/>
    <n v="8"/>
    <n v="6"/>
    <n v="8"/>
    <n v="4"/>
    <n v="38"/>
    <n v="50"/>
    <n v="55"/>
  </r>
  <r>
    <n v="1004552024"/>
    <s v="CITY OF TUMWATER"/>
    <n v="200025379252"/>
    <x v="0"/>
    <n v="5000523178"/>
    <x v="0"/>
    <s v="SCH_24EC"/>
    <s v="One"/>
    <n v="20"/>
    <n v="40"/>
    <n v="30"/>
    <n v="30"/>
    <n v="30"/>
    <n v="30"/>
    <n v="20"/>
    <n v="20"/>
    <n v="20"/>
    <n v="30"/>
    <n v="30"/>
    <n v="30"/>
    <n v="35"/>
  </r>
  <r>
    <n v="1004552024"/>
    <s v="CITY OF TUMWATER"/>
    <n v="200002129746"/>
    <x v="0"/>
    <n v="5000529321"/>
    <x v="0"/>
    <s v="SCH_24EL"/>
    <s v="One"/>
    <n v="20"/>
    <n v="470"/>
    <n v="450"/>
    <n v="430"/>
    <n v="430"/>
    <n v="460"/>
    <n v="430"/>
    <n v="410"/>
    <n v="450"/>
    <n v="440"/>
    <n v="470"/>
    <n v="460"/>
    <n v="500"/>
  </r>
  <r>
    <n v="1004552024"/>
    <s v="CITY OF TUMWATER"/>
    <n v="200025387487"/>
    <x v="0"/>
    <n v="5000531511"/>
    <x v="0"/>
    <s v="SCH_24EL"/>
    <s v="One"/>
    <n v="20"/>
    <n v="80"/>
    <n v="50"/>
    <n v="50"/>
    <n v="50"/>
    <n v="40"/>
    <n v="30"/>
    <n v="40"/>
    <n v="40"/>
    <n v="40"/>
    <n v="59"/>
    <n v="59"/>
    <n v="75"/>
  </r>
  <r>
    <n v="1004552024"/>
    <s v="CITY OF TUMWATER"/>
    <n v="220009176458"/>
    <x v="0"/>
    <n v="5000532288"/>
    <x v="0"/>
    <s v="SCH_24EL"/>
    <s v="One"/>
    <n v="20"/>
    <n v="1685"/>
    <n v="1385"/>
    <n v="1305"/>
    <n v="1107"/>
    <n v="1048"/>
    <n v="854"/>
    <n v="817"/>
    <n v="914"/>
    <n v="969"/>
    <n v="1197"/>
    <n v="1345"/>
    <n v="1641"/>
  </r>
  <r>
    <n v="1004552024"/>
    <s v="CITY OF TUMWATER"/>
    <n v="200016403459"/>
    <x v="0"/>
    <n v="5000549451"/>
    <x v="0"/>
    <s v="SCH_24EC"/>
    <s v="One"/>
    <n v="20"/>
    <n v="141"/>
    <n v="123"/>
    <n v="131"/>
    <n v="127"/>
    <n v="136"/>
    <n v="131"/>
    <n v="131"/>
    <n v="138"/>
    <n v="164"/>
    <n v="191"/>
    <n v="205"/>
    <n v="177"/>
  </r>
  <r>
    <n v="1004552024"/>
    <s v="CITY OF TUMWATER"/>
    <n v="200016424851"/>
    <x v="0"/>
    <n v="5000564430"/>
    <x v="0"/>
    <s v="SCH_24EC"/>
    <s v="One"/>
    <n v="20"/>
    <n v="3840"/>
    <n v="3680"/>
    <n v="3430"/>
    <n v="3320"/>
    <n v="3380"/>
    <n v="2480"/>
    <n v="1760"/>
    <n v="1310"/>
    <n v="1100"/>
    <n v="1430"/>
    <n v="2110"/>
    <n v="3661"/>
  </r>
  <r>
    <n v="1004552024"/>
    <s v="CITY OF TUMWATER"/>
    <n v="220006254720"/>
    <x v="0"/>
    <n v="5000569341"/>
    <x v="0"/>
    <s v="SCH_24EC"/>
    <s v="One"/>
    <n v="20"/>
    <n v="229"/>
    <n v="199"/>
    <n v="178"/>
    <n v="154"/>
    <n v="148"/>
    <n v="118"/>
    <n v="99"/>
    <n v="116"/>
    <n v="123"/>
    <n v="150"/>
    <n v="171"/>
    <n v="201"/>
  </r>
  <r>
    <n v="1004552024"/>
    <s v="CITY OF TUMWATER"/>
    <n v="200016404887"/>
    <x v="0"/>
    <n v="5000595952"/>
    <x v="0"/>
    <s v="SCH_24EC"/>
    <s v="One"/>
    <n v="20"/>
    <n v="2220"/>
    <n v="2010"/>
    <n v="1990"/>
    <n v="1890"/>
    <n v="1900"/>
    <n v="1670"/>
    <n v="1460"/>
    <n v="1550"/>
    <n v="1520"/>
    <n v="1860"/>
    <n v="1930"/>
    <n v="2280"/>
  </r>
  <r>
    <n v="1004552024"/>
    <s v="CITY OF TUMWATER"/>
    <n v="200016423127"/>
    <x v="0"/>
    <n v="5000596907"/>
    <x v="0"/>
    <s v="SCH_24EC"/>
    <s v="One"/>
    <n v="20"/>
    <n v="450"/>
    <n v="400"/>
    <n v="390"/>
    <n v="360"/>
    <n v="540"/>
    <n v="380"/>
    <n v="360"/>
    <n v="370"/>
    <n v="340"/>
    <n v="350"/>
    <n v="350"/>
    <n v="436"/>
  </r>
  <r>
    <n v="1004552024"/>
    <s v="CITY OF TUMWATER"/>
    <n v="200002140032"/>
    <x v="0"/>
    <n v="5000609363"/>
    <x v="0"/>
    <s v="SCH_24EC"/>
    <s v="One"/>
    <n v="20"/>
    <n v="1403"/>
    <n v="1202"/>
    <n v="1134"/>
    <n v="1074"/>
    <n v="884"/>
    <n v="832"/>
    <n v="864"/>
    <n v="868"/>
    <n v="959"/>
    <n v="1333"/>
    <n v="1394"/>
    <n v="1687"/>
  </r>
  <r>
    <n v="1004552024"/>
    <s v="CITY OF TUMWATER"/>
    <n v="200016423796"/>
    <x v="0"/>
    <n v="5000620728"/>
    <x v="0"/>
    <s v="SCH_24EC"/>
    <s v="One"/>
    <n v="20"/>
    <n v="755"/>
    <n v="844"/>
    <n v="814"/>
    <n v="789"/>
    <n v="807"/>
    <n v="650"/>
    <n v="533"/>
    <n v="645"/>
    <n v="561"/>
    <n v="679"/>
    <n v="627.26700000000005"/>
    <n v="835.73299999999995"/>
  </r>
  <r>
    <n v="1004552024"/>
    <s v="CITY OF TUMWATER"/>
    <n v="200025382165"/>
    <x v="0"/>
    <n v="5000642114"/>
    <x v="0"/>
    <s v="SCH_24EC"/>
    <s v="One"/>
    <n v="20"/>
    <n v="77"/>
    <n v="69"/>
    <n v="53"/>
    <n v="52"/>
    <n v="52"/>
    <n v="43"/>
    <n v="40"/>
    <n v="46"/>
    <n v="48"/>
    <n v="60"/>
    <n v="67"/>
    <n v="74"/>
  </r>
  <r>
    <n v="1004552024"/>
    <s v="CITY OF TUMWATER"/>
    <n v="220009176805"/>
    <x v="0"/>
    <n v="5000642900"/>
    <x v="0"/>
    <s v="SCH_24EL"/>
    <s v="One"/>
    <n v="20"/>
    <n v="80"/>
    <n v="70"/>
    <n v="70"/>
    <n v="60"/>
    <n v="50"/>
    <n v="50"/>
    <n v="40"/>
    <n v="40"/>
    <n v="50"/>
    <n v="60"/>
    <n v="70"/>
    <n v="86"/>
  </r>
  <r>
    <n v="1004552024"/>
    <s v="CITY OF TUMWATER"/>
    <n v="200016421659"/>
    <x v="0"/>
    <n v="5000647210"/>
    <x v="0"/>
    <s v="SCH_24EC"/>
    <s v="One"/>
    <n v="20"/>
    <n v="1720"/>
    <n v="1510"/>
    <n v="1500"/>
    <n v="1380"/>
    <n v="1340"/>
    <n v="1160"/>
    <n v="1060"/>
    <n v="1060"/>
    <n v="1000"/>
    <n v="1170"/>
    <n v="1290"/>
    <n v="1643"/>
  </r>
  <r>
    <n v="1004552024"/>
    <s v="CITY OF TUMWATER"/>
    <n v="200025374600"/>
    <x v="0"/>
    <n v="5000674210"/>
    <x v="0"/>
    <s v="SCH_24EC"/>
    <s v="One"/>
    <n v="20"/>
    <n v="1148"/>
    <n v="992"/>
    <n v="881"/>
    <n v="770"/>
    <n v="733"/>
    <n v="608"/>
    <n v="543"/>
    <n v="635"/>
    <n v="678"/>
    <n v="836"/>
    <n v="927"/>
    <n v="1127"/>
  </r>
  <r>
    <n v="1004552024"/>
    <s v="CITY OF TUMWATER"/>
    <n v="200025377777"/>
    <x v="0"/>
    <n v="5000678139"/>
    <x v="0"/>
    <s v="SCH_24EC"/>
    <s v="One"/>
    <n v="20"/>
    <n v="150"/>
    <n v="140"/>
    <n v="105.45"/>
    <n v="70"/>
    <n v="70"/>
    <n v="50"/>
    <n v="60"/>
    <n v="60"/>
    <n v="60"/>
    <n v="80"/>
    <n v="110"/>
    <n v="180"/>
  </r>
  <r>
    <n v="1004552024"/>
    <s v="CITY OF TUMWATER"/>
    <n v="200018695185"/>
    <x v="0"/>
    <n v="5000685642"/>
    <x v="0"/>
    <s v="SCH_24EC"/>
    <s v="One"/>
    <n v="20"/>
    <n v="7400"/>
    <n v="6720"/>
    <n v="6400"/>
    <n v="6200"/>
    <n v="5160"/>
    <n v="5240"/>
    <n v="5800"/>
    <n v="5840"/>
    <n v="5400"/>
    <n v="4800"/>
    <n v="5040"/>
    <n v="6040"/>
  </r>
  <r>
    <n v="1004552024"/>
    <s v="CITY OF TUMWATER"/>
    <n v="200025378650"/>
    <x v="0"/>
    <n v="5000685661"/>
    <x v="0"/>
    <s v="SCH_24EL"/>
    <s v="One"/>
    <n v="20"/>
    <n v="251"/>
    <n v="197"/>
    <n v="170"/>
    <n v="164"/>
    <n v="138"/>
    <n v="138"/>
    <n v="147"/>
    <n v="148"/>
    <n v="171"/>
    <n v="210"/>
    <n v="212"/>
    <n v="265"/>
  </r>
  <r>
    <n v="1004552024"/>
    <s v="CITY OF TUMWATER"/>
    <n v="200025374212"/>
    <x v="0"/>
    <n v="5000691566"/>
    <x v="0"/>
    <s v="SCH_24EC"/>
    <s v="One"/>
    <n v="20"/>
    <n v="183"/>
    <n v="144"/>
    <n v="124"/>
    <n v="118"/>
    <n v="90"/>
    <n v="87"/>
    <n v="88"/>
    <n v="76"/>
    <n v="82"/>
    <n v="94"/>
    <n v="95"/>
    <n v="118"/>
  </r>
  <r>
    <n v="1004552024"/>
    <s v="CITY OF TUMWATER"/>
    <n v="200018696126"/>
    <x v="0"/>
    <n v="5000709463"/>
    <x v="1"/>
    <s v="SCH_25EC"/>
    <s v="One"/>
    <n v="20"/>
    <n v="17200"/>
    <n v="17080"/>
    <n v="15880"/>
    <n v="12360"/>
    <n v="11760"/>
    <n v="10360"/>
    <n v="12000"/>
    <n v="12520"/>
    <n v="10840"/>
    <n v="11200"/>
    <n v="14760"/>
    <n v="19960"/>
  </r>
  <r>
    <n v="1004552024"/>
    <s v="CITY OF TUMWATER"/>
    <n v="200002142244"/>
    <x v="0"/>
    <n v="5000713017"/>
    <x v="0"/>
    <s v="SCH_24EC"/>
    <s v="One"/>
    <n v="20"/>
    <n v="638"/>
    <n v="545"/>
    <n v="507"/>
    <n v="485"/>
    <n v="391"/>
    <n v="355"/>
    <n v="352"/>
    <n v="344"/>
    <n v="361"/>
    <n v="476"/>
    <n v="545"/>
    <n v="641"/>
  </r>
  <r>
    <n v="1004552024"/>
    <s v="CITY OF TUMWATER"/>
    <n v="220009176482"/>
    <x v="0"/>
    <n v="5000715784"/>
    <x v="0"/>
    <s v="SCH_24EC"/>
    <s v="One"/>
    <n v="20"/>
    <n v="1240"/>
    <n v="1090"/>
    <n v="970"/>
    <n v="840"/>
    <n v="800"/>
    <n v="660"/>
    <n v="570"/>
    <n v="680"/>
    <n v="730"/>
    <n v="920"/>
    <n v="1000"/>
    <n v="1240"/>
  </r>
  <r>
    <n v="1004552024"/>
    <s v="CITY OF TUMWATER"/>
    <n v="200025384864"/>
    <x v="0"/>
    <n v="5000724041"/>
    <x v="0"/>
    <s v="SCH_24EL"/>
    <s v="One"/>
    <n v="20"/>
    <n v="882"/>
    <n v="674"/>
    <n v="596"/>
    <n v="561"/>
    <n v="552"/>
    <n v="571"/>
    <n v="646"/>
    <n v="642"/>
    <n v="702"/>
    <n v="857.47799999999995"/>
    <n v="817.721"/>
    <n v="748.80499999999995"/>
  </r>
  <r>
    <n v="1004552024"/>
    <s v="CITY OF TUMWATER"/>
    <n v="200025378460"/>
    <x v="0"/>
    <n v="5000728363"/>
    <x v="0"/>
    <s v="SCH_24EL"/>
    <s v="One"/>
    <n v="20"/>
    <n v="480"/>
    <n v="399"/>
    <n v="374"/>
    <n v="322"/>
    <n v="304"/>
    <n v="249"/>
    <n v="223"/>
    <n v="256"/>
    <n v="278"/>
    <n v="348"/>
    <n v="384"/>
    <n v="469"/>
  </r>
  <r>
    <n v="1004552024"/>
    <s v="CITY OF TUMWATER"/>
    <n v="200002141428"/>
    <x v="0"/>
    <n v="5000733583"/>
    <x v="0"/>
    <s v="SCH_24EC"/>
    <s v="One"/>
    <n v="20"/>
    <n v="460"/>
    <n v="470"/>
    <n v="460"/>
    <n v="430"/>
    <n v="470"/>
    <n v="420"/>
    <n v="380"/>
    <n v="420"/>
    <n v="280"/>
    <n v="310"/>
    <n v="430"/>
    <n v="531"/>
  </r>
  <r>
    <n v="1004552024"/>
    <s v="CITY OF TUMWATER"/>
    <n v="200016420917"/>
    <x v="0"/>
    <n v="5000736927"/>
    <x v="0"/>
    <s v="SCH_24EC"/>
    <s v="One"/>
    <n v="20"/>
    <n v="3920"/>
    <n v="3760"/>
    <n v="3760"/>
    <n v="3560"/>
    <n v="6040"/>
    <n v="5360"/>
    <n v="3080"/>
    <n v="7520"/>
    <n v="5040"/>
    <n v="6080"/>
    <n v="7600"/>
    <n v="8960"/>
  </r>
  <r>
    <n v="1004552024"/>
    <s v="CITY OF TUMWATER"/>
    <n v="200011815319"/>
    <x v="0"/>
    <n v="5000743634"/>
    <x v="0"/>
    <s v="SCH_24EC"/>
    <s v="One"/>
    <n v="20"/>
    <n v="1700"/>
    <n v="1570"/>
    <n v="1740"/>
    <n v="2480"/>
    <n v="10230"/>
    <n v="9540"/>
    <n v="10520"/>
    <n v="13370"/>
    <n v="12470"/>
    <n v="10200"/>
    <n v="1650"/>
    <n v="1452"/>
  </r>
  <r>
    <n v="1004552024"/>
    <s v="CITY OF TUMWATER"/>
    <n v="200011816879"/>
    <x v="0"/>
    <n v="5000744397"/>
    <x v="0"/>
    <s v="SCH_24EC"/>
    <s v="One"/>
    <n v="20"/>
    <n v="7010"/>
    <n v="6390"/>
    <n v="6100"/>
    <n v="6270"/>
    <n v="5970"/>
    <n v="6230"/>
    <n v="8080"/>
    <n v="7880"/>
    <n v="6660"/>
    <n v="5960"/>
    <n v="5980"/>
    <n v="7070"/>
  </r>
  <r>
    <n v="1004552024"/>
    <s v="CITY OF TUMWATER"/>
    <n v="200011816879"/>
    <x v="0"/>
    <n v="5000744809"/>
    <x v="0"/>
    <s v="SCH_24EC"/>
    <s v="One"/>
    <n v="20"/>
    <n v="2730"/>
    <n v="2430"/>
    <n v="2260"/>
    <n v="2600"/>
    <n v="3040"/>
    <n v="3780"/>
    <n v="5300"/>
    <n v="5150"/>
    <n v="4020"/>
    <n v="2440"/>
    <n v="2240"/>
    <n v="2670"/>
  </r>
  <r>
    <n v="1004552024"/>
    <s v="CITY OF TUMWATER"/>
    <n v="200011817687"/>
    <x v="0"/>
    <n v="5000788786"/>
    <x v="0"/>
    <s v="SCH_24EC"/>
    <s v="One"/>
    <n v="20"/>
    <n v="70"/>
    <n v="70"/>
    <n v="70"/>
    <n v="80"/>
    <n v="70"/>
    <n v="70"/>
    <n v="70"/>
    <n v="70"/>
    <n v="70"/>
    <n v="81"/>
    <n v="68"/>
    <n v="77"/>
  </r>
  <r>
    <n v="1004552024"/>
    <s v="CITY OF TUMWATER"/>
    <n v="200025372703"/>
    <x v="0"/>
    <n v="5000788946"/>
    <x v="0"/>
    <s v="SCH_24EC"/>
    <s v="One"/>
    <n v="20"/>
    <n v="1650"/>
    <n v="1270"/>
    <n v="1120"/>
    <n v="1050"/>
    <n v="830"/>
    <n v="760"/>
    <n v="820"/>
    <n v="1100"/>
    <n v="1580"/>
    <n v="2212"/>
    <n v="2158"/>
    <n v="2482"/>
  </r>
  <r>
    <n v="1004552024"/>
    <s v="CITY OF TUMWATER"/>
    <n v="200025382447"/>
    <x v="0"/>
    <n v="5000791037"/>
    <x v="0"/>
    <s v="SCH_24EL"/>
    <s v="One"/>
    <n v="20"/>
    <n v="298"/>
    <n v="236"/>
    <n v="207"/>
    <n v="196"/>
    <n v="157"/>
    <n v="145"/>
    <n v="157"/>
    <n v="167"/>
    <n v="190"/>
    <n v="242"/>
    <n v="245"/>
    <n v="303"/>
  </r>
  <r>
    <n v="1004552024"/>
    <s v="CITY OF TUMWATER"/>
    <n v="200002140628"/>
    <x v="0"/>
    <n v="5000792091"/>
    <x v="0"/>
    <s v="SCH_24EC"/>
    <s v="One"/>
    <n v="20"/>
    <n v="2515"/>
    <n v="2150"/>
    <n v="1914"/>
    <n v="1840"/>
    <n v="1326"/>
    <n v="1618"/>
    <n v="1288"/>
    <n v="1639"/>
    <n v="2089.0970000000002"/>
    <n v="1985.903"/>
    <n v="2257"/>
    <n v="2738"/>
  </r>
  <r>
    <n v="1004552024"/>
    <s v="CITY OF TUMWATER"/>
    <n v="200025385556"/>
    <x v="0"/>
    <n v="5000819303"/>
    <x v="0"/>
    <s v="SCH_24EC"/>
    <s v="One"/>
    <n v="20"/>
    <n v="679"/>
    <n v="580"/>
    <n v="545"/>
    <n v="472"/>
    <n v="447.88499999999999"/>
    <n v="355.11500000000001"/>
    <n v="320"/>
    <n v="361"/>
    <n v="403"/>
    <n v="501"/>
    <n v="551"/>
    <n v="694"/>
  </r>
  <r>
    <n v="1004552024"/>
    <s v="CITY OF TUMWATER"/>
    <n v="200025387040"/>
    <x v="0"/>
    <n v="5000825871"/>
    <x v="0"/>
    <s v="SCH_24EL"/>
    <s v="One"/>
    <n v="20"/>
    <n v="1329"/>
    <n v="1128"/>
    <n v="1023"/>
    <n v="900"/>
    <n v="849"/>
    <n v="694"/>
    <n v="635"/>
    <n v="740.79300000000001"/>
    <n v="798.20699999999999"/>
    <n v="986"/>
    <n v="1095"/>
    <n v="1336"/>
  </r>
  <r>
    <n v="1004552024"/>
    <s v="CITY OF TUMWATER"/>
    <n v="220009176417"/>
    <x v="0"/>
    <n v="5000849789"/>
    <x v="0"/>
    <s v="SCH_24EC"/>
    <s v="One"/>
    <n v="20"/>
    <n v="550"/>
    <n v="470"/>
    <n v="460"/>
    <n v="440"/>
    <n v="470"/>
    <n v="420"/>
    <n v="250"/>
    <n v="300"/>
    <n v="280"/>
    <n v="330"/>
    <n v="430"/>
    <n v="550"/>
  </r>
  <r>
    <n v="1004552024"/>
    <s v="CITY OF TUMWATER"/>
    <n v="200025383320"/>
    <x v="0"/>
    <n v="5000877989"/>
    <x v="0"/>
    <s v="SCH_24EL"/>
    <s v="One"/>
    <n v="20"/>
    <n v="500"/>
    <n v="400"/>
    <n v="340"/>
    <n v="340"/>
    <n v="300"/>
    <n v="330"/>
    <n v="360"/>
    <n v="360"/>
    <n v="410"/>
    <n v="531"/>
    <n v="499"/>
    <n v="579"/>
  </r>
  <r>
    <n v="1004552024"/>
    <s v="CITY OF TUMWATER"/>
    <n v="200018695342"/>
    <x v="0"/>
    <n v="5000878255"/>
    <x v="0"/>
    <s v="SCH_24EC"/>
    <s v="One"/>
    <n v="20"/>
    <n v="730"/>
    <n v="568"/>
    <n v="499"/>
    <n v="479"/>
    <n v="379"/>
    <n v="354"/>
    <n v="390"/>
    <n v="417"/>
    <n v="481"/>
    <n v="595"/>
    <n v="595"/>
    <n v="699"/>
  </r>
  <r>
    <n v="1004552024"/>
    <s v="CITY OF TUMWATER"/>
    <n v="220006254753"/>
    <x v="0"/>
    <n v="5000895556"/>
    <x v="0"/>
    <s v="SCH_24EL"/>
    <s v="One"/>
    <n v="20"/>
    <n v="721"/>
    <n v="570"/>
    <n v="502"/>
    <n v="475"/>
    <n v="378"/>
    <n v="354"/>
    <n v="380"/>
    <n v="404"/>
    <n v="456"/>
    <n v="592"/>
    <n v="596"/>
    <n v="737"/>
  </r>
  <r>
    <n v="1004552024"/>
    <s v="CITY OF TUMWATER"/>
    <n v="200011818255"/>
    <x v="0"/>
    <n v="5000911943"/>
    <x v="0"/>
    <s v="SCH_24EC"/>
    <s v="One"/>
    <n v="20"/>
    <n v="273"/>
    <n v="249"/>
    <n v="241"/>
    <n v="226"/>
    <n v="204"/>
    <n v="169"/>
    <n v="133"/>
    <n v="143"/>
    <n v="147"/>
    <n v="197"/>
    <n v="249"/>
    <n v="293"/>
  </r>
  <r>
    <n v="1004552024"/>
    <s v="CITY OF TUMWATER"/>
    <n v="200025378072"/>
    <x v="0"/>
    <n v="5000928258"/>
    <x v="0"/>
    <s v="SCH_24EC"/>
    <s v="One"/>
    <n v="20"/>
    <n v="432"/>
    <n v="375"/>
    <n v="337"/>
    <n v="294"/>
    <n v="278"/>
    <n v="229"/>
    <n v="197"/>
    <n v="233"/>
    <n v="253"/>
    <n v="317"/>
    <n v="348"/>
    <n v="429"/>
  </r>
  <r>
    <n v="1004552024"/>
    <s v="CITY OF TUMWATER"/>
    <n v="200025372885"/>
    <x v="0"/>
    <n v="5000929722"/>
    <x v="0"/>
    <s v="SCH_24EC"/>
    <s v="One"/>
    <n v="20"/>
    <n v="55"/>
    <n v="45"/>
    <n v="38"/>
    <n v="37"/>
    <n v="29"/>
    <n v="27"/>
    <n v="29"/>
    <n v="31"/>
    <n v="37"/>
    <n v="45"/>
    <n v="47"/>
    <n v="57"/>
  </r>
  <r>
    <n v="1004552024"/>
    <s v="CITY OF TUMWATER"/>
    <n v="200002143556"/>
    <x v="0"/>
    <n v="5000948547"/>
    <x v="0"/>
    <s v="SCH_24EC"/>
    <s v="One"/>
    <n v="20"/>
    <n v="1618"/>
    <n v="1430"/>
    <n v="1300"/>
    <n v="1155"/>
    <n v="1108"/>
    <n v="902"/>
    <n v="805"/>
    <n v="944"/>
    <n v="1019"/>
    <n v="1179"/>
    <n v="1254"/>
    <n v="1575"/>
  </r>
  <r>
    <n v="1004552024"/>
    <s v="CITY OF TUMWATER"/>
    <n v="220003971888"/>
    <x v="0"/>
    <n v="5000968572"/>
    <x v="0"/>
    <s v="SCH_24EL"/>
    <s v="One"/>
    <n v="20"/>
    <n v="150"/>
    <n v="120"/>
    <n v="110"/>
    <n v="100"/>
    <n v="80"/>
    <n v="70"/>
    <n v="90"/>
    <n v="80"/>
    <n v="100"/>
    <n v="128"/>
    <n v="126"/>
    <n v="155"/>
  </r>
  <r>
    <n v="1004552024"/>
    <s v="CITY OF TUMWATER"/>
    <n v="200016420743"/>
    <x v="0"/>
    <n v="5000993574"/>
    <x v="0"/>
    <s v="SCH_24EC"/>
    <s v="One"/>
    <n v="20"/>
    <n v="1160"/>
    <n v="1420"/>
    <n v="1940"/>
    <n v="2420"/>
    <n v="2400"/>
    <n v="1300"/>
    <n v="980"/>
    <n v="930"/>
    <n v="1090"/>
    <n v="1253"/>
    <n v="1340"/>
    <n v="1641"/>
  </r>
  <r>
    <n v="1004552024"/>
    <s v="CITY OF TUMWATER"/>
    <n v="200025387305"/>
    <x v="0"/>
    <n v="5001000131"/>
    <x v="0"/>
    <s v="SCH_24EC"/>
    <s v="One"/>
    <n v="20"/>
    <n v="2010"/>
    <n v="1580"/>
    <n v="1390"/>
    <n v="1310"/>
    <n v="1050"/>
    <n v="970"/>
    <n v="1040"/>
    <n v="1120"/>
    <n v="1280"/>
    <n v="1632"/>
    <n v="1658"/>
    <n v="2054"/>
  </r>
  <r>
    <n v="1004552024"/>
    <s v="CITY OF TUMWATER"/>
    <n v="200025379021"/>
    <x v="0"/>
    <n v="5001028963"/>
    <x v="0"/>
    <s v="SCH_24EL"/>
    <s v="One"/>
    <n v="20"/>
    <n v="1450"/>
    <n v="1240"/>
    <n v="1130"/>
    <n v="990"/>
    <n v="930"/>
    <n v="780"/>
    <n v="740"/>
    <n v="880"/>
    <n v="870"/>
    <n v="1040"/>
    <n v="1150"/>
    <n v="1428"/>
  </r>
  <r>
    <n v="1004552024"/>
    <s v="CITY OF TUMWATER"/>
    <n v="200025380508"/>
    <x v="0"/>
    <n v="5001033361"/>
    <x v="0"/>
    <s v="SCH_24EL"/>
    <s v="One"/>
    <n v="20"/>
    <n v="925"/>
    <n v="739"/>
    <n v="629"/>
    <n v="589"/>
    <n v="496"/>
    <n v="492"/>
    <n v="514"/>
    <n v="511"/>
    <n v="577"/>
    <n v="771"/>
    <n v="827"/>
    <n v="999"/>
  </r>
  <r>
    <n v="1004552024"/>
    <s v="CITY OF TUMWATER"/>
    <n v="200025377330"/>
    <x v="0"/>
    <n v="5001093212"/>
    <x v="0"/>
    <s v="SCH_24EC"/>
    <s v="One"/>
    <n v="20"/>
    <n v="60"/>
    <n v="50"/>
    <n v="40"/>
    <n v="40"/>
    <n v="30"/>
    <n v="40"/>
    <n v="20"/>
    <n v="40"/>
    <n v="30"/>
    <n v="49"/>
    <n v="47"/>
    <n v="56"/>
  </r>
  <r>
    <n v="1004552024"/>
    <s v="CITY OF TUMWATER"/>
    <n v="200002141980"/>
    <x v="0"/>
    <n v="5001105516"/>
    <x v="0"/>
    <s v="SCH_24EC"/>
    <s v="One"/>
    <n v="20"/>
    <n v="384"/>
    <n v="379"/>
    <n v="344"/>
    <n v="345"/>
    <n v="354"/>
    <n v="316"/>
    <n v="298"/>
    <n v="323"/>
    <n v="306"/>
    <n v="335"/>
    <n v="325"/>
    <n v="370"/>
  </r>
  <r>
    <n v="1004552024"/>
    <s v="CITY OF TUMWATER"/>
    <n v="200025376324"/>
    <x v="0"/>
    <n v="5001108043"/>
    <x v="0"/>
    <s v="SCH_24EC"/>
    <s v="One"/>
    <n v="20"/>
    <n v="130"/>
    <n v="100"/>
    <n v="90"/>
    <n v="80"/>
    <n v="70"/>
    <n v="60"/>
    <n v="60"/>
    <n v="70"/>
    <n v="60"/>
    <n v="90"/>
    <n v="90"/>
    <n v="131"/>
  </r>
  <r>
    <n v="1004552024"/>
    <s v="CITY OF TUMWATER"/>
    <n v="200025374386"/>
    <x v="0"/>
    <n v="5001134059"/>
    <x v="0"/>
    <s v="SCH_24EC"/>
    <s v="One"/>
    <n v="20"/>
    <n v="680"/>
    <n v="542"/>
    <n v="473"/>
    <n v="440"/>
    <n v="355"/>
    <n v="320"/>
    <n v="259"/>
    <n v="254"/>
    <n v="287"/>
    <n v="375"/>
    <n v="423"/>
    <n v="670"/>
  </r>
  <r>
    <n v="1004552024"/>
    <s v="CITY OF TUMWATER"/>
    <n v="200016421899"/>
    <x v="0"/>
    <n v="5001143641"/>
    <x v="0"/>
    <s v="SCH_24EC"/>
    <s v="One"/>
    <n v="20"/>
    <n v="240"/>
    <n v="200"/>
    <n v="230"/>
    <n v="190"/>
    <n v="160"/>
    <n v="130"/>
    <n v="120"/>
    <n v="130"/>
    <n v="120"/>
    <n v="140"/>
    <n v="140"/>
    <n v="210"/>
  </r>
  <r>
    <n v="1004552024"/>
    <s v="CITY OF TUMWATER"/>
    <n v="200025379500"/>
    <x v="0"/>
    <n v="5001144920"/>
    <x v="0"/>
    <s v="SCH_24EL"/>
    <s v="One"/>
    <n v="20"/>
    <n v="40"/>
    <n v="34"/>
    <n v="30"/>
    <n v="26"/>
    <n v="25"/>
    <n v="22"/>
    <n v="19"/>
    <n v="22"/>
    <n v="24"/>
    <n v="28"/>
    <n v="32"/>
    <n v="38"/>
  </r>
  <r>
    <n v="1004552024"/>
    <s v="CITY OF TUMWATER"/>
    <n v="200025385077"/>
    <x v="0"/>
    <n v="5001152531"/>
    <x v="0"/>
    <s v="SCH_24EC"/>
    <s v="One"/>
    <n v="20"/>
    <n v="59"/>
    <n v="47"/>
    <n v="42"/>
    <n v="38"/>
    <n v="31"/>
    <n v="28"/>
    <n v="30"/>
    <n v="32"/>
    <n v="37"/>
    <n v="47"/>
    <n v="48"/>
    <n v="60"/>
  </r>
  <r>
    <n v="1004552024"/>
    <s v="CITY OF TUMWATER"/>
    <n v="200002142731"/>
    <x v="0"/>
    <n v="5001154923"/>
    <x v="0"/>
    <s v="SCH_24EL"/>
    <s v="One"/>
    <n v="20"/>
    <n v="2180"/>
    <n v="1870"/>
    <n v="1690"/>
    <n v="1470"/>
    <n v="1050"/>
    <n v="1210"/>
    <n v="1070"/>
    <n v="1230"/>
    <n v="1260"/>
    <n v="1510"/>
    <n v="1690"/>
    <n v="2080"/>
  </r>
  <r>
    <n v="1004552024"/>
    <s v="CITY OF TUMWATER"/>
    <n v="200025380953"/>
    <x v="0"/>
    <n v="5001177938"/>
    <x v="0"/>
    <s v="SCH_24EC"/>
    <s v="One"/>
    <n v="20"/>
    <n v="70"/>
    <n v="60"/>
    <n v="50"/>
    <n v="50"/>
    <n v="40"/>
    <n v="40"/>
    <n v="30"/>
    <n v="40"/>
    <n v="40"/>
    <n v="40"/>
    <n v="60"/>
    <n v="70"/>
  </r>
  <r>
    <n v="1004552024"/>
    <s v="CITY OF TUMWATER"/>
    <n v="200016422145"/>
    <x v="0"/>
    <n v="5001189330"/>
    <x v="0"/>
    <s v="SCH_24EC"/>
    <s v="One"/>
    <n v="20"/>
    <n v="2400"/>
    <n v="1760"/>
    <n v="1540"/>
    <n v="1610"/>
    <n v="1320"/>
    <n v="1160"/>
    <n v="1350"/>
    <n v="1450"/>
    <n v="1500"/>
    <n v="1728"/>
    <n v="1891"/>
    <n v="2217"/>
  </r>
  <r>
    <n v="1004552024"/>
    <s v="CITY OF TUMWATER"/>
    <n v="200025380144"/>
    <x v="0"/>
    <n v="5001298042"/>
    <x v="0"/>
    <s v="SCH_24EC"/>
    <s v="One"/>
    <n v="20"/>
    <n v="110"/>
    <n v="80"/>
    <n v="80"/>
    <n v="70"/>
    <n v="60"/>
    <n v="50"/>
    <n v="60"/>
    <n v="60"/>
    <n v="70"/>
    <n v="85"/>
    <n v="90"/>
    <n v="110"/>
  </r>
  <r>
    <n v="1004552024"/>
    <s v="CITY OF TUMWATER"/>
    <n v="200025373248"/>
    <x v="0"/>
    <n v="5001308671"/>
    <x v="0"/>
    <s v="SCH_24EL"/>
    <s v="One"/>
    <n v="20"/>
    <n v="2013"/>
    <n v="1503"/>
    <n v="1366"/>
    <n v="1114"/>
    <n v="1174"/>
    <n v="1090"/>
    <n v="1094"/>
    <n v="1175.9000000000001"/>
    <n v="1489.1"/>
    <n v="1502.425"/>
    <n v="1688.575"/>
    <n v="2038"/>
  </r>
  <r>
    <n v="1004552024"/>
    <s v="CITY OF TUMWATER"/>
    <n v="220006254738"/>
    <x v="0"/>
    <n v="5001309172"/>
    <x v="0"/>
    <s v="SCH_24EC"/>
    <s v="One"/>
    <n v="20"/>
    <n v="147"/>
    <n v="128"/>
    <n v="115"/>
    <n v="100"/>
    <n v="96"/>
    <n v="84"/>
    <n v="76"/>
    <n v="88"/>
    <n v="92"/>
    <n v="113"/>
    <n v="120"/>
    <n v="145"/>
  </r>
  <r>
    <n v="1004552024"/>
    <s v="CITY OF TUMWATER"/>
    <n v="200018697439"/>
    <x v="0"/>
    <n v="5001315694"/>
    <x v="1"/>
    <s v="SCH_25EC"/>
    <s v="One"/>
    <n v="20"/>
    <n v="14280"/>
    <n v="12720"/>
    <n v="13320"/>
    <n v="11520"/>
    <n v="11640"/>
    <n v="9840"/>
    <n v="9360"/>
    <n v="10920"/>
    <n v="10080"/>
    <n v="11280"/>
    <n v="9720"/>
    <n v="12720"/>
  </r>
  <r>
    <n v="1004552024"/>
    <s v="CITY OF TUMWATER"/>
    <n v="200025386166"/>
    <x v="0"/>
    <n v="5001331936"/>
    <x v="0"/>
    <s v="SCH_24EL"/>
    <s v="One"/>
    <n v="20"/>
    <n v="40"/>
    <n v="40"/>
    <n v="40"/>
    <n v="30"/>
    <n v="40"/>
    <n v="30"/>
    <n v="40"/>
    <n v="40"/>
    <n v="30"/>
    <n v="40"/>
    <n v="40"/>
    <n v="45"/>
  </r>
  <r>
    <n v="1004552024"/>
    <s v="CITY OF TUMWATER"/>
    <n v="200025385309"/>
    <x v="0"/>
    <n v="5001337749"/>
    <x v="0"/>
    <s v="SCH_24EC"/>
    <s v="One"/>
    <n v="20"/>
    <n v="1570"/>
    <n v="1350"/>
    <n v="1200"/>
    <n v="1040"/>
    <n v="1000"/>
    <n v="820"/>
    <n v="730"/>
    <n v="850"/>
    <n v="910"/>
    <n v="1110"/>
    <n v="1240"/>
    <n v="1506"/>
  </r>
  <r>
    <n v="1004552024"/>
    <s v="CITY OF TUMWATER"/>
    <n v="200018679858"/>
    <x v="0"/>
    <n v="5001343613"/>
    <x v="0"/>
    <s v="SCH_24EC"/>
    <s v="One"/>
    <n v="20"/>
    <n v="1548"/>
    <n v="393"/>
    <n v="163"/>
    <n v="505"/>
    <n v="61"/>
    <n v="64"/>
    <n v="33"/>
    <n v="30"/>
    <n v="30"/>
    <n v="112"/>
    <n v="90"/>
    <n v="89"/>
  </r>
  <r>
    <n v="1004552024"/>
    <s v="CITY OF TUMWATER"/>
    <n v="200016424349"/>
    <x v="0"/>
    <n v="5001349623"/>
    <x v="0"/>
    <s v="SCH_24EC"/>
    <s v="One"/>
    <n v="20"/>
    <n v="3370"/>
    <n v="3390"/>
    <n v="3220"/>
    <n v="3080"/>
    <n v="2410"/>
    <n v="2020"/>
    <n v="1760"/>
    <n v="1390"/>
    <n v="1400"/>
    <n v="1737"/>
    <n v="2069"/>
    <n v="3054"/>
  </r>
  <r>
    <n v="1004552024"/>
    <s v="CITY OF TUMWATER"/>
    <n v="200025379674"/>
    <x v="0"/>
    <n v="5001371683"/>
    <x v="0"/>
    <s v="SCH_24EL"/>
    <s v="One"/>
    <n v="20"/>
    <n v="310"/>
    <n v="268"/>
    <n v="240"/>
    <n v="211"/>
    <n v="200"/>
    <n v="164"/>
    <n v="146"/>
    <n v="170"/>
    <n v="183"/>
    <n v="228"/>
    <n v="251"/>
    <n v="301"/>
  </r>
  <r>
    <n v="1004552024"/>
    <s v="CITY OF TUMWATER"/>
    <n v="200025383932"/>
    <x v="0"/>
    <n v="5001374818"/>
    <x v="0"/>
    <s v="SCH_24EC"/>
    <s v="One"/>
    <n v="20"/>
    <n v="475"/>
    <n v="380"/>
    <n v="332"/>
    <n v="316"/>
    <n v="272"/>
    <n v="257"/>
    <n v="276"/>
    <n v="290"/>
    <n v="329"/>
    <n v="411"/>
    <n v="397"/>
    <n v="483"/>
  </r>
  <r>
    <n v="1004552024"/>
    <s v="CITY OF TUMWATER"/>
    <n v="200011817398"/>
    <x v="0"/>
    <n v="5001392089"/>
    <x v="0"/>
    <s v="SCH_24EC"/>
    <s v="One"/>
    <n v="20"/>
    <n v="469"/>
    <n v="452"/>
    <n v="367"/>
    <n v="277"/>
    <n v="154"/>
    <n v="139"/>
    <n v="77"/>
    <n v="74"/>
    <n v="102"/>
    <n v="268"/>
    <n v="336"/>
    <n v="521"/>
  </r>
  <r>
    <n v="1004552024"/>
    <s v="CITY OF TUMWATER"/>
    <n v="200016423366"/>
    <x v="0"/>
    <n v="5001399975"/>
    <x v="0"/>
    <s v="SCH_24EC"/>
    <s v="One"/>
    <n v="20"/>
    <n v="980"/>
    <n v="940"/>
    <n v="530"/>
    <n v="240"/>
    <n v="360"/>
    <n v="350"/>
    <n v="420"/>
    <n v="320"/>
    <n v="150"/>
    <n v="154"/>
    <n v="190"/>
    <n v="642"/>
  </r>
  <r>
    <n v="1004552024"/>
    <s v="CITY OF TUMWATER"/>
    <n v="200025375896"/>
    <x v="0"/>
    <n v="5001401768"/>
    <x v="0"/>
    <s v="SCH_24EL"/>
    <s v="One"/>
    <n v="20"/>
    <n v="370"/>
    <n v="320"/>
    <n v="290"/>
    <n v="250"/>
    <n v="230"/>
    <n v="200"/>
    <n v="160"/>
    <n v="200"/>
    <n v="220"/>
    <n v="270"/>
    <n v="290"/>
    <n v="374"/>
  </r>
  <r>
    <n v="1004552024"/>
    <s v="CITY OF TUMWATER"/>
    <n v="200018696282"/>
    <x v="0"/>
    <n v="5001411626"/>
    <x v="0"/>
    <s v="SCH_24EC"/>
    <s v="One"/>
    <n v="20"/>
    <n v="3150"/>
    <n v="2850"/>
    <n v="2750"/>
    <n v="2540"/>
    <n v="2710"/>
    <n v="2520"/>
    <n v="2670"/>
    <n v="2960"/>
    <n v="2820"/>
    <n v="2719"/>
    <n v="2563"/>
    <n v="2958"/>
  </r>
  <r>
    <n v="1004552024"/>
    <s v="CITY OF TUMWATER"/>
    <n v="200018696548"/>
    <x v="0"/>
    <n v="5001429326"/>
    <x v="0"/>
    <s v="SCH_24EC"/>
    <s v="One"/>
    <n v="20"/>
    <n v="1071"/>
    <n v="750"/>
    <n v="755"/>
    <n v="775"/>
    <n v="628"/>
    <n v="650"/>
    <n v="689"/>
    <n v="647"/>
    <n v="642"/>
    <n v="667"/>
    <n v="538"/>
    <n v="751"/>
  </r>
  <r>
    <n v="1004552024"/>
    <s v="CITY OF TUMWATER"/>
    <n v="200011817133"/>
    <x v="0"/>
    <n v="5001439427"/>
    <x v="0"/>
    <s v="SCH_24EC"/>
    <s v="One"/>
    <n v="20"/>
    <n v="1770"/>
    <n v="1660"/>
    <n v="1900"/>
    <n v="1560"/>
    <n v="960"/>
    <n v="490"/>
    <n v="3590"/>
    <n v="15150"/>
    <n v="14280"/>
    <n v="8330"/>
    <n v="1290"/>
    <n v="1580"/>
  </r>
  <r>
    <n v="1004552024"/>
    <s v="CITY OF TUMWATER"/>
    <n v="200025380292"/>
    <x v="0"/>
    <n v="5001441121"/>
    <x v="0"/>
    <s v="SCH_24EL"/>
    <s v="One"/>
    <n v="20"/>
    <n v="122"/>
    <n v="101"/>
    <n v="90"/>
    <n v="81"/>
    <n v="78"/>
    <n v="63"/>
    <n v="53"/>
    <n v="66"/>
    <n v="66"/>
    <n v="82"/>
    <n v="94"/>
    <n v="128"/>
  </r>
  <r>
    <n v="1004552024"/>
    <s v="CITY OF TUMWATER"/>
    <n v="200025379898"/>
    <x v="0"/>
    <n v="5001474982"/>
    <x v="0"/>
    <s v="SCH_24EC"/>
    <s v="One"/>
    <n v="20"/>
    <n v="325"/>
    <n v="262"/>
    <n v="231"/>
    <n v="217"/>
    <n v="170"/>
    <n v="155"/>
    <n v="168"/>
    <n v="181"/>
    <n v="211"/>
    <n v="269"/>
    <n v="278"/>
    <n v="343"/>
  </r>
  <r>
    <n v="1004552024"/>
    <s v="CITY OF TUMWATER"/>
    <n v="200002141733"/>
    <x v="0"/>
    <n v="5001483084"/>
    <x v="0"/>
    <s v="SCH_24EC"/>
    <s v="One"/>
    <n v="20"/>
    <n v="580"/>
    <n v="470"/>
    <n v="440"/>
    <n v="450"/>
    <n v="390"/>
    <n v="390"/>
    <n v="420"/>
    <n v="410"/>
    <n v="420"/>
    <n v="505"/>
    <n v="481"/>
    <n v="575"/>
  </r>
  <r>
    <n v="1004552024"/>
    <s v="CITY OF TUMWATER"/>
    <n v="200018696704"/>
    <x v="0"/>
    <n v="5001492966"/>
    <x v="0"/>
    <s v="SCH_24EC"/>
    <s v="One"/>
    <n v="20"/>
    <n v="11680"/>
    <n v="10360"/>
    <n v="9640"/>
    <n v="7120"/>
    <n v="5360"/>
    <n v="5400"/>
    <n v="5400"/>
    <n v="5120"/>
    <n v="5080"/>
    <n v="7840"/>
    <n v="8440"/>
    <n v="11560"/>
  </r>
  <r>
    <n v="1004552024"/>
    <s v="CITY OF TUMWATER"/>
    <n v="200025382645"/>
    <x v="0"/>
    <n v="5001502928"/>
    <x v="0"/>
    <s v="SCH_24EL"/>
    <s v="One"/>
    <n v="20"/>
    <n v="84"/>
    <n v="63"/>
    <n v="55"/>
    <n v="51"/>
    <n v="43"/>
    <n v="42"/>
    <n v="45"/>
    <n v="47"/>
    <n v="51"/>
    <n v="62"/>
    <n v="62"/>
    <n v="77"/>
  </r>
  <r>
    <n v="1004552024"/>
    <s v="CITY OF TUMWATER"/>
    <n v="200025381191"/>
    <x v="0"/>
    <n v="5001510507"/>
    <x v="0"/>
    <s v="SCH_24EL"/>
    <s v="One"/>
    <n v="20"/>
    <n v="137"/>
    <n v="108"/>
    <n v="94"/>
    <n v="90"/>
    <n v="74"/>
    <n v="74"/>
    <n v="79"/>
    <n v="79"/>
    <n v="88"/>
    <n v="111"/>
    <n v="118"/>
    <n v="143"/>
  </r>
  <r>
    <n v="1004552024"/>
    <s v="CITY OF TUMWATER"/>
    <n v="200002140347"/>
    <x v="0"/>
    <n v="5001524901"/>
    <x v="0"/>
    <s v="SCH_24EC"/>
    <s v="One"/>
    <n v="20"/>
    <n v="943"/>
    <n v="735"/>
    <n v="648"/>
    <n v="615"/>
    <n v="495"/>
    <n v="480"/>
    <n v="541"/>
    <n v="568"/>
    <n v="641"/>
    <n v="827"/>
    <n v="843"/>
    <n v="1044"/>
  </r>
  <r>
    <n v="1004552024"/>
    <s v="CITY OF TUMWATER"/>
    <n v="200016421220"/>
    <x v="0"/>
    <n v="5001532518"/>
    <x v="0"/>
    <s v="SCH_24EC"/>
    <s v="One"/>
    <n v="20"/>
    <n v="460"/>
    <n v="320"/>
    <n v="220"/>
    <n v="170"/>
    <n v="130"/>
    <n v="130"/>
    <n v="140"/>
    <n v="120"/>
    <n v="120"/>
    <n v="120"/>
    <n v="200"/>
    <n v="369"/>
  </r>
  <r>
    <n v="1004552024"/>
    <s v="CITY OF TUMWATER"/>
    <n v="220009176847"/>
    <x v="0"/>
    <n v="5001602613"/>
    <x v="0"/>
    <s v="SCH_24EC"/>
    <s v="One"/>
    <n v="20"/>
    <n v="1370"/>
    <n v="1120"/>
    <n v="1010"/>
    <n v="880"/>
    <n v="830"/>
    <n v="700"/>
    <n v="640"/>
    <n v="740"/>
    <n v="780"/>
    <n v="960"/>
    <n v="1080"/>
    <n v="1330"/>
  </r>
  <r>
    <n v="1004552024"/>
    <s v="CITY OF TUMWATER"/>
    <n v="200002143283"/>
    <x v="0"/>
    <n v="5001636116"/>
    <x v="0"/>
    <s v="SCH_24EC"/>
    <s v="One"/>
    <n v="20"/>
    <n v="483"/>
    <n v="612"/>
    <n v="538"/>
    <n v="514"/>
    <n v="503"/>
    <n v="512"/>
    <n v="413"/>
    <n v="335"/>
    <n v="373"/>
    <n v="370"/>
    <n v="528"/>
    <n v="591"/>
  </r>
  <r>
    <n v="1004552024"/>
    <s v="CITY OF TUMWATER"/>
    <n v="200025378262"/>
    <x v="0"/>
    <n v="5001649545"/>
    <x v="0"/>
    <s v="SCH_24EL"/>
    <s v="One"/>
    <n v="20"/>
    <n v="27"/>
    <n v="22"/>
    <n v="21"/>
    <n v="18"/>
    <n v="17"/>
    <n v="14"/>
    <n v="11"/>
    <n v="13"/>
    <n v="15"/>
    <n v="19"/>
    <n v="22"/>
    <n v="26"/>
  </r>
  <r>
    <n v="1004552024"/>
    <s v="CITY OF TUMWATER"/>
    <n v="200016421436"/>
    <x v="0"/>
    <n v="5001676345"/>
    <x v="0"/>
    <s v="SCH_24EC"/>
    <s v="One"/>
    <n v="20"/>
    <n v="1970"/>
    <n v="1800"/>
    <n v="1790"/>
    <n v="1720"/>
    <n v="1790"/>
    <n v="1620"/>
    <n v="1470"/>
    <n v="1560"/>
    <n v="1430"/>
    <n v="1650"/>
    <n v="1710"/>
    <n v="1982"/>
  </r>
  <r>
    <n v="1004552024"/>
    <s v="CITY OF TUMWATER"/>
    <n v="200018695888"/>
    <x v="0"/>
    <n v="5001684092"/>
    <x v="0"/>
    <s v="SCH_24EC"/>
    <s v="One"/>
    <n v="20"/>
    <n v="4280"/>
    <n v="4280"/>
    <n v="4280"/>
    <n v="3800"/>
    <n v="2960"/>
    <n v="2600"/>
    <n v="2960"/>
    <n v="2760"/>
    <n v="2480"/>
    <n v="3040"/>
    <n v="3480"/>
    <n v="4560"/>
  </r>
  <r>
    <n v="1004552024"/>
    <s v="CITY OF TUMWATER"/>
    <n v="200011816069"/>
    <x v="0"/>
    <n v="5001685571"/>
    <x v="0"/>
    <s v="SCH_24EC"/>
    <s v="One"/>
    <n v="20"/>
    <n v="2320"/>
    <n v="2090"/>
    <n v="1960"/>
    <n v="2440"/>
    <n v="2170"/>
    <n v="2380"/>
    <n v="2880"/>
    <n v="2640"/>
    <n v="1960"/>
    <n v="2112"/>
    <n v="1916"/>
    <n v="2262"/>
  </r>
  <r>
    <n v="1004552024"/>
    <s v="CITY OF TUMWATER"/>
    <n v="200025382876"/>
    <x v="0"/>
    <n v="5001688576"/>
    <x v="0"/>
    <s v="SCH_24EC"/>
    <s v="One"/>
    <n v="20"/>
    <n v="1190"/>
    <n v="960"/>
    <n v="840"/>
    <n v="780"/>
    <n v="650"/>
    <n v="600"/>
    <n v="590"/>
    <n v="680"/>
    <n v="580"/>
    <n v="1046"/>
    <n v="1056"/>
    <n v="1350"/>
  </r>
  <r>
    <n v="1004552024"/>
    <s v="CITY OF TUMWATER"/>
    <n v="200011815574"/>
    <x v="0"/>
    <n v="5001711567"/>
    <x v="1"/>
    <s v="SCH_25EC"/>
    <s v="One"/>
    <n v="20"/>
    <n v="62720"/>
    <n v="64520"/>
    <n v="58720"/>
    <n v="68040"/>
    <n v="81640"/>
    <n v="85880"/>
    <n v="96160"/>
    <n v="123640"/>
    <n v="115720"/>
    <n v="92040"/>
    <n v="65200"/>
    <n v="76480"/>
  </r>
  <r>
    <n v="1004552024"/>
    <s v="CITY OF TUMWATER"/>
    <n v="220009176797"/>
    <x v="0"/>
    <n v="5001715937"/>
    <x v="0"/>
    <s v="SCH_24EL"/>
    <s v="One"/>
    <n v="20"/>
    <n v="1325"/>
    <n v="1118"/>
    <n v="1012"/>
    <n v="882"/>
    <n v="848"/>
    <n v="708"/>
    <n v="636"/>
    <n v="744"/>
    <n v="787"/>
    <n v="980"/>
    <n v="1121"/>
    <n v="1327"/>
  </r>
  <r>
    <n v="1004552024"/>
    <s v="CITY OF TUMWATER"/>
    <n v="200002142483"/>
    <x v="0"/>
    <n v="5001737382"/>
    <x v="0"/>
    <s v="SCH_24EC"/>
    <s v="One"/>
    <n v="20"/>
    <n v="1038"/>
    <n v="932"/>
    <n v="879"/>
    <n v="804"/>
    <n v="780"/>
    <n v="671"/>
    <n v="600"/>
    <n v="675"/>
    <n v="676"/>
    <n v="786"/>
    <n v="909"/>
    <n v="1090"/>
  </r>
  <r>
    <n v="1004552024"/>
    <s v="CITY OF TUMWATER"/>
    <n v="200025381456"/>
    <x v="0"/>
    <n v="5001753178"/>
    <x v="0"/>
    <s v="SCH_24EC"/>
    <s v="One"/>
    <n v="20"/>
    <n v="90"/>
    <n v="70"/>
    <n v="50"/>
    <n v="60"/>
    <n v="50"/>
    <n v="40"/>
    <n v="40"/>
    <n v="43.33"/>
    <n v="61.94"/>
    <n v="75.73"/>
    <n v="71"/>
    <n v="89"/>
  </r>
  <r>
    <n v="1004552024"/>
    <s v="CITY OF TUMWATER"/>
    <n v="200002142988"/>
    <x v="0"/>
    <n v="5001757418"/>
    <x v="0"/>
    <s v="SCH_24EC"/>
    <s v="One"/>
    <n v="20"/>
    <n v="501"/>
    <n v="417"/>
    <n v="391"/>
    <n v="397"/>
    <n v="338"/>
    <n v="329"/>
    <n v="354"/>
    <n v="354"/>
    <n v="380"/>
    <n v="442"/>
    <n v="432"/>
    <n v="509"/>
  </r>
  <r>
    <n v="1004552024"/>
    <s v="CITY OF TUMWATER"/>
    <n v="220006161347"/>
    <x v="0"/>
    <n v="5001770785"/>
    <x v="0"/>
    <s v="SCH_24EC"/>
    <s v="One"/>
    <n v="20"/>
    <n v="63"/>
    <n v="53"/>
    <n v="45"/>
    <n v="41"/>
    <n v="39"/>
    <n v="36"/>
    <n v="32"/>
    <n v="36"/>
    <n v="38"/>
    <n v="47"/>
    <n v="55"/>
    <n v="66"/>
  </r>
  <r>
    <n v="1004552024"/>
    <s v="CITY OF TUMWATER"/>
    <n v="220009176466"/>
    <x v="0"/>
    <n v="5001800091"/>
    <x v="0"/>
    <s v="SCH_24EC"/>
    <s v="One"/>
    <n v="20"/>
    <n v="152"/>
    <n v="130"/>
    <n v="120"/>
    <n v="104"/>
    <n v="98"/>
    <n v="81"/>
    <n v="72"/>
    <n v="83"/>
    <n v="90"/>
    <n v="113"/>
    <n v="124"/>
    <n v="152"/>
  </r>
  <r>
    <n v="1004552024"/>
    <s v="CITY OF TUMWATER"/>
    <n v="200025383718"/>
    <x v="0"/>
    <n v="5001811095"/>
    <x v="0"/>
    <s v="SCH_24EC"/>
    <s v="One"/>
    <n v="20"/>
    <n v="646"/>
    <n v="506"/>
    <n v="441"/>
    <n v="413"/>
    <n v="337"/>
    <n v="315"/>
    <n v="345"/>
    <n v="369"/>
    <n v="423"/>
    <n v="544"/>
    <n v="544"/>
    <n v="657"/>
  </r>
  <r>
    <n v="1004552024"/>
    <s v="CITY OF TUMWATER"/>
    <n v="200025384690"/>
    <x v="0"/>
    <n v="5001811150"/>
    <x v="0"/>
    <s v="SCH_24EC"/>
    <s v="One"/>
    <n v="20"/>
    <n v="889"/>
    <n v="772"/>
    <n v="708"/>
    <n v="610"/>
    <n v="571"/>
    <n v="472"/>
    <n v="432"/>
    <n v="500"/>
    <n v="520"/>
    <n v="652"/>
    <n v="724"/>
    <n v="888"/>
  </r>
  <r>
    <n v="1004552024"/>
    <s v="CITY OF TUMWATER"/>
    <n v="200016424620"/>
    <x v="0"/>
    <n v="5001814539"/>
    <x v="0"/>
    <s v="SCH_24EC"/>
    <s v="One"/>
    <n v="20"/>
    <n v="1950"/>
    <n v="1870"/>
    <n v="2270"/>
    <n v="1920"/>
    <n v="2790"/>
    <n v="2730"/>
    <n v="2370"/>
    <n v="2760"/>
    <n v="2310"/>
    <n v="2280"/>
    <n v="2500"/>
    <n v="3190"/>
  </r>
  <r>
    <n v="1004552024"/>
    <s v="CITY OF TUMWATER"/>
    <n v="200025386869"/>
    <x v="0"/>
    <n v="5001825867"/>
    <x v="0"/>
    <s v="SCH_24EC"/>
    <s v="One"/>
    <n v="20"/>
    <n v="917"/>
    <n v="708"/>
    <n v="615"/>
    <n v="587"/>
    <n v="486"/>
    <n v="473"/>
    <n v="501"/>
    <n v="513"/>
    <n v="580"/>
    <n v="760"/>
    <n v="827"/>
    <n v="1034"/>
  </r>
  <r>
    <n v="1004552024"/>
    <s v="CITY OF TUMWATER"/>
    <n v="200025381712"/>
    <x v="0"/>
    <n v="5001830358"/>
    <x v="0"/>
    <s v="SCH_24EL"/>
    <s v="One"/>
    <n v="20"/>
    <n v="698"/>
    <n v="559"/>
    <n v="490"/>
    <n v="462"/>
    <n v="368"/>
    <n v="339"/>
    <n v="369"/>
    <n v="393"/>
    <n v="454"/>
    <n v="569"/>
    <n v="581"/>
    <n v="716"/>
  </r>
  <r>
    <n v="1004552024"/>
    <s v="CITY OF TUMWATER"/>
    <n v="200016420115"/>
    <x v="0"/>
    <n v="5001849411"/>
    <x v="0"/>
    <s v="SCH_24EC"/>
    <s v="One"/>
    <n v="20"/>
    <n v="4160"/>
    <n v="2320"/>
    <n v="3740"/>
    <n v="3570"/>
    <n v="4250"/>
    <n v="3950"/>
    <n v="3280"/>
    <n v="4620"/>
    <n v="4400"/>
    <n v="4480"/>
    <n v="4510"/>
    <n v="4338"/>
  </r>
  <r>
    <n v="1004552024"/>
    <s v="CITY OF TUMWATER"/>
    <n v="200025383155"/>
    <x v="0"/>
    <n v="5001861249"/>
    <x v="0"/>
    <s v="SCH_24EC"/>
    <s v="One"/>
    <n v="20"/>
    <n v="100"/>
    <n v="100"/>
    <n v="80"/>
    <n v="70"/>
    <n v="70"/>
    <n v="60"/>
    <n v="50"/>
    <n v="60"/>
    <n v="70"/>
    <n v="80"/>
    <n v="80"/>
    <n v="100"/>
  </r>
  <r>
    <n v="1004552024"/>
    <s v="CITY OF TUMWATER"/>
    <n v="200025373503"/>
    <x v="0"/>
    <n v="5001867202"/>
    <x v="0"/>
    <s v="SCH_24EC"/>
    <s v="One"/>
    <n v="20"/>
    <n v="424"/>
    <n v="336"/>
    <n v="296"/>
    <n v="281"/>
    <n v="227"/>
    <n v="212"/>
    <n v="228"/>
    <n v="242"/>
    <n v="276"/>
    <n v="354"/>
    <n v="357"/>
    <n v="439"/>
  </r>
  <r>
    <n v="1004552024"/>
    <s v="CITY OF TUMWATER"/>
    <n v="220006254803"/>
    <x v="0"/>
    <n v="5001870707"/>
    <x v="0"/>
    <s v="SCH_24EL"/>
    <s v="One"/>
    <n v="20"/>
    <n v="1009"/>
    <n v="806"/>
    <n v="708"/>
    <n v="668"/>
    <n v="529"/>
    <n v="489"/>
    <n v="527"/>
    <n v="567"/>
    <n v="653"/>
    <n v="821"/>
    <n v="841"/>
    <n v="1034"/>
  </r>
  <r>
    <n v="1004552024"/>
    <s v="CITY OF TUMWATER"/>
    <n v="200016422335"/>
    <x v="0"/>
    <n v="5001876565"/>
    <x v="0"/>
    <s v="SCH_24EC"/>
    <s v="One"/>
    <n v="20"/>
    <n v="1590"/>
    <n v="1070"/>
    <n v="980"/>
    <n v="880"/>
    <n v="650"/>
    <n v="680"/>
    <n v="610"/>
    <n v="450"/>
    <n v="430"/>
    <n v="506"/>
    <n v="1035"/>
    <n v="1298"/>
  </r>
  <r>
    <n v="1004552024"/>
    <s v="CITY OF TUMWATER"/>
    <n v="200016420388"/>
    <x v="0"/>
    <n v="5001914074"/>
    <x v="0"/>
    <s v="SCH_24EC"/>
    <s v="One"/>
    <n v="20"/>
    <m/>
    <n v="10"/>
    <m/>
    <n v="10"/>
    <m/>
    <n v="10"/>
    <m/>
    <n v="10"/>
    <m/>
    <n v="1"/>
    <n v="4"/>
    <n v="5"/>
  </r>
  <r>
    <n v="1004552024"/>
    <s v="CITY OF TUMWATER"/>
    <n v="200002141154"/>
    <x v="0"/>
    <n v="5001922293"/>
    <x v="0"/>
    <s v="SCH_24EC"/>
    <s v="One"/>
    <n v="20"/>
    <n v="760"/>
    <n v="640"/>
    <n v="590"/>
    <n v="600"/>
    <n v="490"/>
    <n v="470"/>
    <n v="360"/>
    <n v="350"/>
    <n v="370"/>
    <n v="483"/>
    <n v="589"/>
    <n v="724"/>
  </r>
  <r>
    <n v="1004552024"/>
    <s v="CITY OF TUMWATER"/>
    <n v="200025381928"/>
    <x v="0"/>
    <n v="5001923545"/>
    <x v="0"/>
    <s v="SCH_24EC"/>
    <s v="One"/>
    <n v="20"/>
    <n v="482"/>
    <n v="418"/>
    <n v="372"/>
    <n v="325"/>
    <n v="312"/>
    <n v="261"/>
    <n v="236"/>
    <n v="273"/>
    <n v="289"/>
    <n v="357"/>
    <n v="400"/>
    <n v="477"/>
  </r>
  <r>
    <n v="1004552024"/>
    <s v="CITY OF TUMWATER"/>
    <n v="200002140917"/>
    <x v="0"/>
    <n v="5001929953"/>
    <x v="0"/>
    <s v="SCH_24EC"/>
    <s v="One"/>
    <n v="20"/>
    <n v="374"/>
    <n v="251"/>
    <n v="235"/>
    <n v="218"/>
    <n v="227"/>
    <n v="206"/>
    <n v="207"/>
    <n v="226"/>
    <n v="210"/>
    <n v="222"/>
    <n v="218"/>
    <n v="276"/>
  </r>
  <r>
    <n v="1004552024"/>
    <s v="CITY OF TUMWATER"/>
    <n v="220002805376"/>
    <x v="0"/>
    <n v="5001959651"/>
    <x v="0"/>
    <s v="SCH_24EC"/>
    <s v="One"/>
    <n v="20"/>
    <n v="55"/>
    <n v="64"/>
    <n v="51"/>
    <n v="39"/>
    <n v="26"/>
    <n v="28"/>
    <n v="33"/>
    <n v="31"/>
    <n v="27"/>
    <n v="29"/>
    <n v="37"/>
    <n v="82"/>
  </r>
  <r>
    <n v="1004552024"/>
    <s v="CITY OF TUMWATER"/>
    <n v="220007088515"/>
    <x v="0"/>
    <n v="5001987233"/>
    <x v="0"/>
    <s v="SCH_24EC"/>
    <s v="One"/>
    <n v="20"/>
    <n v="60"/>
    <n v="50"/>
    <n v="10"/>
    <n v="0"/>
    <n v="0"/>
    <n v="0"/>
    <n v="0"/>
    <n v="0"/>
    <n v="0"/>
    <n v="0"/>
    <m/>
    <m/>
  </r>
  <r>
    <n v="1004552024"/>
    <s v="CITY OF TUMWATER"/>
    <n v="220006254787"/>
    <x v="0"/>
    <n v="5002021242"/>
    <x v="0"/>
    <s v="SCH_24EC"/>
    <s v="One"/>
    <n v="20"/>
    <n v="330"/>
    <n v="260"/>
    <n v="230"/>
    <n v="220"/>
    <n v="170"/>
    <n v="160"/>
    <n v="170"/>
    <n v="180"/>
    <n v="210"/>
    <n v="268"/>
    <n v="272"/>
    <n v="332"/>
  </r>
  <r>
    <n v="1004552024"/>
    <s v="CITY OF TUMWATER"/>
    <n v="220007206208"/>
    <x v="0"/>
    <n v="5002043735"/>
    <x v="0"/>
    <s v="SCH_24EC"/>
    <s v="One"/>
    <n v="20"/>
    <n v="830"/>
    <n v="760"/>
    <n v="770"/>
    <n v="670"/>
    <n v="560"/>
    <n v="390"/>
    <n v="290"/>
    <n v="180"/>
    <n v="200"/>
    <n v="320"/>
    <n v="570"/>
    <n v="878"/>
  </r>
  <r>
    <n v="1004552024"/>
    <s v="CITY OF TUMWATER"/>
    <n v="220007285475"/>
    <x v="0"/>
    <n v="5002045049"/>
    <x v="0"/>
    <s v="SCH_24EC"/>
    <s v="One"/>
    <n v="20"/>
    <n v="1254"/>
    <n v="1097"/>
    <n v="998"/>
    <n v="907"/>
    <n v="902"/>
    <n v="760"/>
    <n v="703"/>
    <n v="800"/>
    <n v="822"/>
    <n v="962"/>
    <n v="1022"/>
    <n v="1222"/>
  </r>
  <r>
    <n v="1004552024"/>
    <s v="CITY OF TUMWATER"/>
    <n v="220008210522"/>
    <x v="0"/>
    <n v="5002061363"/>
    <x v="0"/>
    <s v="SCH_24EC"/>
    <s v="One"/>
    <n v="20"/>
    <n v="810"/>
    <n v="810"/>
    <n v="940"/>
    <n v="880"/>
    <n v="680"/>
    <n v="610"/>
    <n v="560"/>
    <n v="490"/>
    <n v="500"/>
    <n v="680"/>
    <n v="680"/>
    <n v="830"/>
  </r>
  <r>
    <n v="1004552024"/>
    <s v="CITY OF TUMWATER"/>
    <n v="200018679635"/>
    <x v="0"/>
    <n v="5002096770"/>
    <x v="0"/>
    <s v="SCH_24EC"/>
    <s v="One"/>
    <n v="20"/>
    <n v="60"/>
    <n v="30"/>
    <n v="20"/>
    <n v="20"/>
    <n v="10"/>
    <n v="40"/>
    <n v="20"/>
    <n v="40"/>
    <n v="20"/>
    <n v="50"/>
    <n v="20"/>
    <n v="62"/>
  </r>
  <r>
    <n v="1004552024"/>
    <s v="CITY OF TUMWATER"/>
    <n v="220011481011"/>
    <x v="0"/>
    <n v="5002102075"/>
    <x v="4"/>
    <s v="SCH_26EC"/>
    <s v="One"/>
    <n v="20"/>
    <n v="98400"/>
    <n v="96120"/>
    <n v="123840"/>
    <n v="99960"/>
    <n v="91320"/>
    <n v="127680"/>
    <n v="142680"/>
    <n v="184920"/>
    <n v="160320"/>
    <n v="131880"/>
    <n v="97680"/>
    <n v="131640"/>
  </r>
  <r>
    <n v="1004552024"/>
    <s v="CITY OF TUMWATER"/>
    <n v="220014518835"/>
    <x v="0"/>
    <n v="5002197744"/>
    <x v="0"/>
    <s v="SCH_24EC"/>
    <s v="One"/>
    <n v="20"/>
    <n v="1300"/>
    <n v="1160"/>
    <n v="1190"/>
    <n v="1110"/>
    <n v="1070"/>
    <n v="890"/>
    <n v="750"/>
    <n v="760"/>
    <n v="740"/>
    <n v="920"/>
    <n v="1050"/>
    <n v="1250"/>
  </r>
  <r>
    <n v="1002025641"/>
    <s v="CITY OF TUMWATER  GOLF COURSE"/>
    <n v="200001354881"/>
    <x v="0"/>
    <n v="5001641841"/>
    <x v="3"/>
    <s v="SCH_31EC"/>
    <s v="One"/>
    <n v="20"/>
    <n v="33900"/>
    <n v="32400"/>
    <n v="37200"/>
    <n v="33600"/>
    <n v="35700"/>
    <n v="34800"/>
    <n v="35100"/>
    <n v="44400"/>
    <n v="41100"/>
    <n v="35100"/>
    <n v="31200"/>
    <n v="36900"/>
  </r>
  <r>
    <n v="1001940213"/>
    <s v="CONSOLIDATED TECHNOLOGY SERVICES"/>
    <n v="200018617833"/>
    <x v="1"/>
    <n v="5000984941"/>
    <x v="3"/>
    <s v="SCH_31EC"/>
    <s v="One"/>
    <n v="10"/>
    <n v="1086459.48"/>
    <n v="990799.56"/>
    <n v="1045687.68"/>
    <n v="990662.04"/>
    <n v="1013928.84"/>
    <n v="1038610.08"/>
    <n v="1069345.44"/>
    <n v="1063656.72"/>
    <n v="1009337.4"/>
    <n v="1035024.48"/>
    <n v="1080762.48"/>
    <n v="1191174.48"/>
  </r>
  <r>
    <n v="1004411359"/>
    <s v="COSTCO WHOLESALE"/>
    <n v="220012128850"/>
    <x v="1"/>
    <n v="5000101339"/>
    <x v="4"/>
    <s v="SCH_26EC"/>
    <s v="One"/>
    <n v="10"/>
    <n v="232800"/>
    <n v="238500"/>
    <n v="234000"/>
    <n v="219900"/>
    <n v="220500"/>
    <n v="242550"/>
    <n v="213150"/>
    <n v="189000"/>
    <n v="207600"/>
    <n v="168900"/>
    <n v="178500"/>
    <n v="211800"/>
  </r>
  <r>
    <n v="1004411359"/>
    <s v="COSTCO WHOLESALE"/>
    <n v="200021794595"/>
    <x v="1"/>
    <n v="5000200686"/>
    <x v="4"/>
    <s v="SCH_26EC"/>
    <s v="One"/>
    <n v="10"/>
    <n v="307800"/>
    <n v="305700"/>
    <n v="309900"/>
    <n v="311100"/>
    <n v="314700"/>
    <n v="314100"/>
    <n v="279000"/>
    <n v="291900"/>
    <n v="324600"/>
    <n v="283200"/>
    <n v="280500"/>
    <n v="334500"/>
  </r>
  <r>
    <n v="1004411359"/>
    <s v="COSTCO WHOLESALE"/>
    <n v="220012128835"/>
    <x v="1"/>
    <n v="5000377916"/>
    <x v="4"/>
    <s v="SCH_26EC"/>
    <s v="One"/>
    <n v="10"/>
    <n v="294900"/>
    <n v="292500"/>
    <n v="303000"/>
    <n v="270300"/>
    <n v="272700"/>
    <n v="242700"/>
    <n v="310200"/>
    <n v="281100"/>
    <n v="318300"/>
    <n v="262200"/>
    <n v="256800"/>
    <n v="321600"/>
  </r>
  <r>
    <n v="1004411359"/>
    <s v="COSTCO WHOLESALE"/>
    <n v="220012130120"/>
    <x v="1"/>
    <n v="5000620744"/>
    <x v="4"/>
    <s v="SCH_26EC"/>
    <s v="One"/>
    <n v="10"/>
    <n v="206100"/>
    <n v="214200"/>
    <n v="228600"/>
    <n v="195600"/>
    <n v="167700"/>
    <n v="142800"/>
    <n v="172200"/>
    <n v="157500"/>
    <n v="171600"/>
    <n v="153000"/>
    <n v="166800"/>
    <n v="201300"/>
  </r>
  <r>
    <n v="1004411359"/>
    <s v="COSTCO WHOLESALE"/>
    <n v="200019607890"/>
    <x v="1"/>
    <n v="5001132725"/>
    <x v="1"/>
    <s v="SCH_25EC"/>
    <s v="One"/>
    <n v="10"/>
    <n v="93720"/>
    <n v="92280"/>
    <n v="103800"/>
    <n v="87240"/>
    <n v="90840"/>
    <n v="88440"/>
    <n v="112440"/>
    <n v="102600"/>
    <n v="108840"/>
    <n v="89880"/>
    <n v="84360"/>
    <n v="93240"/>
  </r>
  <r>
    <n v="1004411359"/>
    <s v="COSTCO WHOLESALE"/>
    <n v="220012128843"/>
    <x v="1"/>
    <n v="5001237399"/>
    <x v="1"/>
    <s v="SCH_25EC"/>
    <s v="One"/>
    <n v="10"/>
    <n v="45600"/>
    <n v="50700"/>
    <n v="48300"/>
    <n v="46800"/>
    <n v="45300"/>
    <n v="38700"/>
    <n v="37500"/>
    <n v="35700"/>
    <n v="38700"/>
    <n v="36600"/>
    <n v="37500"/>
    <n v="44400"/>
  </r>
  <r>
    <n v="1004411359"/>
    <s v="COSTCO WHOLESALE"/>
    <n v="220012130138"/>
    <x v="1"/>
    <n v="5001417684"/>
    <x v="4"/>
    <s v="SCH_26EC"/>
    <s v="One"/>
    <n v="10"/>
    <n v="120300"/>
    <n v="127800"/>
    <n v="131400"/>
    <n v="106800"/>
    <n v="90000"/>
    <n v="75900"/>
    <n v="87300"/>
    <n v="76500"/>
    <n v="84300"/>
    <n v="75300"/>
    <n v="85200"/>
    <n v="111600"/>
  </r>
  <r>
    <n v="1004411359"/>
    <s v="COSTCO WHOLESALE"/>
    <n v="200019231832"/>
    <x v="1"/>
    <n v="5001747635"/>
    <x v="1"/>
    <s v="SCH_25EC"/>
    <s v="One"/>
    <n v="10"/>
    <n v="95100"/>
    <n v="96300"/>
    <n v="95400"/>
    <n v="90000"/>
    <n v="93600"/>
    <n v="89400"/>
    <n v="101100"/>
    <n v="113700"/>
    <n v="117900"/>
    <n v="111000"/>
    <n v="102600"/>
    <n v="102000"/>
  </r>
  <r>
    <n v="1004411359"/>
    <s v="COSTCO WHOLESALE"/>
    <n v="220012130633"/>
    <x v="1"/>
    <n v="5001963903"/>
    <x v="1"/>
    <s v="SCH_25EC"/>
    <s v="One"/>
    <n v="10"/>
    <n v="33840"/>
    <n v="35040"/>
    <n v="32720"/>
    <n v="37920"/>
    <n v="24800"/>
    <n v="29600"/>
    <n v="24240"/>
    <n v="25600"/>
    <n v="28960"/>
    <n v="27920"/>
    <n v="32960"/>
    <n v="39600"/>
  </r>
  <r>
    <n v="1001918758"/>
    <s v="ENTERPRISE SERVICES"/>
    <n v="220016320677"/>
    <x v="1"/>
    <n v="5000204932"/>
    <x v="5"/>
    <s v="SCH_49EC"/>
    <s v="One"/>
    <n v="10"/>
    <n v="2698642.8"/>
    <n v="2444425.92"/>
    <n v="2644988.4"/>
    <n v="2515216.3199999998"/>
    <n v="2407664.16"/>
    <n v="2714754.96"/>
    <n v="2943771.48"/>
    <n v="3097179.36"/>
    <n v="2841773.76"/>
    <n v="2821790.16"/>
    <n v="2744493.48"/>
    <n v="3059807.76"/>
  </r>
  <r>
    <n v="1001918758"/>
    <s v="ENTERPRISE SERVICES"/>
    <n v="220011871773"/>
    <x v="1"/>
    <n v="5000263151"/>
    <x v="0"/>
    <s v="SCH_24EC"/>
    <s v="One"/>
    <n v="10"/>
    <n v="180"/>
    <n v="190"/>
    <n v="190"/>
    <n v="160"/>
    <n v="160"/>
    <n v="130"/>
    <n v="130"/>
    <n v="130"/>
    <n v="140"/>
    <n v="160"/>
    <n v="170"/>
    <n v="167"/>
  </r>
  <r>
    <n v="1001918758"/>
    <s v="ENTERPRISE SERVICES"/>
    <n v="220011872102"/>
    <x v="1"/>
    <n v="5000328341"/>
    <x v="0"/>
    <s v="SCH_24EC"/>
    <s v="One"/>
    <n v="10"/>
    <n v="1052"/>
    <n v="1175"/>
    <n v="1145"/>
    <n v="1088"/>
    <n v="1107"/>
    <n v="1147"/>
    <n v="1260"/>
    <n v="1257"/>
    <n v="1045"/>
    <n v="1104"/>
    <n v="1071"/>
    <n v="999"/>
  </r>
  <r>
    <n v="1001918758"/>
    <s v="ENTERPRISE SERVICES"/>
    <n v="220011872136"/>
    <x v="1"/>
    <n v="5000433439"/>
    <x v="0"/>
    <s v="SCH_24EC"/>
    <s v="One"/>
    <n v="10"/>
    <n v="264"/>
    <n v="275"/>
    <n v="266"/>
    <n v="249"/>
    <n v="272"/>
    <n v="321"/>
    <n v="694"/>
    <n v="343"/>
    <n v="336"/>
    <n v="337"/>
    <n v="282"/>
    <n v="593"/>
  </r>
  <r>
    <n v="1001918758"/>
    <s v="ENTERPRISE SERVICES"/>
    <n v="220011872151"/>
    <x v="1"/>
    <n v="5000540971"/>
    <x v="0"/>
    <s v="SCH_24EC"/>
    <s v="One"/>
    <n v="10"/>
    <n v="2336"/>
    <n v="2210"/>
    <n v="2595"/>
    <n v="2131"/>
    <n v="1284"/>
    <n v="877"/>
    <n v="1292"/>
    <n v="1025"/>
    <n v="1440"/>
    <n v="898"/>
    <n v="1878"/>
    <n v="2461"/>
  </r>
  <r>
    <n v="1001918758"/>
    <s v="ENTERPRISE SERVICES"/>
    <n v="220012625004"/>
    <x v="1"/>
    <n v="5000583814"/>
    <x v="1"/>
    <s v="SCH_25EC"/>
    <s v="One"/>
    <n v="10"/>
    <n v="16400"/>
    <n v="16800"/>
    <n v="17360"/>
    <n v="15200"/>
    <n v="12480"/>
    <n v="11280"/>
    <n v="10720"/>
    <n v="10640"/>
    <n v="10560"/>
    <n v="8880"/>
    <n v="11680"/>
    <n v="12640"/>
  </r>
  <r>
    <n v="1001918758"/>
    <s v="ENTERPRISE SERVICES"/>
    <n v="220011869090"/>
    <x v="1"/>
    <n v="5000594685"/>
    <x v="4"/>
    <s v="SCH_26EC"/>
    <s v="One"/>
    <n v="10"/>
    <n v="149600"/>
    <n v="138400"/>
    <n v="132400"/>
    <n v="138400"/>
    <n v="166800"/>
    <n v="158400"/>
    <n v="162800"/>
    <n v="172000"/>
    <n v="171200"/>
    <n v="180800"/>
    <n v="172800"/>
    <n v="150000"/>
  </r>
  <r>
    <n v="1001918758"/>
    <s v="ENTERPRISE SERVICES"/>
    <n v="220011872292"/>
    <x v="1"/>
    <n v="5000676154"/>
    <x v="0"/>
    <s v="SCH_24EC"/>
    <s v="One"/>
    <n v="10"/>
    <n v="2160"/>
    <n v="2560"/>
    <n v="2720"/>
    <n v="2400"/>
    <n v="2400"/>
    <n v="1920"/>
    <n v="3120"/>
    <n v="2880"/>
    <n v="2640"/>
    <n v="1680"/>
    <n v="1360"/>
    <n v="1600"/>
  </r>
  <r>
    <n v="1001918758"/>
    <s v="ENTERPRISE SERVICES"/>
    <n v="220011872300"/>
    <x v="1"/>
    <n v="5000722540"/>
    <x v="0"/>
    <s v="SCH_24EC"/>
    <s v="One"/>
    <n v="10"/>
    <n v="280"/>
    <n v="260"/>
    <n v="280"/>
    <n v="260"/>
    <n v="270"/>
    <n v="240"/>
    <n v="300"/>
    <n v="300"/>
    <n v="350"/>
    <n v="380"/>
    <n v="360"/>
    <n v="370"/>
  </r>
  <r>
    <n v="1001918758"/>
    <s v="ENTERPRISE SERVICES"/>
    <n v="220011869520"/>
    <x v="1"/>
    <n v="5000723967"/>
    <x v="0"/>
    <s v="SCH_24EC"/>
    <s v="One"/>
    <n v="10"/>
    <n v="1750"/>
    <n v="1390"/>
    <n v="1250"/>
    <n v="1220"/>
    <n v="910"/>
    <n v="920"/>
    <n v="1050"/>
    <n v="1060"/>
    <n v="1239.68"/>
    <n v="1450.32"/>
    <n v="1460"/>
    <n v="1784"/>
  </r>
  <r>
    <n v="1001918758"/>
    <s v="ENTERPRISE SERVICES"/>
    <n v="220011872326"/>
    <x v="1"/>
    <n v="5000745048"/>
    <x v="1"/>
    <s v="SCH_25EC"/>
    <s v="One"/>
    <n v="10"/>
    <n v="69900"/>
    <n v="66900"/>
    <n v="74100"/>
    <n v="69000"/>
    <n v="76200"/>
    <n v="71700"/>
    <n v="105600"/>
    <n v="109500"/>
    <n v="82936.5"/>
    <n v="141463.5"/>
    <n v="87000"/>
    <n v="71700"/>
  </r>
  <r>
    <n v="1001918758"/>
    <s v="ENTERPRISE SERVICES"/>
    <n v="220011891896"/>
    <x v="1"/>
    <n v="5000758601"/>
    <x v="1"/>
    <s v="SCH_25EC"/>
    <s v="One"/>
    <n v="10"/>
    <n v="30440"/>
    <n v="30480"/>
    <n v="30160"/>
    <n v="28400"/>
    <n v="29480"/>
    <n v="28800"/>
    <n v="36440"/>
    <n v="35080"/>
    <n v="36640"/>
    <n v="31920"/>
    <n v="27640"/>
    <n v="30040"/>
  </r>
  <r>
    <n v="1001918758"/>
    <s v="ENTERPRISE SERVICES"/>
    <n v="220011891904"/>
    <x v="1"/>
    <n v="5000785619"/>
    <x v="0"/>
    <s v="SCH_24EC"/>
    <s v="One"/>
    <n v="10"/>
    <n v="951"/>
    <n v="1019"/>
    <n v="992"/>
    <n v="929"/>
    <n v="822"/>
    <n v="726"/>
    <n v="779"/>
    <n v="625"/>
    <n v="617"/>
    <n v="577"/>
    <n v="723"/>
    <n v="669"/>
  </r>
  <r>
    <n v="1001918758"/>
    <s v="ENTERPRISE SERVICES"/>
    <n v="220011891920"/>
    <x v="1"/>
    <n v="5000789054"/>
    <x v="0"/>
    <s v="SCH_24EC"/>
    <s v="One"/>
    <n v="10"/>
    <n v="3443"/>
    <n v="2952"/>
    <n v="3372"/>
    <n v="2628"/>
    <n v="2724"/>
    <n v="3916"/>
    <n v="3441"/>
    <n v="3560"/>
    <n v="3679"/>
    <n v="3561"/>
    <n v="3561"/>
    <n v="3832"/>
  </r>
  <r>
    <n v="1001918758"/>
    <s v="ENTERPRISE SERVICES"/>
    <n v="220011891946"/>
    <x v="1"/>
    <n v="5000857912"/>
    <x v="0"/>
    <s v="SCH_24EC"/>
    <s v="One"/>
    <n v="10"/>
    <n v="111"/>
    <n v="105"/>
    <n v="102"/>
    <n v="96"/>
    <n v="65"/>
    <n v="114"/>
    <n v="133"/>
    <n v="90"/>
    <n v="222"/>
    <n v="360"/>
    <n v="174"/>
    <n v="469"/>
  </r>
  <r>
    <n v="1001918758"/>
    <s v="ENTERPRISE SERVICES"/>
    <n v="220011893249"/>
    <x v="1"/>
    <n v="5001212546"/>
    <x v="0"/>
    <s v="SCH_24EC"/>
    <s v="One"/>
    <n v="10"/>
    <n v="265"/>
    <n v="268"/>
    <n v="253"/>
    <n v="208"/>
    <n v="186"/>
    <n v="156"/>
    <n v="159"/>
    <n v="152"/>
    <n v="186"/>
    <n v="185"/>
    <n v="233"/>
    <n v="269"/>
  </r>
  <r>
    <n v="1001918758"/>
    <s v="ENTERPRISE SERVICES"/>
    <n v="220011894361"/>
    <x v="1"/>
    <n v="5001223265"/>
    <x v="0"/>
    <s v="SCH_24EC"/>
    <s v="One"/>
    <n v="10"/>
    <n v="15380"/>
    <n v="14970"/>
    <n v="15780"/>
    <n v="12730"/>
    <n v="7690"/>
    <n v="3540"/>
    <n v="4180"/>
    <n v="3580"/>
    <n v="3950"/>
    <n v="3280"/>
    <n v="5820"/>
    <n v="12607"/>
  </r>
  <r>
    <n v="1001918758"/>
    <s v="ENTERPRISE SERVICES"/>
    <n v="220011894379"/>
    <x v="1"/>
    <n v="5001233475"/>
    <x v="0"/>
    <s v="SCH_24EC"/>
    <s v="One"/>
    <n v="10"/>
    <n v="820"/>
    <n v="840"/>
    <n v="710"/>
    <n v="640"/>
    <n v="580"/>
    <n v="480"/>
    <n v="490"/>
    <n v="470"/>
    <n v="570"/>
    <n v="610"/>
    <n v="700"/>
    <n v="879"/>
  </r>
  <r>
    <n v="1001918758"/>
    <s v="ENTERPRISE SERVICES"/>
    <n v="220011894999"/>
    <x v="1"/>
    <n v="5001312106"/>
    <x v="1"/>
    <s v="SCH_25EC"/>
    <s v="One"/>
    <n v="10"/>
    <n v="36720"/>
    <n v="37920"/>
    <n v="40080"/>
    <n v="35760"/>
    <n v="36000"/>
    <n v="33360"/>
    <n v="45000"/>
    <n v="45960"/>
    <n v="49440"/>
    <n v="44520"/>
    <n v="38640"/>
    <n v="43440"/>
  </r>
  <r>
    <n v="1001918758"/>
    <s v="ENTERPRISE SERVICES"/>
    <n v="220011895020"/>
    <x v="1"/>
    <n v="5001350505"/>
    <x v="0"/>
    <s v="SCH_24EL"/>
    <s v="One"/>
    <n v="10"/>
    <n v="336"/>
    <n v="343"/>
    <n v="331"/>
    <n v="275"/>
    <n v="247"/>
    <n v="210"/>
    <n v="212"/>
    <n v="202"/>
    <n v="236"/>
    <n v="249"/>
    <n v="278"/>
    <n v="353"/>
  </r>
  <r>
    <n v="1001918758"/>
    <s v="ENTERPRISE SERVICES"/>
    <n v="220011869124"/>
    <x v="1"/>
    <n v="5001591452"/>
    <x v="0"/>
    <s v="SCH_24EC"/>
    <s v="One"/>
    <n v="10"/>
    <n v="6440"/>
    <n v="6240"/>
    <n v="6240"/>
    <n v="6560"/>
    <n v="6200"/>
    <n v="5800"/>
    <n v="5920"/>
    <n v="6280"/>
    <n v="5880"/>
    <n v="5600"/>
    <n v="6920"/>
    <n v="7600"/>
  </r>
  <r>
    <n v="1001918758"/>
    <s v="ENTERPRISE SERVICES"/>
    <n v="220011869538"/>
    <x v="1"/>
    <n v="5001597637"/>
    <x v="0"/>
    <s v="SCH_24EC"/>
    <s v="One"/>
    <n v="10"/>
    <n v="790"/>
    <n v="660"/>
    <n v="650"/>
    <n v="660"/>
    <n v="550"/>
    <n v="540"/>
    <n v="590"/>
    <n v="570"/>
    <n v="550"/>
    <n v="653"/>
    <n v="638"/>
    <n v="760"/>
  </r>
  <r>
    <n v="1001918758"/>
    <s v="ENTERPRISE SERVICES"/>
    <n v="220011896507"/>
    <x v="1"/>
    <n v="5001687481"/>
    <x v="0"/>
    <s v="SCH_24EC"/>
    <s v="One"/>
    <n v="10"/>
    <n v="710"/>
    <n v="760"/>
    <n v="970"/>
    <n v="730"/>
    <n v="710"/>
    <n v="570"/>
    <n v="510"/>
    <n v="450"/>
    <n v="480"/>
    <n v="500"/>
    <n v="730"/>
    <n v="1220"/>
  </r>
  <r>
    <n v="1001918758"/>
    <s v="ENTERPRISE SERVICES"/>
    <n v="220011869165"/>
    <x v="1"/>
    <n v="5001748563"/>
    <x v="0"/>
    <s v="SCH_24EC"/>
    <s v="One"/>
    <n v="10"/>
    <n v="22240"/>
    <n v="19560"/>
    <n v="20680"/>
    <n v="21160"/>
    <n v="23760"/>
    <n v="21760"/>
    <n v="20440"/>
    <n v="20840"/>
    <n v="19480"/>
    <n v="23080"/>
    <n v="21520"/>
    <n v="27480"/>
  </r>
  <r>
    <n v="1001918758"/>
    <s v="ENTERPRISE SERVICES"/>
    <n v="220011869694"/>
    <x v="1"/>
    <n v="5001787801"/>
    <x v="0"/>
    <s v="SCH_24EC"/>
    <s v="One"/>
    <n v="10"/>
    <n v="3500"/>
    <n v="3240"/>
    <n v="2990"/>
    <n v="2560"/>
    <n v="2180"/>
    <n v="2250"/>
    <n v="2100"/>
    <n v="2330"/>
    <n v="2789"/>
    <n v="3010"/>
    <n v="3657"/>
    <n v="3531"/>
  </r>
  <r>
    <n v="1001918758"/>
    <s v="ENTERPRISE SERVICES"/>
    <n v="220011899220"/>
    <x v="1"/>
    <n v="5001806110"/>
    <x v="0"/>
    <s v="SCH_24EC"/>
    <s v="One"/>
    <n v="10"/>
    <n v="674"/>
    <n v="700"/>
    <n v="720"/>
    <n v="689"/>
    <n v="717"/>
    <n v="705"/>
    <n v="1175"/>
    <n v="982"/>
    <n v="1322"/>
    <n v="847"/>
    <n v="718"/>
    <n v="794"/>
  </r>
  <r>
    <n v="1001918758"/>
    <s v="ENTERPRISE SERVICES"/>
    <n v="220011899253"/>
    <x v="1"/>
    <n v="5002072664"/>
    <x v="0"/>
    <s v="SCH_24EC"/>
    <s v="One"/>
    <n v="10"/>
    <n v="1170"/>
    <n v="1260"/>
    <n v="1320"/>
    <n v="1340"/>
    <n v="1440"/>
    <n v="1280"/>
    <n v="1470"/>
    <n v="1420"/>
    <n v="1410"/>
    <n v="1120"/>
    <n v="1440"/>
    <n v="1348"/>
  </r>
  <r>
    <n v="1000514880"/>
    <s v="KING CNTY CONSTR &amp; FAC MGMT"/>
    <n v="200022935304"/>
    <x v="1"/>
    <n v="5001212270"/>
    <x v="4"/>
    <s v="SCH_26EC"/>
    <s v="One"/>
    <n v="10"/>
    <n v="885600"/>
    <n v="768000"/>
    <n v="768000"/>
    <n v="856800"/>
    <n v="847200"/>
    <n v="924000"/>
    <n v="1108800"/>
    <n v="1036800"/>
    <n v="921600"/>
    <n v="868800"/>
    <n v="736800"/>
    <n v="844800"/>
  </r>
  <r>
    <n v="1000629450"/>
    <s v="KING CO WATER &amp; LAND RESOURCE"/>
    <n v="200018321188"/>
    <x v="1"/>
    <n v="5000805125"/>
    <x v="1"/>
    <s v="SCH_25EC"/>
    <s v="One"/>
    <n v="10"/>
    <n v="63360"/>
    <n v="51840"/>
    <n v="49600"/>
    <n v="52080"/>
    <n v="56880"/>
    <n v="55280"/>
    <n v="43280"/>
    <n v="54720"/>
    <n v="54240"/>
    <n v="58080"/>
    <n v="47040"/>
    <n v="54720"/>
  </r>
  <r>
    <n v="1000629450"/>
    <s v="KING CO WATER &amp; LAND RESOURCE"/>
    <n v="200008503100"/>
    <x v="1"/>
    <n v="5001194271"/>
    <x v="0"/>
    <s v="SCH_24EC"/>
    <s v="One"/>
    <n v="10"/>
    <n v="380"/>
    <n v="230"/>
    <n v="210"/>
    <n v="170"/>
    <n v="170"/>
    <n v="150"/>
    <n v="170"/>
    <n v="140"/>
    <n v="160"/>
    <n v="170"/>
    <n v="220"/>
    <n v="333"/>
  </r>
  <r>
    <n v="1000629450"/>
    <s v="KING CO WATER &amp; LAND RESOURCE"/>
    <n v="200016805224"/>
    <x v="1"/>
    <n v="5001607272"/>
    <x v="0"/>
    <s v="SCH_24EC"/>
    <s v="One"/>
    <n v="10"/>
    <n v="223"/>
    <n v="93"/>
    <n v="100"/>
    <n v="80"/>
    <n v="75"/>
    <n v="72"/>
    <n v="63"/>
    <n v="68"/>
    <n v="63"/>
    <n v="63"/>
    <n v="161"/>
    <n v="85"/>
  </r>
  <r>
    <n v="1000629450"/>
    <s v="KING CO WATER &amp; LAND RESOURCE"/>
    <n v="200005918020"/>
    <x v="1"/>
    <n v="5001865649"/>
    <x v="1"/>
    <s v="SCH_25EC"/>
    <s v="One"/>
    <n v="10"/>
    <n v="10920"/>
    <n v="3800"/>
    <n v="5680"/>
    <n v="1880"/>
    <n v="1160"/>
    <n v="840"/>
    <n v="840"/>
    <n v="880"/>
    <n v="800"/>
    <n v="920"/>
    <n v="5640"/>
    <n v="3160"/>
  </r>
  <r>
    <n v="1003221105"/>
    <s v="KING COUNTY"/>
    <n v="200012334898"/>
    <x v="1"/>
    <n v="5001395311"/>
    <x v="1"/>
    <s v="SCH_25EC"/>
    <s v="One"/>
    <n v="10"/>
    <n v="39960"/>
    <n v="38160"/>
    <n v="41880"/>
    <n v="32400"/>
    <n v="29520"/>
    <n v="29760"/>
    <n v="27000"/>
    <n v="25800"/>
    <n v="29400"/>
    <n v="26880"/>
    <n v="29040"/>
    <n v="39600"/>
  </r>
  <r>
    <n v="1001405352"/>
    <s v="KING COUNTY"/>
    <n v="200004312779"/>
    <x v="1"/>
    <n v="5001402929"/>
    <x v="4"/>
    <s v="SCH_26EC"/>
    <s v="One"/>
    <n v="10"/>
    <n v="99000"/>
    <n v="101100"/>
    <n v="85500"/>
    <n v="71400"/>
    <n v="65100"/>
    <n v="75900"/>
    <n v="124200"/>
    <n v="101700"/>
    <n v="79800"/>
    <n v="73500"/>
    <n v="88200"/>
    <n v="104700"/>
  </r>
  <r>
    <n v="1000016135"/>
    <s v="KING COUNTY - RCECC"/>
    <n v="200022910596"/>
    <x v="1"/>
    <n v="5001789728"/>
    <x v="1"/>
    <s v="SCH_25EC"/>
    <s v="One"/>
    <n v="10"/>
    <n v="85800"/>
    <n v="76920"/>
    <n v="91200"/>
    <n v="76200"/>
    <n v="83400"/>
    <n v="103080"/>
    <n v="115680"/>
    <n v="115200"/>
    <n v="102960"/>
    <n v="81720"/>
    <n v="84600"/>
    <n v="78360"/>
  </r>
  <r>
    <n v="1004622441"/>
    <s v="KING COUNTY ANIMAL CONTROL"/>
    <n v="200006467902"/>
    <x v="1"/>
    <n v="5000380603"/>
    <x v="1"/>
    <s v="SCH_25EC"/>
    <s v="One"/>
    <n v="10"/>
    <n v="20080"/>
    <n v="20400"/>
    <n v="18480"/>
    <n v="17360"/>
    <n v="14480"/>
    <n v="17680"/>
    <n v="18960"/>
    <n v="21840"/>
    <n v="16160"/>
    <n v="17040"/>
    <n v="21920"/>
    <n v="21680"/>
  </r>
  <r>
    <n v="1004622441"/>
    <s v="KING COUNTY ANIMAL CONTROL"/>
    <n v="200018298709"/>
    <x v="1"/>
    <n v="5001197194"/>
    <x v="0"/>
    <s v="SCH_24EC"/>
    <s v="One"/>
    <n v="10"/>
    <n v="5840"/>
    <n v="6040"/>
    <n v="5080"/>
    <n v="4160"/>
    <n v="3160"/>
    <n v="3640"/>
    <n v="4080"/>
    <n v="4720"/>
    <n v="3760"/>
    <n v="3560"/>
    <n v="4480"/>
    <n v="5080"/>
  </r>
  <r>
    <n v="1003477105"/>
    <s v="KING COUNTY DCFM"/>
    <n v="200011849698"/>
    <x v="1"/>
    <n v="5000349092"/>
    <x v="1"/>
    <s v="SCH_25EC"/>
    <s v="One"/>
    <n v="10"/>
    <n v="17040"/>
    <n v="17160"/>
    <n v="16920"/>
    <n v="14280"/>
    <n v="13680"/>
    <n v="12000"/>
    <n v="19560"/>
    <n v="20760"/>
    <n v="19320"/>
    <n v="13320"/>
    <n v="12120"/>
    <n v="14880"/>
  </r>
  <r>
    <n v="1005258401"/>
    <s v="KING COUNTY DNRP"/>
    <n v="220009385695"/>
    <x v="1"/>
    <n v="5002064343"/>
    <x v="1"/>
    <s v="SCH_25EC"/>
    <s v="One"/>
    <n v="10"/>
    <n v="77700"/>
    <n v="69000"/>
    <n v="68400"/>
    <n v="70500"/>
    <n v="63900"/>
    <n v="57900"/>
    <n v="57300"/>
    <n v="61800"/>
    <n v="57600"/>
    <n v="68400"/>
    <n v="66000"/>
    <n v="69300"/>
  </r>
  <r>
    <n v="1000358496"/>
    <s v="KING COUNTY FACILITIES"/>
    <n v="200007636018"/>
    <x v="1"/>
    <n v="5000591963"/>
    <x v="1"/>
    <s v="SCH_25EC"/>
    <s v="One"/>
    <n v="10"/>
    <n v="30760"/>
    <n v="32000"/>
    <n v="33280"/>
    <n v="27640"/>
    <n v="24720"/>
    <n v="22320"/>
    <n v="27840"/>
    <n v="27760"/>
    <n v="26840"/>
    <n v="23320"/>
    <n v="26040"/>
    <n v="30800"/>
  </r>
  <r>
    <n v="1003367903"/>
    <s v="KING COUNTY FACILITIES"/>
    <n v="200016813475"/>
    <x v="1"/>
    <n v="5001915433"/>
    <x v="1"/>
    <s v="SCH_25EC"/>
    <s v="One"/>
    <n v="10"/>
    <n v="48920"/>
    <n v="39480"/>
    <n v="34720"/>
    <n v="32560"/>
    <n v="23880"/>
    <n v="23720"/>
    <n v="34080"/>
    <n v="32360"/>
    <n v="21640"/>
    <n v="25160"/>
    <n v="30160"/>
    <n v="38680"/>
  </r>
  <r>
    <n v="1003981960"/>
    <s v="KING COUNTY MAPLE VALLEY FACILITIES"/>
    <n v="200001531587"/>
    <x v="1"/>
    <n v="5001194332"/>
    <x v="0"/>
    <s v="SCH_24EC"/>
    <s v="One"/>
    <n v="10"/>
    <n v="1794"/>
    <n v="2707"/>
    <n v="2516"/>
    <n v="1696"/>
    <n v="1687"/>
    <n v="1267"/>
    <n v="976"/>
    <n v="1103"/>
    <n v="1042"/>
    <n v="1033"/>
    <n v="1490"/>
    <n v="1858"/>
  </r>
  <r>
    <n v="1002300439"/>
    <s v="KING COUNTY MAPLE VALLEY FACILITIES"/>
    <n v="200005729658"/>
    <x v="1"/>
    <n v="5001472580"/>
    <x v="1"/>
    <s v="SCH_25EC"/>
    <s v="One"/>
    <n v="10"/>
    <n v="51040"/>
    <n v="56960"/>
    <n v="55360"/>
    <n v="48720"/>
    <n v="36640"/>
    <n v="32480"/>
    <n v="22000"/>
    <n v="19920"/>
    <n v="22160"/>
    <n v="23920"/>
    <n v="38960"/>
    <n v="45920"/>
  </r>
  <r>
    <n v="1004924392"/>
    <s v="KING COUNTY METRO"/>
    <n v="200020838013"/>
    <x v="1"/>
    <n v="5001167030"/>
    <x v="0"/>
    <s v="SCH_24EC"/>
    <s v="One"/>
    <n v="10"/>
    <n v="5416.6480000000001"/>
    <n v="1746.7819999999999"/>
    <n v="3730.4250000000002"/>
    <n v="3852"/>
    <n v="3798"/>
    <n v="3934"/>
    <n v="3800"/>
    <n v="3661"/>
    <n v="4152"/>
    <n v="3884"/>
    <n v="3827"/>
    <n v="4384"/>
  </r>
  <r>
    <n v="1003144677"/>
    <s v="KING COUNTY PARKS"/>
    <n v="200013098641"/>
    <x v="1"/>
    <n v="5001279120"/>
    <x v="0"/>
    <s v="SCH_24EC"/>
    <s v="One"/>
    <n v="10"/>
    <n v="2332"/>
    <n v="1990"/>
    <n v="1823"/>
    <n v="1718"/>
    <n v="739"/>
    <n v="628"/>
    <n v="650"/>
    <n v="609"/>
    <n v="598"/>
    <n v="664"/>
    <n v="1608"/>
    <n v="1931"/>
  </r>
  <r>
    <n v="1002419828"/>
    <s v="KING COUNTY PARKS AND RECREATION"/>
    <n v="200010793483"/>
    <x v="1"/>
    <n v="5000002233"/>
    <x v="0"/>
    <s v="SCH_24EC"/>
    <s v="One"/>
    <n v="10"/>
    <n v="4753"/>
    <n v="4327"/>
    <n v="4699"/>
    <n v="4229"/>
    <n v="1334"/>
    <n v="698"/>
    <n v="615"/>
    <n v="563"/>
    <n v="387"/>
    <n v="458"/>
    <n v="1443"/>
    <n v="4095"/>
  </r>
  <r>
    <n v="1002419828"/>
    <s v="KING COUNTY PARKS AND RECREATION"/>
    <n v="200003773112"/>
    <x v="1"/>
    <n v="5000020100"/>
    <x v="0"/>
    <s v="SCH_24EC"/>
    <s v="One"/>
    <n v="10"/>
    <n v="3040"/>
    <n v="2960"/>
    <n v="3200"/>
    <n v="2480"/>
    <n v="1280"/>
    <n v="1600"/>
    <n v="4480"/>
    <n v="3680"/>
    <n v="3120"/>
    <n v="2560"/>
    <n v="2480"/>
    <n v="3920"/>
  </r>
  <r>
    <n v="1002419828"/>
    <s v="KING COUNTY PARKS AND RECREATION"/>
    <n v="200002506356"/>
    <x v="1"/>
    <n v="5000020185"/>
    <x v="0"/>
    <s v="SCH_24EC"/>
    <s v="One"/>
    <n v="10"/>
    <n v="1730"/>
    <n v="1495"/>
    <n v="1472"/>
    <n v="844"/>
    <m/>
    <m/>
    <m/>
    <m/>
    <m/>
    <n v="1"/>
    <n v="1245"/>
    <n v="2648"/>
  </r>
  <r>
    <n v="1002419828"/>
    <s v="KING COUNTY PARKS AND RECREATION"/>
    <n v="200021431313"/>
    <x v="1"/>
    <n v="5000036059"/>
    <x v="0"/>
    <s v="SCH_24EC"/>
    <s v="One"/>
    <n v="10"/>
    <n v="1981"/>
    <n v="1916"/>
    <n v="2423"/>
    <n v="1796"/>
    <n v="1081"/>
    <n v="969"/>
    <n v="1492"/>
    <n v="1656"/>
    <n v="1645"/>
    <n v="1180"/>
    <n v="1687"/>
    <n v="1917"/>
  </r>
  <r>
    <n v="1002419828"/>
    <s v="KING COUNTY PARKS AND RECREATION"/>
    <n v="200018153276"/>
    <x v="1"/>
    <n v="5000043982"/>
    <x v="0"/>
    <s v="SCH_24EC"/>
    <s v="One"/>
    <n v="10"/>
    <n v="113"/>
    <n v="738"/>
    <n v="705"/>
    <n v="504"/>
    <n v="431"/>
    <n v="122"/>
    <n v="107"/>
    <n v="100"/>
    <n v="129"/>
    <n v="107"/>
    <n v="203"/>
    <n v="249"/>
  </r>
  <r>
    <n v="1002419828"/>
    <s v="KING COUNTY PARKS AND RECREATION"/>
    <n v="200005405978"/>
    <x v="1"/>
    <n v="5000102519"/>
    <x v="0"/>
    <s v="SCH_24EC"/>
    <s v="One"/>
    <n v="10"/>
    <n v="37"/>
    <n v="29"/>
    <n v="26"/>
    <n v="23"/>
    <n v="46"/>
    <n v="39"/>
    <n v="49"/>
    <n v="52"/>
    <n v="51"/>
    <n v="51"/>
    <n v="36"/>
    <n v="33"/>
  </r>
  <r>
    <n v="1002419828"/>
    <s v="KING COUNTY PARKS AND RECREATION"/>
    <n v="200008160943"/>
    <x v="1"/>
    <n v="5000215821"/>
    <x v="1"/>
    <s v="SCH_25EC"/>
    <s v="One"/>
    <n v="10"/>
    <n v="2320"/>
    <n v="3960"/>
    <n v="3600"/>
    <n v="4200"/>
    <n v="3400"/>
    <n v="2560"/>
    <n v="2120"/>
    <n v="2400"/>
    <n v="2440"/>
    <n v="4040"/>
    <n v="3960"/>
    <n v="4720"/>
  </r>
  <r>
    <n v="1000096297"/>
    <s v="KING COUNTY PARKS AND RECREATION"/>
    <n v="200015732221"/>
    <x v="1"/>
    <n v="5000256330"/>
    <x v="0"/>
    <s v="SCH_24EC"/>
    <s v="One"/>
    <n v="10"/>
    <n v="559"/>
    <n v="490"/>
    <n v="481"/>
    <n v="374"/>
    <n v="330"/>
    <n v="313"/>
    <n v="273"/>
    <n v="291"/>
    <n v="386"/>
    <n v="416"/>
    <n v="466"/>
    <n v="585"/>
  </r>
  <r>
    <n v="1004629007"/>
    <s v="KING COUNTY PARKS AND RECREATION"/>
    <n v="200000209144"/>
    <x v="1"/>
    <n v="5000283841"/>
    <x v="0"/>
    <s v="SCH_24EC"/>
    <s v="One"/>
    <n v="10"/>
    <n v="1091"/>
    <n v="1062"/>
    <n v="978"/>
    <n v="936"/>
    <n v="1094"/>
    <n v="1969"/>
    <n v="1866"/>
    <n v="1839"/>
    <n v="1751"/>
    <n v="975"/>
    <n v="958"/>
    <n v="1180"/>
  </r>
  <r>
    <n v="1002419828"/>
    <s v="KING COUNTY PARKS AND RECREATION"/>
    <n v="200021414160"/>
    <x v="1"/>
    <n v="5000297403"/>
    <x v="0"/>
    <s v="SCH_24EC"/>
    <s v="One"/>
    <n v="10"/>
    <n v="240"/>
    <n v="240"/>
    <n v="240"/>
    <n v="240"/>
    <n v="240"/>
    <n v="200"/>
    <n v="280"/>
    <n v="200"/>
    <n v="240"/>
    <n v="280"/>
    <n v="200"/>
    <n v="240"/>
  </r>
  <r>
    <n v="1002419828"/>
    <s v="KING COUNTY PARKS AND RECREATION"/>
    <n v="200021430851"/>
    <x v="1"/>
    <n v="5000297688"/>
    <x v="0"/>
    <s v="SCH_24EC"/>
    <s v="One"/>
    <n v="10"/>
    <n v="1066"/>
    <n v="1042"/>
    <n v="1134"/>
    <n v="922"/>
    <n v="704"/>
    <n v="639"/>
    <n v="291"/>
    <n v="243"/>
    <n v="407"/>
    <n v="663"/>
    <n v="1145"/>
    <n v="618"/>
  </r>
  <r>
    <n v="1002419828"/>
    <s v="KING COUNTY PARKS AND RECREATION"/>
    <n v="200005451469"/>
    <x v="1"/>
    <n v="5000338531"/>
    <x v="0"/>
    <s v="SCH_24EC"/>
    <s v="One"/>
    <n v="10"/>
    <n v="310"/>
    <n v="299"/>
    <n v="296"/>
    <n v="238"/>
    <n v="156"/>
    <n v="132"/>
    <n v="101"/>
    <n v="112"/>
    <n v="191"/>
    <n v="204"/>
    <n v="220"/>
    <n v="333"/>
  </r>
  <r>
    <n v="1002419828"/>
    <s v="KING COUNTY PARKS AND RECREATION"/>
    <n v="200005451469"/>
    <x v="1"/>
    <n v="5000338548"/>
    <x v="0"/>
    <s v="SCH_24EC"/>
    <s v="One"/>
    <n v="10"/>
    <n v="79"/>
    <n v="97"/>
    <n v="78"/>
    <n v="78"/>
    <n v="51"/>
    <n v="120.125"/>
    <m/>
    <n v="53.875"/>
    <n v="114"/>
    <n v="100"/>
    <n v="77"/>
    <n v="79.182000000000002"/>
  </r>
  <r>
    <n v="1002419828"/>
    <s v="KING COUNTY PARKS AND RECREATION"/>
    <n v="200021592882"/>
    <x v="1"/>
    <n v="5000357318"/>
    <x v="0"/>
    <s v="SCH_24EC"/>
    <s v="One"/>
    <n v="10"/>
    <n v="450"/>
    <n v="660"/>
    <n v="560"/>
    <n v="310"/>
    <n v="470"/>
    <n v="380"/>
    <n v="470"/>
    <n v="570"/>
    <n v="660"/>
    <n v="670"/>
    <n v="870"/>
    <n v="950"/>
  </r>
  <r>
    <n v="1002419828"/>
    <s v="KING COUNTY PARKS AND RECREATION"/>
    <n v="200012561698"/>
    <x v="1"/>
    <n v="5000375439"/>
    <x v="0"/>
    <s v="SCH_24EC"/>
    <s v="One"/>
    <n v="10"/>
    <n v="3513"/>
    <n v="3202"/>
    <n v="4066"/>
    <n v="2292"/>
    <n v="1065"/>
    <n v="849"/>
    <n v="295"/>
    <n v="323"/>
    <n v="448"/>
    <n v="818"/>
    <n v="2041"/>
    <n v="3048"/>
  </r>
  <r>
    <n v="1002419828"/>
    <s v="KING COUNTY PARKS AND RECREATION"/>
    <n v="200003531783"/>
    <x v="1"/>
    <n v="5000409700"/>
    <x v="0"/>
    <s v="SCH_24EC"/>
    <s v="One"/>
    <n v="10"/>
    <n v="621"/>
    <n v="584"/>
    <n v="641"/>
    <n v="328"/>
    <n v="229"/>
    <n v="175"/>
    <n v="149"/>
    <n v="146"/>
    <n v="173"/>
    <n v="145"/>
    <n v="138"/>
    <n v="259"/>
  </r>
  <r>
    <n v="1002419828"/>
    <s v="KING COUNTY PARKS AND RECREATION"/>
    <n v="200008726172"/>
    <x v="1"/>
    <n v="5000454028"/>
    <x v="0"/>
    <s v="SCH_24EC"/>
    <s v="One"/>
    <n v="10"/>
    <m/>
    <m/>
    <m/>
    <n v="200"/>
    <n v="360"/>
    <n v="560"/>
    <n v="640"/>
    <n v="600"/>
    <n v="240"/>
    <n v="120"/>
    <n v="80"/>
    <n v="120"/>
  </r>
  <r>
    <n v="1002419828"/>
    <s v="KING COUNTY PARKS AND RECREATION"/>
    <n v="200012561359"/>
    <x v="1"/>
    <n v="5000487180"/>
    <x v="0"/>
    <s v="SCH_24EC"/>
    <s v="One"/>
    <n v="10"/>
    <n v="4400"/>
    <n v="3840"/>
    <n v="5520"/>
    <n v="5600"/>
    <n v="4000"/>
    <n v="6560"/>
    <n v="5600"/>
    <n v="4960"/>
    <n v="5040"/>
    <n v="3120"/>
    <n v="6000"/>
    <n v="4000"/>
  </r>
  <r>
    <n v="1002419828"/>
    <s v="KING COUNTY PARKS AND RECREATION"/>
    <n v="200003836489"/>
    <x v="1"/>
    <n v="5000559649"/>
    <x v="0"/>
    <s v="SCH_24EC"/>
    <s v="One"/>
    <n v="10"/>
    <n v="250"/>
    <n v="240"/>
    <n v="260"/>
    <n v="170"/>
    <n v="160"/>
    <n v="190"/>
    <n v="180"/>
    <n v="160"/>
    <n v="180"/>
    <n v="230"/>
    <n v="250"/>
    <n v="259"/>
  </r>
  <r>
    <n v="1002419828"/>
    <s v="KING COUNTY PARKS AND RECREATION"/>
    <n v="200005906819"/>
    <x v="1"/>
    <n v="5000584299"/>
    <x v="4"/>
    <s v="SCH_26EC"/>
    <s v="One"/>
    <n v="10"/>
    <n v="230532.25399999999"/>
    <n v="225162.22200000001"/>
    <n v="245105.788"/>
    <n v="216526.087"/>
    <n v="219257.51800000001"/>
    <n v="252637.019"/>
    <n v="265339.016"/>
    <n v="284425.81800000003"/>
    <n v="264766.087"/>
    <n v="298063.09399999998"/>
    <n v="296684.57"/>
    <n v="304254.81300000002"/>
  </r>
  <r>
    <n v="1002419828"/>
    <s v="KING COUNTY PARKS AND RECREATION"/>
    <n v="200021430356"/>
    <x v="1"/>
    <n v="5000767697"/>
    <x v="0"/>
    <s v="SCH_24EC"/>
    <s v="One"/>
    <n v="10"/>
    <m/>
    <n v="2090"/>
    <n v="1240"/>
    <m/>
    <m/>
    <m/>
    <m/>
    <m/>
    <m/>
    <m/>
    <m/>
    <n v="3584.759"/>
  </r>
  <r>
    <n v="1002419828"/>
    <s v="KING COUNTY PARKS AND RECREATION"/>
    <n v="200003146368"/>
    <x v="1"/>
    <n v="5000893582"/>
    <x v="0"/>
    <s v="SCH_24EC"/>
    <s v="One"/>
    <n v="10"/>
    <n v="14"/>
    <n v="13"/>
    <n v="12"/>
    <n v="13"/>
    <n v="14"/>
    <n v="13"/>
    <n v="69"/>
    <n v="446"/>
    <n v="518"/>
    <n v="367"/>
    <n v="98"/>
    <n v="262"/>
  </r>
  <r>
    <n v="1002419828"/>
    <s v="KING COUNTY PARKS AND RECREATION"/>
    <n v="200007594696"/>
    <x v="1"/>
    <n v="5000913933"/>
    <x v="0"/>
    <s v="SCH_24EC"/>
    <s v="One"/>
    <n v="10"/>
    <n v="80"/>
    <n v="90"/>
    <n v="140"/>
    <n v="60"/>
    <n v="60"/>
    <n v="40"/>
    <n v="70"/>
    <n v="60"/>
    <n v="60"/>
    <n v="50"/>
    <n v="50"/>
    <n v="80"/>
  </r>
  <r>
    <n v="1002419828"/>
    <s v="KING COUNTY PARKS AND RECREATION"/>
    <n v="200023897297"/>
    <x v="1"/>
    <n v="5000924791"/>
    <x v="1"/>
    <s v="SCH_25EC"/>
    <s v="One"/>
    <n v="10"/>
    <n v="9080"/>
    <n v="10200"/>
    <n v="7600"/>
    <n v="8160"/>
    <n v="7440"/>
    <n v="5440"/>
    <n v="5880"/>
    <n v="4560"/>
    <n v="7880"/>
    <n v="13440"/>
    <n v="12760"/>
    <n v="11360"/>
  </r>
  <r>
    <n v="1002419828"/>
    <s v="KING COUNTY PARKS AND RECREATION"/>
    <n v="200016366979"/>
    <x v="1"/>
    <n v="5000942007"/>
    <x v="0"/>
    <s v="SCH_24EC"/>
    <s v="One"/>
    <n v="10"/>
    <n v="219"/>
    <n v="209"/>
    <n v="748"/>
    <n v="943"/>
    <n v="669"/>
    <n v="611"/>
    <n v="377"/>
    <n v="357"/>
    <n v="395"/>
    <n v="504"/>
    <n v="750"/>
    <n v="490"/>
  </r>
  <r>
    <n v="1002419828"/>
    <s v="KING COUNTY PARKS AND RECREATION"/>
    <n v="200016366979"/>
    <x v="1"/>
    <n v="5000942022"/>
    <x v="0"/>
    <s v="SCH_24EC"/>
    <s v="One"/>
    <n v="10"/>
    <n v="1797"/>
    <n v="2096"/>
    <n v="2059"/>
    <n v="2705"/>
    <n v="1919"/>
    <n v="753"/>
    <n v="465"/>
    <n v="841"/>
    <n v="1090"/>
    <n v="892"/>
    <n v="1271"/>
    <n v="692"/>
  </r>
  <r>
    <n v="1002419828"/>
    <s v="KING COUNTY PARKS AND RECREATION"/>
    <n v="200015417666"/>
    <x v="1"/>
    <n v="5000990198"/>
    <x v="0"/>
    <s v="SCH_24EC"/>
    <s v="One"/>
    <n v="10"/>
    <n v="4320"/>
    <n v="5560"/>
    <n v="5000"/>
    <n v="5680"/>
    <n v="5080"/>
    <n v="4880"/>
    <n v="3120"/>
    <n v="1640"/>
    <n v="1960"/>
    <n v="3000"/>
    <n v="5000"/>
    <n v="5600"/>
  </r>
  <r>
    <n v="1002419828"/>
    <s v="KING COUNTY PARKS AND RECREATION"/>
    <n v="200007834332"/>
    <x v="1"/>
    <n v="5001052180"/>
    <x v="0"/>
    <s v="SCH_24EC"/>
    <s v="One"/>
    <n v="10"/>
    <n v="137"/>
    <n v="133"/>
    <n v="140"/>
    <n v="120"/>
    <n v="116"/>
    <n v="109"/>
    <n v="75"/>
    <n v="75"/>
    <n v="89"/>
    <n v="100"/>
    <n v="143"/>
    <n v="134"/>
  </r>
  <r>
    <n v="1002419828"/>
    <s v="KING COUNTY PARKS AND RECREATION"/>
    <n v="200019102348"/>
    <x v="1"/>
    <n v="5001066957"/>
    <x v="1"/>
    <s v="SCH_25EC"/>
    <s v="One"/>
    <n v="10"/>
    <n v="4760"/>
    <n v="4600"/>
    <n v="5360"/>
    <n v="4480"/>
    <n v="2600"/>
    <n v="2160"/>
    <n v="3680"/>
    <n v="2440"/>
    <n v="3520"/>
    <n v="3520"/>
    <n v="2880"/>
    <n v="4120"/>
  </r>
  <r>
    <n v="1002419828"/>
    <s v="KING COUNTY PARKS AND RECREATION"/>
    <n v="200025069788"/>
    <x v="1"/>
    <n v="5001067165"/>
    <x v="0"/>
    <s v="SCH_24EC"/>
    <s v="One"/>
    <n v="10"/>
    <m/>
    <m/>
    <m/>
    <n v="4"/>
    <n v="3"/>
    <n v="60"/>
    <n v="245"/>
    <n v="300"/>
    <n v="737"/>
    <n v="193"/>
    <m/>
    <m/>
  </r>
  <r>
    <n v="1002419828"/>
    <s v="KING COUNTY PARKS AND RECREATION"/>
    <n v="200000802260"/>
    <x v="1"/>
    <n v="5001132811"/>
    <x v="0"/>
    <s v="SCH_24EC"/>
    <s v="One"/>
    <n v="10"/>
    <n v="2160"/>
    <n v="2240"/>
    <n v="1840"/>
    <n v="640"/>
    <n v="400"/>
    <n v="480"/>
    <n v="560"/>
    <n v="480"/>
    <n v="400"/>
    <n v="480"/>
    <n v="1680"/>
    <n v="1120"/>
  </r>
  <r>
    <n v="1002419828"/>
    <s v="KING COUNTY PARKS AND RECREATION"/>
    <n v="200014737700"/>
    <x v="1"/>
    <n v="5001153991"/>
    <x v="0"/>
    <s v="SCH_24EC"/>
    <s v="One"/>
    <n v="10"/>
    <n v="5300"/>
    <n v="5290"/>
    <n v="4420"/>
    <n v="3260"/>
    <n v="1770"/>
    <n v="1250"/>
    <n v="1080"/>
    <n v="1040"/>
    <n v="1210"/>
    <n v="2090"/>
    <n v="3230"/>
    <n v="4980"/>
  </r>
  <r>
    <n v="1002419828"/>
    <s v="KING COUNTY PARKS AND RECREATION"/>
    <n v="200019876032"/>
    <x v="1"/>
    <n v="5001160696"/>
    <x v="0"/>
    <s v="SCH_24EC"/>
    <s v="One"/>
    <n v="10"/>
    <n v="9371"/>
    <n v="9328"/>
    <n v="8244"/>
    <n v="6715"/>
    <n v="2733"/>
    <n v="2424"/>
    <n v="2746"/>
    <n v="2772"/>
    <n v="2561"/>
    <n v="4465"/>
    <n v="5652"/>
    <n v="8304"/>
  </r>
  <r>
    <n v="1002419828"/>
    <s v="KING COUNTY PARKS AND RECREATION"/>
    <n v="200011499940"/>
    <x v="1"/>
    <n v="5001172746"/>
    <x v="0"/>
    <s v="SCH_24EC"/>
    <s v="One"/>
    <n v="10"/>
    <n v="124"/>
    <n v="140"/>
    <n v="132"/>
    <n v="116"/>
    <n v="89"/>
    <n v="90"/>
    <n v="74"/>
    <n v="121.867"/>
    <n v="101.133"/>
    <n v="145"/>
    <n v="145"/>
    <n v="172"/>
  </r>
  <r>
    <n v="1002419828"/>
    <s v="KING COUNTY PARKS AND RECREATION"/>
    <n v="200013720020"/>
    <x v="1"/>
    <n v="5001266889"/>
    <x v="0"/>
    <s v="SCH_24EC"/>
    <s v="One"/>
    <n v="10"/>
    <n v="225"/>
    <n v="187.125"/>
    <n v="249"/>
    <n v="252"/>
    <n v="289"/>
    <n v="293"/>
    <n v="286"/>
    <n v="172"/>
    <n v="162"/>
    <n v="190"/>
    <n v="165"/>
    <n v="170"/>
  </r>
  <r>
    <n v="1002419828"/>
    <s v="KING COUNTY PARKS AND RECREATION"/>
    <n v="200004619660"/>
    <x v="1"/>
    <n v="5001277711"/>
    <x v="0"/>
    <s v="SCH_24EC"/>
    <s v="One"/>
    <n v="10"/>
    <n v="1041"/>
    <n v="1066"/>
    <n v="1121"/>
    <n v="950"/>
    <n v="884"/>
    <n v="850"/>
    <n v="817"/>
    <n v="725"/>
    <n v="843"/>
    <n v="793"/>
    <n v="830"/>
    <n v="1066"/>
  </r>
  <r>
    <n v="1002419828"/>
    <s v="KING COUNTY PARKS AND RECREATION"/>
    <n v="200018457206"/>
    <x v="1"/>
    <n v="5001296755"/>
    <x v="0"/>
    <s v="SCH_24EC"/>
    <s v="One"/>
    <n v="10"/>
    <n v="68"/>
    <n v="65"/>
    <n v="82"/>
    <n v="167"/>
    <n v="492"/>
    <n v="1359"/>
    <n v="1856"/>
    <n v="1793"/>
    <n v="1495"/>
    <n v="884"/>
    <n v="131"/>
    <n v="53"/>
  </r>
  <r>
    <n v="1002419828"/>
    <s v="KING COUNTY PARKS AND RECREATION"/>
    <n v="200021414392"/>
    <x v="1"/>
    <n v="5001340569"/>
    <x v="0"/>
    <s v="SCH_24EC"/>
    <s v="One"/>
    <n v="10"/>
    <n v="40"/>
    <n v="40"/>
    <n v="40"/>
    <m/>
    <n v="40"/>
    <n v="40"/>
    <n v="40"/>
    <n v="2120"/>
    <n v="3600"/>
    <n v="1240"/>
    <m/>
    <m/>
  </r>
  <r>
    <n v="1002419828"/>
    <s v="KING COUNTY PARKS AND RECREATION"/>
    <n v="200021430067"/>
    <x v="1"/>
    <n v="5001340590"/>
    <x v="1"/>
    <s v="SCH_25EC"/>
    <s v="One"/>
    <n v="10"/>
    <n v="40"/>
    <n v="0"/>
    <m/>
    <m/>
    <n v="80"/>
    <n v="80"/>
    <n v="200"/>
    <n v="760"/>
    <n v="2400"/>
    <n v="960"/>
    <n v="160"/>
    <n v="200"/>
  </r>
  <r>
    <n v="1002419828"/>
    <s v="KING COUNTY PARKS AND RECREATION"/>
    <n v="200008460285"/>
    <x v="1"/>
    <n v="5001361083"/>
    <x v="0"/>
    <s v="SCH_24EC"/>
    <s v="One"/>
    <n v="10"/>
    <n v="622"/>
    <n v="915"/>
    <n v="734"/>
    <n v="393"/>
    <n v="370"/>
    <n v="46"/>
    <n v="27"/>
    <n v="8.5310000000000006"/>
    <n v="570.46900000000005"/>
    <n v="2125"/>
    <n v="1838"/>
    <n v="1039"/>
  </r>
  <r>
    <n v="1002419828"/>
    <s v="KING COUNTY PARKS AND RECREATION"/>
    <n v="200003374846"/>
    <x v="1"/>
    <n v="5001461279"/>
    <x v="0"/>
    <s v="SCH_24EC"/>
    <s v="One"/>
    <n v="10"/>
    <n v="2368"/>
    <n v="2265"/>
    <n v="3506"/>
    <n v="3025"/>
    <n v="1984"/>
    <n v="558"/>
    <n v="197"/>
    <n v="424"/>
    <n v="484"/>
    <n v="329"/>
    <n v="1792"/>
    <n v="2977"/>
  </r>
  <r>
    <n v="1002419828"/>
    <s v="KING COUNTY PARKS AND RECREATION"/>
    <n v="200013521584"/>
    <x v="1"/>
    <n v="5001461287"/>
    <x v="0"/>
    <s v="SCH_24EC"/>
    <s v="One"/>
    <n v="10"/>
    <n v="2460"/>
    <n v="3020"/>
    <n v="3650"/>
    <n v="2530"/>
    <n v="1630"/>
    <n v="970"/>
    <n v="1270"/>
    <n v="1340"/>
    <n v="1525"/>
    <n v="1323"/>
    <n v="2156"/>
    <n v="2975"/>
  </r>
  <r>
    <n v="1002419828"/>
    <s v="KING COUNTY PARKS AND RECREATION"/>
    <n v="200021414897"/>
    <x v="1"/>
    <n v="5001465741"/>
    <x v="1"/>
    <s v="SCH_25EC"/>
    <s v="One"/>
    <n v="10"/>
    <n v="780"/>
    <n v="970"/>
    <n v="770"/>
    <n v="710"/>
    <n v="1100"/>
    <n v="1677"/>
    <n v="2722"/>
    <n v="2546"/>
    <n v="2935"/>
    <n v="2379"/>
    <n v="1211"/>
    <n v="957"/>
  </r>
  <r>
    <n v="1002419828"/>
    <s v="KING COUNTY PARKS AND RECREATION"/>
    <n v="200005922097"/>
    <x v="1"/>
    <n v="5001465762"/>
    <x v="0"/>
    <s v="SCH_24EC"/>
    <s v="One"/>
    <n v="10"/>
    <n v="81.778000000000006"/>
    <n v="198"/>
    <n v="171"/>
    <n v="130"/>
    <m/>
    <n v="130"/>
    <n v="56"/>
    <n v="45"/>
    <n v="48"/>
    <n v="65"/>
    <n v="95"/>
    <n v="151"/>
  </r>
  <r>
    <n v="1002419828"/>
    <s v="KING COUNTY PARKS AND RECREATION"/>
    <n v="200005922097"/>
    <x v="1"/>
    <n v="5001465783"/>
    <x v="1"/>
    <s v="SCH_25EC"/>
    <s v="One"/>
    <n v="10"/>
    <n v="19360"/>
    <n v="20880"/>
    <n v="18320"/>
    <n v="14720"/>
    <m/>
    <n v="1840"/>
    <n v="3440"/>
    <n v="4160"/>
    <n v="4080"/>
    <n v="6400"/>
    <n v="8560"/>
    <n v="14400"/>
  </r>
  <r>
    <n v="1002419828"/>
    <s v="KING COUNTY PARKS AND RECREATION"/>
    <n v="200001022553"/>
    <x v="1"/>
    <n v="5001466128"/>
    <x v="0"/>
    <s v="SCH_24EC"/>
    <s v="One"/>
    <n v="10"/>
    <m/>
    <n v="2310"/>
    <n v="2190"/>
    <n v="1038.6210000000001"/>
    <m/>
    <m/>
    <m/>
    <m/>
    <m/>
    <m/>
    <m/>
    <n v="1379"/>
  </r>
  <r>
    <n v="1002419828"/>
    <s v="KING COUNTY PARKS AND RECREATION"/>
    <n v="200020480188"/>
    <x v="1"/>
    <n v="5001478305"/>
    <x v="0"/>
    <s v="SCH_24EC"/>
    <s v="One"/>
    <n v="10"/>
    <n v="10080"/>
    <n v="8000"/>
    <n v="3680"/>
    <m/>
    <m/>
    <m/>
    <n v="2760"/>
    <n v="360"/>
    <n v="3240"/>
    <n v="5880"/>
    <n v="9840"/>
    <n v="11840"/>
  </r>
  <r>
    <n v="1002419828"/>
    <s v="KING COUNTY PARKS AND RECREATION"/>
    <n v="200021281890"/>
    <x v="1"/>
    <n v="5001554707"/>
    <x v="0"/>
    <s v="SCH_24EC"/>
    <s v="One"/>
    <n v="10"/>
    <n v="4320"/>
    <n v="4320"/>
    <n v="3920"/>
    <n v="3200"/>
    <n v="2320"/>
    <n v="1920"/>
    <n v="1400"/>
    <n v="1480"/>
    <n v="1920"/>
    <n v="2400"/>
    <n v="3520"/>
    <n v="3680"/>
  </r>
  <r>
    <n v="1002419828"/>
    <s v="KING COUNTY PARKS AND RECREATION"/>
    <n v="200012561524"/>
    <x v="1"/>
    <n v="5001558181"/>
    <x v="0"/>
    <s v="SCH_24EC"/>
    <s v="One"/>
    <n v="10"/>
    <n v="584"/>
    <n v="1165"/>
    <n v="927"/>
    <n v="779"/>
    <n v="534"/>
    <n v="281"/>
    <n v="180"/>
    <n v="278"/>
    <n v="280"/>
    <n v="385"/>
    <n v="936"/>
    <n v="1078"/>
  </r>
  <r>
    <n v="1002419828"/>
    <s v="KING COUNTY PARKS AND RECREATION"/>
    <n v="200009096575"/>
    <x v="1"/>
    <n v="5001589251"/>
    <x v="0"/>
    <s v="SCH_24EC"/>
    <s v="One"/>
    <n v="10"/>
    <n v="110"/>
    <n v="100"/>
    <n v="90"/>
    <n v="100"/>
    <n v="100"/>
    <n v="110"/>
    <n v="111"/>
    <n v="102"/>
    <n v="108"/>
    <n v="108"/>
    <n v="95"/>
    <n v="103"/>
  </r>
  <r>
    <n v="1002419828"/>
    <s v="KING COUNTY PARKS AND RECREATION"/>
    <n v="200000161113"/>
    <x v="1"/>
    <n v="5001611681"/>
    <x v="0"/>
    <s v="SCH_24EC"/>
    <s v="One"/>
    <n v="10"/>
    <n v="1410"/>
    <n v="1595"/>
    <n v="1548"/>
    <n v="1439"/>
    <n v="1265"/>
    <n v="1560"/>
    <n v="1536"/>
    <n v="1503"/>
    <n v="1477"/>
    <n v="1255"/>
    <n v="1373"/>
    <n v="1568"/>
  </r>
  <r>
    <n v="1002419828"/>
    <s v="KING COUNTY PARKS AND RECREATION"/>
    <n v="200013221169"/>
    <x v="1"/>
    <n v="5001617139"/>
    <x v="0"/>
    <s v="SCH_24EC"/>
    <s v="One"/>
    <n v="10"/>
    <n v="3476"/>
    <n v="3682"/>
    <n v="3358"/>
    <n v="2663"/>
    <n v="1767"/>
    <n v="1362"/>
    <n v="1197"/>
    <n v="1114"/>
    <n v="980"/>
    <n v="2258"/>
    <n v="2584"/>
    <n v="3260"/>
  </r>
  <r>
    <n v="1002419828"/>
    <s v="KING COUNTY PARKS AND RECREATION"/>
    <n v="200000989521"/>
    <x v="1"/>
    <n v="5001627846"/>
    <x v="0"/>
    <s v="SCH_24EC"/>
    <s v="One"/>
    <n v="10"/>
    <m/>
    <m/>
    <m/>
    <m/>
    <m/>
    <m/>
    <m/>
    <m/>
    <m/>
    <m/>
    <m/>
    <m/>
  </r>
  <r>
    <n v="1002419828"/>
    <s v="KING COUNTY PARKS AND RECREATION"/>
    <n v="200007016013"/>
    <x v="1"/>
    <n v="5001785697"/>
    <x v="0"/>
    <s v="SCH_24EC"/>
    <s v="One"/>
    <n v="10"/>
    <n v="510"/>
    <n v="568"/>
    <n v="998"/>
    <n v="602"/>
    <n v="456"/>
    <n v="80"/>
    <n v="87"/>
    <n v="79"/>
    <n v="119"/>
    <n v="113"/>
    <n v="98"/>
    <n v="116"/>
  </r>
  <r>
    <n v="1002419828"/>
    <s v="KING COUNTY PARKS AND RECREATION"/>
    <n v="200004156283"/>
    <x v="1"/>
    <n v="5001797441"/>
    <x v="0"/>
    <s v="SCH_24EC"/>
    <s v="One"/>
    <n v="10"/>
    <n v="960"/>
    <n v="1200"/>
    <n v="1360"/>
    <n v="640"/>
    <n v="480"/>
    <n v="440"/>
    <n v="360"/>
    <n v="400"/>
    <n v="400"/>
    <n v="400"/>
    <n v="400"/>
    <n v="880"/>
  </r>
  <r>
    <n v="1002419828"/>
    <s v="KING COUNTY PARKS AND RECREATION"/>
    <n v="200008104735"/>
    <x v="1"/>
    <n v="5001889413"/>
    <x v="1"/>
    <s v="SCH_25EC"/>
    <s v="One"/>
    <n v="10"/>
    <n v="15360"/>
    <n v="20800"/>
    <n v="19840"/>
    <n v="11520"/>
    <n v="8960"/>
    <n v="4320"/>
    <n v="5280"/>
    <n v="8800"/>
    <n v="11200"/>
    <n v="23360"/>
    <n v="28320"/>
    <n v="26240"/>
  </r>
  <r>
    <n v="1002419828"/>
    <s v="KING COUNTY PARKS AND RECREATION"/>
    <n v="200025348497"/>
    <x v="1"/>
    <n v="5001893127"/>
    <x v="0"/>
    <s v="SCH_24EC"/>
    <s v="One"/>
    <n v="10"/>
    <n v="2"/>
    <m/>
    <m/>
    <n v="60"/>
    <n v="227"/>
    <n v="286"/>
    <n v="365"/>
    <n v="293"/>
    <n v="61"/>
    <m/>
    <m/>
    <m/>
  </r>
  <r>
    <n v="1002419828"/>
    <s v="KING COUNTY PARKS AND RECREATION"/>
    <n v="200025348497"/>
    <x v="1"/>
    <n v="5001893145"/>
    <x v="1"/>
    <s v="SCH_25EC"/>
    <s v="One"/>
    <n v="10"/>
    <n v="5280"/>
    <n v="4960"/>
    <n v="4520"/>
    <n v="3560"/>
    <n v="2480"/>
    <n v="2360"/>
    <n v="2480"/>
    <n v="2840"/>
    <n v="3360"/>
    <n v="4800"/>
    <n v="5880"/>
    <n v="4520"/>
  </r>
  <r>
    <n v="1002419828"/>
    <s v="KING COUNTY PARKS AND RECREATION"/>
    <n v="200025348497"/>
    <x v="1"/>
    <n v="5001893165"/>
    <x v="1"/>
    <s v="SCH_25EC"/>
    <s v="One"/>
    <n v="10"/>
    <n v="2120"/>
    <n v="1960"/>
    <n v="8120"/>
    <n v="3680"/>
    <n v="4120"/>
    <n v="4160"/>
    <n v="3920"/>
    <n v="2520"/>
    <n v="4520"/>
    <n v="6920"/>
    <n v="2040"/>
    <n v="2040"/>
  </r>
  <r>
    <n v="1002419828"/>
    <s v="KING COUNTY PARKS AND RECREATION"/>
    <n v="200000748109"/>
    <x v="1"/>
    <n v="5001917601"/>
    <x v="0"/>
    <s v="SCH_24EC"/>
    <s v="One"/>
    <n v="10"/>
    <n v="75"/>
    <n v="68"/>
    <n v="66"/>
    <n v="53"/>
    <n v="45"/>
    <n v="42"/>
    <n v="35"/>
    <n v="37"/>
    <n v="52"/>
    <n v="53"/>
    <n v="70"/>
    <n v="74"/>
  </r>
  <r>
    <n v="1000960091"/>
    <s v="KING COUNTY REAL ESTATE SERVICES"/>
    <n v="200008376119"/>
    <x v="1"/>
    <n v="5000105462"/>
    <x v="3"/>
    <s v="SCH_31EC"/>
    <s v="One"/>
    <n v="10"/>
    <n v="117600"/>
    <n v="109200"/>
    <n v="121200"/>
    <n v="105600"/>
    <n v="96000"/>
    <n v="116400"/>
    <n v="152400"/>
    <n v="144000"/>
    <n v="106800"/>
    <n v="94800"/>
    <n v="117600"/>
    <n v="117600"/>
  </r>
  <r>
    <n v="1002024219"/>
    <s v="KING COUNTY SHERIFF"/>
    <n v="200002601751"/>
    <x v="1"/>
    <n v="5001897552"/>
    <x v="0"/>
    <s v="SCH_24EC"/>
    <s v="One"/>
    <n v="10"/>
    <n v="4129"/>
    <n v="3657"/>
    <n v="3267"/>
    <n v="1462"/>
    <n v="1317"/>
    <n v="1445"/>
    <n v="1304"/>
    <n v="1394"/>
    <n v="1687"/>
    <n v="1868"/>
    <n v="2290"/>
    <n v="2225"/>
  </r>
  <r>
    <n v="1001617632"/>
    <s v="KING COUNTY SOLID WASTE DIV"/>
    <n v="200000705562"/>
    <x v="1"/>
    <n v="5000210975"/>
    <x v="1"/>
    <s v="SCH_25EC"/>
    <s v="One"/>
    <n v="10"/>
    <n v="16920"/>
    <n v="14040"/>
    <n v="11400"/>
    <n v="7640"/>
    <n v="4960"/>
    <n v="3720"/>
    <n v="3920"/>
    <n v="3800"/>
    <n v="3600"/>
    <n v="6480"/>
    <n v="18160"/>
    <n v="15120"/>
  </r>
  <r>
    <n v="1001617632"/>
    <s v="KING COUNTY SOLID WASTE DIV"/>
    <n v="200000705141"/>
    <x v="1"/>
    <n v="5000213456"/>
    <x v="1"/>
    <s v="SCH_25EC"/>
    <s v="One"/>
    <n v="10"/>
    <n v="17720"/>
    <n v="16080"/>
    <n v="15840"/>
    <n v="14200"/>
    <n v="13560"/>
    <n v="12760"/>
    <n v="13680"/>
    <n v="12240"/>
    <n v="11840"/>
    <n v="13640"/>
    <n v="13560"/>
    <n v="15520"/>
  </r>
  <r>
    <n v="1001617632"/>
    <s v="KING COUNTY SOLID WASTE DIV"/>
    <n v="200000706891"/>
    <x v="1"/>
    <n v="5000391201"/>
    <x v="0"/>
    <s v="SCH_24EC"/>
    <s v="One"/>
    <n v="10"/>
    <n v="296"/>
    <n v="243"/>
    <n v="239"/>
    <n v="171"/>
    <n v="130"/>
    <n v="101"/>
    <n v="92"/>
    <n v="88"/>
    <n v="103"/>
    <n v="123"/>
    <n v="158"/>
    <n v="241"/>
  </r>
  <r>
    <n v="1001617632"/>
    <s v="KING COUNTY SOLID WASTE DIV"/>
    <n v="200000705729"/>
    <x v="1"/>
    <n v="5000514982"/>
    <x v="0"/>
    <s v="SCH_24EC"/>
    <s v="One"/>
    <n v="10"/>
    <n v="3120"/>
    <n v="3400"/>
    <n v="3040"/>
    <n v="2960"/>
    <n v="3040"/>
    <n v="3120"/>
    <n v="2400"/>
    <n v="2720"/>
    <n v="3040"/>
    <n v="2760"/>
    <n v="2400"/>
    <n v="2400"/>
  </r>
  <r>
    <n v="1001617632"/>
    <s v="KING COUNTY SOLID WASTE DIV"/>
    <n v="200000735569"/>
    <x v="1"/>
    <n v="5000620718"/>
    <x v="0"/>
    <s v="SCH_24EC"/>
    <s v="One"/>
    <n v="10"/>
    <n v="3120"/>
    <n v="3179"/>
    <n v="3485"/>
    <n v="3282"/>
    <n v="3323"/>
    <n v="3305"/>
    <n v="834"/>
    <n v="60"/>
    <n v="63"/>
    <n v="31"/>
    <n v="47"/>
    <n v="43"/>
  </r>
  <r>
    <n v="1001617632"/>
    <s v="KING COUNTY SOLID WASTE DIV"/>
    <n v="200000735569"/>
    <x v="1"/>
    <n v="5000620731"/>
    <x v="0"/>
    <s v="SCH_24EC"/>
    <s v="One"/>
    <n v="10"/>
    <n v="5070"/>
    <n v="5240"/>
    <n v="3989.33"/>
    <n v="6110.67"/>
    <n v="3320"/>
    <m/>
    <n v="8475"/>
    <n v="4011"/>
    <n v="3065"/>
    <n v="3877"/>
    <n v="4774"/>
    <n v="5522"/>
  </r>
  <r>
    <n v="1001617632"/>
    <s v="KING COUNTY SOLID WASTE DIV"/>
    <n v="200000736112"/>
    <x v="1"/>
    <n v="5000624523"/>
    <x v="4"/>
    <s v="SCH_26EC"/>
    <s v="One"/>
    <n v="10"/>
    <n v="72320"/>
    <n v="104000"/>
    <n v="103840"/>
    <n v="92960"/>
    <n v="101440"/>
    <n v="94080"/>
    <n v="114240"/>
    <n v="100000"/>
    <n v="114240"/>
    <n v="111200"/>
    <n v="149760"/>
    <n v="119360"/>
  </r>
  <r>
    <n v="1001617632"/>
    <s v="KING COUNTY SOLID WASTE DIV"/>
    <n v="200000707642"/>
    <x v="1"/>
    <n v="5000630425"/>
    <x v="0"/>
    <s v="SCH_24EC"/>
    <s v="One"/>
    <n v="10"/>
    <n v="4446"/>
    <n v="4623"/>
    <n v="3100"/>
    <n v="2744"/>
    <n v="4214"/>
    <n v="4254"/>
    <n v="4590"/>
    <n v="3345"/>
    <n v="2812"/>
    <n v="2668"/>
    <n v="3547"/>
    <n v="3673"/>
  </r>
  <r>
    <n v="1001617632"/>
    <s v="KING COUNTY SOLID WASTE DIV"/>
    <n v="200000707642"/>
    <x v="1"/>
    <n v="5000630445"/>
    <x v="1"/>
    <s v="SCH_25EC"/>
    <s v="One"/>
    <n v="10"/>
    <n v="27760"/>
    <n v="26680"/>
    <n v="25960"/>
    <n v="23560"/>
    <n v="16200"/>
    <n v="16960"/>
    <n v="15000"/>
    <n v="15560"/>
    <n v="15040"/>
    <n v="17720"/>
    <n v="22280"/>
    <n v="23440"/>
  </r>
  <r>
    <n v="1001617632"/>
    <s v="KING COUNTY SOLID WASTE DIV"/>
    <n v="200000707642"/>
    <x v="1"/>
    <n v="5000630465"/>
    <x v="0"/>
    <s v="SCH_24EC"/>
    <s v="One"/>
    <n v="10"/>
    <n v="7257"/>
    <n v="8068"/>
    <n v="7507"/>
    <n v="5583"/>
    <n v="3395"/>
    <n v="4275"/>
    <n v="3769"/>
    <n v="3595"/>
    <n v="3229"/>
    <n v="4287"/>
    <n v="6404"/>
    <n v="7711"/>
  </r>
  <r>
    <n v="1001617632"/>
    <s v="KING COUNTY SOLID WASTE DIV"/>
    <n v="200000707642"/>
    <x v="1"/>
    <n v="5000630485"/>
    <x v="0"/>
    <s v="SCH_24EC"/>
    <s v="One"/>
    <n v="10"/>
    <n v="120"/>
    <n v="120"/>
    <m/>
    <n v="120"/>
    <n v="120"/>
    <n v="120"/>
    <n v="120"/>
    <n v="120"/>
    <n v="120"/>
    <n v="120"/>
    <n v="120"/>
    <m/>
  </r>
  <r>
    <n v="1001617632"/>
    <s v="KING COUNTY SOLID WASTE DIV"/>
    <n v="200000709804"/>
    <x v="1"/>
    <n v="5000744267"/>
    <x v="0"/>
    <s v="SCH_24EC"/>
    <s v="One"/>
    <n v="10"/>
    <n v="6232"/>
    <n v="6646"/>
    <n v="6791"/>
    <n v="4615"/>
    <n v="3082"/>
    <n v="2969"/>
    <n v="2624"/>
    <n v="2605"/>
    <n v="2286"/>
    <n v="3755"/>
    <n v="5818"/>
    <n v="7407"/>
  </r>
  <r>
    <n v="1001617632"/>
    <s v="KING COUNTY SOLID WASTE DIV"/>
    <n v="200000706628"/>
    <x v="1"/>
    <n v="5000809891"/>
    <x v="0"/>
    <s v="SCH_24EC"/>
    <s v="One"/>
    <n v="10"/>
    <n v="127"/>
    <n v="119"/>
    <n v="119"/>
    <n v="103"/>
    <n v="86"/>
    <n v="95"/>
    <n v="83"/>
    <n v="80"/>
    <n v="84"/>
    <n v="93"/>
    <n v="127"/>
    <n v="104"/>
  </r>
  <r>
    <n v="1001617632"/>
    <s v="KING COUNTY SOLID WASTE DIV"/>
    <n v="200000708533"/>
    <x v="1"/>
    <n v="5000811476"/>
    <x v="0"/>
    <s v="SCH_24EC"/>
    <s v="One"/>
    <n v="10"/>
    <n v="1726"/>
    <n v="1798"/>
    <n v="1523"/>
    <n v="1087"/>
    <n v="593"/>
    <n v="709"/>
    <n v="610"/>
    <n v="638"/>
    <n v="605"/>
    <n v="860"/>
    <n v="1474"/>
    <n v="1935"/>
  </r>
  <r>
    <n v="1001617632"/>
    <s v="KING COUNTY SOLID WASTE DIV"/>
    <n v="200000708863"/>
    <x v="1"/>
    <n v="5000937205"/>
    <x v="1"/>
    <s v="SCH_25EC"/>
    <s v="One"/>
    <n v="10"/>
    <n v="16080"/>
    <n v="23040"/>
    <n v="18240"/>
    <n v="14800"/>
    <n v="10720"/>
    <n v="10320"/>
    <n v="19600"/>
    <n v="17920"/>
    <n v="18720"/>
    <n v="17360"/>
    <n v="17200"/>
    <n v="16536"/>
  </r>
  <r>
    <n v="1001617632"/>
    <s v="KING COUNTY SOLID WASTE DIV"/>
    <n v="200000735874"/>
    <x v="1"/>
    <n v="5000948959"/>
    <x v="0"/>
    <s v="SCH_24EC"/>
    <s v="One"/>
    <n v="10"/>
    <n v="15200"/>
    <n v="13920"/>
    <n v="10800"/>
    <n v="6720"/>
    <n v="5480"/>
    <n v="5200"/>
    <n v="3160"/>
    <n v="3080"/>
    <n v="6640"/>
    <n v="10360"/>
    <n v="19680"/>
    <n v="13920"/>
  </r>
  <r>
    <n v="1001617632"/>
    <s v="KING COUNTY SOLID WASTE DIV"/>
    <n v="200000708194"/>
    <x v="1"/>
    <n v="5000994422"/>
    <x v="0"/>
    <s v="SCH_24EC"/>
    <s v="One"/>
    <n v="10"/>
    <n v="1345"/>
    <n v="1474"/>
    <n v="1340"/>
    <n v="1011"/>
    <n v="771"/>
    <n v="1032"/>
    <n v="975"/>
    <n v="915"/>
    <n v="649"/>
    <n v="819"/>
    <n v="1208"/>
    <n v="1589"/>
  </r>
  <r>
    <n v="1001617632"/>
    <s v="KING COUNTY SOLID WASTE DIV"/>
    <n v="200000708012"/>
    <x v="1"/>
    <n v="5001004988"/>
    <x v="0"/>
    <s v="SCH_24EC"/>
    <s v="One"/>
    <n v="10"/>
    <n v="691"/>
    <n v="614"/>
    <n v="569"/>
    <n v="464"/>
    <n v="415"/>
    <n v="427"/>
    <n v="412"/>
    <n v="471"/>
    <n v="580"/>
    <n v="633"/>
    <n v="773"/>
    <n v="699"/>
  </r>
  <r>
    <n v="1001617632"/>
    <s v="KING COUNTY SOLID WASTE DIV"/>
    <n v="200000736328"/>
    <x v="1"/>
    <n v="5001092504"/>
    <x v="0"/>
    <s v="SCH_24EC"/>
    <s v="One"/>
    <n v="10"/>
    <n v="1657"/>
    <n v="1439"/>
    <n v="1213"/>
    <n v="860"/>
    <n v="601"/>
    <n v="543"/>
    <n v="452"/>
    <n v="491"/>
    <n v="544"/>
    <n v="939"/>
    <n v="2010"/>
    <n v="1412"/>
  </r>
  <r>
    <n v="1001617632"/>
    <s v="KING COUNTY SOLID WASTE DIV"/>
    <n v="200000737102"/>
    <x v="1"/>
    <n v="5001194026"/>
    <x v="0"/>
    <s v="SCH_24EC"/>
    <s v="One"/>
    <n v="10"/>
    <n v="3030"/>
    <n v="2530"/>
    <n v="1920"/>
    <n v="2530"/>
    <n v="2660"/>
    <n v="2510"/>
    <n v="2510"/>
    <n v="2600"/>
    <n v="2420"/>
    <n v="2650"/>
    <n v="2550"/>
    <n v="3010"/>
  </r>
  <r>
    <n v="1001617632"/>
    <s v="KING COUNTY SOLID WASTE DIV"/>
    <n v="200000709135"/>
    <x v="1"/>
    <n v="5001201394"/>
    <x v="1"/>
    <s v="SCH_25EC"/>
    <s v="One"/>
    <n v="10"/>
    <n v="12400"/>
    <n v="14000"/>
    <n v="13040"/>
    <n v="10880"/>
    <n v="9520"/>
    <n v="9800"/>
    <n v="8880"/>
    <n v="9000"/>
    <n v="10480"/>
    <n v="11440"/>
    <n v="15080"/>
    <n v="15400"/>
  </r>
  <r>
    <n v="1001617632"/>
    <s v="KING COUNTY SOLID WASTE DIV"/>
    <n v="200000709473"/>
    <x v="1"/>
    <n v="5001277698"/>
    <x v="0"/>
    <s v="SCH_24EC"/>
    <s v="One"/>
    <n v="10"/>
    <n v="1171"/>
    <n v="1253"/>
    <n v="1192"/>
    <n v="964"/>
    <n v="820"/>
    <n v="1251"/>
    <n v="1181"/>
    <n v="1237"/>
    <n v="1191"/>
    <n v="943"/>
    <n v="1507"/>
    <n v="1601"/>
  </r>
  <r>
    <n v="1001617632"/>
    <s v="KING COUNTY SOLID WASTE DIV"/>
    <n v="200000708384"/>
    <x v="1"/>
    <n v="5001324648"/>
    <x v="0"/>
    <s v="SCH_24EC"/>
    <s v="One"/>
    <n v="10"/>
    <n v="40"/>
    <n v="10"/>
    <n v="10"/>
    <m/>
    <n v="10"/>
    <m/>
    <n v="11"/>
    <n v="5"/>
    <n v="6"/>
    <n v="6"/>
    <n v="6"/>
    <n v="5"/>
  </r>
  <r>
    <n v="1001617632"/>
    <s v="KING COUNTY SOLID WASTE DIV"/>
    <n v="200000709291"/>
    <x v="1"/>
    <n v="5001361923"/>
    <x v="0"/>
    <s v="SCH_24EC"/>
    <s v="One"/>
    <n v="10"/>
    <n v="8102"/>
    <n v="3189"/>
    <n v="7417"/>
    <n v="10283"/>
    <n v="11053"/>
    <n v="11728"/>
    <n v="11196"/>
    <n v="11159"/>
    <n v="12804"/>
    <n v="4789"/>
    <n v="3603"/>
    <n v="6297"/>
  </r>
  <r>
    <n v="1001617632"/>
    <s v="KING COUNTY SOLID WASTE DIV"/>
    <n v="200000735361"/>
    <x v="1"/>
    <n v="5001410135"/>
    <x v="0"/>
    <s v="SCH_24EC"/>
    <s v="One"/>
    <n v="10"/>
    <n v="289"/>
    <n v="601"/>
    <n v="509"/>
    <n v="546"/>
    <n v="528"/>
    <n v="681"/>
    <n v="521"/>
    <n v="381"/>
    <n v="298"/>
    <n v="157"/>
    <n v="175"/>
    <n v="3476"/>
  </r>
  <r>
    <n v="1001617632"/>
    <s v="KING COUNTY SOLID WASTE DIV"/>
    <n v="200000707071"/>
    <x v="1"/>
    <n v="5001608284"/>
    <x v="0"/>
    <s v="SCH_24EC"/>
    <s v="One"/>
    <n v="10"/>
    <m/>
    <m/>
    <m/>
    <m/>
    <m/>
    <m/>
    <m/>
    <m/>
    <m/>
    <n v="0"/>
    <m/>
    <m/>
  </r>
  <r>
    <n v="1001617632"/>
    <s v="KING COUNTY SOLID WASTE DIV"/>
    <n v="200000735718"/>
    <x v="1"/>
    <n v="5001623392"/>
    <x v="1"/>
    <s v="SCH_25EC"/>
    <s v="One"/>
    <n v="10"/>
    <n v="23680"/>
    <n v="22360"/>
    <n v="24000"/>
    <n v="19240"/>
    <n v="14520"/>
    <n v="14160"/>
    <n v="12320"/>
    <n v="12440"/>
    <n v="15440"/>
    <n v="19240"/>
    <n v="22680"/>
    <n v="20760"/>
  </r>
  <r>
    <n v="1001617632"/>
    <s v="KING COUNTY SOLID WASTE DIV"/>
    <n v="200000708681"/>
    <x v="1"/>
    <n v="5001630856"/>
    <x v="1"/>
    <s v="SCH_25EC"/>
    <s v="One"/>
    <n v="10"/>
    <n v="117280"/>
    <n v="115760"/>
    <n v="127600"/>
    <n v="121680"/>
    <n v="115840"/>
    <n v="126000"/>
    <n v="117760"/>
    <n v="118960"/>
    <n v="117120"/>
    <n v="114560"/>
    <n v="128320"/>
    <n v="106240"/>
  </r>
  <r>
    <n v="1001617632"/>
    <s v="KING COUNTY SOLID WASTE DIV"/>
    <n v="200000707444"/>
    <x v="1"/>
    <n v="5001632020"/>
    <x v="0"/>
    <s v="SCH_24EC"/>
    <s v="One"/>
    <n v="10"/>
    <n v="6458"/>
    <n v="6847"/>
    <n v="5262"/>
    <n v="3080"/>
    <n v="2200"/>
    <n v="1279"/>
    <n v="752"/>
    <n v="869"/>
    <n v="1471"/>
    <n v="3995"/>
    <n v="6358"/>
    <n v="7313"/>
  </r>
  <r>
    <n v="1001617632"/>
    <s v="KING COUNTY SOLID WASTE DIV"/>
    <n v="200000735106"/>
    <x v="1"/>
    <n v="5001673822"/>
    <x v="0"/>
    <s v="SCH_24EC"/>
    <s v="One"/>
    <n v="10"/>
    <n v="2379"/>
    <n v="2195"/>
    <n v="3685"/>
    <n v="3273"/>
    <n v="2923"/>
    <n v="2776"/>
    <n v="3632"/>
    <n v="3195"/>
    <n v="3068"/>
    <n v="2539"/>
    <n v="3639"/>
    <n v="2310"/>
  </r>
  <r>
    <n v="1001617632"/>
    <s v="KING COUNTY SOLID WASTE DIV"/>
    <n v="200000736484"/>
    <x v="1"/>
    <n v="5001695733"/>
    <x v="0"/>
    <s v="SCH_24EC"/>
    <s v="One"/>
    <n v="10"/>
    <n v="3620"/>
    <n v="2340"/>
    <n v="2720"/>
    <n v="2720"/>
    <n v="1680"/>
    <n v="1830"/>
    <n v="3816"/>
    <n v="3555"/>
    <n v="2418"/>
    <n v="3874"/>
    <n v="2501"/>
    <n v="3506"/>
  </r>
  <r>
    <n v="1001617632"/>
    <s v="KING COUNTY SOLID WASTE DIV"/>
    <n v="200000707832"/>
    <x v="1"/>
    <n v="5001747154"/>
    <x v="1"/>
    <s v="SCH_25EC"/>
    <s v="One"/>
    <n v="10"/>
    <n v="15600"/>
    <n v="16000"/>
    <n v="16320"/>
    <n v="15280"/>
    <n v="14400"/>
    <n v="12400"/>
    <n v="12640"/>
    <n v="13680"/>
    <n v="13360"/>
    <n v="13040"/>
    <n v="14560"/>
    <n v="15040"/>
  </r>
  <r>
    <n v="1001617632"/>
    <s v="KING COUNTY SOLID WASTE DIV"/>
    <n v="200000736658"/>
    <x v="1"/>
    <n v="5001830441"/>
    <x v="0"/>
    <s v="SCH_24EC"/>
    <s v="One"/>
    <n v="10"/>
    <n v="554"/>
    <n v="425"/>
    <n v="444"/>
    <n v="408"/>
    <n v="347"/>
    <n v="337"/>
    <n v="346"/>
    <n v="320"/>
    <n v="392"/>
    <n v="414"/>
    <n v="433"/>
    <n v="521"/>
  </r>
  <r>
    <n v="1001617632"/>
    <s v="KING COUNTY SOLID WASTE DIV"/>
    <n v="200000707220"/>
    <x v="1"/>
    <n v="5001831557"/>
    <x v="1"/>
    <s v="SCH_25EC"/>
    <s v="One"/>
    <n v="10"/>
    <n v="22329.393"/>
    <m/>
    <n v="32241.026999999998"/>
    <n v="1126.5060000000001"/>
    <n v="208.66200000000001"/>
    <m/>
    <m/>
    <m/>
    <n v="6659.0879999999997"/>
    <n v="33873.495000000003"/>
    <m/>
    <n v="57663.858"/>
  </r>
  <r>
    <n v="1001617632"/>
    <s v="KING COUNTY SOLID WASTE DIV"/>
    <n v="200000706263"/>
    <x v="1"/>
    <n v="5001929656"/>
    <x v="0"/>
    <s v="SCH_24EC"/>
    <s v="One"/>
    <n v="10"/>
    <n v="4336"/>
    <n v="4778"/>
    <n v="4750"/>
    <n v="4041"/>
    <n v="3575"/>
    <n v="1875"/>
    <n v="847"/>
    <n v="929"/>
    <n v="885"/>
    <n v="3157"/>
    <n v="4720"/>
    <n v="1488"/>
  </r>
  <r>
    <n v="1001617632"/>
    <s v="KING COUNTY SOLID WASTE DIV"/>
    <n v="200000706263"/>
    <x v="1"/>
    <n v="5001929678"/>
    <x v="0"/>
    <s v="SCH_24EC"/>
    <s v="One"/>
    <n v="10"/>
    <n v="1521"/>
    <n v="952"/>
    <n v="953"/>
    <n v="722"/>
    <n v="749"/>
    <n v="807"/>
    <n v="503"/>
    <n v="748"/>
    <n v="544"/>
    <n v="683"/>
    <n v="1119"/>
    <n v="986"/>
  </r>
  <r>
    <n v="1001701905"/>
    <s v="KING CTY/RD SERVICES FINANCE"/>
    <n v="220017377742"/>
    <x v="1"/>
    <n v="5000374307"/>
    <x v="0"/>
    <s v="SCH_24EC"/>
    <s v="One"/>
    <n v="10"/>
    <n v="14867"/>
    <n v="12590"/>
    <n v="14628"/>
    <n v="11712"/>
    <n v="7955"/>
    <n v="5524"/>
    <n v="4213"/>
    <n v="3617"/>
    <n v="3432"/>
    <n v="3797"/>
    <n v="8763"/>
    <n v="13783"/>
  </r>
  <r>
    <n v="1001701905"/>
    <s v="KING CTY/RD SERVICES FINANCE"/>
    <n v="220017371596"/>
    <x v="1"/>
    <n v="5000759146"/>
    <x v="0"/>
    <s v="SCH_24EC"/>
    <s v="One"/>
    <n v="10"/>
    <n v="107"/>
    <n v="109"/>
    <n v="93"/>
    <n v="83"/>
    <n v="78"/>
    <n v="79"/>
    <n v="65"/>
    <n v="70"/>
    <n v="85"/>
    <n v="90"/>
    <n v="109"/>
    <n v="138"/>
  </r>
  <r>
    <n v="1001701905"/>
    <s v="KING CTY/RD SERVICES FINANCE"/>
    <n v="220017391198"/>
    <x v="1"/>
    <n v="5000814219"/>
    <x v="0"/>
    <s v="SCH_24EC"/>
    <s v="One"/>
    <n v="10"/>
    <n v="76"/>
    <n v="168"/>
    <n v="167"/>
    <n v="146"/>
    <n v="103"/>
    <n v="54"/>
    <n v="46"/>
    <n v="48"/>
    <n v="58"/>
    <n v="61"/>
    <n v="70"/>
    <n v="73"/>
  </r>
  <r>
    <n v="1001701905"/>
    <s v="KING CTY/RD SERVICES FINANCE"/>
    <n v="200014987362"/>
    <x v="1"/>
    <n v="5000843458"/>
    <x v="1"/>
    <s v="SCH_25EC"/>
    <s v="One"/>
    <n v="10"/>
    <n v="20920"/>
    <n v="14000"/>
    <n v="19120"/>
    <n v="13600"/>
    <n v="6480"/>
    <n v="3280"/>
    <n v="2280"/>
    <n v="1960"/>
    <n v="2320"/>
    <n v="3080"/>
    <n v="4960"/>
    <n v="8880"/>
  </r>
  <r>
    <n v="1001701905"/>
    <s v="KING CTY/RD SERVICES FINANCE"/>
    <n v="220017390687"/>
    <x v="1"/>
    <n v="5000983769"/>
    <x v="0"/>
    <s v="SCH_24EC"/>
    <s v="One"/>
    <n v="10"/>
    <n v="9"/>
    <n v="9"/>
    <n v="10"/>
    <n v="9"/>
    <n v="9"/>
    <n v="10"/>
    <n v="9"/>
    <n v="10"/>
    <n v="10"/>
    <n v="9"/>
    <n v="10"/>
    <n v="10"/>
  </r>
  <r>
    <n v="1001701905"/>
    <s v="KING CTY/RD SERVICES FINANCE"/>
    <n v="220017377692"/>
    <x v="1"/>
    <n v="5001170671"/>
    <x v="0"/>
    <s v="SCH_24EC"/>
    <s v="One"/>
    <n v="10"/>
    <n v="3219"/>
    <n v="4822"/>
    <n v="6650"/>
    <n v="4288"/>
    <n v="2782"/>
    <n v="385"/>
    <n v="84"/>
    <n v="205"/>
    <n v="174"/>
    <n v="3483"/>
    <n v="4244"/>
    <n v="3767"/>
  </r>
  <r>
    <n v="1001701905"/>
    <s v="KING CTY/RD SERVICES FINANCE"/>
    <n v="220017378120"/>
    <x v="1"/>
    <n v="5001357158"/>
    <x v="3"/>
    <s v="SCH_31EC"/>
    <s v="One"/>
    <n v="10"/>
    <n v="146400"/>
    <n v="170400"/>
    <n v="192000"/>
    <n v="159600"/>
    <n v="109200"/>
    <n v="91200"/>
    <n v="75600"/>
    <n v="75600"/>
    <n v="88800"/>
    <n v="126000"/>
    <n v="171600"/>
    <n v="199200"/>
  </r>
  <r>
    <n v="1001701905"/>
    <s v="KING CTY/RD SERVICES FINANCE"/>
    <n v="220017371661"/>
    <x v="1"/>
    <n v="5001510777"/>
    <x v="0"/>
    <s v="SCH_24EL"/>
    <s v="One"/>
    <n v="10"/>
    <n v="1"/>
    <n v="8"/>
    <n v="58"/>
    <n v="1"/>
    <n v="2"/>
    <n v="1"/>
    <n v="2"/>
    <n v="14"/>
    <n v="1"/>
    <n v="1"/>
    <n v="77"/>
    <n v="2"/>
  </r>
  <r>
    <n v="1001701905"/>
    <s v="KING CTY/RD SERVICES FINANCE"/>
    <n v="220017378377"/>
    <x v="1"/>
    <n v="5001587232"/>
    <x v="0"/>
    <s v="SCH_24EC"/>
    <s v="One"/>
    <n v="10"/>
    <n v="940"/>
    <n v="1122"/>
    <n v="1090"/>
    <n v="987"/>
    <n v="978"/>
    <n v="822"/>
    <n v="864"/>
    <n v="923"/>
    <n v="1153"/>
    <n v="1329"/>
    <n v="975.125"/>
    <n v="1645.875"/>
  </r>
  <r>
    <n v="1001701905"/>
    <s v="KING CTY/RD SERVICES FINANCE"/>
    <n v="220017391206"/>
    <x v="1"/>
    <n v="5001717854"/>
    <x v="0"/>
    <s v="SCH_24EC"/>
    <s v="One"/>
    <n v="10"/>
    <n v="11"/>
    <n v="11"/>
    <n v="10"/>
    <n v="11"/>
    <n v="10"/>
    <n v="12"/>
    <n v="10"/>
    <n v="11"/>
    <n v="11"/>
    <n v="11"/>
    <n v="11"/>
    <n v="11"/>
  </r>
  <r>
    <n v="1003943604"/>
    <s v="Metro Transit Facility Base"/>
    <n v="220021144393"/>
    <x v="1"/>
    <n v="5000628790"/>
    <x v="4"/>
    <s v="SCH_26EC"/>
    <s v="One"/>
    <n v="10"/>
    <n v="201120"/>
    <n v="182400"/>
    <n v="177480"/>
    <n v="184200"/>
    <n v="197880"/>
    <n v="181440"/>
    <n v="180120"/>
    <n v="205680"/>
    <n v="184680"/>
    <n v="178080"/>
    <n v="170400"/>
    <n v="183720"/>
  </r>
  <r>
    <n v="1003943604"/>
    <s v="Metro Transit Facility Base"/>
    <n v="220021144468"/>
    <x v="1"/>
    <n v="5001380623"/>
    <x v="1"/>
    <s v="SCH_25EC"/>
    <s v="One"/>
    <n v="10"/>
    <n v="57920"/>
    <n v="48320"/>
    <n v="54080"/>
    <n v="54880"/>
    <n v="51360"/>
    <n v="47840"/>
    <n v="50400"/>
    <n v="54240"/>
    <n v="49120"/>
    <n v="50880"/>
    <n v="48320"/>
    <n v="51200"/>
  </r>
  <r>
    <n v="1200228544"/>
    <s v="Metro Transit Facility Park and Ride"/>
    <n v="220021121359"/>
    <x v="1"/>
    <n v="5000177245"/>
    <x v="0"/>
    <s v="SCH_24EC"/>
    <s v="One"/>
    <n v="10"/>
    <n v="2446"/>
    <n v="1983"/>
    <n v="1723"/>
    <n v="1620"/>
    <n v="1348"/>
    <n v="1221"/>
    <n v="1415"/>
    <n v="1490"/>
    <n v="1618"/>
    <n v="2012"/>
    <n v="2132"/>
    <n v="2775"/>
  </r>
  <r>
    <n v="1200228544"/>
    <s v="Metro Transit Facility Park and Ride"/>
    <n v="220021121722"/>
    <x v="1"/>
    <n v="5000265283"/>
    <x v="0"/>
    <s v="SCH_24EC"/>
    <s v="One"/>
    <n v="10"/>
    <n v="1407"/>
    <n v="1203"/>
    <n v="1056"/>
    <n v="880"/>
    <n v="830"/>
    <n v="809"/>
    <n v="775"/>
    <n v="729"/>
    <n v="928"/>
    <n v="1183"/>
    <n v="1550"/>
    <n v="1859"/>
  </r>
  <r>
    <n v="1200228544"/>
    <s v="Metro Transit Facility Park and Ride"/>
    <n v="220021119981"/>
    <x v="1"/>
    <n v="5000333931"/>
    <x v="0"/>
    <s v="SCH_24EC"/>
    <s v="One"/>
    <n v="10"/>
    <n v="1840"/>
    <n v="1640"/>
    <n v="1530"/>
    <n v="1170"/>
    <n v="810"/>
    <n v="760"/>
    <n v="840"/>
    <n v="850"/>
    <n v="1010"/>
    <n v="1400"/>
    <n v="1840"/>
    <n v="2010"/>
  </r>
  <r>
    <n v="1200228544"/>
    <s v="Metro Transit Facility Park and Ride"/>
    <n v="220021121318"/>
    <x v="1"/>
    <n v="5000346192"/>
    <x v="0"/>
    <s v="SCH_24EC"/>
    <s v="One"/>
    <n v="10"/>
    <n v="2906"/>
    <n v="2542"/>
    <n v="2574"/>
    <n v="1855"/>
    <n v="1572"/>
    <n v="1557"/>
    <n v="1233"/>
    <n v="1295"/>
    <n v="1671"/>
    <n v="1820"/>
    <n v="2419"/>
    <n v="2837"/>
  </r>
  <r>
    <n v="1200228544"/>
    <s v="Metro Transit Facility Park and Ride"/>
    <n v="220021120732"/>
    <x v="1"/>
    <n v="5000382447"/>
    <x v="1"/>
    <s v="SCH_25EC"/>
    <s v="One"/>
    <n v="10"/>
    <n v="15840"/>
    <n v="20400"/>
    <n v="17880"/>
    <n v="15600"/>
    <n v="14400"/>
    <n v="13680"/>
    <n v="12480"/>
    <n v="10560"/>
    <n v="11760"/>
    <n v="11400"/>
    <n v="13800"/>
    <n v="22440"/>
  </r>
  <r>
    <n v="1200228544"/>
    <s v="Metro Transit Facility Park and Ride"/>
    <n v="220021120765"/>
    <x v="1"/>
    <n v="5000433512"/>
    <x v="0"/>
    <s v="SCH_24EL"/>
    <s v="One"/>
    <n v="10"/>
    <n v="2213"/>
    <n v="2028"/>
    <n v="1836"/>
    <n v="1463"/>
    <n v="1214"/>
    <n v="1181"/>
    <n v="1214"/>
    <n v="1183"/>
    <n v="1433"/>
    <n v="1730"/>
    <n v="1901"/>
    <n v="2232"/>
  </r>
  <r>
    <n v="1200228544"/>
    <s v="Metro Transit Facility Park and Ride"/>
    <n v="220021120450"/>
    <x v="1"/>
    <n v="5000452463"/>
    <x v="0"/>
    <s v="SCH_24EL"/>
    <s v="One"/>
    <n v="10"/>
    <n v="1140"/>
    <n v="1050"/>
    <n v="1060"/>
    <n v="860"/>
    <n v="650"/>
    <n v="596"/>
    <n v="562"/>
    <n v="555"/>
    <n v="776"/>
    <n v="853"/>
    <n v="954"/>
    <n v="1633"/>
  </r>
  <r>
    <n v="1200228544"/>
    <s v="Metro Transit Facility Park and Ride"/>
    <n v="220021120690"/>
    <x v="1"/>
    <n v="5000542350"/>
    <x v="0"/>
    <s v="SCH_24EC"/>
    <s v="One"/>
    <n v="10"/>
    <n v="1280"/>
    <n v="1760"/>
    <n v="1920"/>
    <n v="1280"/>
    <n v="1120"/>
    <n v="1120"/>
    <n v="800"/>
    <n v="480"/>
    <n v="640"/>
    <n v="960"/>
    <n v="1560"/>
    <n v="1244.8"/>
  </r>
  <r>
    <n v="1200228544"/>
    <s v="Metro Transit Facility Park and Ride"/>
    <n v="220021120401"/>
    <x v="1"/>
    <n v="5000633813"/>
    <x v="0"/>
    <s v="SCH_24EC"/>
    <s v="One"/>
    <n v="10"/>
    <n v="1350"/>
    <n v="1550"/>
    <n v="1690"/>
    <n v="940"/>
    <n v="750"/>
    <n v="660"/>
    <n v="610"/>
    <n v="640"/>
    <n v="880"/>
    <n v="1010"/>
    <n v="1420"/>
    <n v="2080"/>
  </r>
  <r>
    <n v="1200228544"/>
    <s v="Metro Transit Facility Park and Ride"/>
    <n v="220021122134"/>
    <x v="1"/>
    <n v="5000634559"/>
    <x v="0"/>
    <s v="SCH_24EC"/>
    <s v="One"/>
    <n v="10"/>
    <n v="128.94"/>
    <n v="461"/>
    <n v="399"/>
    <n v="345"/>
    <n v="258"/>
    <n v="254"/>
    <n v="242"/>
    <n v="244"/>
    <n v="342"/>
    <n v="421"/>
    <n v="461"/>
    <n v="580"/>
  </r>
  <r>
    <n v="1200228544"/>
    <s v="Metro Transit Facility Park and Ride"/>
    <n v="220021121342"/>
    <x v="1"/>
    <n v="5000640527"/>
    <x v="0"/>
    <s v="SCH_24EC"/>
    <s v="One"/>
    <n v="10"/>
    <n v="4306"/>
    <n v="3770"/>
    <n v="3330"/>
    <n v="2978"/>
    <n v="2315"/>
    <n v="2148"/>
    <n v="2223"/>
    <n v="2324"/>
    <n v="2821"/>
    <n v="3227"/>
    <n v="4268"/>
    <n v="4037"/>
  </r>
  <r>
    <n v="1200228544"/>
    <s v="Metro Transit Facility Park and Ride"/>
    <n v="220021120781"/>
    <x v="1"/>
    <n v="5000699194"/>
    <x v="0"/>
    <s v="SCH_24EC"/>
    <s v="One"/>
    <n v="10"/>
    <n v="1638"/>
    <n v="1695"/>
    <n v="1365"/>
    <n v="1048"/>
    <n v="931"/>
    <n v="952"/>
    <n v="889"/>
    <n v="924"/>
    <n v="964"/>
    <n v="1000"/>
    <n v="1100"/>
    <n v="1383"/>
  </r>
  <r>
    <n v="1200228544"/>
    <s v="Metro Transit Facility Park and Ride"/>
    <n v="220021120443"/>
    <x v="1"/>
    <n v="5000802734"/>
    <x v="0"/>
    <s v="SCH_24EC"/>
    <s v="One"/>
    <n v="10"/>
    <n v="1523"/>
    <n v="1563"/>
    <n v="1129"/>
    <n v="945"/>
    <n v="714"/>
    <n v="511"/>
    <n v="392"/>
    <n v="436"/>
    <n v="617"/>
    <n v="868"/>
    <n v="798"/>
    <n v="1325"/>
  </r>
  <r>
    <n v="1200228544"/>
    <s v="Metro Transit Facility Park and Ride"/>
    <n v="220021120393"/>
    <x v="1"/>
    <n v="5000835590"/>
    <x v="0"/>
    <s v="SCH_24EC"/>
    <s v="One"/>
    <n v="10"/>
    <n v="366"/>
    <n v="243"/>
    <n v="210"/>
    <n v="155"/>
    <n v="122"/>
    <n v="114"/>
    <n v="104"/>
    <n v="109"/>
    <n v="135"/>
    <n v="162"/>
    <n v="197"/>
    <n v="251"/>
  </r>
  <r>
    <n v="1200228544"/>
    <s v="Metro Transit Facility Park and Ride"/>
    <n v="220021120708"/>
    <x v="1"/>
    <n v="5001016817"/>
    <x v="0"/>
    <s v="SCH_24EC"/>
    <s v="One"/>
    <n v="10"/>
    <n v="1966"/>
    <n v="1882"/>
    <n v="1807"/>
    <n v="1528"/>
    <n v="1041"/>
    <n v="1067"/>
    <n v="1096"/>
    <n v="1052"/>
    <n v="1225"/>
    <n v="1638"/>
    <n v="1800"/>
    <n v="2177"/>
  </r>
  <r>
    <n v="1200228544"/>
    <s v="Metro Transit Facility Park and Ride"/>
    <n v="220021121763"/>
    <x v="1"/>
    <n v="5001364987"/>
    <x v="0"/>
    <s v="SCH_24EC"/>
    <s v="One"/>
    <n v="10"/>
    <n v="2120"/>
    <n v="1400"/>
    <n v="1390"/>
    <n v="1060"/>
    <n v="930"/>
    <n v="970"/>
    <n v="800"/>
    <n v="770"/>
    <n v="1000"/>
    <n v="1090"/>
    <n v="1360"/>
    <n v="1900"/>
  </r>
  <r>
    <n v="1200228544"/>
    <s v="Metro Transit Facility Park and Ride"/>
    <n v="220021120773"/>
    <x v="1"/>
    <n v="5001380934"/>
    <x v="0"/>
    <s v="SCH_24EC"/>
    <s v="One"/>
    <n v="10"/>
    <n v="17320"/>
    <n v="14960"/>
    <n v="15800"/>
    <n v="15800"/>
    <n v="13200"/>
    <n v="12920"/>
    <n v="10360"/>
    <n v="9680"/>
    <n v="10640"/>
    <n v="14680"/>
    <n v="15240"/>
    <n v="17920"/>
  </r>
  <r>
    <n v="1200228544"/>
    <s v="Metro Transit Facility Park and Ride"/>
    <n v="220021121367"/>
    <x v="1"/>
    <n v="5001467848"/>
    <x v="0"/>
    <s v="SCH_24EC"/>
    <s v="One"/>
    <n v="10"/>
    <n v="1741"/>
    <n v="1554"/>
    <n v="1848"/>
    <n v="1576"/>
    <n v="1425"/>
    <n v="1372"/>
    <n v="1020"/>
    <n v="977"/>
    <n v="1330"/>
    <n v="1537"/>
    <n v="1744"/>
    <n v="2140"/>
  </r>
  <r>
    <n v="1200228544"/>
    <s v="Metro Transit Facility Park and Ride"/>
    <n v="220021121748"/>
    <x v="1"/>
    <n v="5001500272"/>
    <x v="0"/>
    <s v="SCH_24EC"/>
    <s v="One"/>
    <n v="10"/>
    <n v="1716"/>
    <n v="1547"/>
    <n v="1589"/>
    <n v="1163"/>
    <n v="779"/>
    <n v="716"/>
    <n v="541"/>
    <n v="567"/>
    <n v="777"/>
    <n v="1018"/>
    <n v="1165"/>
    <n v="1818"/>
  </r>
  <r>
    <n v="1200228544"/>
    <s v="Metro Transit Facility Park and Ride"/>
    <n v="220021121292"/>
    <x v="1"/>
    <n v="5001838652"/>
    <x v="0"/>
    <s v="SCH_24EC"/>
    <s v="One"/>
    <n v="10"/>
    <n v="473"/>
    <n v="471"/>
    <n v="527"/>
    <n v="547"/>
    <n v="601"/>
    <n v="678"/>
    <n v="648"/>
    <n v="619"/>
    <n v="657"/>
    <n v="561"/>
    <n v="556"/>
    <n v="457"/>
  </r>
  <r>
    <n v="1200228544"/>
    <s v="Metro Transit Facility Park and Ride"/>
    <n v="220021121714"/>
    <x v="1"/>
    <n v="5001841959"/>
    <x v="0"/>
    <s v="SCH_24EC"/>
    <s v="One"/>
    <n v="10"/>
    <n v="328"/>
    <n v="288"/>
    <n v="263"/>
    <n v="222"/>
    <n v="217"/>
    <n v="209"/>
    <n v="203"/>
    <n v="239"/>
    <n v="291"/>
    <n v="317"/>
    <n v="409"/>
    <n v="386"/>
  </r>
  <r>
    <n v="1200228544"/>
    <s v="Metro Transit Facility Park and Ride"/>
    <n v="220021120476"/>
    <x v="1"/>
    <n v="5001949418"/>
    <x v="0"/>
    <s v="SCH_24EC"/>
    <s v="One"/>
    <n v="10"/>
    <n v="326"/>
    <n v="260"/>
    <n v="254"/>
    <n v="212"/>
    <n v="183"/>
    <n v="211"/>
    <n v="193"/>
    <n v="205"/>
    <n v="268"/>
    <n v="288"/>
    <n v="358"/>
    <n v="472"/>
  </r>
  <r>
    <n v="1200228544"/>
    <s v="Metro Transit Facility Park and Ride"/>
    <n v="220021121789"/>
    <x v="1"/>
    <n v="5001970293"/>
    <x v="0"/>
    <s v="SCH_24EC"/>
    <s v="One"/>
    <n v="10"/>
    <n v="5120"/>
    <n v="5560"/>
    <n v="4400"/>
    <n v="3600"/>
    <n v="3560"/>
    <n v="3360"/>
    <n v="3760"/>
    <n v="4040"/>
    <n v="4160"/>
    <n v="4480"/>
    <n v="4120"/>
    <n v="4480"/>
  </r>
  <r>
    <n v="1001850115"/>
    <s v="Metro Transit Facility Van Dist Center"/>
    <n v="200002284863"/>
    <x v="1"/>
    <n v="5001239161"/>
    <x v="0"/>
    <s v="SCH_24EC"/>
    <s v="One"/>
    <n v="10"/>
    <n v="5760"/>
    <n v="4960"/>
    <n v="5400"/>
    <n v="5720"/>
    <n v="5520"/>
    <n v="4960"/>
    <n v="4440"/>
    <n v="4640"/>
    <n v="5600"/>
    <n v="5680"/>
    <n v="7520"/>
    <n v="9640"/>
  </r>
  <r>
    <n v="1001450362"/>
    <s v="PORT OF SEATTLE"/>
    <n v="220011854191"/>
    <x v="1"/>
    <n v="5000112394"/>
    <x v="0"/>
    <s v="SCH_24EC"/>
    <s v="One"/>
    <n v="10"/>
    <n v="15840"/>
    <n v="16080"/>
    <n v="14640"/>
    <n v="12480"/>
    <n v="10800"/>
    <n v="11160"/>
    <n v="9960"/>
    <n v="9960"/>
    <n v="9720"/>
    <n v="9840"/>
    <n v="10920"/>
    <n v="14280"/>
  </r>
  <r>
    <n v="1001450362"/>
    <s v="PORT OF SEATTLE"/>
    <n v="220015415320"/>
    <x v="1"/>
    <n v="5000197614"/>
    <x v="0"/>
    <s v="SCH_24EC"/>
    <s v="One"/>
    <n v="10"/>
    <n v="1452"/>
    <n v="1601"/>
    <n v="1401"/>
    <n v="1215"/>
    <n v="932"/>
    <n v="1039"/>
    <n v="901"/>
    <n v="977"/>
    <n v="977"/>
    <n v="974"/>
    <n v="1115"/>
    <n v="1271"/>
  </r>
  <r>
    <n v="1001450362"/>
    <s v="PORT OF SEATTLE"/>
    <n v="220012638890"/>
    <x v="1"/>
    <n v="5000340877"/>
    <x v="1"/>
    <s v="SCH_25EC"/>
    <s v="One"/>
    <n v="10"/>
    <n v="74400"/>
    <n v="77400"/>
    <n v="71400"/>
    <n v="73500"/>
    <n v="68700"/>
    <n v="75900"/>
    <n v="75000"/>
    <n v="82200"/>
    <n v="73800"/>
    <n v="72600"/>
    <n v="74400"/>
    <n v="71400"/>
  </r>
  <r>
    <n v="1001450362"/>
    <s v="PORT OF SEATTLE"/>
    <n v="220010087199"/>
    <x v="1"/>
    <n v="5000376991"/>
    <x v="0"/>
    <s v="SCH_24EC"/>
    <s v="One"/>
    <n v="10"/>
    <n v="440"/>
    <n v="382"/>
    <n v="358"/>
    <n v="291"/>
    <n v="245"/>
    <n v="241"/>
    <n v="224"/>
    <n v="255"/>
    <n v="318"/>
    <n v="352"/>
    <n v="385"/>
    <n v="459"/>
  </r>
  <r>
    <n v="1001450362"/>
    <s v="PORT OF SEATTLE"/>
    <n v="200020841793"/>
    <x v="1"/>
    <n v="5000601447"/>
    <x v="0"/>
    <s v="SCH_24EC"/>
    <s v="One"/>
    <n v="10"/>
    <n v="14840"/>
    <n v="14160"/>
    <n v="13240"/>
    <n v="14040"/>
    <n v="12920"/>
    <n v="13120"/>
    <n v="14120"/>
    <n v="13400"/>
    <n v="13320"/>
    <n v="13080"/>
    <n v="13480"/>
    <n v="14120"/>
  </r>
  <r>
    <n v="1001450362"/>
    <s v="PORT OF SEATTLE"/>
    <n v="220011854266"/>
    <x v="1"/>
    <n v="5000760446"/>
    <x v="1"/>
    <s v="SCH_25EC"/>
    <s v="One"/>
    <n v="10"/>
    <n v="100200"/>
    <n v="42760"/>
    <n v="74440"/>
    <n v="31040"/>
    <n v="2600"/>
    <n v="11280"/>
    <n v="9520"/>
    <n v="2240"/>
    <n v="13240"/>
    <n v="23520"/>
    <n v="78760"/>
    <n v="65440"/>
  </r>
  <r>
    <n v="1001450362"/>
    <s v="PORT OF SEATTLE"/>
    <n v="220011854480"/>
    <x v="1"/>
    <n v="5000822792"/>
    <x v="0"/>
    <s v="SCH_24EC"/>
    <s v="One"/>
    <n v="10"/>
    <n v="12048"/>
    <n v="13481"/>
    <n v="8650"/>
    <n v="6630"/>
    <n v="2971"/>
    <n v="2978"/>
    <n v="3522"/>
    <n v="4182"/>
    <n v="2936"/>
    <n v="2825"/>
    <n v="7433"/>
    <n v="4930"/>
  </r>
  <r>
    <n v="1001450362"/>
    <s v="PORT OF SEATTLE"/>
    <n v="220011854456"/>
    <x v="1"/>
    <n v="5001807080"/>
    <x v="0"/>
    <s v="SCH_24EI"/>
    <s v="One"/>
    <n v="10"/>
    <n v="120"/>
    <n v="120"/>
    <n v="80"/>
    <n v="120"/>
    <n v="80"/>
    <n v="120"/>
    <n v="120"/>
    <n v="80"/>
    <n v="80"/>
    <n v="80"/>
    <n v="120"/>
    <n v="80"/>
  </r>
  <r>
    <n v="1001450362"/>
    <s v="PORT OF SEATTLE"/>
    <n v="200006539072"/>
    <x v="1"/>
    <n v="5001946299"/>
    <x v="0"/>
    <s v="SCH_24EC"/>
    <s v="One"/>
    <n v="10"/>
    <n v="7080"/>
    <n v="7680"/>
    <n v="6360"/>
    <n v="4880"/>
    <n v="3400"/>
    <n v="2960"/>
    <n v="3040"/>
    <n v="4160"/>
    <n v="3120"/>
    <n v="4720"/>
    <n v="6400"/>
    <n v="7240"/>
  </r>
  <r>
    <n v="1001450362"/>
    <s v="PORT OF SEATTLE"/>
    <n v="220015956786"/>
    <x v="1"/>
    <n v="5002224709"/>
    <x v="0"/>
    <s v="SCH_24EC"/>
    <s v="One"/>
    <n v="10"/>
    <n v="7019"/>
    <n v="6460"/>
    <n v="5338"/>
    <n v="4704"/>
    <n v="3920"/>
    <n v="3787"/>
    <n v="3497"/>
    <n v="4320"/>
    <n v="4777"/>
    <n v="5574"/>
    <n v="6376"/>
    <n v="6554"/>
  </r>
  <r>
    <n v="1001450362"/>
    <s v="PORT OF SEATTLE"/>
    <n v="220015959202"/>
    <x v="1"/>
    <n v="5002224724"/>
    <x v="0"/>
    <s v="SCH_24EC"/>
    <s v="One"/>
    <n v="10"/>
    <n v="8160"/>
    <n v="8480"/>
    <n v="6920"/>
    <n v="5400"/>
    <n v="4280"/>
    <n v="4000"/>
    <n v="3920"/>
    <n v="4200"/>
    <n v="3400"/>
    <n v="4680"/>
    <n v="6600"/>
    <n v="7320"/>
  </r>
  <r>
    <n v="1001450362"/>
    <s v="PORT OF SEATTLE"/>
    <n v="220015959541"/>
    <x v="1"/>
    <n v="5002224727"/>
    <x v="1"/>
    <s v="SCH_25EC"/>
    <s v="One"/>
    <n v="10"/>
    <n v="7560"/>
    <n v="8440"/>
    <n v="7240"/>
    <n v="6240"/>
    <n v="4320"/>
    <n v="4440"/>
    <n v="4880"/>
    <n v="5080"/>
    <n v="4360"/>
    <n v="5040"/>
    <n v="7800"/>
    <n v="10080"/>
  </r>
  <r>
    <n v="1001450362"/>
    <s v="PORT OF SEATTLE"/>
    <n v="220015959772"/>
    <x v="1"/>
    <n v="5002224728"/>
    <x v="0"/>
    <s v="SCH_24EC"/>
    <s v="One"/>
    <n v="10"/>
    <n v="4560"/>
    <n v="4840"/>
    <n v="3600"/>
    <n v="2760"/>
    <n v="1800"/>
    <n v="1960"/>
    <n v="2240"/>
    <n v="2040"/>
    <n v="1240"/>
    <n v="1320"/>
    <n v="1840"/>
    <n v="1200"/>
  </r>
  <r>
    <n v="1000809071"/>
    <s v="RECREATIONAL EQUIPMENT INC"/>
    <n v="200006393405"/>
    <x v="1"/>
    <n v="5000109580"/>
    <x v="1"/>
    <s v="SCH_25EC"/>
    <s v="One"/>
    <n v="10"/>
    <n v="19600"/>
    <n v="16200"/>
    <n v="16480"/>
    <n v="19080"/>
    <n v="20560"/>
    <n v="20880"/>
    <n v="24440"/>
    <n v="24640"/>
    <n v="19800"/>
    <n v="21920"/>
    <n v="19920"/>
    <n v="20560"/>
  </r>
  <r>
    <n v="1000809071"/>
    <s v="RECREATIONAL EQUIPMENT INC"/>
    <n v="200004232183"/>
    <x v="1"/>
    <n v="5000152095"/>
    <x v="0"/>
    <s v="SCH_24EC"/>
    <s v="One"/>
    <n v="10"/>
    <n v="381"/>
    <n v="397"/>
    <n v="363"/>
    <n v="356"/>
    <n v="353"/>
    <n v="342"/>
    <n v="269"/>
    <n v="288"/>
    <n v="324"/>
    <n v="353"/>
    <n v="406"/>
    <n v="395"/>
  </r>
  <r>
    <n v="1000809071"/>
    <s v="RECREATIONAL EQUIPMENT INC"/>
    <n v="200004377947"/>
    <x v="1"/>
    <n v="5000226312"/>
    <x v="4"/>
    <s v="SCH_26EC"/>
    <s v="One"/>
    <n v="10"/>
    <n v="325800"/>
    <n v="315900"/>
    <n v="337200"/>
    <n v="342600"/>
    <n v="345000"/>
    <n v="395100"/>
    <n v="389700"/>
    <n v="400800"/>
    <n v="387000"/>
    <n v="322800"/>
    <n v="313500"/>
    <n v="333600"/>
  </r>
  <r>
    <n v="1000809071"/>
    <s v="RECREATIONAL EQUIPMENT INC"/>
    <n v="200022402545"/>
    <x v="1"/>
    <n v="5000231831"/>
    <x v="0"/>
    <s v="SCH_24EC"/>
    <s v="One"/>
    <n v="10"/>
    <m/>
    <m/>
    <n v="160"/>
    <m/>
    <m/>
    <m/>
    <m/>
    <n v="40"/>
    <m/>
    <n v="40"/>
    <n v="400"/>
    <n v="40"/>
  </r>
  <r>
    <n v="1000809071"/>
    <s v="RECREATIONAL EQUIPMENT INC"/>
    <n v="200004232332"/>
    <x v="1"/>
    <n v="5000317521"/>
    <x v="0"/>
    <s v="SCH_24EC"/>
    <s v="One"/>
    <n v="10"/>
    <n v="13600"/>
    <n v="14080"/>
    <n v="14080"/>
    <n v="13760"/>
    <n v="15360"/>
    <n v="16160"/>
    <n v="18240"/>
    <n v="20160"/>
    <n v="19040"/>
    <n v="16320"/>
    <n v="18400"/>
    <n v="14560"/>
  </r>
  <r>
    <n v="1000809071"/>
    <s v="RECREATIONAL EQUIPMENT INC"/>
    <n v="200004232530"/>
    <x v="1"/>
    <n v="5000321442"/>
    <x v="0"/>
    <s v="SCH_24EC"/>
    <s v="One"/>
    <n v="10"/>
    <n v="3280"/>
    <n v="3200"/>
    <n v="3160"/>
    <n v="3040"/>
    <n v="3480"/>
    <n v="3640"/>
    <n v="5600"/>
    <n v="5720"/>
    <n v="5040"/>
    <n v="3360"/>
    <n v="2560"/>
    <n v="1960"/>
  </r>
  <r>
    <n v="1000809071"/>
    <s v="RECREATIONAL EQUIPMENT INC"/>
    <n v="200004231979"/>
    <x v="1"/>
    <n v="5000348331"/>
    <x v="0"/>
    <s v="SCH_24EC"/>
    <s v="One"/>
    <n v="10"/>
    <n v="4513"/>
    <n v="4548"/>
    <n v="4509"/>
    <n v="4390"/>
    <n v="4725"/>
    <n v="4240"/>
    <n v="4891"/>
    <n v="5102"/>
    <n v="4804"/>
    <n v="4325"/>
    <n v="5092"/>
    <n v="4220"/>
  </r>
  <r>
    <n v="1200116632"/>
    <s v="RECREATIONAL EQUIPMENT INC"/>
    <n v="220001154669"/>
    <x v="1"/>
    <n v="5000896861"/>
    <x v="1"/>
    <s v="SCH_25EC"/>
    <s v="One"/>
    <n v="10"/>
    <n v="24160"/>
    <n v="27200"/>
    <n v="23760"/>
    <n v="23840"/>
    <n v="25480"/>
    <n v="27840"/>
    <n v="28880"/>
    <n v="30960"/>
    <n v="31800"/>
    <n v="27120"/>
    <n v="26560"/>
    <n v="25560"/>
  </r>
  <r>
    <n v="1000809071"/>
    <s v="RECREATIONAL EQUIPMENT INC"/>
    <n v="200006393595"/>
    <x v="1"/>
    <n v="5000992693"/>
    <x v="1"/>
    <s v="SCH_25EC"/>
    <s v="One"/>
    <n v="10"/>
    <n v="19840"/>
    <n v="20560"/>
    <n v="20560"/>
    <n v="19440"/>
    <n v="19600"/>
    <n v="18960"/>
    <n v="26000"/>
    <n v="28800"/>
    <n v="27920"/>
    <n v="22720"/>
    <n v="19120"/>
    <n v="20720"/>
  </r>
  <r>
    <n v="1000809071"/>
    <s v="RECREATIONAL EQUIPMENT INC"/>
    <n v="200023938596"/>
    <x v="1"/>
    <n v="5001409012"/>
    <x v="1"/>
    <s v="SCH_25EC"/>
    <s v="One"/>
    <n v="10"/>
    <n v="57480"/>
    <n v="55320"/>
    <n v="61440"/>
    <n v="61080"/>
    <n v="58320"/>
    <n v="67080"/>
    <n v="67160"/>
    <n v="69240"/>
    <n v="68240"/>
    <n v="63360"/>
    <n v="62160"/>
    <n v="66320"/>
  </r>
  <r>
    <n v="1001700636"/>
    <s v="RECREATIONAL EQUIPMENT INC"/>
    <n v="220011565144"/>
    <x v="1"/>
    <n v="5002105422"/>
    <x v="1"/>
    <s v="SCH_25EC"/>
    <s v="One"/>
    <n v="10"/>
    <n v="23360"/>
    <n v="21400"/>
    <n v="20600"/>
    <n v="21760"/>
    <n v="24720"/>
    <n v="29280"/>
    <n v="31000"/>
    <n v="32760"/>
    <n v="28760"/>
    <n v="27000"/>
    <n v="20560"/>
    <n v="19720"/>
  </r>
  <r>
    <n v="1002253106"/>
    <s v="SOUND TRANSIT"/>
    <n v="200002799167"/>
    <x v="1"/>
    <n v="5001905496"/>
    <x v="3"/>
    <s v="SCH_31EC"/>
    <s v="One"/>
    <n v="10"/>
    <n v="242400"/>
    <n v="232800"/>
    <n v="237600"/>
    <n v="235200"/>
    <n v="211200"/>
    <n v="237600"/>
    <n v="237600"/>
    <n v="249600"/>
    <n v="288000"/>
    <n v="297600"/>
    <n v="292800"/>
    <n v="309600"/>
  </r>
  <r>
    <n v="1000733798"/>
    <s v="SOUND TRANSIT"/>
    <n v="220010338006"/>
    <x v="1"/>
    <n v="5001963661"/>
    <x v="0"/>
    <s v="SCH_24EC"/>
    <s v="One"/>
    <n v="10"/>
    <n v="2560"/>
    <n v="4760"/>
    <n v="2920"/>
    <n v="2400"/>
    <n v="2280"/>
    <n v="2400"/>
    <n v="3240"/>
    <n v="3160"/>
    <n v="2720"/>
    <n v="2240"/>
    <n v="2600"/>
    <n v="7240"/>
  </r>
  <r>
    <n v="1000733798"/>
    <s v="SOUND TRANSIT"/>
    <n v="220009611934"/>
    <x v="1"/>
    <n v="5001963662"/>
    <x v="0"/>
    <s v="SCH_24EC"/>
    <s v="One"/>
    <n v="10"/>
    <n v="6480"/>
    <n v="6240"/>
    <n v="4840"/>
    <n v="5480"/>
    <n v="2680"/>
    <n v="2640"/>
    <n v="2360"/>
    <n v="2200"/>
    <n v="2840"/>
    <n v="4680"/>
    <n v="8040"/>
    <n v="9600"/>
  </r>
  <r>
    <n v="1000733798"/>
    <s v="SOUND TRANSIT"/>
    <n v="220009098256"/>
    <x v="1"/>
    <n v="5001963663"/>
    <x v="3"/>
    <s v="SCH_31EC"/>
    <s v="One"/>
    <n v="10"/>
    <n v="161100"/>
    <n v="154800"/>
    <n v="145800"/>
    <n v="155700"/>
    <n v="135000"/>
    <n v="144000"/>
    <n v="181800"/>
    <n v="162900"/>
    <n v="204300"/>
    <n v="207900"/>
    <n v="207900"/>
    <n v="243000"/>
  </r>
  <r>
    <n v="1000733798"/>
    <s v="SOUND TRANSIT"/>
    <n v="220009374756"/>
    <x v="1"/>
    <n v="5001963664"/>
    <x v="1"/>
    <s v="SCH_25EC"/>
    <s v="One"/>
    <n v="10"/>
    <n v="33806.093999999997"/>
    <n v="31397.651999999998"/>
    <n v="30729.083999999999"/>
    <n v="26064.746999999999"/>
    <n v="24887.856"/>
    <n v="22492.149000000001"/>
    <n v="23775.075000000001"/>
    <n v="24837.969000000001"/>
    <n v="24959.145"/>
    <n v="27869.535"/>
    <n v="29625.155999999999"/>
    <n v="34222.805999999997"/>
  </r>
  <r>
    <n v="1002253106"/>
    <s v="SOUND TRANSIT"/>
    <n v="220009011846"/>
    <x v="1"/>
    <n v="5002070908"/>
    <x v="1"/>
    <s v="SCH_25EC"/>
    <s v="One"/>
    <n v="10"/>
    <n v="29969.690999999999"/>
    <n v="27339.008999999998"/>
    <n v="29412.33"/>
    <n v="23748.615000000002"/>
    <n v="25127.088"/>
    <n v="21282.882000000001"/>
    <n v="22766.084999999999"/>
    <n v="25731.642"/>
    <n v="26994.771000000001"/>
    <n v="30273.72"/>
    <n v="34752.264000000003"/>
    <n v="35990.118000000002"/>
  </r>
  <r>
    <n v="1002199779"/>
    <s v="STARBUCKS"/>
    <n v="200002012116"/>
    <x v="1"/>
    <n v="5000315711"/>
    <x v="0"/>
    <s v="SCH_24EC"/>
    <s v="One"/>
    <n v="10"/>
    <n v="5760"/>
    <n v="6840"/>
    <n v="8040"/>
    <n v="6760"/>
    <n v="6120"/>
    <n v="6880"/>
    <n v="7280"/>
    <n v="6680"/>
    <n v="7080"/>
    <n v="5040"/>
    <n v="4160"/>
    <n v="4360"/>
  </r>
  <r>
    <n v="1002188799"/>
    <s v="STARBUCKS COFFEE CO"/>
    <n v="220012980920"/>
    <x v="1"/>
    <n v="5000004662"/>
    <x v="0"/>
    <s v="SCH_24EC"/>
    <s v="One"/>
    <n v="10"/>
    <n v="2570"/>
    <n v="2270"/>
    <n v="2260"/>
    <n v="2340"/>
    <n v="2580"/>
    <n v="2530"/>
    <n v="2100"/>
    <n v="2260"/>
    <n v="2150"/>
    <n v="2630"/>
    <n v="2730"/>
    <n v="2590"/>
  </r>
  <r>
    <n v="1002188799"/>
    <s v="STARBUCKS COFFEE CO"/>
    <n v="220007759560"/>
    <x v="1"/>
    <n v="5000019256"/>
    <x v="0"/>
    <s v="SCH_24EC"/>
    <s v="One"/>
    <n v="10"/>
    <n v="4332"/>
    <n v="3721"/>
    <n v="3513"/>
    <n v="2880"/>
    <n v="3922"/>
    <n v="3840"/>
    <n v="3971"/>
    <n v="4380"/>
    <n v="4125"/>
    <n v="4032"/>
    <n v="4043"/>
    <n v="3805"/>
  </r>
  <r>
    <n v="1002188799"/>
    <s v="STARBUCKS COFFEE CO"/>
    <n v="200022203133"/>
    <x v="1"/>
    <n v="5000023566"/>
    <x v="0"/>
    <s v="SCH_24EC"/>
    <s v="One"/>
    <n v="10"/>
    <n v="1025"/>
    <n v="584"/>
    <n v="545"/>
    <n v="697"/>
    <n v="606"/>
    <n v="876"/>
    <n v="1495"/>
    <n v="1140"/>
    <n v="660"/>
    <n v="130"/>
    <n v="119"/>
    <n v="134"/>
  </r>
  <r>
    <n v="1002188799"/>
    <s v="STARBUCKS COFFEE CO"/>
    <n v="220013035971"/>
    <x v="1"/>
    <n v="5000077512"/>
    <x v="0"/>
    <s v="SCH_24EC"/>
    <s v="One"/>
    <n v="10"/>
    <n v="4655"/>
    <n v="4035"/>
    <n v="4232"/>
    <n v="4841"/>
    <n v="4453"/>
    <n v="4956"/>
    <n v="6173"/>
    <n v="5942"/>
    <n v="4521"/>
    <n v="4257"/>
    <n v="3759"/>
    <n v="4219"/>
  </r>
  <r>
    <n v="1002188799"/>
    <s v="STARBUCKS COFFEE CO"/>
    <n v="220013035971"/>
    <x v="1"/>
    <n v="5000077527"/>
    <x v="0"/>
    <s v="SCH_24EC"/>
    <s v="One"/>
    <n v="10"/>
    <n v="2140"/>
    <n v="1835"/>
    <n v="1905"/>
    <n v="2095"/>
    <n v="2188"/>
    <n v="2377"/>
    <n v="2637"/>
    <n v="2199"/>
    <n v="2087"/>
    <n v="2015"/>
    <n v="1905"/>
    <n v="2192"/>
  </r>
  <r>
    <n v="1002188799"/>
    <s v="STARBUCKS COFFEE CO"/>
    <n v="200021770165"/>
    <x v="1"/>
    <n v="5000108015"/>
    <x v="0"/>
    <s v="SCH_24EC"/>
    <s v="One"/>
    <n v="10"/>
    <n v="4360"/>
    <n v="4070"/>
    <n v="4510"/>
    <n v="3850"/>
    <n v="4400"/>
    <n v="4940"/>
    <n v="5229"/>
    <n v="4845"/>
    <n v="5415"/>
    <n v="4213"/>
    <n v="4203"/>
    <n v="5073"/>
  </r>
  <r>
    <n v="1002188799"/>
    <s v="STARBUCKS COFFEE CO"/>
    <n v="220012980581"/>
    <x v="1"/>
    <n v="5000158296"/>
    <x v="0"/>
    <s v="SCH_24EC"/>
    <s v="One"/>
    <n v="10"/>
    <n v="2840"/>
    <n v="2470"/>
    <n v="2450"/>
    <n v="3050"/>
    <n v="4130"/>
    <n v="4295"/>
    <n v="5343"/>
    <n v="6209"/>
    <n v="5382"/>
    <n v="4959"/>
    <n v="4130"/>
    <n v="3663"/>
  </r>
  <r>
    <n v="1002188799"/>
    <s v="STARBUCKS COFFEE CO"/>
    <n v="220012980524"/>
    <x v="1"/>
    <n v="5000164857"/>
    <x v="0"/>
    <s v="SCH_24EC"/>
    <s v="One"/>
    <n v="10"/>
    <n v="9160"/>
    <n v="9880"/>
    <n v="8800"/>
    <n v="9200"/>
    <n v="10560"/>
    <n v="12600"/>
    <n v="11840"/>
    <n v="11680"/>
    <n v="13120"/>
    <n v="10520"/>
    <n v="11160"/>
    <n v="9560"/>
  </r>
  <r>
    <n v="1002188799"/>
    <s v="STARBUCKS COFFEE CO"/>
    <n v="220013025451"/>
    <x v="1"/>
    <n v="5000173190"/>
    <x v="0"/>
    <s v="SCH_24EC"/>
    <s v="One"/>
    <n v="10"/>
    <n v="7040"/>
    <n v="6880"/>
    <n v="7400"/>
    <n v="6440"/>
    <n v="7200"/>
    <n v="8560"/>
    <n v="10200"/>
    <n v="9800"/>
    <n v="10280"/>
    <n v="8480"/>
    <n v="8320"/>
    <n v="7720"/>
  </r>
  <r>
    <n v="1002188799"/>
    <s v="STARBUCKS COFFEE CO"/>
    <n v="220012998211"/>
    <x v="1"/>
    <n v="5000194922"/>
    <x v="0"/>
    <s v="SCH_24EC"/>
    <s v="One"/>
    <n v="10"/>
    <n v="3720"/>
    <n v="3760"/>
    <n v="3880"/>
    <n v="3780"/>
    <n v="4520"/>
    <n v="4910"/>
    <n v="5900"/>
    <n v="4140"/>
    <n v="4340"/>
    <n v="4080"/>
    <n v="4180"/>
    <n v="4170"/>
  </r>
  <r>
    <n v="1002188799"/>
    <s v="STARBUCKS COFFEE CO"/>
    <n v="220013035468"/>
    <x v="1"/>
    <n v="5000215817"/>
    <x v="0"/>
    <s v="SCH_24EC"/>
    <s v="One"/>
    <n v="10"/>
    <n v="15120"/>
    <n v="13360"/>
    <n v="14080"/>
    <n v="13600"/>
    <n v="15840"/>
    <n v="15200"/>
    <n v="17360"/>
    <n v="15920"/>
    <n v="15280"/>
    <n v="15440"/>
    <n v="12960"/>
    <n v="14080"/>
  </r>
  <r>
    <n v="1002188799"/>
    <s v="STARBUCKS COFFEE CO"/>
    <n v="220012981787"/>
    <x v="1"/>
    <n v="5000247470"/>
    <x v="0"/>
    <s v="SCH_24EC"/>
    <s v="One"/>
    <n v="10"/>
    <n v="8320"/>
    <n v="6480"/>
    <n v="7000"/>
    <n v="7360"/>
    <n v="8600"/>
    <n v="8480"/>
    <n v="8880"/>
    <n v="9760"/>
    <n v="9120"/>
    <n v="9320"/>
    <n v="7480"/>
    <n v="8200"/>
  </r>
  <r>
    <n v="1002188799"/>
    <s v="STARBUCKS COFFEE CO"/>
    <n v="220012998203"/>
    <x v="1"/>
    <n v="5000250981"/>
    <x v="0"/>
    <s v="SCH_24EC"/>
    <s v="One"/>
    <n v="10"/>
    <n v="9720"/>
    <n v="9680"/>
    <n v="9520"/>
    <n v="9560"/>
    <n v="10800"/>
    <n v="11080"/>
    <n v="12560"/>
    <n v="11840"/>
    <n v="11480"/>
    <n v="9760"/>
    <n v="10520"/>
    <n v="9880"/>
  </r>
  <r>
    <n v="1002188799"/>
    <s v="STARBUCKS COFFEE CO"/>
    <n v="220012997288"/>
    <x v="1"/>
    <n v="5000308950"/>
    <x v="0"/>
    <s v="SCH_24EC"/>
    <s v="One"/>
    <n v="10"/>
    <n v="6400"/>
    <n v="6400"/>
    <n v="6320"/>
    <n v="6720"/>
    <n v="7520"/>
    <n v="7840"/>
    <n v="9360"/>
    <n v="9680"/>
    <n v="9520"/>
    <n v="7360"/>
    <n v="7040"/>
    <n v="6720"/>
  </r>
  <r>
    <n v="1002188799"/>
    <s v="STARBUCKS COFFEE CO"/>
    <n v="200022621037"/>
    <x v="1"/>
    <n v="5000315832"/>
    <x v="0"/>
    <s v="SCH_24EC"/>
    <s v="One"/>
    <n v="10"/>
    <n v="5450"/>
    <n v="5813"/>
    <n v="5278"/>
    <n v="4966"/>
    <n v="5339"/>
    <n v="5808"/>
    <n v="5181"/>
    <n v="5397"/>
    <n v="5894"/>
    <n v="5556"/>
    <n v="5920"/>
    <n v="5792"/>
  </r>
  <r>
    <n v="1002188799"/>
    <s v="STARBUCKS COFFEE CO"/>
    <n v="200022621037"/>
    <x v="1"/>
    <n v="5000315866"/>
    <x v="0"/>
    <s v="SCH_24EC"/>
    <s v="One"/>
    <n v="10"/>
    <n v="4598"/>
    <n v="5114"/>
    <n v="4867"/>
    <n v="4852"/>
    <n v="5101"/>
    <n v="5493"/>
    <n v="5128"/>
    <n v="5365"/>
    <n v="5667"/>
    <n v="4655"/>
    <n v="4832"/>
    <n v="4791"/>
  </r>
  <r>
    <n v="1002188799"/>
    <s v="STARBUCKS COFFEE CO"/>
    <n v="220013025717"/>
    <x v="1"/>
    <n v="5000329912"/>
    <x v="0"/>
    <s v="SCH_24EC"/>
    <s v="One"/>
    <n v="10"/>
    <n v="7080"/>
    <n v="3480"/>
    <n v="1800"/>
    <n v="1760"/>
    <n v="2080"/>
    <n v="2200"/>
    <n v="2520"/>
    <n v="2640"/>
    <n v="2000"/>
    <n v="2080"/>
    <n v="1880"/>
    <n v="2520"/>
  </r>
  <r>
    <n v="1002188799"/>
    <s v="STARBUCKS COFFEE CO"/>
    <n v="200020065807"/>
    <x v="1"/>
    <n v="5000352106"/>
    <x v="0"/>
    <s v="SCH_24EC"/>
    <s v="One"/>
    <n v="10"/>
    <n v="5960"/>
    <n v="6160"/>
    <n v="7120"/>
    <n v="7320"/>
    <n v="7600"/>
    <n v="9040"/>
    <n v="9200"/>
    <n v="9240"/>
    <n v="9040"/>
    <n v="7720"/>
    <n v="7040"/>
    <n v="7160"/>
  </r>
  <r>
    <n v="1002188799"/>
    <s v="STARBUCKS COFFEE CO"/>
    <n v="200007435072"/>
    <x v="1"/>
    <n v="5000372181"/>
    <x v="0"/>
    <s v="SCH_24EC"/>
    <s v="One"/>
    <n v="10"/>
    <n v="6717"/>
    <n v="5736"/>
    <n v="6152"/>
    <n v="6983"/>
    <n v="7420"/>
    <n v="8331"/>
    <n v="9360"/>
    <n v="10020"/>
    <n v="8793"/>
    <n v="7599"/>
    <n v="6804"/>
    <n v="7033"/>
  </r>
  <r>
    <n v="1002188799"/>
    <s v="STARBUCKS COFFEE CO"/>
    <n v="220012980573"/>
    <x v="1"/>
    <n v="5000387506"/>
    <x v="0"/>
    <s v="SCH_24EC"/>
    <s v="One"/>
    <n v="10"/>
    <n v="8480"/>
    <n v="7560"/>
    <n v="8040"/>
    <n v="8440"/>
    <n v="9600"/>
    <n v="9400"/>
    <n v="9720"/>
    <n v="10640"/>
    <n v="9360"/>
    <n v="8600"/>
    <n v="7280"/>
    <n v="7280"/>
  </r>
  <r>
    <n v="1002188799"/>
    <s v="STARBUCKS COFFEE CO"/>
    <n v="220012997254"/>
    <x v="1"/>
    <n v="5000392044"/>
    <x v="0"/>
    <s v="SCH_24EC"/>
    <s v="One"/>
    <n v="10"/>
    <n v="2738"/>
    <n v="2633"/>
    <n v="2725"/>
    <n v="2385"/>
    <n v="2671"/>
    <n v="2928"/>
    <n v="3091"/>
    <n v="2876"/>
    <n v="3138"/>
    <n v="2766"/>
    <n v="2999"/>
    <n v="2878"/>
  </r>
  <r>
    <n v="1002188799"/>
    <s v="STARBUCKS COFFEE CO"/>
    <n v="220013020189"/>
    <x v="1"/>
    <n v="5000396980"/>
    <x v="0"/>
    <s v="SCH_24EC"/>
    <s v="One"/>
    <n v="10"/>
    <n v="8480"/>
    <n v="7760"/>
    <n v="7680"/>
    <n v="8080"/>
    <n v="8400"/>
    <n v="8520"/>
    <n v="10720"/>
    <n v="8800"/>
    <n v="9760"/>
    <n v="7920"/>
    <n v="9080"/>
    <n v="14760"/>
  </r>
  <r>
    <n v="1002188799"/>
    <s v="STARBUCKS COFFEE CO"/>
    <n v="220012969667"/>
    <x v="1"/>
    <n v="5000401753"/>
    <x v="0"/>
    <s v="SCH_24EC"/>
    <s v="One"/>
    <n v="10"/>
    <n v="13480"/>
    <n v="11600"/>
    <n v="12120"/>
    <n v="13920"/>
    <n v="12960"/>
    <n v="14480"/>
    <n v="16760"/>
    <n v="15680"/>
    <n v="14120"/>
    <n v="13560"/>
    <n v="10520"/>
    <n v="8800"/>
  </r>
  <r>
    <n v="1002188799"/>
    <s v="STARBUCKS COFFEE CO"/>
    <n v="220005616820"/>
    <x v="1"/>
    <n v="5000421525"/>
    <x v="0"/>
    <s v="SCH_24EC"/>
    <s v="One"/>
    <n v="10"/>
    <n v="809"/>
    <n v="885"/>
    <n v="792"/>
    <n v="794"/>
    <n v="958"/>
    <n v="1115"/>
    <n v="1908"/>
    <n v="1885"/>
    <n v="1929"/>
    <n v="1336"/>
    <n v="933"/>
    <n v="907"/>
  </r>
  <r>
    <n v="1002188799"/>
    <s v="STARBUCKS COFFEE CO"/>
    <n v="220012997213"/>
    <x v="1"/>
    <n v="5000430120"/>
    <x v="0"/>
    <s v="SCH_24EC"/>
    <s v="One"/>
    <n v="10"/>
    <n v="4821"/>
    <n v="4817"/>
    <n v="4734"/>
    <n v="3616"/>
    <n v="4866"/>
    <n v="5500"/>
    <n v="6040"/>
    <n v="5732"/>
    <n v="6140"/>
    <n v="4729"/>
    <n v="2468"/>
    <n v="3128"/>
  </r>
  <r>
    <n v="1002188799"/>
    <s v="STARBUCKS COFFEE CO"/>
    <n v="200008876977"/>
    <x v="1"/>
    <n v="5000436666"/>
    <x v="0"/>
    <s v="SCH_24EC"/>
    <s v="One"/>
    <n v="10"/>
    <n v="8051"/>
    <n v="7112"/>
    <n v="7560"/>
    <n v="8492"/>
    <n v="9423"/>
    <n v="9713"/>
    <n v="11145"/>
    <n v="12000"/>
    <n v="10226"/>
    <n v="9245"/>
    <n v="7875"/>
    <n v="7002"/>
  </r>
  <r>
    <n v="1002188799"/>
    <s v="STARBUCKS COFFEE CO"/>
    <n v="220013037035"/>
    <x v="1"/>
    <n v="5000444357"/>
    <x v="0"/>
    <s v="SCH_24EC"/>
    <s v="One"/>
    <n v="10"/>
    <n v="289"/>
    <n v="220"/>
    <n v="157"/>
    <n v="110"/>
    <n v="79"/>
    <n v="87"/>
    <n v="87"/>
    <n v="181"/>
    <n v="73"/>
    <n v="222"/>
    <n v="1211"/>
    <n v="1752"/>
  </r>
  <r>
    <n v="1002188799"/>
    <s v="STARBUCKS COFFEE CO"/>
    <n v="220012969287"/>
    <x v="1"/>
    <n v="5000516532"/>
    <x v="0"/>
    <s v="SCH_24EC"/>
    <s v="One"/>
    <n v="10"/>
    <n v="4761"/>
    <n v="4301"/>
    <n v="4359"/>
    <n v="5160"/>
    <n v="5258"/>
    <n v="6437"/>
    <n v="7292"/>
    <n v="6814"/>
    <n v="5718"/>
    <n v="5171"/>
    <n v="4292"/>
    <n v="3905"/>
  </r>
  <r>
    <n v="1002188799"/>
    <s v="STARBUCKS COFFEE CO"/>
    <n v="220012980326"/>
    <x v="1"/>
    <n v="5000550712"/>
    <x v="0"/>
    <s v="SCH_24EC"/>
    <s v="One"/>
    <n v="10"/>
    <n v="4590"/>
    <n v="4740"/>
    <n v="4220"/>
    <n v="4562.07"/>
    <n v="3190.63"/>
    <n v="4203.6400000000003"/>
    <n v="4495"/>
    <n v="4770"/>
    <n v="2928.66"/>
    <n v="4180"/>
    <n v="4220"/>
    <n v="4480"/>
  </r>
  <r>
    <n v="1002188799"/>
    <s v="STARBUCKS COFFEE CO"/>
    <n v="220012980326"/>
    <x v="1"/>
    <n v="5000550730"/>
    <x v="0"/>
    <s v="SCH_24EC"/>
    <s v="One"/>
    <n v="10"/>
    <n v="4130"/>
    <n v="4180"/>
    <n v="4170"/>
    <n v="4310"/>
    <n v="4950"/>
    <n v="5250"/>
    <n v="7120"/>
    <n v="6840"/>
    <n v="7110"/>
    <n v="5770"/>
    <n v="4440"/>
    <n v="4570"/>
  </r>
  <r>
    <n v="1002188799"/>
    <s v="STARBUCKS COFFEE CO"/>
    <n v="220012979864"/>
    <x v="1"/>
    <n v="5000661226"/>
    <x v="0"/>
    <s v="SCH_24EC"/>
    <s v="One"/>
    <n v="10"/>
    <n v="5160"/>
    <n v="4750"/>
    <n v="5376"/>
    <n v="4601"/>
    <n v="5829"/>
    <n v="9074"/>
    <n v="7190"/>
    <n v="7190"/>
    <n v="6714"/>
    <n v="5236"/>
    <n v="5537"/>
    <n v="4733"/>
  </r>
  <r>
    <n v="1002188799"/>
    <s v="STARBUCKS COFFEE CO"/>
    <n v="200020033805"/>
    <x v="1"/>
    <n v="5000689341"/>
    <x v="0"/>
    <s v="SCH_24EC"/>
    <s v="One"/>
    <n v="10"/>
    <n v="7480"/>
    <n v="7000"/>
    <n v="6960"/>
    <n v="7080"/>
    <n v="7880"/>
    <n v="8400"/>
    <n v="9320"/>
    <n v="8760"/>
    <n v="9640"/>
    <n v="6600"/>
    <n v="7480"/>
    <n v="8200"/>
  </r>
  <r>
    <n v="1002188799"/>
    <s v="STARBUCKS COFFEE CO"/>
    <n v="220012981407"/>
    <x v="1"/>
    <n v="5000692796"/>
    <x v="0"/>
    <s v="SCH_24EC"/>
    <s v="One"/>
    <n v="10"/>
    <n v="2377"/>
    <n v="2166"/>
    <n v="2079"/>
    <n v="2249"/>
    <n v="2636"/>
    <n v="2358"/>
    <n v="2514"/>
    <n v="2785"/>
    <n v="2700"/>
    <n v="2596"/>
    <n v="2555"/>
    <n v="2438"/>
  </r>
  <r>
    <n v="1002188799"/>
    <s v="STARBUCKS COFFEE CO"/>
    <n v="200020048142"/>
    <x v="1"/>
    <n v="5000695729"/>
    <x v="0"/>
    <s v="SCH_24EC"/>
    <s v="One"/>
    <n v="10"/>
    <n v="4353"/>
    <n v="4039"/>
    <n v="3771"/>
    <n v="3643"/>
    <n v="4153"/>
    <n v="3891"/>
    <n v="3894"/>
    <n v="3925"/>
    <n v="4006"/>
    <n v="3984"/>
    <n v="5275"/>
    <n v="5891"/>
  </r>
  <r>
    <n v="1002188799"/>
    <s v="STARBUCKS COFFEE CO"/>
    <n v="220013025725"/>
    <x v="1"/>
    <n v="5000699705"/>
    <x v="0"/>
    <s v="SCH_24EC"/>
    <s v="One"/>
    <n v="10"/>
    <n v="7240"/>
    <n v="7280"/>
    <n v="7000"/>
    <n v="7680"/>
    <n v="9320"/>
    <n v="8560"/>
    <n v="9680"/>
    <n v="10360"/>
    <n v="9400"/>
    <n v="9320"/>
    <n v="7680"/>
    <n v="7600"/>
  </r>
  <r>
    <n v="1002188799"/>
    <s v="STARBUCKS COFFEE CO"/>
    <n v="220012998658"/>
    <x v="1"/>
    <n v="5000714039"/>
    <x v="0"/>
    <s v="SCH_24EC"/>
    <s v="One"/>
    <n v="10"/>
    <n v="8240"/>
    <n v="7720"/>
    <n v="8720"/>
    <n v="7720"/>
    <n v="9000"/>
    <n v="9040"/>
    <n v="11120"/>
    <n v="9920"/>
    <n v="11280"/>
    <n v="8160"/>
    <n v="8240"/>
    <n v="10120"/>
  </r>
  <r>
    <n v="1002188799"/>
    <s v="STARBUCKS COFFEE CO"/>
    <n v="220013034586"/>
    <x v="1"/>
    <n v="5000740439"/>
    <x v="0"/>
    <s v="SCH_24EC"/>
    <s v="One"/>
    <n v="10"/>
    <n v="8840"/>
    <n v="8840"/>
    <n v="8440"/>
    <n v="8720"/>
    <n v="10840"/>
    <n v="10720"/>
    <n v="8880"/>
    <n v="12200"/>
    <n v="9760"/>
    <n v="9240"/>
    <n v="6880"/>
    <n v="7400"/>
  </r>
  <r>
    <n v="1002188799"/>
    <s v="STARBUCKS COFFEE CO"/>
    <n v="220013025436"/>
    <x v="1"/>
    <n v="5000758617"/>
    <x v="0"/>
    <s v="SCH_24EC"/>
    <s v="One"/>
    <n v="10"/>
    <n v="8200"/>
    <n v="8240"/>
    <n v="8960"/>
    <n v="8680"/>
    <n v="9360"/>
    <n v="10960"/>
    <n v="11640"/>
    <n v="9480"/>
    <n v="5720"/>
    <n v="8480"/>
    <n v="9000"/>
    <n v="9160"/>
  </r>
  <r>
    <n v="1002188799"/>
    <s v="STARBUCKS COFFEE CO"/>
    <n v="220013024959"/>
    <x v="1"/>
    <n v="5000766436"/>
    <x v="0"/>
    <s v="SCH_24EC"/>
    <s v="One"/>
    <n v="10"/>
    <n v="11160"/>
    <n v="10640"/>
    <n v="11520"/>
    <n v="10560"/>
    <n v="11760"/>
    <n v="12360"/>
    <n v="14680"/>
    <n v="14080"/>
    <n v="14600"/>
    <n v="11600"/>
    <n v="10880"/>
    <n v="11240"/>
  </r>
  <r>
    <n v="1002188799"/>
    <s v="STARBUCKS COFFEE CO"/>
    <n v="200018412888"/>
    <x v="1"/>
    <n v="5000786521"/>
    <x v="4"/>
    <s v="SCH_26EC"/>
    <s v="One"/>
    <n v="10"/>
    <n v="219300"/>
    <n v="233700"/>
    <n v="238200"/>
    <n v="246900"/>
    <n v="216000"/>
    <n v="256800"/>
    <n v="279600"/>
    <n v="267900"/>
    <n v="226500"/>
    <n v="246300"/>
    <n v="226500"/>
    <n v="207300"/>
  </r>
  <r>
    <n v="1002188799"/>
    <s v="STARBUCKS COFFEE CO"/>
    <n v="200018412888"/>
    <x v="1"/>
    <n v="5000786543"/>
    <x v="4"/>
    <s v="SCH_26EC"/>
    <s v="One"/>
    <n v="10"/>
    <n v="459600"/>
    <n v="457200"/>
    <n v="476400"/>
    <n v="511800"/>
    <n v="449700"/>
    <n v="490200"/>
    <n v="551400"/>
    <n v="518100"/>
    <n v="484200"/>
    <n v="542700"/>
    <n v="483300"/>
    <n v="478800"/>
  </r>
  <r>
    <n v="1002188799"/>
    <s v="STARBUCKS COFFEE CO"/>
    <n v="200008611630"/>
    <x v="1"/>
    <n v="5000788610"/>
    <x v="0"/>
    <s v="SCH_24EC"/>
    <s v="One"/>
    <n v="10"/>
    <n v="6404"/>
    <n v="5780"/>
    <n v="5883"/>
    <n v="6130"/>
    <n v="6508"/>
    <n v="6809"/>
    <n v="7652"/>
    <n v="8044"/>
    <n v="6805"/>
    <n v="6797"/>
    <n v="6404"/>
    <n v="6979"/>
  </r>
  <r>
    <n v="1002188799"/>
    <s v="STARBUCKS COFFEE CO"/>
    <n v="220013036045"/>
    <x v="1"/>
    <n v="5000790111"/>
    <x v="1"/>
    <s v="SCH_25EC"/>
    <s v="One"/>
    <n v="10"/>
    <n v="10520"/>
    <n v="9000"/>
    <n v="10080"/>
    <n v="9280"/>
    <n v="9320"/>
    <n v="10800"/>
    <n v="11520"/>
    <n v="11560"/>
    <n v="10640"/>
    <n v="10200"/>
    <n v="9760"/>
    <n v="10979.36"/>
  </r>
  <r>
    <n v="1002188799"/>
    <s v="STARBUCKS COFFEE CO"/>
    <n v="200019077888"/>
    <x v="1"/>
    <n v="5000819004"/>
    <x v="0"/>
    <s v="SCH_24EC"/>
    <s v="One"/>
    <n v="10"/>
    <n v="7600"/>
    <n v="7000"/>
    <n v="7080"/>
    <n v="5880"/>
    <n v="7160"/>
    <n v="8880"/>
    <n v="11520"/>
    <n v="9240"/>
    <n v="11080"/>
    <n v="8600"/>
    <n v="7680"/>
    <n v="8880"/>
  </r>
  <r>
    <n v="1002188799"/>
    <s v="STARBUCKS COFFEE CO"/>
    <n v="220012997080"/>
    <x v="1"/>
    <n v="5000828631"/>
    <x v="0"/>
    <s v="SCH_24EC"/>
    <s v="One"/>
    <n v="10"/>
    <n v="3427"/>
    <n v="2066"/>
    <n v="619"/>
    <n v="668"/>
    <n v="892"/>
    <n v="1039"/>
    <n v="1578"/>
    <n v="1630"/>
    <n v="1511"/>
    <n v="815"/>
    <n v="674"/>
    <n v="616"/>
  </r>
  <r>
    <n v="1002188799"/>
    <s v="STARBUCKS COFFEE CO"/>
    <n v="200007577246"/>
    <x v="1"/>
    <n v="5000863981"/>
    <x v="0"/>
    <s v="SCH_24EC"/>
    <s v="One"/>
    <n v="10"/>
    <n v="3354"/>
    <n v="2910"/>
    <n v="3096"/>
    <n v="3203"/>
    <n v="3385"/>
    <n v="3318"/>
    <n v="3430"/>
    <n v="3702"/>
    <n v="3479"/>
    <n v="2726"/>
    <n v="1595"/>
    <n v="1507"/>
  </r>
  <r>
    <n v="1002188799"/>
    <s v="STARBUCKS COFFEE CO"/>
    <n v="200007577246"/>
    <x v="1"/>
    <n v="5000863996"/>
    <x v="0"/>
    <s v="SCH_24EC"/>
    <s v="One"/>
    <n v="10"/>
    <n v="2417"/>
    <n v="2074"/>
    <n v="2230"/>
    <n v="2390"/>
    <n v="2718"/>
    <n v="3095"/>
    <n v="3731"/>
    <n v="3906"/>
    <n v="3131"/>
    <n v="1962"/>
    <n v="641"/>
    <n v="638"/>
  </r>
  <r>
    <n v="1002188799"/>
    <s v="STARBUCKS COFFEE CO"/>
    <n v="220012981720"/>
    <x v="1"/>
    <n v="5000869888"/>
    <x v="0"/>
    <s v="SCH_24EC"/>
    <s v="One"/>
    <n v="10"/>
    <n v="7160"/>
    <n v="7280"/>
    <n v="7240"/>
    <n v="7480"/>
    <n v="3150.96"/>
    <n v="7780.64"/>
    <n v="9360"/>
    <n v="9000"/>
    <n v="9200"/>
    <n v="9297.2000000000007"/>
    <n v="7619.32"/>
    <n v="7400"/>
  </r>
  <r>
    <n v="1002188799"/>
    <s v="STARBUCKS COFFEE CO"/>
    <n v="200014495358"/>
    <x v="1"/>
    <n v="5000870144"/>
    <x v="0"/>
    <s v="SCH_24EC"/>
    <s v="One"/>
    <n v="10"/>
    <n v="5523"/>
    <n v="5166"/>
    <n v="5611"/>
    <n v="6246"/>
    <n v="5690"/>
    <n v="6024"/>
    <n v="6571"/>
    <n v="6174"/>
    <n v="6515"/>
    <n v="6148"/>
    <n v="5845"/>
    <n v="6292"/>
  </r>
  <r>
    <n v="1002188799"/>
    <s v="STARBUCKS COFFEE CO"/>
    <n v="200020049819"/>
    <x v="1"/>
    <n v="5000870302"/>
    <x v="0"/>
    <s v="SCH_24EC"/>
    <s v="One"/>
    <n v="10"/>
    <n v="6760"/>
    <n v="6240"/>
    <n v="6840"/>
    <n v="8200"/>
    <n v="7280"/>
    <n v="7920"/>
    <n v="9640"/>
    <n v="9120"/>
    <n v="7880"/>
    <n v="7760"/>
    <n v="6720"/>
    <n v="7200"/>
  </r>
  <r>
    <n v="1002188799"/>
    <s v="STARBUCKS COFFEE CO"/>
    <n v="200024530319"/>
    <x v="1"/>
    <n v="5000891450"/>
    <x v="0"/>
    <s v="SCH_24EC"/>
    <s v="One"/>
    <n v="10"/>
    <n v="5412"/>
    <n v="4676"/>
    <n v="4814"/>
    <n v="4688"/>
    <n v="5216"/>
    <n v="5210"/>
    <n v="6235"/>
    <n v="5803"/>
    <n v="6042"/>
    <n v="6523"/>
    <n v="6194"/>
    <n v="5451"/>
  </r>
  <r>
    <n v="1002188799"/>
    <s v="STARBUCKS COFFEE CO"/>
    <n v="200007004878"/>
    <x v="1"/>
    <n v="5000893767"/>
    <x v="0"/>
    <s v="SCH_24EC"/>
    <s v="One"/>
    <n v="10"/>
    <n v="1188"/>
    <n v="1369"/>
    <n v="2490"/>
    <n v="1462"/>
    <n v="1499"/>
    <n v="1649"/>
    <n v="1476"/>
    <n v="1361"/>
    <n v="1845"/>
    <n v="1528"/>
    <n v="1575"/>
    <n v="1370"/>
  </r>
  <r>
    <n v="1002188799"/>
    <s v="STARBUCKS COFFEE CO"/>
    <n v="200007004878"/>
    <x v="1"/>
    <n v="5000893785"/>
    <x v="0"/>
    <s v="SCH_24EC"/>
    <s v="One"/>
    <n v="10"/>
    <n v="4284"/>
    <n v="4144"/>
    <n v="4512"/>
    <n v="4385"/>
    <n v="4252"/>
    <n v="5263"/>
    <n v="5625"/>
    <n v="5341"/>
    <n v="5906"/>
    <n v="4780"/>
    <n v="4955"/>
    <n v="4798"/>
  </r>
  <r>
    <n v="1002188799"/>
    <s v="STARBUCKS COFFEE CO"/>
    <n v="200020045031"/>
    <x v="1"/>
    <n v="5000910663"/>
    <x v="0"/>
    <s v="SCH_24EC"/>
    <s v="One"/>
    <n v="10"/>
    <n v="8840"/>
    <n v="7560"/>
    <n v="7520"/>
    <n v="8120"/>
    <n v="8360"/>
    <n v="9240"/>
    <n v="5320"/>
    <n v="10920"/>
    <n v="8480"/>
    <n v="9360"/>
    <n v="6480"/>
    <n v="8320"/>
  </r>
  <r>
    <n v="1002188799"/>
    <s v="STARBUCKS COFFEE CO"/>
    <n v="200020914962"/>
    <x v="1"/>
    <n v="5000928439"/>
    <x v="0"/>
    <s v="SCH_24EC"/>
    <s v="One"/>
    <n v="10"/>
    <n v="2599"/>
    <n v="2277"/>
    <n v="2333"/>
    <n v="2659"/>
    <n v="2503"/>
    <n v="2755"/>
    <n v="3027"/>
    <n v="2759"/>
    <n v="2625"/>
    <n v="2612"/>
    <n v="2237"/>
    <n v="2459"/>
  </r>
  <r>
    <n v="1002188799"/>
    <s v="STARBUCKS COFFEE CO"/>
    <n v="220012981696"/>
    <x v="1"/>
    <n v="5000935643"/>
    <x v="0"/>
    <s v="SCH_24EC"/>
    <s v="One"/>
    <n v="10"/>
    <n v="10200"/>
    <n v="9200"/>
    <n v="9120"/>
    <n v="9720"/>
    <n v="11320"/>
    <n v="11200"/>
    <n v="11720"/>
    <n v="11320"/>
    <n v="10680"/>
    <n v="12200"/>
    <n v="9880"/>
    <n v="10520"/>
  </r>
  <r>
    <n v="1002188799"/>
    <s v="STARBUCKS COFFEE CO"/>
    <n v="200005267493"/>
    <x v="1"/>
    <n v="5000951433"/>
    <x v="0"/>
    <s v="SCH_24EC"/>
    <s v="One"/>
    <n v="10"/>
    <n v="3872"/>
    <n v="3527"/>
    <n v="3496"/>
    <n v="3907"/>
    <n v="3612"/>
    <n v="3761"/>
    <n v="3840"/>
    <n v="3540"/>
    <n v="3560"/>
    <n v="3636"/>
    <n v="3146"/>
    <n v="3409"/>
  </r>
  <r>
    <n v="1002188799"/>
    <s v="STARBUCKS COFFEE CO"/>
    <n v="220012980912"/>
    <x v="1"/>
    <n v="5000958144"/>
    <x v="0"/>
    <s v="SCH_24EC"/>
    <s v="One"/>
    <n v="10"/>
    <n v="3390"/>
    <n v="3050"/>
    <n v="2890"/>
    <n v="3120"/>
    <n v="3430"/>
    <n v="3292"/>
    <n v="3074"/>
    <n v="3277"/>
    <n v="3111"/>
    <n v="3297"/>
    <n v="2988"/>
    <n v="1262"/>
  </r>
  <r>
    <n v="1002188799"/>
    <s v="STARBUCKS COFFEE CO"/>
    <n v="220013035948"/>
    <x v="1"/>
    <n v="5000967656"/>
    <x v="0"/>
    <s v="SCH_24EC"/>
    <s v="One"/>
    <n v="10"/>
    <n v="8160"/>
    <n v="7120"/>
    <n v="7280"/>
    <n v="8880"/>
    <n v="8600"/>
    <n v="9240"/>
    <n v="10480"/>
    <n v="9840"/>
    <n v="9000"/>
    <n v="7960"/>
    <n v="7080"/>
    <n v="7960"/>
  </r>
  <r>
    <n v="1002188799"/>
    <s v="STARBUCKS COFFEE CO"/>
    <n v="220013036060"/>
    <x v="1"/>
    <n v="5000972182"/>
    <x v="0"/>
    <s v="SCH_24EC"/>
    <s v="One"/>
    <n v="10"/>
    <n v="4366"/>
    <n v="5372"/>
    <n v="5496"/>
    <n v="4263"/>
    <n v="3288"/>
    <n v="4864"/>
    <n v="7291"/>
    <n v="8330"/>
    <n v="7618"/>
    <n v="7055"/>
    <n v="6053"/>
    <n v="6668"/>
  </r>
  <r>
    <n v="1002188799"/>
    <s v="STARBUCKS COFFEE CO"/>
    <n v="220013020106"/>
    <x v="1"/>
    <n v="5000978125"/>
    <x v="0"/>
    <s v="SCH_24EC"/>
    <s v="One"/>
    <n v="10"/>
    <n v="10320"/>
    <n v="9440"/>
    <n v="9600"/>
    <n v="9520"/>
    <n v="11200"/>
    <n v="11120"/>
    <n v="13600"/>
    <n v="12720"/>
    <n v="13040"/>
    <n v="12000"/>
    <n v="11120"/>
    <n v="11680"/>
  </r>
  <r>
    <n v="1002188799"/>
    <s v="STARBUCKS COFFEE CO"/>
    <n v="200020066623"/>
    <x v="1"/>
    <n v="5001011275"/>
    <x v="0"/>
    <s v="SCH_24EC"/>
    <s v="One"/>
    <n v="10"/>
    <n v="3718"/>
    <n v="3573"/>
    <n v="3850"/>
    <n v="3683"/>
    <n v="4064"/>
    <n v="4212"/>
    <n v="5013"/>
    <n v="4685"/>
    <n v="4529"/>
    <n v="3974"/>
    <n v="3282"/>
    <n v="4248"/>
  </r>
  <r>
    <n v="1002188799"/>
    <s v="STARBUCKS COFFEE CO"/>
    <n v="220012997197"/>
    <x v="1"/>
    <n v="5001051340"/>
    <x v="0"/>
    <s v="SCH_24EC"/>
    <s v="One"/>
    <n v="10"/>
    <n v="3091"/>
    <n v="1724"/>
    <n v="80"/>
    <n v="73"/>
    <n v="71"/>
    <n v="74"/>
    <n v="70"/>
    <n v="67"/>
    <n v="76"/>
    <n v="67"/>
    <n v="75"/>
    <n v="76"/>
  </r>
  <r>
    <n v="1002188799"/>
    <s v="STARBUCKS COFFEE CO"/>
    <n v="200020046450"/>
    <x v="1"/>
    <n v="5001079591"/>
    <x v="0"/>
    <s v="SCH_24EC"/>
    <s v="One"/>
    <n v="10"/>
    <n v="7720"/>
    <n v="7440"/>
    <n v="7520"/>
    <n v="7520"/>
    <n v="8160"/>
    <n v="8120"/>
    <n v="10600"/>
    <n v="9720"/>
    <n v="9960"/>
    <n v="8600"/>
    <n v="8080"/>
    <n v="9000"/>
  </r>
  <r>
    <n v="1002188799"/>
    <s v="STARBUCKS COFFEE CO"/>
    <n v="220012980565"/>
    <x v="1"/>
    <n v="5001079877"/>
    <x v="0"/>
    <s v="SCH_24EC"/>
    <s v="One"/>
    <n v="10"/>
    <n v="8600"/>
    <n v="6880"/>
    <n v="7610"/>
    <n v="8050"/>
    <n v="9120"/>
    <n v="9390"/>
    <n v="10130"/>
    <n v="11340"/>
    <n v="10540"/>
    <n v="9170"/>
    <n v="7650"/>
    <n v="7510"/>
  </r>
  <r>
    <n v="1002188799"/>
    <s v="STARBUCKS COFFEE CO"/>
    <n v="200020049256"/>
    <x v="1"/>
    <n v="5001092412"/>
    <x v="0"/>
    <s v="SCH_24EC"/>
    <s v="One"/>
    <n v="10"/>
    <n v="5520"/>
    <n v="6760"/>
    <n v="7080"/>
    <n v="8160"/>
    <n v="7720"/>
    <n v="8400"/>
    <n v="10720"/>
    <n v="10280"/>
    <n v="10080"/>
    <n v="8200"/>
    <n v="7720"/>
    <n v="8360"/>
  </r>
  <r>
    <n v="1002188799"/>
    <s v="STARBUCKS COFFEE CO"/>
    <n v="220013020551"/>
    <x v="1"/>
    <n v="5001106859"/>
    <x v="0"/>
    <s v="SCH_24EC"/>
    <s v="One"/>
    <n v="10"/>
    <n v="7640"/>
    <n v="7480"/>
    <n v="8280"/>
    <n v="7680"/>
    <n v="8440"/>
    <n v="9720"/>
    <n v="10480"/>
    <n v="10080"/>
    <n v="11280"/>
    <n v="9040"/>
    <n v="8240"/>
    <n v="9040"/>
  </r>
  <r>
    <n v="1002188799"/>
    <s v="STARBUCKS COFFEE CO"/>
    <n v="220013038033"/>
    <x v="1"/>
    <n v="5001130723"/>
    <x v="0"/>
    <s v="SCH_24EC"/>
    <s v="One"/>
    <n v="10"/>
    <n v="3699"/>
    <n v="3471"/>
    <n v="3738"/>
    <n v="4001"/>
    <n v="4056"/>
    <n v="4342"/>
    <n v="4322"/>
    <n v="4854"/>
    <n v="4225"/>
    <n v="3943"/>
    <n v="3783"/>
    <n v="4053"/>
  </r>
  <r>
    <n v="1002188799"/>
    <s v="STARBUCKS COFFEE CO"/>
    <n v="220013038033"/>
    <x v="1"/>
    <n v="5001130760"/>
    <x v="0"/>
    <s v="SCH_24EC"/>
    <s v="One"/>
    <n v="10"/>
    <n v="1754"/>
    <n v="1412"/>
    <n v="1837"/>
    <n v="2479"/>
    <n v="2767"/>
    <n v="3326"/>
    <n v="3827"/>
    <n v="4395"/>
    <n v="3413"/>
    <n v="2599"/>
    <n v="2434"/>
    <n v="2797"/>
  </r>
  <r>
    <n v="1002188799"/>
    <s v="STARBUCKS COFFEE CO"/>
    <n v="220012982173"/>
    <x v="1"/>
    <n v="5001172941"/>
    <x v="0"/>
    <s v="SCH_24EC"/>
    <s v="One"/>
    <n v="10"/>
    <n v="7960"/>
    <n v="10680"/>
    <n v="12520"/>
    <n v="11640"/>
    <n v="10240"/>
    <n v="10880"/>
    <n v="13520"/>
    <n v="12520"/>
    <n v="12320"/>
    <n v="11760"/>
    <n v="10000"/>
    <n v="10680"/>
  </r>
  <r>
    <n v="1002188799"/>
    <s v="STARBUCKS COFFEE CO"/>
    <n v="200004190431"/>
    <x v="1"/>
    <n v="5001174592"/>
    <x v="0"/>
    <s v="SCH_24EC"/>
    <s v="One"/>
    <n v="10"/>
    <n v="1556"/>
    <n v="1557"/>
    <n v="1622"/>
    <n v="2168"/>
    <n v="1577"/>
    <n v="1788"/>
    <n v="2083"/>
    <n v="1841"/>
    <n v="1742"/>
    <n v="1722"/>
    <n v="1520"/>
    <n v="1854"/>
  </r>
  <r>
    <n v="1002188799"/>
    <s v="STARBUCKS COFFEE CO"/>
    <n v="200020045361"/>
    <x v="1"/>
    <n v="5001180893"/>
    <x v="0"/>
    <s v="SCH_24EC"/>
    <s v="One"/>
    <n v="10"/>
    <n v="7840"/>
    <n v="6400"/>
    <n v="8120"/>
    <n v="8640"/>
    <n v="10320"/>
    <n v="10280"/>
    <n v="12120"/>
    <n v="10880"/>
    <n v="11120"/>
    <n v="10640"/>
    <n v="9000"/>
    <n v="10000"/>
  </r>
  <r>
    <n v="1002188799"/>
    <s v="STARBUCKS COFFEE CO"/>
    <n v="200020065997"/>
    <x v="1"/>
    <n v="5001182468"/>
    <x v="0"/>
    <s v="SCH_24EC"/>
    <s v="One"/>
    <n v="10"/>
    <n v="8120"/>
    <n v="6960"/>
    <n v="7400"/>
    <n v="6720"/>
    <n v="8840"/>
    <n v="8440"/>
    <n v="10320"/>
    <n v="9840"/>
    <n v="9040"/>
    <n v="8880"/>
    <n v="7040"/>
    <n v="7400"/>
  </r>
  <r>
    <n v="1003060672"/>
    <s v="STARBUCKS COFFEE CO"/>
    <n v="220012980938"/>
    <x v="1"/>
    <n v="5001191816"/>
    <x v="0"/>
    <s v="SCH_24EC"/>
    <s v="One"/>
    <n v="10"/>
    <n v="3110"/>
    <n v="3290"/>
    <n v="2910"/>
    <n v="2910"/>
    <n v="3380"/>
    <n v="3670"/>
    <n v="3960"/>
    <n v="4380"/>
    <n v="3750"/>
    <n v="3590"/>
    <n v="3630"/>
    <n v="3420"/>
  </r>
  <r>
    <n v="1002188799"/>
    <s v="STARBUCKS COFFEE CO"/>
    <n v="220012997734"/>
    <x v="1"/>
    <n v="5001206276"/>
    <x v="4"/>
    <s v="SCH_26EC"/>
    <s v="One"/>
    <n v="10"/>
    <n v="76200"/>
    <n v="78000"/>
    <n v="81900"/>
    <n v="82200"/>
    <n v="90600"/>
    <n v="84900"/>
    <n v="84600"/>
    <n v="88200"/>
    <n v="93000"/>
    <n v="82200"/>
    <n v="87600"/>
    <n v="86100"/>
  </r>
  <r>
    <n v="1002188799"/>
    <s v="STARBUCKS COFFEE CO"/>
    <n v="200020199994"/>
    <x v="1"/>
    <n v="5001235510"/>
    <x v="0"/>
    <s v="SCH_24EC"/>
    <s v="One"/>
    <n v="10"/>
    <n v="5951"/>
    <n v="5271"/>
    <n v="5389"/>
    <n v="5745"/>
    <n v="5986"/>
    <n v="6115"/>
    <n v="6368"/>
    <n v="6685"/>
    <n v="5918"/>
    <n v="6223"/>
    <n v="5850"/>
    <n v="5695"/>
  </r>
  <r>
    <n v="1002188799"/>
    <s v="STARBUCKS COFFEE CO"/>
    <n v="200020034589"/>
    <x v="1"/>
    <n v="5001242351"/>
    <x v="0"/>
    <s v="SCH_24EC"/>
    <s v="One"/>
    <n v="10"/>
    <n v="8000"/>
    <n v="6280"/>
    <n v="7760"/>
    <n v="8840"/>
    <n v="8120"/>
    <n v="9120"/>
    <n v="10680"/>
    <n v="9720"/>
    <n v="9360"/>
    <n v="7880"/>
    <n v="8840"/>
    <n v="7840"/>
  </r>
  <r>
    <n v="1002188799"/>
    <s v="STARBUCKS COFFEE CO"/>
    <n v="220012980508"/>
    <x v="1"/>
    <n v="5001257663"/>
    <x v="0"/>
    <s v="SCH_24EC"/>
    <s v="One"/>
    <n v="10"/>
    <n v="9520"/>
    <n v="9880"/>
    <n v="8960"/>
    <n v="9000"/>
    <n v="9400"/>
    <n v="10800"/>
    <n v="11240"/>
    <n v="11680"/>
    <n v="12440"/>
    <n v="11080"/>
    <n v="10680"/>
    <n v="10600"/>
  </r>
  <r>
    <n v="1002188799"/>
    <s v="STARBUCKS COFFEE CO"/>
    <n v="220013024967"/>
    <x v="1"/>
    <n v="5001286782"/>
    <x v="0"/>
    <s v="SCH_24EC"/>
    <s v="One"/>
    <n v="10"/>
    <n v="8280"/>
    <n v="8040"/>
    <n v="8520"/>
    <n v="8080"/>
    <n v="8840"/>
    <n v="9720"/>
    <n v="10160"/>
    <n v="9600"/>
    <n v="10560"/>
    <n v="8360"/>
    <n v="7840"/>
    <n v="8960"/>
  </r>
  <r>
    <n v="1002188799"/>
    <s v="STARBUCKS COFFEE CO"/>
    <n v="220013036011"/>
    <x v="1"/>
    <n v="5001313234"/>
    <x v="0"/>
    <s v="SCH_24EC"/>
    <s v="One"/>
    <n v="10"/>
    <n v="6400"/>
    <n v="5760"/>
    <n v="6000"/>
    <n v="6680"/>
    <n v="6360"/>
    <n v="6960"/>
    <n v="8720"/>
    <n v="8560"/>
    <n v="7520"/>
    <n v="6680"/>
    <n v="6040"/>
    <n v="6240"/>
  </r>
  <r>
    <n v="1002188799"/>
    <s v="STARBUCKS COFFEE CO"/>
    <n v="200000484721"/>
    <x v="1"/>
    <n v="5001333154"/>
    <x v="0"/>
    <s v="SCH_24EC"/>
    <s v="One"/>
    <n v="10"/>
    <n v="3619"/>
    <n v="3330"/>
    <n v="3464"/>
    <n v="4142"/>
    <n v="3938"/>
    <n v="5064"/>
    <n v="6530"/>
    <n v="6154"/>
    <n v="5226"/>
    <n v="4235"/>
    <n v="3487"/>
    <n v="4210"/>
  </r>
  <r>
    <n v="1002188799"/>
    <s v="STARBUCKS COFFEE CO"/>
    <n v="200010260285"/>
    <x v="1"/>
    <n v="5001336938"/>
    <x v="0"/>
    <s v="SCH_24EC"/>
    <s v="One"/>
    <n v="10"/>
    <n v="5297"/>
    <n v="4683"/>
    <n v="5456"/>
    <n v="5685"/>
    <n v="5959"/>
    <n v="7576"/>
    <n v="7814"/>
    <n v="7725"/>
    <n v="7213"/>
    <n v="5963"/>
    <n v="5264"/>
    <n v="5171"/>
  </r>
  <r>
    <n v="1002188799"/>
    <s v="STARBUCKS COFFEE CO"/>
    <n v="220013036334"/>
    <x v="1"/>
    <n v="5001356905"/>
    <x v="0"/>
    <s v="SCH_24EC"/>
    <s v="One"/>
    <n v="10"/>
    <n v="2858"/>
    <n v="3338"/>
    <n v="2615"/>
    <n v="2697"/>
    <n v="2746"/>
    <n v="3781"/>
    <n v="4718"/>
    <n v="5106"/>
    <n v="3672"/>
    <n v="2886"/>
    <n v="2597"/>
    <n v="2603"/>
  </r>
  <r>
    <n v="1002188799"/>
    <s v="STARBUCKS COFFEE CO"/>
    <n v="200020046864"/>
    <x v="1"/>
    <n v="5001373263"/>
    <x v="0"/>
    <s v="SCH_24EC"/>
    <s v="One"/>
    <n v="10"/>
    <n v="4937"/>
    <n v="5154"/>
    <n v="5511"/>
    <n v="4566"/>
    <n v="4829"/>
    <n v="5314"/>
    <n v="3275"/>
    <n v="5319"/>
    <n v="6632"/>
    <n v="5273"/>
    <n v="4748"/>
    <n v="4802"/>
  </r>
  <r>
    <n v="1002188799"/>
    <s v="STARBUCKS COFFEE CO"/>
    <n v="200020047987"/>
    <x v="1"/>
    <n v="5001430432"/>
    <x v="0"/>
    <s v="SCH_24EC"/>
    <s v="One"/>
    <n v="10"/>
    <n v="3621"/>
    <n v="3597"/>
    <n v="3548"/>
    <n v="3609"/>
    <n v="4332"/>
    <n v="4414"/>
    <n v="5325"/>
    <n v="5285"/>
    <n v="4933"/>
    <n v="4184"/>
    <n v="4194"/>
    <n v="3965"/>
  </r>
  <r>
    <n v="1002188799"/>
    <s v="STARBUCKS COFFEE CO"/>
    <n v="220013036326"/>
    <x v="1"/>
    <n v="5001438353"/>
    <x v="0"/>
    <s v="SCH_24EC"/>
    <s v="One"/>
    <n v="10"/>
    <n v="4466"/>
    <n v="4323"/>
    <n v="4456"/>
    <n v="4694"/>
    <n v="4825"/>
    <n v="5503"/>
    <n v="5348"/>
    <n v="5875"/>
    <n v="5386"/>
    <n v="5352"/>
    <n v="5138"/>
    <n v="4818"/>
  </r>
  <r>
    <n v="1002188799"/>
    <s v="STARBUCKS COFFEE CO"/>
    <n v="200014851485"/>
    <x v="1"/>
    <n v="5001442823"/>
    <x v="0"/>
    <s v="SCH_24EC"/>
    <s v="One"/>
    <n v="10"/>
    <n v="4669"/>
    <n v="4992"/>
    <n v="4709"/>
    <n v="4767"/>
    <n v="5237"/>
    <n v="4946"/>
    <n v="4987"/>
    <n v="5326"/>
    <n v="5121"/>
    <n v="5514"/>
    <n v="5196"/>
    <n v="5517"/>
  </r>
  <r>
    <n v="1002188799"/>
    <s v="STARBUCKS COFFEE CO"/>
    <n v="200010871172"/>
    <x v="1"/>
    <n v="5001472876"/>
    <x v="0"/>
    <s v="SCH_24EC"/>
    <s v="One"/>
    <n v="10"/>
    <n v="10240"/>
    <n v="9880"/>
    <n v="10520"/>
    <n v="10080"/>
    <n v="11240"/>
    <n v="11800"/>
    <n v="12160"/>
    <n v="11680"/>
    <n v="12880"/>
    <n v="10960"/>
    <n v="10400"/>
    <n v="11440"/>
  </r>
  <r>
    <n v="1002188799"/>
    <s v="STARBUCKS COFFEE CO"/>
    <n v="200020046658"/>
    <x v="1"/>
    <n v="5001492127"/>
    <x v="0"/>
    <s v="SCH_24EC"/>
    <s v="One"/>
    <n v="10"/>
    <n v="4342"/>
    <n v="4358"/>
    <n v="4618"/>
    <n v="4184"/>
    <n v="4603"/>
    <n v="4810"/>
    <n v="3851"/>
    <n v="4409"/>
    <n v="4753"/>
    <n v="3952"/>
    <n v="3849"/>
    <n v="3876"/>
  </r>
  <r>
    <n v="1002188799"/>
    <s v="STARBUCKS COFFEE CO"/>
    <n v="200010221543"/>
    <x v="1"/>
    <n v="5001552383"/>
    <x v="0"/>
    <s v="SCH_24EC"/>
    <s v="One"/>
    <n v="10"/>
    <n v="5829.68"/>
    <n v="3909.32"/>
    <n v="4560"/>
    <n v="4838"/>
    <n v="6041"/>
    <n v="5932"/>
    <n v="7151"/>
    <n v="7517"/>
    <n v="6655"/>
    <n v="6194"/>
    <n v="4921"/>
    <n v="5126"/>
  </r>
  <r>
    <n v="1002188799"/>
    <s v="STARBUCKS COFFEE CO"/>
    <n v="200010221543"/>
    <x v="1"/>
    <n v="5001552815"/>
    <x v="0"/>
    <s v="SCH_24EC"/>
    <s v="One"/>
    <n v="10"/>
    <n v="5127"/>
    <n v="5196"/>
    <n v="4820"/>
    <n v="4794"/>
    <n v="5621"/>
    <n v="5336"/>
    <n v="5286"/>
    <n v="5678"/>
    <n v="5430"/>
    <n v="5754"/>
    <n v="5307"/>
    <n v="5570"/>
  </r>
  <r>
    <n v="1002188799"/>
    <s v="STARBUCKS COFFEE CO"/>
    <n v="220013036359"/>
    <x v="1"/>
    <n v="5001555295"/>
    <x v="0"/>
    <s v="SCH_24EC"/>
    <s v="One"/>
    <n v="10"/>
    <n v="5867"/>
    <n v="5119"/>
    <n v="5669"/>
    <n v="5587"/>
    <n v="6268"/>
    <n v="7470"/>
    <n v="8005"/>
    <n v="8492"/>
    <n v="7327"/>
    <n v="6801"/>
    <n v="6600"/>
    <n v="6509"/>
  </r>
  <r>
    <n v="1002188799"/>
    <s v="STARBUCKS COFFEE CO"/>
    <n v="200005367087"/>
    <x v="1"/>
    <n v="5001587831"/>
    <x v="0"/>
    <s v="SCH_24EC"/>
    <s v="One"/>
    <n v="10"/>
    <n v="880"/>
    <n v="800"/>
    <n v="800"/>
    <n v="840"/>
    <n v="760"/>
    <n v="760"/>
    <n v="800"/>
    <n v="760"/>
    <n v="800"/>
    <n v="840"/>
    <n v="760"/>
    <n v="920"/>
  </r>
  <r>
    <n v="1002188799"/>
    <s v="STARBUCKS COFFEE CO"/>
    <n v="200020273534"/>
    <x v="1"/>
    <n v="5001596585"/>
    <x v="0"/>
    <s v="SCH_24EC"/>
    <s v="One"/>
    <n v="10"/>
    <n v="1256"/>
    <n v="1352"/>
    <n v="924"/>
    <n v="975"/>
    <n v="1740"/>
    <n v="1991"/>
    <n v="3103"/>
    <n v="3186"/>
    <n v="2325"/>
    <n v="1879"/>
    <n v="1427"/>
    <n v="1433"/>
  </r>
  <r>
    <n v="1002188799"/>
    <s v="STARBUCKS COFFEE CO"/>
    <n v="220012974683"/>
    <x v="1"/>
    <n v="5001607667"/>
    <x v="0"/>
    <s v="SCH_24EC"/>
    <s v="One"/>
    <n v="10"/>
    <n v="11680"/>
    <n v="10400"/>
    <n v="10720"/>
    <n v="11600"/>
    <n v="10720"/>
    <n v="13040"/>
    <n v="14960"/>
    <n v="14080"/>
    <n v="14400"/>
    <n v="9760"/>
    <n v="9120"/>
    <n v="8720"/>
  </r>
  <r>
    <n v="1002188799"/>
    <s v="STARBUCKS COFFEE CO"/>
    <n v="200015049485"/>
    <x v="1"/>
    <n v="5001609717"/>
    <x v="0"/>
    <s v="SCH_24EC"/>
    <s v="One"/>
    <n v="10"/>
    <n v="5110"/>
    <n v="5290"/>
    <n v="5310"/>
    <n v="5100"/>
    <n v="5450"/>
    <n v="6080"/>
    <n v="8000"/>
    <n v="7607"/>
    <n v="8009"/>
    <n v="6419"/>
    <n v="5895"/>
    <n v="6476"/>
  </r>
  <r>
    <n v="1002188799"/>
    <s v="STARBUCKS COFFEE CO"/>
    <n v="220012973974"/>
    <x v="1"/>
    <n v="5001616369"/>
    <x v="0"/>
    <s v="SCH_24EC"/>
    <s v="One"/>
    <n v="10"/>
    <n v="6240"/>
    <n v="6000"/>
    <n v="6480"/>
    <n v="7880"/>
    <n v="8080"/>
    <n v="9840"/>
    <n v="11760"/>
    <n v="10560"/>
    <n v="9960"/>
    <n v="8360"/>
    <n v="9000"/>
    <n v="7520"/>
  </r>
  <r>
    <n v="1002188799"/>
    <s v="STARBUCKS COFFEE CO"/>
    <n v="220012969626"/>
    <x v="1"/>
    <n v="5001651485"/>
    <x v="0"/>
    <s v="SCH_24EC"/>
    <s v="One"/>
    <n v="10"/>
    <n v="6360"/>
    <n v="5320"/>
    <n v="5800"/>
    <n v="6880"/>
    <n v="6640"/>
    <n v="7560"/>
    <n v="8640"/>
    <n v="8080"/>
    <n v="7440"/>
    <n v="6160"/>
    <n v="5640"/>
    <n v="6480"/>
  </r>
  <r>
    <n v="1002188799"/>
    <s v="STARBUCKS COFFEE CO"/>
    <n v="220013020130"/>
    <x v="1"/>
    <n v="5001672631"/>
    <x v="0"/>
    <s v="SCH_24EC"/>
    <s v="One"/>
    <n v="10"/>
    <n v="11520"/>
    <n v="10720"/>
    <n v="11040"/>
    <n v="11440"/>
    <n v="11040"/>
    <n v="11520"/>
    <n v="13360"/>
    <n v="12160"/>
    <n v="11200"/>
    <n v="10000"/>
    <n v="8240"/>
    <n v="10480"/>
  </r>
  <r>
    <n v="1002188799"/>
    <s v="STARBUCKS COFFEE CO"/>
    <n v="220012979856"/>
    <x v="1"/>
    <n v="5001746749"/>
    <x v="0"/>
    <s v="SCH_24EC"/>
    <s v="One"/>
    <n v="10"/>
    <n v="2750"/>
    <n v="2630"/>
    <n v="2900"/>
    <n v="2800"/>
    <n v="2690"/>
    <n v="3330"/>
    <n v="2980"/>
    <n v="3220"/>
    <n v="3205"/>
    <n v="2725"/>
    <n v="2988"/>
    <n v="2778"/>
  </r>
  <r>
    <n v="1002188799"/>
    <s v="STARBUCKS COFFEE CO"/>
    <n v="220012969220"/>
    <x v="1"/>
    <n v="5001750641"/>
    <x v="0"/>
    <s v="SCH_24EC"/>
    <s v="One"/>
    <n v="10"/>
    <n v="9920"/>
    <n v="8120"/>
    <n v="8600"/>
    <n v="10240"/>
    <n v="9760"/>
    <n v="11240"/>
    <n v="12240"/>
    <n v="11960"/>
    <n v="11400"/>
    <n v="11280"/>
    <n v="9840"/>
    <n v="10000"/>
  </r>
  <r>
    <n v="1002188799"/>
    <s v="STARBUCKS COFFEE CO"/>
    <n v="200019770573"/>
    <x v="1"/>
    <n v="5001768828"/>
    <x v="0"/>
    <s v="SCH_24EC"/>
    <s v="One"/>
    <n v="10"/>
    <n v="6720"/>
    <n v="6400"/>
    <n v="6320"/>
    <n v="7080"/>
    <n v="7320"/>
    <n v="7640"/>
    <n v="9080"/>
    <n v="8400"/>
    <n v="8520"/>
    <n v="8320"/>
    <n v="7360"/>
    <n v="8080"/>
  </r>
  <r>
    <n v="1002188799"/>
    <s v="STARBUCKS COFFEE CO"/>
    <n v="220012969618"/>
    <x v="1"/>
    <n v="5001825035"/>
    <x v="0"/>
    <s v="SCH_24EC"/>
    <s v="One"/>
    <n v="10"/>
    <n v="8880"/>
    <n v="7680"/>
    <n v="8040"/>
    <n v="9200"/>
    <n v="8480"/>
    <n v="9360"/>
    <n v="10600"/>
    <n v="9560"/>
    <n v="9000"/>
    <n v="8920"/>
    <n v="8000"/>
    <n v="9000"/>
  </r>
  <r>
    <n v="1002188799"/>
    <s v="STARBUCKS COFFEE CO"/>
    <n v="220012980367"/>
    <x v="1"/>
    <n v="5001843100"/>
    <x v="0"/>
    <s v="SCH_24EC"/>
    <s v="One"/>
    <n v="10"/>
    <n v="7540"/>
    <n v="7520"/>
    <n v="7770"/>
    <n v="7310"/>
    <n v="7950"/>
    <n v="8090"/>
    <n v="10350"/>
    <n v="10320"/>
    <n v="10590"/>
    <n v="9780"/>
    <n v="8860"/>
    <n v="9310"/>
  </r>
  <r>
    <n v="1002188799"/>
    <s v="STARBUCKS COFFEE CO"/>
    <n v="200015163427"/>
    <x v="1"/>
    <n v="5001848091"/>
    <x v="0"/>
    <s v="SCH_24EC"/>
    <s v="One"/>
    <n v="10"/>
    <n v="2670"/>
    <n v="2524"/>
    <n v="2535"/>
    <n v="2504"/>
    <n v="3067"/>
    <n v="2977"/>
    <n v="4040"/>
    <n v="3335.172"/>
    <n v="3718.828"/>
    <n v="3210"/>
    <n v="2346"/>
    <n v="1699"/>
  </r>
  <r>
    <n v="1002188799"/>
    <s v="STARBUCKS COFFEE CO"/>
    <n v="200015163427"/>
    <x v="1"/>
    <n v="5001848304"/>
    <x v="0"/>
    <s v="SCH_24EC"/>
    <s v="One"/>
    <n v="10"/>
    <n v="5973"/>
    <n v="3231"/>
    <n v="4218"/>
    <n v="4362"/>
    <n v="4804"/>
    <n v="4197"/>
    <n v="4563"/>
    <n v="4198"/>
    <n v="4302"/>
    <n v="4360"/>
    <n v="3585"/>
    <n v="3344"/>
  </r>
  <r>
    <n v="1002188799"/>
    <s v="STARBUCKS COFFEE CO"/>
    <n v="200020065401"/>
    <x v="1"/>
    <n v="5001865739"/>
    <x v="0"/>
    <s v="SCH_24EC"/>
    <s v="One"/>
    <n v="10"/>
    <n v="5480"/>
    <n v="5240"/>
    <n v="5200"/>
    <n v="5240"/>
    <n v="6160"/>
    <n v="6120"/>
    <n v="7240"/>
    <n v="6400"/>
    <n v="6680"/>
    <n v="6160"/>
    <n v="5680"/>
    <n v="6120"/>
  </r>
  <r>
    <n v="1002188799"/>
    <s v="STARBUCKS COFFEE CO"/>
    <n v="200020066185"/>
    <x v="1"/>
    <n v="5001866293"/>
    <x v="0"/>
    <s v="SCH_24EC"/>
    <s v="One"/>
    <n v="10"/>
    <n v="4145"/>
    <n v="3971"/>
    <n v="4216"/>
    <n v="4114"/>
    <n v="4605"/>
    <n v="4929"/>
    <n v="5539"/>
    <n v="5242"/>
    <n v="4623"/>
    <n v="4107"/>
    <n v="2402"/>
    <n v="4362"/>
  </r>
  <r>
    <n v="1002188799"/>
    <s v="STARBUCKS COFFEE CO"/>
    <n v="200021770371"/>
    <x v="1"/>
    <n v="5001872690"/>
    <x v="0"/>
    <s v="SCH_24EC"/>
    <s v="One"/>
    <n v="10"/>
    <n v="5910"/>
    <n v="5090"/>
    <n v="5400"/>
    <n v="5530"/>
    <n v="6070"/>
    <n v="6930"/>
    <n v="7145"/>
    <n v="7212"/>
    <n v="8325"/>
    <n v="6116"/>
    <n v="5704"/>
    <n v="6044"/>
  </r>
  <r>
    <n v="1002188799"/>
    <s v="STARBUCKS COFFEE CO"/>
    <n v="220012980961"/>
    <x v="1"/>
    <n v="5001892098"/>
    <x v="0"/>
    <s v="SCH_24EC"/>
    <s v="One"/>
    <n v="10"/>
    <n v="2428"/>
    <n v="2302"/>
    <n v="2043"/>
    <n v="2004"/>
    <n v="2410"/>
    <n v="2632"/>
    <n v="3650"/>
    <n v="4155"/>
    <n v="3925"/>
    <n v="3362"/>
    <n v="2677"/>
    <n v="2452"/>
  </r>
  <r>
    <n v="1002188799"/>
    <s v="STARBUCKS COFFEE CO"/>
    <n v="200020033631"/>
    <x v="1"/>
    <n v="5001897807"/>
    <x v="0"/>
    <s v="SCH_24EC"/>
    <s v="One"/>
    <n v="10"/>
    <n v="7640"/>
    <n v="8840"/>
    <n v="9400"/>
    <n v="8760"/>
    <n v="6800"/>
    <n v="10000"/>
    <n v="10320"/>
    <n v="9880"/>
    <n v="10960"/>
    <n v="8480"/>
    <n v="9480"/>
    <n v="9640"/>
  </r>
  <r>
    <n v="1002188799"/>
    <s v="STARBUCKS COFFEE CO"/>
    <n v="220012998229"/>
    <x v="1"/>
    <n v="5001931745"/>
    <x v="0"/>
    <s v="SCH_24EC"/>
    <s v="One"/>
    <n v="10"/>
    <n v="3610"/>
    <n v="3410"/>
    <n v="3510"/>
    <n v="3640"/>
    <n v="3930"/>
    <n v="3950"/>
    <n v="4370"/>
    <n v="5940"/>
    <n v="5800"/>
    <n v="4480"/>
    <n v="4220"/>
    <n v="3950"/>
  </r>
  <r>
    <n v="1002188799"/>
    <s v="STARBUCKS COFFEE CO"/>
    <n v="200020047409"/>
    <x v="1"/>
    <n v="5001953485"/>
    <x v="0"/>
    <s v="SCH_24EC"/>
    <s v="One"/>
    <n v="10"/>
    <n v="6290"/>
    <n v="5510"/>
    <n v="5610"/>
    <n v="5760"/>
    <n v="6350"/>
    <n v="6080"/>
    <n v="6220"/>
    <n v="6990"/>
    <n v="6340"/>
    <n v="6420"/>
    <n v="5700"/>
    <n v="5740"/>
  </r>
  <r>
    <n v="1002188799"/>
    <s v="STARBUCKS COFFEE CO"/>
    <n v="200020067019"/>
    <x v="1"/>
    <n v="5001954880"/>
    <x v="0"/>
    <s v="SCH_24EC"/>
    <s v="One"/>
    <n v="10"/>
    <n v="7388"/>
    <n v="6665"/>
    <n v="7127"/>
    <n v="7607"/>
    <n v="8082"/>
    <n v="8198"/>
    <n v="8694"/>
    <n v="9249"/>
    <n v="8396"/>
    <n v="7618"/>
    <n v="4761"/>
    <n v="3875"/>
  </r>
  <r>
    <n v="1002188799"/>
    <s v="STARBUCKS COFFEE CO"/>
    <n v="200020047771"/>
    <x v="1"/>
    <n v="5001955302"/>
    <x v="0"/>
    <s v="SCH_24EC"/>
    <s v="One"/>
    <n v="10"/>
    <n v="1910"/>
    <n v="1750"/>
    <n v="1710"/>
    <n v="1690"/>
    <n v="1980"/>
    <n v="2070"/>
    <n v="2390"/>
    <n v="3000"/>
    <n v="2580"/>
    <n v="2440"/>
    <n v="1950"/>
    <n v="2150"/>
  </r>
  <r>
    <n v="1002188799"/>
    <s v="STARBUCKS COFFEE CO"/>
    <n v="220013038074"/>
    <x v="1"/>
    <n v="5001965107"/>
    <x v="0"/>
    <s v="SCH_24EC"/>
    <s v="One"/>
    <n v="10"/>
    <n v="10840"/>
    <n v="9200"/>
    <n v="9720"/>
    <n v="10200"/>
    <n v="10880"/>
    <n v="11160"/>
    <n v="11840"/>
    <n v="12680"/>
    <n v="11440"/>
    <n v="11400"/>
    <n v="10080"/>
    <n v="10360"/>
  </r>
  <r>
    <n v="1002188799"/>
    <s v="STARBUCKS COFFEE CO"/>
    <n v="220012980490"/>
    <x v="1"/>
    <n v="5001973614"/>
    <x v="0"/>
    <s v="SCH_24EC"/>
    <s v="One"/>
    <n v="10"/>
    <n v="11000"/>
    <n v="11280"/>
    <n v="10960"/>
    <n v="10600"/>
    <n v="11520"/>
    <n v="11520"/>
    <n v="13840"/>
    <n v="13240"/>
    <n v="14120"/>
    <n v="12320"/>
    <n v="11120"/>
    <n v="12000"/>
  </r>
  <r>
    <n v="1002188799"/>
    <s v="STARBUCKS COFFEE CO"/>
    <n v="220005783000"/>
    <x v="1"/>
    <n v="5002003926"/>
    <x v="0"/>
    <s v="SCH_24EC"/>
    <s v="One"/>
    <n v="10"/>
    <n v="8640"/>
    <n v="7440"/>
    <n v="7880"/>
    <n v="7240"/>
    <n v="6040"/>
    <n v="7320"/>
    <n v="8080"/>
    <n v="7720"/>
    <n v="7360"/>
    <n v="7240"/>
    <n v="7400"/>
    <n v="8200"/>
  </r>
  <r>
    <n v="1002188799"/>
    <s v="STARBUCKS COFFEE CO"/>
    <n v="220004296582"/>
    <x v="1"/>
    <n v="5002013783"/>
    <x v="0"/>
    <s v="SCH_24EC"/>
    <s v="One"/>
    <n v="10"/>
    <n v="8000"/>
    <n v="8720"/>
    <n v="7600"/>
    <n v="7960"/>
    <n v="9200"/>
    <n v="10280"/>
    <n v="10840"/>
    <n v="11120"/>
    <n v="11640"/>
    <n v="10040"/>
    <n v="9200"/>
    <n v="9000"/>
  </r>
  <r>
    <n v="1002188799"/>
    <s v="STARBUCKS COFFEE CO"/>
    <n v="220007759826"/>
    <x v="1"/>
    <n v="5002026373"/>
    <x v="0"/>
    <s v="SCH_24EC"/>
    <s v="One"/>
    <n v="10"/>
    <n v="10000"/>
    <n v="10400"/>
    <n v="8960"/>
    <n v="9360"/>
    <n v="10320"/>
    <n v="11480"/>
    <n v="11480"/>
    <n v="12160"/>
    <n v="13160"/>
    <n v="11720"/>
    <n v="11480"/>
    <n v="11080"/>
  </r>
  <r>
    <n v="1002188799"/>
    <s v="STARBUCKS COFFEE CO"/>
    <n v="220005157346"/>
    <x v="1"/>
    <n v="5002031463"/>
    <x v="0"/>
    <s v="SCH_24EC"/>
    <s v="One"/>
    <n v="10"/>
    <n v="8960"/>
    <n v="8440"/>
    <n v="8560"/>
    <n v="9240"/>
    <n v="9120"/>
    <n v="11120"/>
    <n v="11720"/>
    <n v="12520"/>
    <n v="10240"/>
    <n v="8920"/>
    <n v="9520"/>
    <n v="9360"/>
  </r>
  <r>
    <n v="1002188799"/>
    <s v="STARBUCKS COFFEE CO"/>
    <n v="220009810379"/>
    <x v="1"/>
    <n v="5002037704"/>
    <x v="0"/>
    <s v="SCH_24EC"/>
    <s v="One"/>
    <n v="10"/>
    <n v="7400"/>
    <n v="7760"/>
    <n v="7800"/>
    <n v="8120"/>
    <n v="8840"/>
    <n v="9000"/>
    <n v="10600"/>
    <n v="10360"/>
    <n v="11320"/>
    <n v="10120"/>
    <n v="9520"/>
    <n v="10480"/>
  </r>
  <r>
    <n v="1002188799"/>
    <s v="STARBUCKS COFFEE CO"/>
    <n v="220008365680"/>
    <x v="1"/>
    <n v="5002041201"/>
    <x v="0"/>
    <s v="SCH_24EC"/>
    <s v="One"/>
    <n v="10"/>
    <n v="4201"/>
    <n v="4041"/>
    <n v="4378"/>
    <n v="4186"/>
    <n v="4911"/>
    <n v="5793"/>
    <n v="6265"/>
    <n v="6091"/>
    <n v="6528"/>
    <n v="5008"/>
    <n v="4577"/>
    <n v="5242"/>
  </r>
  <r>
    <n v="1002188799"/>
    <s v="STARBUCKS COFFEE CO"/>
    <n v="220008366407"/>
    <x v="1"/>
    <n v="5002041202"/>
    <x v="0"/>
    <s v="SCH_24EC"/>
    <s v="One"/>
    <n v="10"/>
    <n v="5829"/>
    <n v="5796"/>
    <n v="6194"/>
    <n v="5908"/>
    <n v="6035"/>
    <n v="6436"/>
    <n v="6708"/>
    <n v="6294"/>
    <n v="6903"/>
    <n v="5934"/>
    <n v="5559"/>
    <n v="6731"/>
  </r>
  <r>
    <n v="1002188799"/>
    <s v="STARBUCKS COFFEE CO"/>
    <n v="220008878955"/>
    <x v="1"/>
    <n v="5002066181"/>
    <x v="0"/>
    <s v="SCH_24EC"/>
    <s v="One"/>
    <n v="10"/>
    <n v="3562"/>
    <n v="3329"/>
    <n v="3282"/>
    <n v="3046"/>
    <n v="3914"/>
    <n v="3756"/>
    <n v="4040"/>
    <n v="4535"/>
    <n v="4081"/>
    <n v="3728"/>
    <n v="3605"/>
    <n v="3309"/>
  </r>
  <r>
    <n v="1002188799"/>
    <s v="STARBUCKS COFFEE CO"/>
    <n v="220012980300"/>
    <x v="1"/>
    <n v="5002090716"/>
    <x v="0"/>
    <s v="SCH_24EC"/>
    <s v="One"/>
    <n v="10"/>
    <n v="9760"/>
    <n v="9120"/>
    <n v="10400"/>
    <n v="10240"/>
    <n v="10440"/>
    <n v="11320"/>
    <n v="11320"/>
    <n v="11880"/>
    <n v="11560"/>
    <n v="10440"/>
    <n v="11760"/>
    <n v="11320"/>
  </r>
  <r>
    <n v="1002188799"/>
    <s v="STARBUCKS COFFEE CO"/>
    <n v="220009879937"/>
    <x v="1"/>
    <n v="5002098259"/>
    <x v="0"/>
    <s v="SCH_24EC"/>
    <s v="One"/>
    <n v="10"/>
    <n v="6699"/>
    <n v="6836"/>
    <n v="6276"/>
    <n v="6484"/>
    <n v="8345"/>
    <n v="8020"/>
    <n v="9971"/>
    <n v="10843"/>
    <n v="9381"/>
    <n v="9000"/>
    <n v="7453"/>
    <n v="7610"/>
  </r>
  <r>
    <n v="1002188799"/>
    <s v="STARBUCKS COFFEE CO"/>
    <n v="220012105148"/>
    <x v="1"/>
    <n v="5002124402"/>
    <x v="0"/>
    <s v="SCH_24EC"/>
    <s v="One"/>
    <n v="10"/>
    <n v="7600"/>
    <n v="7720"/>
    <n v="8640"/>
    <n v="8080"/>
    <n v="8760"/>
    <n v="9760"/>
    <n v="10280"/>
    <n v="9880"/>
    <n v="10680"/>
    <n v="8840"/>
    <n v="8280"/>
    <n v="7840"/>
  </r>
  <r>
    <n v="1002188799"/>
    <s v="STARBUCKS COFFEE CO"/>
    <n v="220013419134"/>
    <x v="1"/>
    <n v="5002165572"/>
    <x v="0"/>
    <s v="SCH_24EC"/>
    <s v="One"/>
    <n v="10"/>
    <n v="8520"/>
    <n v="8240"/>
    <n v="7960"/>
    <n v="8200"/>
    <n v="9360"/>
    <n v="9120"/>
    <n v="9440"/>
    <n v="10480"/>
    <n v="9640"/>
    <n v="9760"/>
    <n v="8880"/>
    <n v="9880"/>
  </r>
  <r>
    <n v="1002188799"/>
    <s v="STARBUCKS COFFEE CO"/>
    <n v="220016575510"/>
    <x v="1"/>
    <n v="5002232404"/>
    <x v="0"/>
    <s v="SCH_24EC"/>
    <s v="One"/>
    <n v="10"/>
    <n v="7560"/>
    <n v="6720"/>
    <n v="6600"/>
    <n v="7200"/>
    <n v="8520"/>
    <n v="8640"/>
    <n v="9000"/>
    <n v="10200"/>
    <n v="9480"/>
    <n v="9600"/>
    <n v="8040"/>
    <n v="8640"/>
  </r>
  <r>
    <n v="1201291885"/>
    <s v="STARBUCKS COFFEE CO"/>
    <n v="220016474110"/>
    <x v="1"/>
    <n v="5002240427"/>
    <x v="0"/>
    <s v="SCH_24EC"/>
    <s v="One"/>
    <n v="10"/>
    <n v="9000"/>
    <n v="9960"/>
    <n v="8640"/>
    <n v="9360"/>
    <n v="9960"/>
    <n v="10680"/>
    <n v="10920"/>
    <n v="11160"/>
    <n v="11520"/>
    <n v="10200"/>
    <n v="9720"/>
    <n v="9720"/>
  </r>
  <r>
    <n v="1002188799"/>
    <s v="STARBUCKS COFFEE CO"/>
    <n v="220021654672"/>
    <x v="1"/>
    <n v="5002318477"/>
    <x v="0"/>
    <s v="SCH_24EC"/>
    <s v="One"/>
    <n v="10"/>
    <n v="7080"/>
    <n v="7080"/>
    <n v="7680"/>
    <n v="7320"/>
    <n v="7320"/>
    <n v="8520"/>
    <n v="9240"/>
    <n v="8880"/>
    <n v="9240"/>
    <n v="7800"/>
    <n v="8040"/>
    <n v="8160"/>
  </r>
  <r>
    <n v="1002188799"/>
    <s v="STARBUCKS COFFEE CO"/>
    <n v="220022526473"/>
    <x v="1"/>
    <n v="5002330337"/>
    <x v="0"/>
    <s v="SCH_24EC"/>
    <s v="One"/>
    <n v="10"/>
    <n v="6720"/>
    <n v="6360"/>
    <n v="7080"/>
    <n v="6960"/>
    <n v="6960"/>
    <n v="8160"/>
    <n v="8520"/>
    <n v="8880"/>
    <n v="8280"/>
    <n v="7320"/>
    <n v="6960"/>
    <n v="7680"/>
  </r>
  <r>
    <n v="1004378377"/>
    <s v="STARBUCKS COFFEE CO.  11664"/>
    <n v="220012998633"/>
    <x v="1"/>
    <n v="5001809814"/>
    <x v="0"/>
    <s v="SCH_24EC"/>
    <s v="One"/>
    <n v="10"/>
    <n v="7800"/>
    <n v="7000"/>
    <n v="7240"/>
    <n v="7320"/>
    <n v="8640"/>
    <n v="8520"/>
    <n v="10720"/>
    <n v="9840"/>
    <n v="10280"/>
    <n v="8880"/>
    <n v="8080"/>
    <n v="8720"/>
  </r>
  <r>
    <n v="1001638247"/>
    <s v="TARGET STORE INC. T2136"/>
    <n v="200021080433"/>
    <x v="2"/>
    <n v="5000137847"/>
    <x v="1"/>
    <s v="SCH_25EC"/>
    <s v="One"/>
    <n v="15"/>
    <n v="117920"/>
    <n v="111040"/>
    <n v="116960"/>
    <n v="106080"/>
    <n v="111200"/>
    <n v="124320"/>
    <n v="145920"/>
    <n v="141440"/>
    <n v="150880"/>
    <n v="123200"/>
    <n v="115040"/>
    <n v="131520"/>
  </r>
  <r>
    <n v="1001638247"/>
    <s v="TARGET STORE INC. T2136"/>
    <n v="220013145838"/>
    <x v="2"/>
    <n v="5000201535"/>
    <x v="1"/>
    <s v="SCH_25EC"/>
    <s v="One"/>
    <n v="15"/>
    <n v="121500"/>
    <n v="116100"/>
    <n v="115800"/>
    <n v="129600"/>
    <n v="124500"/>
    <n v="138900"/>
    <n v="165300"/>
    <n v="153000"/>
    <n v="141000"/>
    <n v="123900"/>
    <n v="140100"/>
    <n v="126300"/>
  </r>
  <r>
    <n v="1001638247"/>
    <s v="TARGET STORE INC. T2136"/>
    <n v="200018899209"/>
    <x v="2"/>
    <n v="5000437444"/>
    <x v="1"/>
    <s v="SCH_25EC"/>
    <s v="One"/>
    <n v="15"/>
    <n v="124920"/>
    <n v="109920"/>
    <n v="111120"/>
    <n v="108840"/>
    <n v="118680"/>
    <n v="114120"/>
    <n v="121320"/>
    <n v="132000"/>
    <n v="124560"/>
    <n v="123480"/>
    <n v="111000"/>
    <n v="123480"/>
  </r>
  <r>
    <n v="1001638247"/>
    <s v="TARGET STORE INC. T2136"/>
    <n v="200014093559"/>
    <x v="2"/>
    <n v="5000473531"/>
    <x v="1"/>
    <s v="SCH_25EC"/>
    <s v="One"/>
    <n v="15"/>
    <n v="95960"/>
    <n v="92640"/>
    <n v="92160"/>
    <n v="86320"/>
    <n v="96880"/>
    <n v="92040"/>
    <n v="107200"/>
    <n v="108800"/>
    <n v="106600"/>
    <n v="90560"/>
    <n v="100520"/>
    <n v="99440"/>
  </r>
  <r>
    <n v="1001638247"/>
    <s v="TARGET STORE INC. T2136"/>
    <n v="220013147073"/>
    <x v="2"/>
    <n v="5000817551"/>
    <x v="4"/>
    <s v="SCH_26EC"/>
    <s v="One"/>
    <n v="15"/>
    <n v="174360"/>
    <n v="157080"/>
    <n v="165480"/>
    <n v="150960"/>
    <n v="157680"/>
    <n v="171000"/>
    <n v="174720"/>
    <n v="171240"/>
    <n v="188160"/>
    <n v="159000"/>
    <n v="165000"/>
    <n v="180240"/>
  </r>
  <r>
    <n v="1001638247"/>
    <s v="TARGET STORE INC. T2136"/>
    <n v="220013146745"/>
    <x v="2"/>
    <n v="5001231079"/>
    <x v="1"/>
    <s v="SCH_25EC"/>
    <s v="One"/>
    <n v="15"/>
    <n v="115800"/>
    <n v="100440"/>
    <n v="98040"/>
    <n v="98880"/>
    <n v="111000"/>
    <n v="107400"/>
    <n v="122280"/>
    <n v="135720"/>
    <n v="125160"/>
    <n v="120840"/>
    <n v="107280"/>
    <n v="119040"/>
  </r>
  <r>
    <n v="1001638247"/>
    <s v="TARGET STORE INC. T2136"/>
    <n v="200000085312"/>
    <x v="2"/>
    <n v="5001540370"/>
    <x v="1"/>
    <s v="SCH_25EC"/>
    <s v="One"/>
    <n v="15"/>
    <n v="144000"/>
    <n v="126300"/>
    <n v="123300"/>
    <n v="125100"/>
    <n v="131400"/>
    <n v="135300"/>
    <n v="152700"/>
    <n v="165900"/>
    <n v="137700"/>
    <n v="135300"/>
    <n v="123000"/>
    <n v="131400"/>
  </r>
  <r>
    <n v="1001638247"/>
    <s v="TARGET STORE INC. T2136"/>
    <n v="220013144245"/>
    <x v="2"/>
    <n v="5001976011"/>
    <x v="0"/>
    <s v="SCH_24EC"/>
    <s v="One"/>
    <n v="15"/>
    <n v="199"/>
    <n v="191"/>
    <n v="191"/>
    <n v="212"/>
    <n v="190"/>
    <n v="198"/>
    <n v="212"/>
    <n v="199"/>
    <n v="210"/>
    <n v="195"/>
    <n v="214"/>
    <n v="186"/>
  </r>
  <r>
    <n v="1003049225"/>
    <s v="WASTE WATER TREATMENT DIV-EAST SECT"/>
    <n v="220025203237"/>
    <x v="1"/>
    <n v="5000048146"/>
    <x v="1"/>
    <s v="SCH_25EC"/>
    <s v="One"/>
    <n v="10"/>
    <n v="39240"/>
    <n v="34680"/>
    <n v="29280"/>
    <n v="27120"/>
    <n v="25200"/>
    <n v="23880"/>
    <n v="22600"/>
    <n v="24800"/>
    <n v="23240"/>
    <n v="25920"/>
    <n v="32320"/>
    <n v="32880"/>
  </r>
  <r>
    <n v="1003049225"/>
    <s v="WASTE WATER TREATMENT DIV-EAST SECT"/>
    <n v="200021929225"/>
    <x v="1"/>
    <n v="5000133987"/>
    <x v="1"/>
    <s v="SCH_25EC"/>
    <s v="One"/>
    <n v="10"/>
    <n v="83520"/>
    <n v="56400"/>
    <n v="49440"/>
    <n v="46800"/>
    <n v="33920"/>
    <n v="38800"/>
    <n v="34960"/>
    <n v="29760"/>
    <n v="42800"/>
    <n v="41040"/>
    <n v="51920"/>
    <n v="62160"/>
  </r>
  <r>
    <n v="1003049225"/>
    <s v="WASTE WATER TREATMENT DIV-EAST SECT"/>
    <n v="200023999838"/>
    <x v="1"/>
    <n v="5000198225"/>
    <x v="1"/>
    <s v="SCH_25EC"/>
    <s v="One"/>
    <n v="10"/>
    <n v="46080"/>
    <n v="47520"/>
    <n v="39600"/>
    <n v="36000"/>
    <n v="24840"/>
    <n v="26880"/>
    <n v="23400"/>
    <n v="24120"/>
    <n v="23280"/>
    <n v="23160"/>
    <n v="34440"/>
    <n v="31080"/>
  </r>
  <r>
    <n v="1003049225"/>
    <s v="WASTE WATER TREATMENT DIV-EAST SECT"/>
    <n v="200010530109"/>
    <x v="1"/>
    <n v="5000306957"/>
    <x v="0"/>
    <s v="SCH_24EC"/>
    <s v="One"/>
    <n v="10"/>
    <n v="48840"/>
    <n v="46920"/>
    <n v="44520"/>
    <n v="37080"/>
    <n v="29880"/>
    <n v="32640"/>
    <n v="32040"/>
    <n v="32400"/>
    <n v="31920"/>
    <n v="32640"/>
    <n v="40560"/>
    <n v="50040"/>
  </r>
  <r>
    <n v="1003049225"/>
    <s v="WASTE WATER TREATMENT DIV-EAST SECT"/>
    <n v="220020780247"/>
    <x v="1"/>
    <n v="5000417329"/>
    <x v="4"/>
    <s v="SCH_26EC"/>
    <s v="One"/>
    <n v="10"/>
    <n v="245964.25"/>
    <n v="219180.17600000001"/>
    <n v="222266.997"/>
    <n v="184875.016"/>
    <n v="172993.63099999999"/>
    <n v="163920.253"/>
    <n v="160276.83300000001"/>
    <n v="156024.94899999999"/>
    <n v="151892.70000000001"/>
    <n v="165477.07199999999"/>
    <n v="213817.49299999999"/>
    <n v="235002.12299999999"/>
  </r>
  <r>
    <n v="1003049225"/>
    <s v="WASTE WATER TREATMENT DIV-EAST SECT"/>
    <n v="220018528566"/>
    <x v="1"/>
    <n v="5000491570"/>
    <x v="5"/>
    <s v="SCH_49EC"/>
    <s v="One"/>
    <n v="10"/>
    <n v="5327158.5530000003"/>
    <n v="4879283.2419999996"/>
    <n v="5272270.9390000002"/>
    <n v="4929856.1260000002"/>
    <n v="4643075.5760000004"/>
    <n v="4592623.7470000004"/>
    <n v="4739323.9850000003"/>
    <n v="4552542.09"/>
    <n v="4317815.26"/>
    <n v="4649763.7309999997"/>
    <n v="4853756.0360000003"/>
    <n v="5158391.5429999996"/>
  </r>
  <r>
    <n v="1003049225"/>
    <s v="WASTE WATER TREATMENT DIV-EAST SECT"/>
    <n v="220025203245"/>
    <x v="1"/>
    <n v="5000695907"/>
    <x v="1"/>
    <s v="SCH_25EC"/>
    <s v="One"/>
    <n v="10"/>
    <n v="120120"/>
    <n v="116880"/>
    <n v="126480"/>
    <n v="118920"/>
    <n v="119160"/>
    <n v="123120"/>
    <n v="92400"/>
    <n v="79560"/>
    <n v="91080"/>
    <n v="95280"/>
    <n v="117360"/>
    <n v="116160"/>
  </r>
  <r>
    <n v="1003049225"/>
    <s v="WASTE WATER TREATMENT DIV-EAST SECT"/>
    <n v="200020926933"/>
    <x v="1"/>
    <n v="5000801072"/>
    <x v="3"/>
    <s v="SCH_31EC"/>
    <s v="One"/>
    <n v="10"/>
    <n v="248400"/>
    <n v="307800"/>
    <n v="205200"/>
    <n v="207900"/>
    <n v="205200"/>
    <n v="167400"/>
    <n v="144000"/>
    <n v="136800"/>
    <n v="230400"/>
    <m/>
    <n v="175500"/>
    <n v="216000"/>
  </r>
  <r>
    <n v="1003049225"/>
    <s v="WASTE WATER TREATMENT DIV-EAST SECT"/>
    <n v="220025198288"/>
    <x v="1"/>
    <n v="5000858239"/>
    <x v="0"/>
    <s v="SCH_24EC"/>
    <s v="One"/>
    <n v="10"/>
    <n v="38"/>
    <n v="33"/>
    <n v="35"/>
    <n v="27"/>
    <n v="20"/>
    <n v="15"/>
    <n v="15"/>
    <n v="13"/>
    <n v="15"/>
    <n v="17"/>
    <n v="23"/>
    <n v="32"/>
  </r>
  <r>
    <n v="1003049225"/>
    <s v="WASTE WATER TREATMENT DIV-EAST SECT"/>
    <n v="200015347046"/>
    <x v="1"/>
    <n v="5000995568"/>
    <x v="3"/>
    <s v="SCH_31EC"/>
    <s v="One"/>
    <n v="10"/>
    <n v="206700"/>
    <n v="146100"/>
    <n v="98100"/>
    <n v="82500"/>
    <n v="55800"/>
    <n v="57600"/>
    <n v="50700"/>
    <n v="51000"/>
    <n v="68100"/>
    <m/>
    <n v="76200"/>
    <n v="152400"/>
  </r>
  <r>
    <n v="1003049225"/>
    <s v="WASTE WATER TREATMENT DIV-EAST SECT"/>
    <n v="220025203229"/>
    <x v="1"/>
    <n v="5001042700"/>
    <x v="1"/>
    <s v="SCH_25EC"/>
    <s v="One"/>
    <n v="10"/>
    <n v="55800"/>
    <n v="52680"/>
    <n v="52480"/>
    <n v="48960"/>
    <n v="37960"/>
    <n v="38280"/>
    <n v="41200"/>
    <n v="35720"/>
    <n v="38920"/>
    <n v="36280"/>
    <n v="39360"/>
    <n v="60240"/>
  </r>
  <r>
    <n v="1003049225"/>
    <s v="WASTE WATER TREATMENT DIV-EAST SECT"/>
    <n v="200022160879"/>
    <x v="1"/>
    <n v="5001122857"/>
    <x v="1"/>
    <s v="SCH_25EC"/>
    <s v="One"/>
    <n v="10"/>
    <n v="76560"/>
    <n v="85080"/>
    <n v="62840"/>
    <n v="58080"/>
    <n v="54640"/>
    <n v="44480"/>
    <n v="43360"/>
    <n v="45560"/>
    <n v="40040"/>
    <n v="47200"/>
    <n v="51840"/>
    <n v="63160"/>
  </r>
  <r>
    <n v="1003049225"/>
    <s v="WASTE WATER TREATMENT DIV-EAST SECT"/>
    <n v="220025203161"/>
    <x v="1"/>
    <n v="5001347368"/>
    <x v="0"/>
    <s v="SCH_24EC"/>
    <s v="One"/>
    <n v="10"/>
    <n v="134"/>
    <n v="125"/>
    <n v="118"/>
    <n v="123"/>
    <n v="146"/>
    <n v="141"/>
    <n v="256"/>
    <n v="276"/>
    <n v="195"/>
    <n v="146"/>
    <n v="117"/>
    <n v="125"/>
  </r>
  <r>
    <n v="1003049225"/>
    <s v="WASTE WATER TREATMENT DIV-EAST SECT"/>
    <n v="200005234618"/>
    <x v="1"/>
    <n v="5001360581"/>
    <x v="0"/>
    <s v="SCH_24EC"/>
    <s v="One"/>
    <n v="10"/>
    <n v="17721"/>
    <n v="16446"/>
    <n v="18979"/>
    <n v="17042"/>
    <n v="7682"/>
    <n v="16968"/>
    <n v="14856"/>
    <n v="13659"/>
    <n v="13795"/>
    <n v="13748"/>
    <n v="13045"/>
    <n v="15296"/>
  </r>
  <r>
    <n v="1003049225"/>
    <s v="WASTE WATER TREATMENT DIV-EAST SECT"/>
    <n v="220025203096"/>
    <x v="1"/>
    <n v="5001491451"/>
    <x v="1"/>
    <s v="SCH_25EC"/>
    <s v="One"/>
    <n v="10"/>
    <n v="67080"/>
    <n v="59040"/>
    <n v="51120"/>
    <n v="50400"/>
    <n v="38400"/>
    <n v="42000"/>
    <n v="37560"/>
    <n v="37680"/>
    <n v="38520"/>
    <n v="37080"/>
    <n v="50640"/>
    <n v="54840"/>
  </r>
  <r>
    <n v="1003049225"/>
    <s v="WASTE WATER TREATMENT DIV-EAST SECT"/>
    <n v="200021026857"/>
    <x v="1"/>
    <n v="5001606919"/>
    <x v="3"/>
    <s v="SCH_31EC"/>
    <s v="One"/>
    <n v="10"/>
    <n v="60000"/>
    <n v="60000"/>
    <n v="72000"/>
    <n v="52800"/>
    <n v="48000"/>
    <n v="50400"/>
    <n v="48000"/>
    <n v="43200"/>
    <n v="81600"/>
    <m/>
    <n v="57600"/>
    <n v="62400"/>
  </r>
  <r>
    <n v="1003049225"/>
    <s v="WASTE WATER TREATMENT DIV-EAST SECT"/>
    <n v="200020927113"/>
    <x v="1"/>
    <n v="5001620271"/>
    <x v="0"/>
    <s v="SCH_24EC"/>
    <s v="One"/>
    <n v="10"/>
    <n v="1760"/>
    <n v="2080"/>
    <n v="1920"/>
    <n v="640"/>
    <n v="960"/>
    <n v="640"/>
    <n v="960"/>
    <n v="800"/>
    <n v="800"/>
    <n v="800"/>
    <n v="640"/>
    <n v="800"/>
  </r>
  <r>
    <n v="1003049225"/>
    <s v="WASTE WATER TREATMENT DIV-EAST SECT"/>
    <n v="200021107160"/>
    <x v="1"/>
    <n v="5001710242"/>
    <x v="1"/>
    <s v="SCH_25EC"/>
    <s v="One"/>
    <n v="10"/>
    <n v="23240"/>
    <n v="21920"/>
    <n v="18640"/>
    <n v="15640"/>
    <n v="10920"/>
    <n v="9760"/>
    <n v="8680"/>
    <n v="8800"/>
    <n v="8440"/>
    <n v="9960"/>
    <n v="16680"/>
    <n v="16200"/>
  </r>
  <r>
    <n v="1003049225"/>
    <s v="WASTE WATER TREATMENT DIV-EAST SECT"/>
    <n v="220019278203"/>
    <x v="1"/>
    <n v="5001713678"/>
    <x v="4"/>
    <s v="SCH_26EC"/>
    <s v="One"/>
    <n v="10"/>
    <n v="245873.43"/>
    <n v="215905.2"/>
    <n v="215852.19"/>
    <n v="179041.38"/>
    <n v="172485.42"/>
    <n v="163438.04999999999"/>
    <n v="161994.29999999999"/>
    <n v="167352.72"/>
    <n v="160515.42000000001"/>
    <n v="177902.52"/>
    <n v="221703.06"/>
    <n v="229177.47"/>
  </r>
  <r>
    <n v="1003049225"/>
    <s v="WASTE WATER TREATMENT DIV-EAST SECT"/>
    <n v="220025203179"/>
    <x v="1"/>
    <n v="5001726373"/>
    <x v="0"/>
    <s v="SCH_24EC"/>
    <s v="One"/>
    <n v="10"/>
    <n v="37"/>
    <n v="37"/>
    <n v="37"/>
    <n v="36"/>
    <n v="37"/>
    <n v="34"/>
    <n v="34"/>
    <n v="37"/>
    <n v="37"/>
    <n v="41"/>
    <n v="48"/>
    <n v="47"/>
  </r>
  <r>
    <n v="1003049225"/>
    <s v="WASTE WATER TREATMENT DIV-EAST SECT"/>
    <n v="220025202478"/>
    <x v="1"/>
    <n v="5001839498"/>
    <x v="1"/>
    <s v="SCH_25EC"/>
    <s v="One"/>
    <n v="10"/>
    <n v="21800"/>
    <n v="21720"/>
    <n v="23040"/>
    <n v="18720"/>
    <n v="17920"/>
    <n v="15200"/>
    <n v="14560"/>
    <n v="15080"/>
    <n v="14800"/>
    <n v="14640"/>
    <n v="19880"/>
    <n v="22800"/>
  </r>
  <r>
    <n v="1003049225"/>
    <s v="WASTE WATER TREATMENT DIV-EAST SECT"/>
    <n v="200014080507"/>
    <x v="1"/>
    <n v="5001882398"/>
    <x v="3"/>
    <s v="SCH_31EC"/>
    <s v="One"/>
    <n v="10"/>
    <n v="94500"/>
    <n v="115200"/>
    <n v="89100"/>
    <n v="67361.399999999994"/>
    <n v="48738.6"/>
    <n v="48600"/>
    <n v="45000"/>
    <n v="43200"/>
    <n v="70200"/>
    <m/>
    <n v="55800"/>
    <n v="67500"/>
  </r>
  <r>
    <n v="1003049225"/>
    <s v="WASTE WATER TREATMENT DIV-EAST SECT"/>
    <n v="200007700301"/>
    <x v="1"/>
    <n v="5001911582"/>
    <x v="1"/>
    <s v="SCH_25EC"/>
    <s v="One"/>
    <n v="10"/>
    <n v="90480"/>
    <n v="73440"/>
    <n v="49320"/>
    <n v="54360"/>
    <n v="40680"/>
    <n v="40680"/>
    <n v="39120"/>
    <n v="35400"/>
    <n v="37800"/>
    <n v="38760"/>
    <n v="54480"/>
    <n v="72480"/>
  </r>
  <r>
    <n v="1003542208"/>
    <s v="WASTE WATER TREATMENT DIVISION - BRIGHTW"/>
    <n v="200000854899"/>
    <x v="1"/>
    <n v="5000120388"/>
    <x v="5"/>
    <s v="SCH_49EC"/>
    <s v="One"/>
    <n v="10"/>
    <n v="1079431.6510000001"/>
    <n v="888784.83100000001"/>
    <n v="896970.04099999997"/>
    <n v="777823.25100000005"/>
    <n v="762836.83600000001"/>
    <n v="747782.40500000003"/>
    <n v="750027.08100000001"/>
    <n v="732282.75899999996"/>
    <n v="716997.34100000001"/>
    <n v="805218.30500000005"/>
    <n v="928794.74199999997"/>
    <n v="965622.09400000004"/>
  </r>
  <r>
    <n v="1000876834"/>
    <s v="WESTERN WASHINGTON UNIVERSITY"/>
    <n v="220004553057"/>
    <x v="0"/>
    <n v="5001725605"/>
    <x v="5"/>
    <s v="SCH_49EC"/>
    <s v="One"/>
    <n v="20"/>
    <n v="2056290.476"/>
    <n v="1986865.726"/>
    <n v="1986152.094"/>
    <n v="2000391.064"/>
    <n v="2010653.2209999999"/>
    <n v="1954187.9750000001"/>
    <n v="2052336.2220000001"/>
    <n v="2075284.584"/>
    <n v="2215611.767"/>
    <n v="2704123.7880000002"/>
    <n v="2643494.5269999998"/>
    <n v="2488879.9550000001"/>
  </r>
  <r>
    <n v="1000876834"/>
    <s v="WESTERN WASHINGTON UNIVERSITY"/>
    <n v="200010978688"/>
    <x v="0"/>
    <n v="5001741751"/>
    <x v="3"/>
    <s v="SCH_31EC"/>
    <s v="One"/>
    <n v="20"/>
    <n v="61200"/>
    <n v="57600"/>
    <n v="60600"/>
    <n v="58200"/>
    <n v="51900"/>
    <n v="45900"/>
    <n v="51600"/>
    <n v="42300"/>
    <n v="49800"/>
    <n v="54900"/>
    <n v="46500"/>
    <n v="57000"/>
  </r>
  <r>
    <n v="1002107103"/>
    <s v="WHATCOM CO PUBLIC WORKS"/>
    <n v="200019745633"/>
    <x v="1"/>
    <n v="5000052283"/>
    <x v="0"/>
    <s v="SCH_24EC"/>
    <s v="One"/>
    <n v="10"/>
    <n v="250"/>
    <n v="240"/>
    <n v="210"/>
    <n v="180"/>
    <n v="160"/>
    <n v="130"/>
    <n v="120"/>
    <n v="130"/>
    <n v="170"/>
    <n v="180"/>
    <n v="240"/>
    <n v="240"/>
  </r>
  <r>
    <n v="1004066449"/>
    <s v="WHATCOM COUNTY"/>
    <n v="200014084160"/>
    <x v="1"/>
    <n v="5000010341"/>
    <x v="0"/>
    <s v="SCH_24EC"/>
    <s v="One"/>
    <n v="10"/>
    <n v="230"/>
    <n v="212"/>
    <n v="212"/>
    <n v="204"/>
    <n v="178"/>
    <n v="150"/>
    <n v="150"/>
    <n v="143"/>
    <n v="167"/>
    <n v="188"/>
    <n v="232"/>
    <n v="291"/>
  </r>
  <r>
    <n v="1004066449"/>
    <s v="WHATCOM COUNTY"/>
    <n v="200014083501"/>
    <x v="1"/>
    <n v="5000152742"/>
    <x v="1"/>
    <s v="SCH_25EC"/>
    <s v="One"/>
    <n v="10"/>
    <n v="34560"/>
    <n v="33680"/>
    <n v="41840"/>
    <n v="30000"/>
    <n v="23760"/>
    <n v="20000"/>
    <n v="20000"/>
    <n v="20880"/>
    <n v="22320"/>
    <n v="21200"/>
    <n v="26240"/>
    <n v="34720"/>
  </r>
  <r>
    <n v="1004066449"/>
    <s v="WHATCOM COUNTY"/>
    <n v="200014083915"/>
    <x v="1"/>
    <n v="5000236570"/>
    <x v="0"/>
    <s v="SCH_24EC"/>
    <s v="One"/>
    <n v="10"/>
    <n v="804"/>
    <n v="669"/>
    <n v="1035"/>
    <n v="654"/>
    <n v="703"/>
    <n v="580"/>
    <n v="897"/>
    <n v="735"/>
    <n v="571"/>
    <n v="635"/>
    <n v="679"/>
    <n v="653"/>
  </r>
  <r>
    <n v="1004066449"/>
    <s v="WHATCOM COUNTY"/>
    <n v="200014084731"/>
    <x v="1"/>
    <n v="5000329352"/>
    <x v="0"/>
    <s v="SCH_24EC"/>
    <s v="One"/>
    <n v="10"/>
    <n v="2502"/>
    <n v="2349"/>
    <n v="2606"/>
    <n v="2066"/>
    <n v="1690"/>
    <n v="1389"/>
    <n v="1049"/>
    <n v="942"/>
    <n v="1137"/>
    <n v="1163"/>
    <n v="1954"/>
    <n v="2167"/>
  </r>
  <r>
    <n v="1004066449"/>
    <s v="WHATCOM COUNTY"/>
    <n v="200014084566"/>
    <x v="1"/>
    <n v="5000434908"/>
    <x v="1"/>
    <s v="SCH_25EC"/>
    <s v="One"/>
    <n v="10"/>
    <n v="33960"/>
    <n v="25200"/>
    <n v="37600"/>
    <n v="22880"/>
    <n v="17600"/>
    <n v="15400"/>
    <n v="16600"/>
    <n v="16240"/>
    <n v="15840"/>
    <n v="14520"/>
    <n v="21640"/>
    <n v="25760"/>
  </r>
  <r>
    <n v="1004066449"/>
    <s v="WHATCOM COUNTY"/>
    <n v="200014090118"/>
    <x v="1"/>
    <n v="5000484007"/>
    <x v="0"/>
    <s v="SCH_24EC"/>
    <s v="One"/>
    <n v="10"/>
    <n v="2549"/>
    <n v="2170"/>
    <n v="3192"/>
    <n v="2372"/>
    <n v="2325"/>
    <n v="2262"/>
    <n v="3592"/>
    <n v="2911"/>
    <n v="2309"/>
    <n v="2071"/>
    <n v="2285"/>
    <n v="2248"/>
  </r>
  <r>
    <n v="1004066449"/>
    <s v="WHATCOM COUNTY"/>
    <n v="200014091231"/>
    <x v="1"/>
    <n v="5000554988"/>
    <x v="0"/>
    <s v="SCH_24EC"/>
    <s v="One"/>
    <n v="10"/>
    <n v="27"/>
    <n v="32"/>
    <n v="43"/>
    <n v="23"/>
    <n v="5"/>
    <m/>
    <n v="1"/>
    <m/>
    <n v="1"/>
    <m/>
    <n v="2"/>
    <n v="19"/>
  </r>
  <r>
    <n v="1004066449"/>
    <s v="WHATCOM COUNTY"/>
    <n v="220011149212"/>
    <x v="1"/>
    <n v="5000628212"/>
    <x v="0"/>
    <s v="SCH_24EC"/>
    <s v="One"/>
    <n v="10"/>
    <n v="4960"/>
    <n v="5280"/>
    <n v="5200"/>
    <n v="4880"/>
    <n v="4720"/>
    <n v="3760"/>
    <n v="3760"/>
    <n v="2800"/>
    <n v="3280"/>
    <n v="3840"/>
    <n v="6000"/>
    <n v="6880"/>
  </r>
  <r>
    <n v="1004066449"/>
    <s v="WHATCOM COUNTY"/>
    <n v="200014092940"/>
    <x v="1"/>
    <n v="5000673938"/>
    <x v="0"/>
    <s v="SCH_24EC"/>
    <s v="One"/>
    <n v="10"/>
    <n v="946"/>
    <n v="898"/>
    <n v="1027"/>
    <n v="942"/>
    <n v="867"/>
    <n v="949"/>
    <n v="1300"/>
    <n v="1150"/>
    <n v="970"/>
    <n v="864"/>
    <n v="925"/>
    <n v="954"/>
  </r>
  <r>
    <n v="1004066449"/>
    <s v="WHATCOM COUNTY"/>
    <n v="200014091652"/>
    <x v="1"/>
    <n v="5000678451"/>
    <x v="0"/>
    <s v="SCH_24EC"/>
    <s v="One"/>
    <n v="10"/>
    <n v="1081"/>
    <n v="1026"/>
    <n v="1382"/>
    <n v="779"/>
    <n v="254"/>
    <n v="82"/>
    <n v="11"/>
    <n v="9"/>
    <n v="9"/>
    <n v="78"/>
    <n v="606"/>
    <n v="935"/>
  </r>
  <r>
    <n v="1004066449"/>
    <s v="WHATCOM COUNTY"/>
    <n v="220003995465"/>
    <x v="1"/>
    <n v="5000705610"/>
    <x v="1"/>
    <s v="SCH_25EC"/>
    <s v="One"/>
    <n v="10"/>
    <n v="24080"/>
    <n v="22520"/>
    <n v="23120"/>
    <n v="21440"/>
    <n v="24280"/>
    <n v="23040"/>
    <n v="30080"/>
    <n v="26000"/>
    <n v="26200"/>
    <n v="22440"/>
    <n v="21840"/>
    <n v="24120"/>
  </r>
  <r>
    <n v="1004066449"/>
    <s v="WHATCOM COUNTY"/>
    <n v="200014093971"/>
    <x v="1"/>
    <n v="5000875583"/>
    <x v="0"/>
    <s v="SCH_24EC"/>
    <s v="One"/>
    <n v="10"/>
    <m/>
    <m/>
    <m/>
    <m/>
    <m/>
    <n v="1"/>
    <m/>
    <m/>
    <m/>
    <m/>
    <m/>
    <m/>
  </r>
  <r>
    <n v="1004066449"/>
    <s v="WHATCOM COUNTY"/>
    <n v="200014094169"/>
    <x v="1"/>
    <n v="5001034951"/>
    <x v="1"/>
    <s v="SCH_25EC"/>
    <s v="One"/>
    <n v="10"/>
    <n v="35600"/>
    <n v="29920"/>
    <n v="30480"/>
    <n v="28760"/>
    <n v="31880"/>
    <n v="31920"/>
    <n v="42520"/>
    <n v="39080"/>
    <n v="39080"/>
    <n v="36560"/>
    <n v="35160"/>
    <n v="38120"/>
  </r>
  <r>
    <n v="1004066449"/>
    <s v="WHATCOM COUNTY"/>
    <n v="220004097683"/>
    <x v="1"/>
    <n v="5001146305"/>
    <x v="0"/>
    <s v="SCH_24EC"/>
    <s v="One"/>
    <n v="10"/>
    <n v="650"/>
    <n v="580"/>
    <n v="520"/>
    <n v="450"/>
    <n v="430"/>
    <n v="370"/>
    <n v="390"/>
    <n v="370"/>
    <n v="480"/>
    <n v="540"/>
    <n v="590"/>
    <n v="700"/>
  </r>
  <r>
    <n v="1004066449"/>
    <s v="WHATCOM COUNTY"/>
    <n v="200014092528"/>
    <x v="1"/>
    <n v="5001218107"/>
    <x v="0"/>
    <s v="SCH_24EC"/>
    <s v="One"/>
    <n v="10"/>
    <n v="2548"/>
    <n v="2037"/>
    <n v="2596"/>
    <n v="1935"/>
    <n v="2012"/>
    <n v="1921"/>
    <n v="2491"/>
    <n v="2288"/>
    <n v="2214"/>
    <n v="1910"/>
    <n v="2153"/>
    <n v="1964"/>
  </r>
  <r>
    <n v="1004066449"/>
    <s v="WHATCOM COUNTY"/>
    <n v="200014091009"/>
    <x v="1"/>
    <n v="5001218335"/>
    <x v="0"/>
    <s v="SCH_24EC"/>
    <s v="One"/>
    <n v="10"/>
    <n v="2880"/>
    <n v="2880"/>
    <n v="2960"/>
    <n v="2600"/>
    <n v="1520"/>
    <n v="680"/>
    <n v="600"/>
    <n v="800"/>
    <n v="1080"/>
    <n v="960"/>
    <n v="1480"/>
    <n v="2040"/>
  </r>
  <r>
    <n v="1004066449"/>
    <s v="WHATCOM COUNTY"/>
    <n v="200014094581"/>
    <x v="1"/>
    <n v="5001222176"/>
    <x v="0"/>
    <s v="SCH_24EC"/>
    <s v="One"/>
    <n v="10"/>
    <n v="710"/>
    <n v="610"/>
    <n v="570"/>
    <n v="480"/>
    <n v="450"/>
    <n v="380"/>
    <n v="370"/>
    <n v="190"/>
    <n v="130"/>
    <n v="140"/>
    <n v="160"/>
    <n v="200"/>
  </r>
  <r>
    <n v="1004066449"/>
    <s v="WHATCOM COUNTY"/>
    <n v="200014091876"/>
    <x v="1"/>
    <n v="5001236831"/>
    <x v="0"/>
    <s v="SCH_24EC"/>
    <s v="One"/>
    <n v="10"/>
    <n v="206"/>
    <n v="274"/>
    <n v="295"/>
    <n v="215"/>
    <n v="235"/>
    <n v="226"/>
    <n v="222"/>
    <n v="192"/>
    <n v="213"/>
    <n v="228"/>
    <n v="262"/>
    <n v="280"/>
  </r>
  <r>
    <n v="1004066449"/>
    <s v="WHATCOM COUNTY"/>
    <n v="200014093740"/>
    <x v="1"/>
    <n v="5001320014"/>
    <x v="0"/>
    <s v="SCH_24EC"/>
    <s v="One"/>
    <n v="10"/>
    <n v="1253"/>
    <n v="1025"/>
    <n v="1386"/>
    <n v="1096"/>
    <n v="1122"/>
    <n v="1014"/>
    <n v="1654"/>
    <n v="1226"/>
    <n v="1147"/>
    <n v="1014"/>
    <n v="1119"/>
    <n v="1098"/>
  </r>
  <r>
    <n v="1004066449"/>
    <s v="WHATCOM COUNTY"/>
    <n v="200014093344"/>
    <x v="1"/>
    <n v="5001356365"/>
    <x v="0"/>
    <s v="SCH_24EC"/>
    <s v="One"/>
    <n v="10"/>
    <n v="677"/>
    <n v="729"/>
    <n v="1100"/>
    <n v="940"/>
    <n v="1074"/>
    <n v="998"/>
    <n v="863"/>
    <n v="825"/>
    <n v="755"/>
    <n v="611"/>
    <n v="1167"/>
    <n v="1480"/>
  </r>
  <r>
    <n v="1004066449"/>
    <s v="WHATCOM COUNTY"/>
    <n v="200014090571"/>
    <x v="1"/>
    <n v="5001548166"/>
    <x v="0"/>
    <s v="SCH_24EC"/>
    <s v="One"/>
    <n v="10"/>
    <n v="18320"/>
    <n v="18280"/>
    <n v="18360"/>
    <n v="17520"/>
    <n v="17800"/>
    <n v="16360"/>
    <n v="15360"/>
    <n v="15680"/>
    <n v="15680"/>
    <n v="14680"/>
    <n v="16480"/>
    <n v="15760"/>
  </r>
  <r>
    <n v="1004066449"/>
    <s v="WHATCOM COUNTY"/>
    <n v="200014090571"/>
    <x v="1"/>
    <n v="5001548197"/>
    <x v="4"/>
    <s v="SCH_26EC"/>
    <s v="One"/>
    <n v="10"/>
    <n v="138360"/>
    <n v="128520"/>
    <n v="149160"/>
    <n v="119520"/>
    <n v="129960"/>
    <n v="132480"/>
    <n v="178440"/>
    <n v="167640"/>
    <n v="146040"/>
    <n v="122880"/>
    <n v="130800"/>
    <n v="122520"/>
  </r>
  <r>
    <n v="1004066449"/>
    <s v="WHATCOM COUNTY"/>
    <n v="200014091447"/>
    <x v="1"/>
    <n v="5001561952"/>
    <x v="1"/>
    <s v="SCH_25EC"/>
    <s v="One"/>
    <n v="10"/>
    <n v="95400"/>
    <n v="96000"/>
    <n v="96900"/>
    <n v="92700"/>
    <n v="105300"/>
    <n v="104400"/>
    <n v="123000"/>
    <n v="126600"/>
    <n v="120900"/>
    <n v="101100"/>
    <n v="105300"/>
    <n v="99900"/>
  </r>
  <r>
    <n v="1004066449"/>
    <s v="WHATCOM COUNTY"/>
    <n v="200014090340"/>
    <x v="1"/>
    <n v="5001790582"/>
    <x v="1"/>
    <s v="SCH_25EC"/>
    <s v="One"/>
    <n v="10"/>
    <n v="23760"/>
    <n v="18480"/>
    <n v="25320"/>
    <n v="19200"/>
    <n v="15987.72"/>
    <n v="14012.28"/>
    <n v="17040"/>
    <n v="16680"/>
    <n v="17040"/>
    <n v="16440"/>
    <n v="18840"/>
    <n v="25200"/>
  </r>
  <r>
    <n v="1004066449"/>
    <s v="WHATCOM COUNTY"/>
    <n v="200014084947"/>
    <x v="1"/>
    <n v="5001931674"/>
    <x v="1"/>
    <s v="SCH_25EC"/>
    <s v="One"/>
    <n v="10"/>
    <n v="15360"/>
    <n v="14400"/>
    <n v="16080"/>
    <n v="12480"/>
    <n v="9480"/>
    <n v="6840"/>
    <n v="6480"/>
    <n v="5040"/>
    <n v="4800"/>
    <n v="6000"/>
    <n v="9600"/>
    <n v="12600"/>
  </r>
  <r>
    <n v="1200539243"/>
    <s v="WHATCOM COUNTY HEALTH"/>
    <n v="220006131829"/>
    <x v="1"/>
    <n v="5001950416"/>
    <x v="0"/>
    <s v="SCH_24EC"/>
    <s v="One"/>
    <n v="10"/>
    <n v="22"/>
    <n v="14"/>
    <n v="8"/>
    <n v="9"/>
    <n v="9"/>
    <n v="9"/>
    <m/>
    <m/>
    <n v="2"/>
    <n v="21"/>
    <n v="19"/>
    <n v="17"/>
  </r>
  <r>
    <n v="1004263224"/>
    <s v="WHATCOM COUNTY PARKS"/>
    <n v="200000479853"/>
    <x v="1"/>
    <n v="5001800807"/>
    <x v="0"/>
    <s v="SCH_24EC"/>
    <s v="One"/>
    <n v="10"/>
    <n v="7920"/>
    <n v="8000"/>
    <n v="8760"/>
    <n v="8320"/>
    <n v="9760"/>
    <n v="8120"/>
    <n v="10400"/>
    <n v="9558.64"/>
    <n v="10761.36"/>
    <n v="11493.12"/>
    <n v="7626.88"/>
    <n v="10360"/>
  </r>
  <r>
    <n v="1002435398"/>
    <s v="WHATCOM COUNTY PARKS &amp; RECREATION"/>
    <n v="200023956226"/>
    <x v="1"/>
    <n v="5000270981"/>
    <x v="0"/>
    <s v="SCH_24EC"/>
    <s v="One"/>
    <n v="10"/>
    <n v="1050"/>
    <n v="1240"/>
    <n v="1200"/>
    <n v="1220"/>
    <n v="870"/>
    <n v="800"/>
    <n v="1010"/>
    <n v="1040"/>
    <n v="1070"/>
    <n v="1200"/>
    <n v="1360"/>
    <n v="1470"/>
  </r>
  <r>
    <n v="1002435398"/>
    <s v="WHATCOM COUNTY PARKS &amp; RECREATION"/>
    <n v="200023955434"/>
    <x v="1"/>
    <n v="5000276605"/>
    <x v="0"/>
    <s v="SCH_24EC"/>
    <s v="One"/>
    <n v="10"/>
    <n v="1040"/>
    <n v="1160"/>
    <n v="1040"/>
    <n v="600"/>
    <n v="480"/>
    <n v="600"/>
    <n v="640"/>
    <n v="680"/>
    <n v="680"/>
    <n v="560"/>
    <n v="760"/>
    <n v="520"/>
  </r>
  <r>
    <n v="1002435398"/>
    <s v="WHATCOM COUNTY PARKS &amp; RECREATION"/>
    <n v="200023956432"/>
    <x v="1"/>
    <n v="5000301502"/>
    <x v="0"/>
    <s v="SCH_24EC"/>
    <s v="One"/>
    <n v="10"/>
    <n v="720"/>
    <n v="480"/>
    <n v="960"/>
    <n v="160"/>
    <n v="80"/>
    <m/>
    <m/>
    <m/>
    <m/>
    <n v="80"/>
    <n v="160"/>
    <n v="560"/>
  </r>
  <r>
    <n v="1002435398"/>
    <s v="WHATCOM COUNTY PARKS &amp; RECREATION"/>
    <n v="200023956770"/>
    <x v="1"/>
    <n v="5000377425"/>
    <x v="0"/>
    <s v="SCH_24EC"/>
    <s v="One"/>
    <n v="10"/>
    <n v="965"/>
    <n v="916"/>
    <n v="1044"/>
    <n v="816"/>
    <n v="669"/>
    <n v="455"/>
    <n v="240"/>
    <n v="168"/>
    <n v="255"/>
    <n v="473"/>
    <n v="611"/>
    <n v="945"/>
  </r>
  <r>
    <n v="1002435398"/>
    <s v="WHATCOM COUNTY PARKS &amp; RECREATION"/>
    <n v="200005206434"/>
    <x v="1"/>
    <n v="5000748191"/>
    <x v="0"/>
    <s v="SCH_24EC"/>
    <s v="One"/>
    <n v="10"/>
    <n v="2011"/>
    <n v="1653"/>
    <n v="1676"/>
    <n v="1182"/>
    <n v="201"/>
    <n v="14"/>
    <n v="14"/>
    <n v="13"/>
    <n v="14"/>
    <n v="12"/>
    <n v="96"/>
    <n v="828"/>
  </r>
  <r>
    <n v="1002435398"/>
    <s v="WHATCOM COUNTY PARKS &amp; RECREATION"/>
    <n v="200023956945"/>
    <x v="1"/>
    <n v="5000783089"/>
    <x v="0"/>
    <s v="SCH_24EC"/>
    <s v="One"/>
    <n v="10"/>
    <n v="8068"/>
    <n v="12240"/>
    <n v="9360"/>
    <n v="7760"/>
    <n v="3200"/>
    <n v="2400"/>
    <n v="2288.2399999999998"/>
    <n v="1951.76"/>
    <n v="2640"/>
    <n v="4560"/>
    <n v="9281.1200000000008"/>
    <n v="11210.88"/>
  </r>
  <r>
    <n v="1002435398"/>
    <s v="WHATCOM COUNTY PARKS &amp; RECREATION"/>
    <n v="200023957083"/>
    <x v="1"/>
    <n v="5000843430"/>
    <x v="0"/>
    <s v="SCH_24EC"/>
    <s v="One"/>
    <n v="10"/>
    <m/>
    <n v="1"/>
    <m/>
    <m/>
    <m/>
    <m/>
    <m/>
    <m/>
    <m/>
    <n v="1"/>
    <m/>
    <m/>
  </r>
  <r>
    <n v="1002435398"/>
    <s v="WHATCOM COUNTY PARKS &amp; RECREATION"/>
    <n v="220002547705"/>
    <x v="1"/>
    <n v="5000936417"/>
    <x v="0"/>
    <s v="SCH_24EC"/>
    <s v="One"/>
    <n v="10"/>
    <m/>
    <n v="1"/>
    <n v="3"/>
    <m/>
    <n v="20"/>
    <n v="14"/>
    <m/>
    <m/>
    <m/>
    <m/>
    <m/>
    <n v="1"/>
  </r>
  <r>
    <n v="1002435398"/>
    <s v="WHATCOM COUNTY PARKS &amp; RECREATION"/>
    <n v="200023957877"/>
    <x v="1"/>
    <n v="5000988365"/>
    <x v="1"/>
    <s v="SCH_25EC"/>
    <s v="One"/>
    <n v="10"/>
    <n v="8640"/>
    <n v="10560"/>
    <n v="13440"/>
    <n v="8160"/>
    <n v="3600"/>
    <n v="1800"/>
    <n v="960"/>
    <n v="1440"/>
    <n v="1080"/>
    <n v="4080"/>
    <n v="3960"/>
    <n v="4080"/>
  </r>
  <r>
    <n v="1002435398"/>
    <s v="WHATCOM COUNTY PARKS &amp; RECREATION"/>
    <n v="200023957315"/>
    <x v="1"/>
    <n v="5001427256"/>
    <x v="0"/>
    <s v="SCH_24EC"/>
    <s v="One"/>
    <n v="10"/>
    <n v="18"/>
    <n v="12"/>
    <n v="11"/>
    <n v="12"/>
    <n v="10"/>
    <n v="24"/>
    <n v="52"/>
    <n v="150"/>
    <n v="246"/>
    <n v="229"/>
    <n v="211"/>
    <n v="63"/>
  </r>
  <r>
    <n v="1002435398"/>
    <s v="WHATCOM COUNTY PARKS &amp; RECREATION"/>
    <n v="200023956580"/>
    <x v="1"/>
    <n v="5001647467"/>
    <x v="0"/>
    <s v="SCH_24EC"/>
    <s v="One"/>
    <n v="10"/>
    <n v="2377"/>
    <n v="1712"/>
    <n v="3794"/>
    <n v="2153"/>
    <n v="1114"/>
    <n v="933"/>
    <n v="544"/>
    <n v="505"/>
    <n v="679"/>
    <n v="908"/>
    <n v="1549"/>
    <n v="4753"/>
  </r>
  <r>
    <n v="1002435398"/>
    <s v="WHATCOM COUNTY PARKS &amp; RECREATION"/>
    <n v="220001867286"/>
    <x v="1"/>
    <n v="5001976561"/>
    <x v="0"/>
    <s v="SCH_24EC"/>
    <s v="One"/>
    <n v="10"/>
    <n v="733"/>
    <n v="883"/>
    <n v="1684"/>
    <n v="574"/>
    <n v="69"/>
    <n v="45"/>
    <n v="56"/>
    <n v="45"/>
    <n v="55"/>
    <n v="45"/>
    <n v="60"/>
    <n v="231"/>
  </r>
  <r>
    <n v="1004850330"/>
    <s v="WHATCOM COUNTY PUBLIC WORKS"/>
    <n v="200004947012"/>
    <x v="1"/>
    <n v="5000184847"/>
    <x v="0"/>
    <s v="SCH_24EC"/>
    <s v="One"/>
    <n v="10"/>
    <n v="840"/>
    <n v="860"/>
    <n v="940"/>
    <n v="780"/>
    <n v="710"/>
    <n v="680"/>
    <n v="600"/>
    <n v="630"/>
    <n v="810"/>
    <n v="820"/>
    <n v="1000"/>
    <n v="1060"/>
  </r>
  <r>
    <n v="1004850330"/>
    <s v="WHATCOM COUNTY PUBLIC WORKS"/>
    <n v="200004947244"/>
    <x v="1"/>
    <n v="5000438942"/>
    <x v="0"/>
    <s v="SCH_24EC"/>
    <s v="One"/>
    <n v="10"/>
    <n v="620"/>
    <n v="680"/>
    <n v="560"/>
    <n v="500"/>
    <n v="280"/>
    <n v="608.75"/>
    <n v="341.25"/>
    <n v="400"/>
    <n v="450"/>
    <n v="470"/>
    <n v="530"/>
    <n v="731.82"/>
  </r>
  <r>
    <n v="1004850330"/>
    <s v="WHATCOM COUNTY PUBLIC WORKS"/>
    <n v="200004946105"/>
    <x v="1"/>
    <n v="5000483199"/>
    <x v="0"/>
    <s v="SCH_24EC"/>
    <s v="One"/>
    <n v="10"/>
    <n v="410"/>
    <n v="330"/>
    <n v="310"/>
    <n v="290"/>
    <n v="280"/>
    <n v="220"/>
    <n v="220"/>
    <n v="210"/>
    <n v="270"/>
    <n v="320"/>
    <n v="380"/>
    <n v="470"/>
  </r>
  <r>
    <n v="1004850330"/>
    <s v="WHATCOM COUNTY PUBLIC WORKS"/>
    <n v="200004939993"/>
    <x v="1"/>
    <n v="5000674524"/>
    <x v="0"/>
    <s v="SCH_24EL"/>
    <s v="One"/>
    <n v="10"/>
    <n v="507"/>
    <n v="493"/>
    <n v="512"/>
    <n v="484"/>
    <n v="643.125"/>
    <n v="466.875"/>
    <n v="529"/>
    <n v="512"/>
    <n v="581"/>
    <n v="510"/>
    <n v="559"/>
    <n v="528"/>
  </r>
  <r>
    <n v="1004850330"/>
    <s v="WHATCOM COUNTY PUBLIC WORKS"/>
    <n v="220006527356"/>
    <x v="1"/>
    <n v="5001234033"/>
    <x v="0"/>
    <s v="SCH_24EC"/>
    <s v="One"/>
    <n v="10"/>
    <n v="1716.7739999999999"/>
    <n v="1911.5630000000001"/>
    <n v="4684.1440000000002"/>
    <n v="1469"/>
    <n v="1558"/>
    <n v="1587"/>
    <n v="1206"/>
    <n v="1169"/>
    <n v="1449"/>
    <n v="196.55199999999999"/>
    <n v="2156.4479999999999"/>
    <n v="1389"/>
  </r>
  <r>
    <n v="1004850330"/>
    <s v="WHATCOM COUNTY PUBLIC WORKS"/>
    <n v="200004945891"/>
    <x v="1"/>
    <n v="5001370704"/>
    <x v="0"/>
    <s v="SCH_24EC"/>
    <s v="One"/>
    <n v="10"/>
    <n v="730"/>
    <n v="660"/>
    <n v="640"/>
    <n v="620"/>
    <n v="560"/>
    <n v="530"/>
    <n v="530"/>
    <n v="490"/>
    <n v="640"/>
    <n v="640"/>
    <n v="690"/>
    <n v="760"/>
  </r>
  <r>
    <n v="1004850330"/>
    <s v="WHATCOM COUNTY PUBLIC WORKS"/>
    <n v="200004945677"/>
    <x v="1"/>
    <n v="5001536017"/>
    <x v="0"/>
    <s v="SCH_24EC"/>
    <s v="One"/>
    <n v="10"/>
    <n v="2960"/>
    <n v="2830"/>
    <n v="2730"/>
    <n v="2080"/>
    <n v="2120"/>
    <n v="1970"/>
    <n v="900"/>
    <n v="650"/>
    <n v="670"/>
    <n v="950"/>
    <n v="1340"/>
    <n v="1760"/>
  </r>
  <r>
    <n v="1004850330"/>
    <s v="WHATCOM COUNTY PUBLIC WORKS"/>
    <n v="200004948374"/>
    <x v="1"/>
    <n v="5001822015"/>
    <x v="0"/>
    <s v="SCH_24EC"/>
    <s v="One"/>
    <n v="10"/>
    <m/>
    <m/>
    <n v="160"/>
    <m/>
    <m/>
    <m/>
    <m/>
    <m/>
    <m/>
    <m/>
    <m/>
    <m/>
  </r>
  <r>
    <n v="1004850330"/>
    <s v="WHATCOM COUNTY PUBLIC WORKS"/>
    <n v="220002367252"/>
    <x v="1"/>
    <n v="5001959857"/>
    <x v="0"/>
    <s v="SCH_24EC"/>
    <s v="One"/>
    <n v="10"/>
    <n v="2180"/>
    <n v="2420"/>
    <n v="1960"/>
    <n v="1730"/>
    <n v="1560"/>
    <n v="1480"/>
    <n v="1210"/>
    <n v="1300"/>
    <n v="1610"/>
    <n v="1720"/>
    <n v="1270"/>
    <n v="1390"/>
  </r>
  <r>
    <n v="1004850330"/>
    <s v="WHATCOM COUNTY PUBLIC WORKS"/>
    <n v="220004198796"/>
    <x v="1"/>
    <n v="5002011972"/>
    <x v="0"/>
    <s v="SCH_24EC"/>
    <s v="One"/>
    <n v="10"/>
    <n v="2291"/>
    <n v="2100"/>
    <n v="1911"/>
    <n v="1790"/>
    <n v="1482"/>
    <n v="1258"/>
    <n v="1171"/>
    <n v="1130"/>
    <n v="1361"/>
    <n v="1679"/>
    <n v="1798"/>
    <n v="2192"/>
  </r>
  <r>
    <n v="1200708738"/>
    <s v="WHATCOM COUNTY PUBLIC WORKS"/>
    <n v="220008885034"/>
    <x v="1"/>
    <n v="5002086402"/>
    <x v="0"/>
    <s v="SCH_24EC"/>
    <s v="One"/>
    <n v="10"/>
    <n v="504.03"/>
    <n v="540.30999999999995"/>
    <n v="429.69"/>
    <n v="382.76"/>
    <n v="217.24"/>
    <n v="260"/>
    <n v="220"/>
    <n v="210"/>
    <n v="350"/>
    <n v="370"/>
    <n v="440"/>
    <n v="480"/>
  </r>
  <r>
    <n v="1200708738"/>
    <s v="WHATCOM COUNTY PUBLIC WORKS"/>
    <n v="220008885034"/>
    <x v="1"/>
    <n v="5002086403"/>
    <x v="0"/>
    <s v="SCH_24EC"/>
    <s v="One"/>
    <n v="10"/>
    <n v="650"/>
    <n v="590"/>
    <n v="580"/>
    <n v="460"/>
    <n v="380"/>
    <n v="330"/>
    <n v="260"/>
    <n v="313.43"/>
    <n v="366.36"/>
    <n v="430.21"/>
    <n v="590"/>
    <n v="650"/>
  </r>
  <r>
    <m/>
    <m/>
    <m/>
    <x v="3"/>
    <m/>
    <x v="6"/>
    <m/>
    <m/>
    <m/>
    <m/>
    <m/>
    <m/>
    <m/>
    <m/>
    <m/>
    <m/>
    <m/>
    <m/>
    <m/>
    <m/>
    <m/>
  </r>
  <r>
    <s v="*NOTE: Data provided by O'Farrell, Tyler &lt;tyler.o'farrell@pse.com&gt;"/>
    <m/>
    <m/>
    <x v="3"/>
    <m/>
    <x v="6"/>
    <m/>
    <m/>
    <m/>
    <m/>
    <m/>
    <m/>
    <m/>
    <m/>
    <m/>
    <m/>
    <m/>
    <m/>
    <m/>
    <m/>
    <m/>
  </r>
  <r>
    <m/>
    <m/>
    <m/>
    <x v="3"/>
    <m/>
    <x v="6"/>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N19" firstHeaderRow="0" firstDataRow="1" firstDataCol="2"/>
  <pivotFields count="21">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h="1"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4"/>
        <item x="3"/>
        <item h="1" x="6"/>
        <item x="2"/>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5"/>
    <field x="3"/>
  </rowFields>
  <rowItems count="14">
    <i>
      <x/>
      <x v="1"/>
    </i>
    <i r="1">
      <x v="2"/>
    </i>
    <i r="1">
      <x v="3"/>
    </i>
    <i>
      <x v="1"/>
      <x v="1"/>
    </i>
    <i r="1">
      <x v="2"/>
    </i>
    <i r="1">
      <x v="3"/>
    </i>
    <i>
      <x v="2"/>
      <x v="1"/>
    </i>
    <i r="1">
      <x v="2"/>
    </i>
    <i r="1">
      <x v="3"/>
    </i>
    <i>
      <x v="3"/>
      <x v="1"/>
    </i>
    <i r="1">
      <x v="2"/>
    </i>
    <i>
      <x v="5"/>
      <x v="1"/>
    </i>
    <i>
      <x v="6"/>
      <x v="1"/>
    </i>
    <i r="1">
      <x v="2"/>
    </i>
  </rowItems>
  <colFields count="1">
    <field x="-2"/>
  </colFields>
  <colItems count="12">
    <i>
      <x/>
    </i>
    <i i="1">
      <x v="1"/>
    </i>
    <i i="2">
      <x v="2"/>
    </i>
    <i i="3">
      <x v="3"/>
    </i>
    <i i="4">
      <x v="4"/>
    </i>
    <i i="5">
      <x v="5"/>
    </i>
    <i i="6">
      <x v="6"/>
    </i>
    <i i="7">
      <x v="7"/>
    </i>
    <i i="8">
      <x v="8"/>
    </i>
    <i i="9">
      <x v="9"/>
    </i>
    <i i="10">
      <x v="10"/>
    </i>
    <i i="11">
      <x v="11"/>
    </i>
  </colItems>
  <dataFields count="12">
    <dataField name="Sum of 01/2021" fld="9" baseField="0" baseItem="0"/>
    <dataField name="Sum of 02/2021" fld="10" baseField="0" baseItem="0"/>
    <dataField name="Sum of 03/2021" fld="11" baseField="0" baseItem="0"/>
    <dataField name="Sum of 04/2021" fld="12" baseField="0" baseItem="0"/>
    <dataField name="Sum of 05/2021" fld="13" baseField="0" baseItem="0"/>
    <dataField name="Sum of 06/2021" fld="14" baseField="0" baseItem="0"/>
    <dataField name="Sum of 07/2021" fld="15" baseField="0" baseItem="0"/>
    <dataField name="Sum of 08/2021" fld="16" baseField="0" baseItem="0"/>
    <dataField name="Sum of 09/2021" fld="17" baseField="0" baseItem="0"/>
    <dataField name="Sum of 10/2021" fld="18" baseField="0" baseItem="0"/>
    <dataField name="Sum of 11/2021" fld="19" baseField="0" baseItem="0"/>
    <dataField name="Sum of 12/2021" fld="20" baseField="0" baseItem="0"/>
  </dataFields>
  <formats count="21">
    <format dxfId="56">
      <pivotArea outline="0" collapsedLevelsAreSubtotals="1" fieldPosition="0"/>
    </format>
    <format dxfId="55">
      <pivotArea outline="0" collapsedLevelsAreSubtotals="1" fieldPosition="0"/>
    </format>
    <format dxfId="54">
      <pivotArea outline="0" collapsedLevelsAreSubtotals="1" fieldPosition="0"/>
    </format>
    <format dxfId="53">
      <pivotArea type="all" dataOnly="0" outline="0" fieldPosition="0"/>
    </format>
    <format dxfId="52">
      <pivotArea outline="0" collapsedLevelsAreSubtotals="1" fieldPosition="0"/>
    </format>
    <format dxfId="51">
      <pivotArea field="5" type="button" dataOnly="0" labelOnly="1" outline="0" axis="axisRow" fieldPosition="0"/>
    </format>
    <format dxfId="50">
      <pivotArea field="3" type="button" dataOnly="0" labelOnly="1" outline="0" axis="axisRow" fieldPosition="1"/>
    </format>
    <format dxfId="49">
      <pivotArea dataOnly="0" labelOnly="1" outline="0" fieldPosition="0">
        <references count="1">
          <reference field="5" count="0"/>
        </references>
      </pivotArea>
    </format>
    <format dxfId="48">
      <pivotArea dataOnly="0" labelOnly="1" outline="0" fieldPosition="0">
        <references count="1">
          <reference field="4294967294" count="12">
            <x v="0"/>
            <x v="1"/>
            <x v="2"/>
            <x v="3"/>
            <x v="4"/>
            <x v="5"/>
            <x v="6"/>
            <x v="7"/>
            <x v="8"/>
            <x v="9"/>
            <x v="10"/>
            <x v="11"/>
          </reference>
        </references>
      </pivotArea>
    </format>
    <format dxfId="47">
      <pivotArea type="all" dataOnly="0" outline="0" fieldPosition="0"/>
    </format>
    <format dxfId="46">
      <pivotArea outline="0" collapsedLevelsAreSubtotals="1" fieldPosition="0"/>
    </format>
    <format dxfId="45">
      <pivotArea field="5" type="button" dataOnly="0" labelOnly="1" outline="0" axis="axisRow" fieldPosition="0"/>
    </format>
    <format dxfId="44">
      <pivotArea field="3" type="button" dataOnly="0" labelOnly="1" outline="0" axis="axisRow" fieldPosition="1"/>
    </format>
    <format dxfId="43">
      <pivotArea dataOnly="0" labelOnly="1" outline="0" fieldPosition="0">
        <references count="1">
          <reference field="5" count="0"/>
        </references>
      </pivotArea>
    </format>
    <format dxfId="42">
      <pivotArea dataOnly="0" labelOnly="1" outline="0" fieldPosition="0">
        <references count="1">
          <reference field="4294967294" count="12">
            <x v="0"/>
            <x v="1"/>
            <x v="2"/>
            <x v="3"/>
            <x v="4"/>
            <x v="5"/>
            <x v="6"/>
            <x v="7"/>
            <x v="8"/>
            <x v="9"/>
            <x v="10"/>
            <x v="11"/>
          </reference>
        </references>
      </pivotArea>
    </format>
    <format dxfId="41">
      <pivotArea type="all" dataOnly="0" outline="0" fieldPosition="0"/>
    </format>
    <format dxfId="40">
      <pivotArea outline="0" collapsedLevelsAreSubtotals="1" fieldPosition="0"/>
    </format>
    <format dxfId="39">
      <pivotArea field="5" type="button" dataOnly="0" labelOnly="1" outline="0" axis="axisRow" fieldPosition="0"/>
    </format>
    <format dxfId="38">
      <pivotArea field="3" type="button" dataOnly="0" labelOnly="1" outline="0" axis="axisRow" fieldPosition="1"/>
    </format>
    <format dxfId="37">
      <pivotArea dataOnly="0" labelOnly="1" outline="0" fieldPosition="0">
        <references count="1">
          <reference field="5" count="0"/>
        </references>
      </pivotArea>
    </format>
    <format dxfId="36">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5:N18" firstHeaderRow="0" firstDataRow="1" firstDataCol="2"/>
  <pivotFields count="21">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2"/>
        <item x="0"/>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x="0"/>
        <item x="1"/>
        <item x="2"/>
        <item x="3"/>
        <item x="4"/>
        <item h="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5"/>
    <field x="3"/>
  </rowFields>
  <rowItems count="13">
    <i>
      <x/>
      <x/>
    </i>
    <i r="1">
      <x v="1"/>
    </i>
    <i r="1">
      <x v="2"/>
    </i>
    <i>
      <x v="1"/>
      <x/>
    </i>
    <i r="1">
      <x v="1"/>
    </i>
    <i r="1">
      <x v="2"/>
    </i>
    <i>
      <x v="2"/>
      <x/>
    </i>
    <i r="1">
      <x v="1"/>
    </i>
    <i r="1">
      <x v="2"/>
    </i>
    <i>
      <x v="3"/>
      <x/>
    </i>
    <i r="1">
      <x v="1"/>
    </i>
    <i r="1">
      <x v="2"/>
    </i>
    <i>
      <x v="4"/>
      <x/>
    </i>
  </rowItems>
  <colFields count="1">
    <field x="-2"/>
  </colFields>
  <colItems count="12">
    <i>
      <x/>
    </i>
    <i i="1">
      <x v="1"/>
    </i>
    <i i="2">
      <x v="2"/>
    </i>
    <i i="3">
      <x v="3"/>
    </i>
    <i i="4">
      <x v="4"/>
    </i>
    <i i="5">
      <x v="5"/>
    </i>
    <i i="6">
      <x v="6"/>
    </i>
    <i i="7">
      <x v="7"/>
    </i>
    <i i="8">
      <x v="8"/>
    </i>
    <i i="9">
      <x v="9"/>
    </i>
    <i i="10">
      <x v="10"/>
    </i>
    <i i="11">
      <x v="11"/>
    </i>
  </colItems>
  <dataFields count="12">
    <dataField name="Sum of 01/2021" fld="9" baseField="0" baseItem="0"/>
    <dataField name="Sum of 02/2021" fld="10" baseField="0" baseItem="0"/>
    <dataField name="Sum of 03/2021" fld="11" baseField="0" baseItem="0"/>
    <dataField name="Sum of 04/2021" fld="12" baseField="0" baseItem="0"/>
    <dataField name="Sum of 05/2021" fld="13" baseField="0" baseItem="0"/>
    <dataField name="Sum of 06/2021" fld="14" baseField="0" baseItem="0"/>
    <dataField name="Sum of 07/2021" fld="15" baseField="0" baseItem="0"/>
    <dataField name="Sum of 08/2021" fld="16" baseField="0" baseItem="0"/>
    <dataField name="Sum of 09/2021" fld="17" baseField="0" baseItem="0"/>
    <dataField name="Sum of 10/2021" fld="18" baseField="0" baseItem="0"/>
    <dataField name="Sum of 11/2021" fld="19" baseField="0" baseItem="0"/>
    <dataField name="Sum of 12/2021" fld="20" baseField="0" baseItem="0"/>
  </dataFields>
  <formats count="36">
    <format dxfId="35">
      <pivotArea outline="0" collapsedLevelsAreSubtotals="1" fieldPosition="0"/>
    </format>
    <format dxfId="34">
      <pivotArea outline="0" collapsedLevelsAreSubtotals="1" fieldPosition="0"/>
    </format>
    <format dxfId="33">
      <pivotArea outline="0" collapsedLevelsAreSubtotals="1" fieldPosition="0"/>
    </format>
    <format dxfId="32">
      <pivotArea type="all" dataOnly="0" outline="0" fieldPosition="0"/>
    </format>
    <format dxfId="31">
      <pivotArea outline="0" collapsedLevelsAreSubtotals="1" fieldPosition="0"/>
    </format>
    <format dxfId="30">
      <pivotArea field="5" type="button" dataOnly="0" labelOnly="1" outline="0" axis="axisRow" fieldPosition="0"/>
    </format>
    <format dxfId="29">
      <pivotArea field="3" type="button" dataOnly="0" labelOnly="1" outline="0" axis="axisRow" fieldPosition="1"/>
    </format>
    <format dxfId="28">
      <pivotArea dataOnly="0" labelOnly="1" outline="0" fieldPosition="0">
        <references count="1">
          <reference field="5" count="0"/>
        </references>
      </pivotArea>
    </format>
    <format dxfId="27">
      <pivotArea dataOnly="0" labelOnly="1" outline="0" fieldPosition="0">
        <references count="2">
          <reference field="3" count="0"/>
          <reference field="5" count="1" selected="0">
            <x v="0"/>
          </reference>
        </references>
      </pivotArea>
    </format>
    <format dxfId="26">
      <pivotArea dataOnly="0" labelOnly="1" outline="0" fieldPosition="0">
        <references count="2">
          <reference field="3" count="0"/>
          <reference field="5" count="1" selected="0">
            <x v="1"/>
          </reference>
        </references>
      </pivotArea>
    </format>
    <format dxfId="25">
      <pivotArea dataOnly="0" labelOnly="1" outline="0" fieldPosition="0">
        <references count="2">
          <reference field="3" count="0"/>
          <reference field="5" count="1" selected="0">
            <x v="2"/>
          </reference>
        </references>
      </pivotArea>
    </format>
    <format dxfId="24">
      <pivotArea dataOnly="0" labelOnly="1" outline="0" fieldPosition="0">
        <references count="2">
          <reference field="3" count="0"/>
          <reference field="5" count="1" selected="0">
            <x v="3"/>
          </reference>
        </references>
      </pivotArea>
    </format>
    <format dxfId="23">
      <pivotArea dataOnly="0" labelOnly="1" outline="0" fieldPosition="0">
        <references count="2">
          <reference field="3" count="1">
            <x v="0"/>
          </reference>
          <reference field="5" count="1" selected="0">
            <x v="4"/>
          </reference>
        </references>
      </pivotArea>
    </format>
    <format dxfId="22">
      <pivotArea dataOnly="0" labelOnly="1" outline="0" fieldPosition="0">
        <references count="1">
          <reference field="4294967294" count="12">
            <x v="0"/>
            <x v="1"/>
            <x v="2"/>
            <x v="3"/>
            <x v="4"/>
            <x v="5"/>
            <x v="6"/>
            <x v="7"/>
            <x v="8"/>
            <x v="9"/>
            <x v="10"/>
            <x v="11"/>
          </reference>
        </references>
      </pivotArea>
    </format>
    <format dxfId="21">
      <pivotArea type="all" dataOnly="0" outline="0" fieldPosition="0"/>
    </format>
    <format dxfId="20">
      <pivotArea outline="0" collapsedLevelsAreSubtotals="1" fieldPosition="0"/>
    </format>
    <format dxfId="19">
      <pivotArea field="5" type="button" dataOnly="0" labelOnly="1" outline="0" axis="axisRow" fieldPosition="0"/>
    </format>
    <format dxfId="18">
      <pivotArea field="3" type="button" dataOnly="0" labelOnly="1" outline="0" axis="axisRow" fieldPosition="1"/>
    </format>
    <format dxfId="17">
      <pivotArea dataOnly="0" labelOnly="1" outline="0" fieldPosition="0">
        <references count="1">
          <reference field="5" count="0"/>
        </references>
      </pivotArea>
    </format>
    <format dxfId="16">
      <pivotArea dataOnly="0" labelOnly="1" outline="0" fieldPosition="0">
        <references count="2">
          <reference field="3" count="0"/>
          <reference field="5" count="1" selected="0">
            <x v="0"/>
          </reference>
        </references>
      </pivotArea>
    </format>
    <format dxfId="15">
      <pivotArea dataOnly="0" labelOnly="1" outline="0" fieldPosition="0">
        <references count="2">
          <reference field="3" count="0"/>
          <reference field="5" count="1" selected="0">
            <x v="1"/>
          </reference>
        </references>
      </pivotArea>
    </format>
    <format dxfId="14">
      <pivotArea dataOnly="0" labelOnly="1" outline="0" fieldPosition="0">
        <references count="2">
          <reference field="3" count="0"/>
          <reference field="5" count="1" selected="0">
            <x v="2"/>
          </reference>
        </references>
      </pivotArea>
    </format>
    <format dxfId="13">
      <pivotArea dataOnly="0" labelOnly="1" outline="0" fieldPosition="0">
        <references count="2">
          <reference field="3" count="0"/>
          <reference field="5" count="1" selected="0">
            <x v="3"/>
          </reference>
        </references>
      </pivotArea>
    </format>
    <format dxfId="12">
      <pivotArea dataOnly="0" labelOnly="1" outline="0" fieldPosition="0">
        <references count="2">
          <reference field="3" count="1">
            <x v="0"/>
          </reference>
          <reference field="5" count="1" selected="0">
            <x v="4"/>
          </reference>
        </references>
      </pivotArea>
    </format>
    <format dxfId="11">
      <pivotArea dataOnly="0" labelOnly="1" outline="0" fieldPosition="0">
        <references count="1">
          <reference field="4294967294" count="12">
            <x v="0"/>
            <x v="1"/>
            <x v="2"/>
            <x v="3"/>
            <x v="4"/>
            <x v="5"/>
            <x v="6"/>
            <x v="7"/>
            <x v="8"/>
            <x v="9"/>
            <x v="10"/>
            <x v="11"/>
          </reference>
        </references>
      </pivotArea>
    </format>
    <format dxfId="10">
      <pivotArea type="all" dataOnly="0" outline="0" fieldPosition="0"/>
    </format>
    <format dxfId="9">
      <pivotArea outline="0" collapsedLevelsAreSubtotals="1" fieldPosition="0"/>
    </format>
    <format dxfId="8">
      <pivotArea field="5" type="button" dataOnly="0" labelOnly="1" outline="0" axis="axisRow" fieldPosition="0"/>
    </format>
    <format dxfId="7">
      <pivotArea field="3" type="button" dataOnly="0" labelOnly="1" outline="0" axis="axisRow" fieldPosition="1"/>
    </format>
    <format dxfId="6">
      <pivotArea dataOnly="0" labelOnly="1" outline="0" fieldPosition="0">
        <references count="1">
          <reference field="5" count="0"/>
        </references>
      </pivotArea>
    </format>
    <format dxfId="5">
      <pivotArea dataOnly="0" labelOnly="1" outline="0" fieldPosition="0">
        <references count="2">
          <reference field="3" count="0"/>
          <reference field="5" count="1" selected="0">
            <x v="0"/>
          </reference>
        </references>
      </pivotArea>
    </format>
    <format dxfId="4">
      <pivotArea dataOnly="0" labelOnly="1" outline="0" fieldPosition="0">
        <references count="2">
          <reference field="3" count="0"/>
          <reference field="5" count="1" selected="0">
            <x v="1"/>
          </reference>
        </references>
      </pivotArea>
    </format>
    <format dxfId="3">
      <pivotArea dataOnly="0" labelOnly="1" outline="0" fieldPosition="0">
        <references count="2">
          <reference field="3" count="0"/>
          <reference field="5" count="1" selected="0">
            <x v="2"/>
          </reference>
        </references>
      </pivotArea>
    </format>
    <format dxfId="2">
      <pivotArea dataOnly="0" labelOnly="1" outline="0" fieldPosition="0">
        <references count="2">
          <reference field="3" count="0"/>
          <reference field="5" count="1" selected="0">
            <x v="3"/>
          </reference>
        </references>
      </pivotArea>
    </format>
    <format dxfId="1">
      <pivotArea dataOnly="0" labelOnly="1" outline="0" fieldPosition="0">
        <references count="2">
          <reference field="3" count="1">
            <x v="0"/>
          </reference>
          <reference field="5" count="1" selected="0">
            <x v="4"/>
          </reference>
        </references>
      </pivotArea>
    </format>
    <format dxfId="0">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6"/>
  <sheetViews>
    <sheetView tabSelected="1" zoomScale="80" zoomScaleNormal="80" workbookViewId="0">
      <selection activeCell="C41" sqref="C41"/>
    </sheetView>
  </sheetViews>
  <sheetFormatPr defaultRowHeight="15" x14ac:dyDescent="0.25"/>
  <cols>
    <col min="1" max="16384" width="9.140625" style="261"/>
  </cols>
  <sheetData>
    <row r="2" spans="2:22" ht="15.75" thickBot="1" x14ac:dyDescent="0.3"/>
    <row r="3" spans="2:22" ht="38.1" customHeight="1" thickBot="1" x14ac:dyDescent="0.3">
      <c r="B3" s="262" t="s">
        <v>171</v>
      </c>
      <c r="C3" s="263"/>
      <c r="D3" s="263"/>
      <c r="E3" s="263"/>
      <c r="F3" s="263"/>
      <c r="G3" s="263"/>
      <c r="H3" s="263"/>
      <c r="I3" s="263"/>
      <c r="J3" s="263"/>
      <c r="K3" s="263"/>
      <c r="L3" s="263"/>
      <c r="M3" s="263"/>
      <c r="N3" s="263"/>
      <c r="O3" s="263"/>
      <c r="P3" s="263"/>
      <c r="Q3" s="263"/>
      <c r="R3" s="263"/>
      <c r="S3" s="263"/>
      <c r="T3" s="263"/>
      <c r="U3" s="263"/>
      <c r="V3" s="264"/>
    </row>
    <row r="4" spans="2:22" x14ac:dyDescent="0.25">
      <c r="C4" s="265"/>
    </row>
    <row r="6" spans="2:22" ht="41.85" customHeight="1" x14ac:dyDescent="0.25"/>
  </sheetData>
  <mergeCells count="1">
    <mergeCell ref="B3:V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2032"/>
  <sheetViews>
    <sheetView workbookViewId="0">
      <pane ySplit="1" topLeftCell="A2" activePane="bottomLeft" state="frozen"/>
      <selection activeCell="V46" sqref="V46"/>
      <selection pane="bottomLeft" activeCell="C12" sqref="C12"/>
    </sheetView>
  </sheetViews>
  <sheetFormatPr defaultColWidth="76.7109375" defaultRowHeight="11.25" x14ac:dyDescent="0.2"/>
  <cols>
    <col min="1" max="1" width="15.85546875" style="1" customWidth="1"/>
    <col min="2" max="2" width="19.28515625" style="1" customWidth="1"/>
    <col min="3" max="4" width="17" style="58" bestFit="1" customWidth="1"/>
    <col min="5" max="5" width="12.42578125" style="1" bestFit="1" customWidth="1"/>
    <col min="6" max="6" width="10.28515625" style="1" bestFit="1" customWidth="1"/>
    <col min="7" max="7" width="14.28515625" style="1" bestFit="1" customWidth="1"/>
    <col min="8" max="8" width="8.140625" style="1" bestFit="1" customWidth="1"/>
    <col min="9" max="9" width="7" style="1" bestFit="1" customWidth="1"/>
    <col min="10" max="21" width="8.85546875" style="1" bestFit="1" customWidth="1"/>
    <col min="22" max="16384" width="76.7109375" style="1"/>
  </cols>
  <sheetData>
    <row r="1" spans="1:21" ht="12.75" thickTop="1" thickBot="1" x14ac:dyDescent="0.25">
      <c r="A1" s="103" t="s">
        <v>70</v>
      </c>
      <c r="B1" s="101" t="s">
        <v>69</v>
      </c>
      <c r="C1" s="102" t="s">
        <v>68</v>
      </c>
      <c r="D1" s="97" t="s">
        <v>49</v>
      </c>
      <c r="E1" s="52" t="s">
        <v>12</v>
      </c>
      <c r="F1" s="53" t="s">
        <v>50</v>
      </c>
      <c r="G1" s="52" t="s">
        <v>67</v>
      </c>
      <c r="H1" s="52" t="s">
        <v>66</v>
      </c>
      <c r="I1" s="52" t="s">
        <v>65</v>
      </c>
      <c r="J1" s="52" t="s">
        <v>64</v>
      </c>
      <c r="K1" s="52" t="s">
        <v>63</v>
      </c>
      <c r="L1" s="52" t="s">
        <v>62</v>
      </c>
      <c r="M1" s="52" t="s">
        <v>61</v>
      </c>
      <c r="N1" s="52" t="s">
        <v>60</v>
      </c>
      <c r="O1" s="52" t="s">
        <v>59</v>
      </c>
      <c r="P1" s="52" t="s">
        <v>58</v>
      </c>
      <c r="Q1" s="52" t="s">
        <v>57</v>
      </c>
      <c r="R1" s="52" t="s">
        <v>56</v>
      </c>
      <c r="S1" s="52" t="s">
        <v>55</v>
      </c>
      <c r="T1" s="52" t="s">
        <v>54</v>
      </c>
      <c r="U1" s="52" t="s">
        <v>53</v>
      </c>
    </row>
    <row r="2" spans="1:21" ht="12" thickTop="1" x14ac:dyDescent="0.2">
      <c r="A2" s="266" t="s">
        <v>172</v>
      </c>
      <c r="B2" s="267" t="s">
        <v>172</v>
      </c>
      <c r="C2" s="268" t="s">
        <v>172</v>
      </c>
      <c r="D2" s="99" t="s">
        <v>28</v>
      </c>
      <c r="E2" s="54">
        <v>5000633355</v>
      </c>
      <c r="F2" s="56">
        <v>24</v>
      </c>
      <c r="G2" s="54" t="s">
        <v>26</v>
      </c>
      <c r="H2" s="54" t="s">
        <v>52</v>
      </c>
      <c r="I2" s="54">
        <v>18</v>
      </c>
      <c r="J2" s="57">
        <v>4680</v>
      </c>
      <c r="K2" s="57">
        <v>4360</v>
      </c>
      <c r="L2" s="57">
        <v>4160</v>
      </c>
      <c r="M2" s="57">
        <v>5640</v>
      </c>
      <c r="N2" s="57">
        <v>7480</v>
      </c>
      <c r="O2" s="57">
        <v>8040</v>
      </c>
      <c r="P2" s="57">
        <v>11760</v>
      </c>
      <c r="Q2" s="57">
        <v>10280</v>
      </c>
      <c r="R2" s="57">
        <v>8960</v>
      </c>
      <c r="S2" s="57">
        <v>4160</v>
      </c>
      <c r="T2" s="57">
        <v>680</v>
      </c>
      <c r="U2" s="57"/>
    </row>
    <row r="3" spans="1:21" x14ac:dyDescent="0.2">
      <c r="A3" s="266" t="s">
        <v>172</v>
      </c>
      <c r="B3" s="267" t="s">
        <v>172</v>
      </c>
      <c r="C3" s="268" t="s">
        <v>172</v>
      </c>
      <c r="D3" s="99" t="s">
        <v>28</v>
      </c>
      <c r="E3" s="54">
        <v>5001601558</v>
      </c>
      <c r="F3" s="56">
        <v>24</v>
      </c>
      <c r="G3" s="54" t="s">
        <v>26</v>
      </c>
      <c r="H3" s="54" t="s">
        <v>52</v>
      </c>
      <c r="I3" s="54">
        <v>18</v>
      </c>
      <c r="J3" s="57">
        <v>410</v>
      </c>
      <c r="K3" s="57">
        <v>410</v>
      </c>
      <c r="L3" s="57">
        <v>420</v>
      </c>
      <c r="M3" s="57">
        <v>310</v>
      </c>
      <c r="N3" s="57">
        <v>290</v>
      </c>
      <c r="O3" s="57">
        <v>230</v>
      </c>
      <c r="P3" s="57">
        <v>210</v>
      </c>
      <c r="Q3" s="57">
        <v>170</v>
      </c>
      <c r="R3" s="57">
        <v>190</v>
      </c>
      <c r="S3" s="57">
        <v>220</v>
      </c>
      <c r="T3" s="57">
        <v>320</v>
      </c>
      <c r="U3" s="57">
        <v>450</v>
      </c>
    </row>
    <row r="4" spans="1:21" x14ac:dyDescent="0.2">
      <c r="A4" s="266" t="s">
        <v>172</v>
      </c>
      <c r="B4" s="267" t="s">
        <v>172</v>
      </c>
      <c r="C4" s="268" t="s">
        <v>172</v>
      </c>
      <c r="D4" s="99" t="s">
        <v>28</v>
      </c>
      <c r="E4" s="54">
        <v>5001065367</v>
      </c>
      <c r="F4" s="56">
        <v>24</v>
      </c>
      <c r="G4" s="54" t="s">
        <v>26</v>
      </c>
      <c r="H4" s="54" t="s">
        <v>52</v>
      </c>
      <c r="I4" s="54">
        <v>18</v>
      </c>
      <c r="J4" s="57">
        <v>1100</v>
      </c>
      <c r="K4" s="57">
        <v>1030</v>
      </c>
      <c r="L4" s="57">
        <v>920</v>
      </c>
      <c r="M4" s="57">
        <v>770</v>
      </c>
      <c r="N4" s="57">
        <v>720</v>
      </c>
      <c r="O4" s="57">
        <v>590</v>
      </c>
      <c r="P4" s="57">
        <v>560</v>
      </c>
      <c r="Q4" s="57">
        <v>640</v>
      </c>
      <c r="R4" s="57">
        <v>760</v>
      </c>
      <c r="S4" s="57">
        <v>830</v>
      </c>
      <c r="T4" s="57">
        <v>1040</v>
      </c>
      <c r="U4" s="57">
        <v>1110</v>
      </c>
    </row>
    <row r="5" spans="1:21" x14ac:dyDescent="0.2">
      <c r="A5" s="266" t="s">
        <v>172</v>
      </c>
      <c r="B5" s="267" t="s">
        <v>172</v>
      </c>
      <c r="C5" s="268" t="s">
        <v>172</v>
      </c>
      <c r="D5" s="99" t="s">
        <v>28</v>
      </c>
      <c r="E5" s="54">
        <v>5001524299</v>
      </c>
      <c r="F5" s="56">
        <v>24</v>
      </c>
      <c r="G5" s="54" t="s">
        <v>26</v>
      </c>
      <c r="H5" s="54" t="s">
        <v>52</v>
      </c>
      <c r="I5" s="54">
        <v>18</v>
      </c>
      <c r="J5" s="57">
        <v>1710</v>
      </c>
      <c r="K5" s="57">
        <v>1620</v>
      </c>
      <c r="L5" s="57">
        <v>1630</v>
      </c>
      <c r="M5" s="57">
        <v>1400</v>
      </c>
      <c r="N5" s="57">
        <v>1010</v>
      </c>
      <c r="O5" s="57">
        <v>680</v>
      </c>
      <c r="P5" s="57">
        <v>440</v>
      </c>
      <c r="Q5" s="57">
        <v>440</v>
      </c>
      <c r="R5" s="57">
        <v>490</v>
      </c>
      <c r="S5" s="57">
        <v>510</v>
      </c>
      <c r="T5" s="57">
        <v>680</v>
      </c>
      <c r="U5" s="57">
        <v>1060</v>
      </c>
    </row>
    <row r="6" spans="1:21" x14ac:dyDescent="0.2">
      <c r="A6" s="266" t="s">
        <v>172</v>
      </c>
      <c r="B6" s="267" t="s">
        <v>172</v>
      </c>
      <c r="C6" s="268" t="s">
        <v>172</v>
      </c>
      <c r="D6" s="99" t="s">
        <v>28</v>
      </c>
      <c r="E6" s="54">
        <v>5001226266</v>
      </c>
      <c r="F6" s="56">
        <v>24</v>
      </c>
      <c r="G6" s="54" t="s">
        <v>26</v>
      </c>
      <c r="H6" s="54" t="s">
        <v>52</v>
      </c>
      <c r="I6" s="54">
        <v>18</v>
      </c>
      <c r="J6" s="57">
        <v>10</v>
      </c>
      <c r="K6" s="57"/>
      <c r="L6" s="57"/>
      <c r="M6" s="57"/>
      <c r="N6" s="57"/>
      <c r="O6" s="57"/>
      <c r="P6" s="57">
        <v>10</v>
      </c>
      <c r="Q6" s="57">
        <v>10</v>
      </c>
      <c r="R6" s="57"/>
      <c r="S6" s="57">
        <v>10</v>
      </c>
      <c r="T6" s="57"/>
      <c r="U6" s="57">
        <v>10</v>
      </c>
    </row>
    <row r="7" spans="1:21" x14ac:dyDescent="0.2">
      <c r="A7" s="266" t="s">
        <v>172</v>
      </c>
      <c r="B7" s="267" t="s">
        <v>172</v>
      </c>
      <c r="C7" s="268" t="s">
        <v>172</v>
      </c>
      <c r="D7" s="99" t="s">
        <v>28</v>
      </c>
      <c r="E7" s="54">
        <v>5001618053</v>
      </c>
      <c r="F7" s="56">
        <v>24</v>
      </c>
      <c r="G7" s="54" t="s">
        <v>26</v>
      </c>
      <c r="H7" s="54" t="s">
        <v>52</v>
      </c>
      <c r="I7" s="54">
        <v>18</v>
      </c>
      <c r="J7" s="57">
        <v>4388</v>
      </c>
      <c r="K7" s="57">
        <v>4102</v>
      </c>
      <c r="L7" s="57">
        <v>4172</v>
      </c>
      <c r="M7" s="57">
        <v>3799</v>
      </c>
      <c r="N7" s="57">
        <v>2768</v>
      </c>
      <c r="O7" s="57">
        <v>2090</v>
      </c>
      <c r="P7" s="57">
        <v>1557</v>
      </c>
      <c r="Q7" s="57">
        <v>1371</v>
      </c>
      <c r="R7" s="57">
        <v>1677</v>
      </c>
      <c r="S7" s="57">
        <v>2328</v>
      </c>
      <c r="T7" s="57">
        <v>3304</v>
      </c>
      <c r="U7" s="57">
        <v>4469</v>
      </c>
    </row>
    <row r="8" spans="1:21" x14ac:dyDescent="0.2">
      <c r="A8" s="266" t="s">
        <v>172</v>
      </c>
      <c r="B8" s="267" t="s">
        <v>172</v>
      </c>
      <c r="C8" s="268" t="s">
        <v>172</v>
      </c>
      <c r="D8" s="99" t="s">
        <v>28</v>
      </c>
      <c r="E8" s="54">
        <v>5001555851</v>
      </c>
      <c r="F8" s="56">
        <v>24</v>
      </c>
      <c r="G8" s="54" t="s">
        <v>26</v>
      </c>
      <c r="H8" s="54" t="s">
        <v>52</v>
      </c>
      <c r="I8" s="54">
        <v>18</v>
      </c>
      <c r="J8" s="57">
        <v>2560</v>
      </c>
      <c r="K8" s="57">
        <v>2500</v>
      </c>
      <c r="L8" s="57">
        <v>2740</v>
      </c>
      <c r="M8" s="57">
        <v>3260</v>
      </c>
      <c r="N8" s="57">
        <v>3850</v>
      </c>
      <c r="O8" s="57">
        <v>3700</v>
      </c>
      <c r="P8" s="57">
        <v>3920</v>
      </c>
      <c r="Q8" s="57">
        <v>2640</v>
      </c>
      <c r="R8" s="57">
        <v>2650</v>
      </c>
      <c r="S8" s="57">
        <v>2190</v>
      </c>
      <c r="T8" s="57">
        <v>2010</v>
      </c>
      <c r="U8" s="57">
        <v>2440</v>
      </c>
    </row>
    <row r="9" spans="1:21" x14ac:dyDescent="0.2">
      <c r="A9" s="266" t="s">
        <v>172</v>
      </c>
      <c r="B9" s="267" t="s">
        <v>172</v>
      </c>
      <c r="C9" s="268" t="s">
        <v>172</v>
      </c>
      <c r="D9" s="99" t="s">
        <v>28</v>
      </c>
      <c r="E9" s="54">
        <v>5001697929</v>
      </c>
      <c r="F9" s="56">
        <v>24</v>
      </c>
      <c r="G9" s="54" t="s">
        <v>26</v>
      </c>
      <c r="H9" s="54" t="s">
        <v>52</v>
      </c>
      <c r="I9" s="54">
        <v>18</v>
      </c>
      <c r="J9" s="57">
        <v>688.16</v>
      </c>
      <c r="K9" s="57">
        <v>550</v>
      </c>
      <c r="L9" s="57">
        <v>550</v>
      </c>
      <c r="M9" s="57">
        <v>600</v>
      </c>
      <c r="N9" s="57">
        <v>630</v>
      </c>
      <c r="O9" s="57">
        <v>560</v>
      </c>
      <c r="P9" s="57">
        <v>590</v>
      </c>
      <c r="Q9" s="57">
        <v>640</v>
      </c>
      <c r="R9" s="57">
        <v>620</v>
      </c>
      <c r="S9" s="57">
        <v>570</v>
      </c>
      <c r="T9" s="57">
        <v>690</v>
      </c>
      <c r="U9" s="57">
        <v>890</v>
      </c>
    </row>
    <row r="10" spans="1:21" x14ac:dyDescent="0.2">
      <c r="A10" s="266" t="s">
        <v>172</v>
      </c>
      <c r="B10" s="267" t="s">
        <v>172</v>
      </c>
      <c r="C10" s="268" t="s">
        <v>172</v>
      </c>
      <c r="D10" s="99" t="s">
        <v>28</v>
      </c>
      <c r="E10" s="54">
        <v>5000468063</v>
      </c>
      <c r="F10" s="56">
        <v>24</v>
      </c>
      <c r="G10" s="54" t="s">
        <v>26</v>
      </c>
      <c r="H10" s="54" t="s">
        <v>52</v>
      </c>
      <c r="I10" s="54">
        <v>18</v>
      </c>
      <c r="J10" s="57"/>
      <c r="K10" s="57">
        <v>1</v>
      </c>
      <c r="L10" s="57">
        <v>2.1150000000000002</v>
      </c>
      <c r="M10" s="57">
        <v>7</v>
      </c>
      <c r="N10" s="57">
        <v>7</v>
      </c>
      <c r="O10" s="57">
        <v>4</v>
      </c>
      <c r="P10" s="57">
        <v>2</v>
      </c>
      <c r="Q10" s="57"/>
      <c r="R10" s="57"/>
      <c r="S10" s="57">
        <v>1</v>
      </c>
      <c r="T10" s="57"/>
      <c r="U10" s="57">
        <v>1</v>
      </c>
    </row>
    <row r="11" spans="1:21" x14ac:dyDescent="0.2">
      <c r="A11" s="266" t="s">
        <v>172</v>
      </c>
      <c r="B11" s="269" t="s">
        <v>174</v>
      </c>
      <c r="C11" s="268" t="s">
        <v>172</v>
      </c>
      <c r="D11" s="99" t="s">
        <v>28</v>
      </c>
      <c r="E11" s="54">
        <v>5001021461</v>
      </c>
      <c r="F11" s="56">
        <v>24</v>
      </c>
      <c r="G11" s="54" t="s">
        <v>26</v>
      </c>
      <c r="H11" s="54" t="s">
        <v>52</v>
      </c>
      <c r="I11" s="54">
        <v>18</v>
      </c>
      <c r="J11" s="57">
        <v>1788</v>
      </c>
      <c r="K11" s="57">
        <v>1885</v>
      </c>
      <c r="L11" s="57">
        <v>1455</v>
      </c>
      <c r="M11" s="57">
        <v>1007</v>
      </c>
      <c r="N11" s="57">
        <v>908</v>
      </c>
      <c r="O11" s="57">
        <v>1008</v>
      </c>
      <c r="P11" s="57">
        <v>762</v>
      </c>
      <c r="Q11" s="57">
        <v>620</v>
      </c>
      <c r="R11" s="57">
        <v>759</v>
      </c>
      <c r="S11" s="57">
        <v>818</v>
      </c>
      <c r="T11" s="57">
        <v>1309</v>
      </c>
      <c r="U11" s="57">
        <v>1740</v>
      </c>
    </row>
    <row r="12" spans="1:21" x14ac:dyDescent="0.2">
      <c r="A12" s="266" t="s">
        <v>172</v>
      </c>
      <c r="B12" s="267" t="s">
        <v>172</v>
      </c>
      <c r="C12" s="268" t="s">
        <v>172</v>
      </c>
      <c r="D12" s="99" t="s">
        <v>28</v>
      </c>
      <c r="E12" s="54">
        <v>5001552098</v>
      </c>
      <c r="F12" s="56">
        <v>24</v>
      </c>
      <c r="G12" s="54" t="s">
        <v>21</v>
      </c>
      <c r="H12" s="54" t="s">
        <v>52</v>
      </c>
      <c r="I12" s="54">
        <v>18</v>
      </c>
      <c r="J12" s="57">
        <v>2680</v>
      </c>
      <c r="K12" s="57">
        <v>2360</v>
      </c>
      <c r="L12" s="57">
        <v>2360</v>
      </c>
      <c r="M12" s="57">
        <v>2120</v>
      </c>
      <c r="N12" s="57">
        <v>2120</v>
      </c>
      <c r="O12" s="57">
        <v>1880</v>
      </c>
      <c r="P12" s="57">
        <v>1960</v>
      </c>
      <c r="Q12" s="57">
        <v>1840</v>
      </c>
      <c r="R12" s="57">
        <v>2040</v>
      </c>
      <c r="S12" s="57">
        <v>2200</v>
      </c>
      <c r="T12" s="57">
        <v>2320</v>
      </c>
      <c r="U12" s="57">
        <v>2600</v>
      </c>
    </row>
    <row r="13" spans="1:21" x14ac:dyDescent="0.2">
      <c r="A13" s="266" t="s">
        <v>172</v>
      </c>
      <c r="B13" s="267" t="s">
        <v>172</v>
      </c>
      <c r="C13" s="268" t="s">
        <v>172</v>
      </c>
      <c r="D13" s="99" t="s">
        <v>28</v>
      </c>
      <c r="E13" s="54">
        <v>5001587624</v>
      </c>
      <c r="F13" s="56">
        <v>24</v>
      </c>
      <c r="G13" s="54" t="s">
        <v>26</v>
      </c>
      <c r="H13" s="54" t="s">
        <v>52</v>
      </c>
      <c r="I13" s="54">
        <v>18</v>
      </c>
      <c r="J13" s="57">
        <v>130</v>
      </c>
      <c r="K13" s="57">
        <v>100</v>
      </c>
      <c r="L13" s="57">
        <v>120</v>
      </c>
      <c r="M13" s="57">
        <v>130</v>
      </c>
      <c r="N13" s="57">
        <v>150</v>
      </c>
      <c r="O13" s="57">
        <v>130</v>
      </c>
      <c r="P13" s="57">
        <v>130</v>
      </c>
      <c r="Q13" s="57">
        <v>120</v>
      </c>
      <c r="R13" s="57">
        <v>140</v>
      </c>
      <c r="S13" s="57">
        <v>130</v>
      </c>
      <c r="T13" s="57">
        <v>130</v>
      </c>
      <c r="U13" s="57">
        <v>150</v>
      </c>
    </row>
    <row r="14" spans="1:21" x14ac:dyDescent="0.2">
      <c r="A14" s="266" t="s">
        <v>172</v>
      </c>
      <c r="B14" s="267" t="s">
        <v>172</v>
      </c>
      <c r="C14" s="268" t="s">
        <v>172</v>
      </c>
      <c r="D14" s="99" t="s">
        <v>28</v>
      </c>
      <c r="E14" s="54">
        <v>5001001466</v>
      </c>
      <c r="F14" s="56">
        <v>24</v>
      </c>
      <c r="G14" s="54" t="s">
        <v>26</v>
      </c>
      <c r="H14" s="54" t="s">
        <v>52</v>
      </c>
      <c r="I14" s="54">
        <v>18</v>
      </c>
      <c r="J14" s="57">
        <v>4902</v>
      </c>
      <c r="K14" s="57">
        <v>5883</v>
      </c>
      <c r="L14" s="57">
        <v>5832</v>
      </c>
      <c r="M14" s="57">
        <v>5128</v>
      </c>
      <c r="N14" s="57">
        <v>5318</v>
      </c>
      <c r="O14" s="57">
        <v>3167</v>
      </c>
      <c r="P14" s="57">
        <v>2651</v>
      </c>
      <c r="Q14" s="57">
        <v>2649</v>
      </c>
      <c r="R14" s="57">
        <v>1332</v>
      </c>
      <c r="S14" s="57">
        <v>1927</v>
      </c>
      <c r="T14" s="57">
        <v>4024</v>
      </c>
      <c r="U14" s="57">
        <v>6545</v>
      </c>
    </row>
    <row r="15" spans="1:21" x14ac:dyDescent="0.2">
      <c r="A15" s="266" t="s">
        <v>172</v>
      </c>
      <c r="B15" s="267" t="s">
        <v>172</v>
      </c>
      <c r="C15" s="268" t="s">
        <v>172</v>
      </c>
      <c r="D15" s="99" t="s">
        <v>28</v>
      </c>
      <c r="E15" s="54">
        <v>5001108723</v>
      </c>
      <c r="F15" s="56">
        <v>24</v>
      </c>
      <c r="G15" s="54" t="s">
        <v>26</v>
      </c>
      <c r="H15" s="54" t="s">
        <v>52</v>
      </c>
      <c r="I15" s="54">
        <v>18</v>
      </c>
      <c r="J15" s="57">
        <v>2640</v>
      </c>
      <c r="K15" s="57">
        <v>2480</v>
      </c>
      <c r="L15" s="57">
        <v>2400</v>
      </c>
      <c r="M15" s="57">
        <v>2160</v>
      </c>
      <c r="N15" s="57">
        <v>1920</v>
      </c>
      <c r="O15" s="57">
        <v>1760</v>
      </c>
      <c r="P15" s="57">
        <v>1840</v>
      </c>
      <c r="Q15" s="57">
        <v>1920</v>
      </c>
      <c r="R15" s="57">
        <v>1920</v>
      </c>
      <c r="S15" s="57">
        <v>2000</v>
      </c>
      <c r="T15" s="57">
        <v>2880</v>
      </c>
      <c r="U15" s="57">
        <v>2800</v>
      </c>
    </row>
    <row r="16" spans="1:21" x14ac:dyDescent="0.2">
      <c r="A16" s="266" t="s">
        <v>172</v>
      </c>
      <c r="B16" s="267" t="s">
        <v>172</v>
      </c>
      <c r="C16" s="268" t="s">
        <v>172</v>
      </c>
      <c r="D16" s="99" t="s">
        <v>28</v>
      </c>
      <c r="E16" s="54">
        <v>5001058253</v>
      </c>
      <c r="F16" s="56">
        <v>24</v>
      </c>
      <c r="G16" s="54" t="s">
        <v>26</v>
      </c>
      <c r="H16" s="54" t="s">
        <v>52</v>
      </c>
      <c r="I16" s="54">
        <v>18</v>
      </c>
      <c r="J16" s="57">
        <v>2600</v>
      </c>
      <c r="K16" s="57">
        <v>3621</v>
      </c>
      <c r="L16" s="57">
        <v>3099</v>
      </c>
      <c r="M16" s="57">
        <v>2620</v>
      </c>
      <c r="N16" s="57">
        <v>1827</v>
      </c>
      <c r="O16" s="57">
        <v>1213</v>
      </c>
      <c r="P16" s="57">
        <v>577</v>
      </c>
      <c r="Q16" s="57">
        <v>597</v>
      </c>
      <c r="R16" s="57">
        <v>720</v>
      </c>
      <c r="S16" s="57">
        <v>997</v>
      </c>
      <c r="T16" s="57">
        <v>1874</v>
      </c>
      <c r="U16" s="57">
        <v>2624</v>
      </c>
    </row>
    <row r="17" spans="1:21" x14ac:dyDescent="0.2">
      <c r="A17" s="266" t="s">
        <v>172</v>
      </c>
      <c r="B17" s="267" t="s">
        <v>172</v>
      </c>
      <c r="C17" s="268" t="s">
        <v>172</v>
      </c>
      <c r="D17" s="99" t="s">
        <v>28</v>
      </c>
      <c r="E17" s="54">
        <v>5001450160</v>
      </c>
      <c r="F17" s="56">
        <v>24</v>
      </c>
      <c r="G17" s="54" t="s">
        <v>26</v>
      </c>
      <c r="H17" s="54" t="s">
        <v>52</v>
      </c>
      <c r="I17" s="54">
        <v>18</v>
      </c>
      <c r="J17" s="57">
        <v>6440</v>
      </c>
      <c r="K17" s="57">
        <v>6880</v>
      </c>
      <c r="L17" s="57">
        <v>6440</v>
      </c>
      <c r="M17" s="57">
        <v>5360</v>
      </c>
      <c r="N17" s="57">
        <v>4720</v>
      </c>
      <c r="O17" s="57">
        <v>5080</v>
      </c>
      <c r="P17" s="57">
        <v>5320</v>
      </c>
      <c r="Q17" s="57">
        <v>5600</v>
      </c>
      <c r="R17" s="57">
        <v>5840</v>
      </c>
      <c r="S17" s="57">
        <v>4600</v>
      </c>
      <c r="T17" s="57">
        <v>5480</v>
      </c>
      <c r="U17" s="57">
        <v>6160</v>
      </c>
    </row>
    <row r="18" spans="1:21" x14ac:dyDescent="0.2">
      <c r="A18" s="266" t="s">
        <v>172</v>
      </c>
      <c r="B18" s="267" t="s">
        <v>172</v>
      </c>
      <c r="C18" s="268" t="s">
        <v>172</v>
      </c>
      <c r="D18" s="99" t="s">
        <v>28</v>
      </c>
      <c r="E18" s="54">
        <v>5001052647</v>
      </c>
      <c r="F18" s="56">
        <v>24</v>
      </c>
      <c r="G18" s="54" t="s">
        <v>26</v>
      </c>
      <c r="H18" s="54" t="s">
        <v>52</v>
      </c>
      <c r="I18" s="54">
        <v>18</v>
      </c>
      <c r="J18" s="57">
        <v>850</v>
      </c>
      <c r="K18" s="57">
        <v>900</v>
      </c>
      <c r="L18" s="57">
        <v>820</v>
      </c>
      <c r="M18" s="57">
        <v>670</v>
      </c>
      <c r="N18" s="57">
        <v>500</v>
      </c>
      <c r="O18" s="57">
        <v>550</v>
      </c>
      <c r="P18" s="57">
        <v>540</v>
      </c>
      <c r="Q18" s="57">
        <v>460</v>
      </c>
      <c r="R18" s="57">
        <v>560</v>
      </c>
      <c r="S18" s="57">
        <v>660</v>
      </c>
      <c r="T18" s="57">
        <v>710</v>
      </c>
      <c r="U18" s="57">
        <v>980</v>
      </c>
    </row>
    <row r="19" spans="1:21" x14ac:dyDescent="0.2">
      <c r="A19" s="266" t="s">
        <v>172</v>
      </c>
      <c r="B19" s="267" t="s">
        <v>172</v>
      </c>
      <c r="C19" s="268" t="s">
        <v>172</v>
      </c>
      <c r="D19" s="99" t="s">
        <v>28</v>
      </c>
      <c r="E19" s="54">
        <v>5001195191</v>
      </c>
      <c r="F19" s="56">
        <v>24</v>
      </c>
      <c r="G19" s="54" t="s">
        <v>26</v>
      </c>
      <c r="H19" s="54" t="s">
        <v>52</v>
      </c>
      <c r="I19" s="54">
        <v>18</v>
      </c>
      <c r="J19" s="57">
        <v>480</v>
      </c>
      <c r="K19" s="57">
        <v>560</v>
      </c>
      <c r="L19" s="57">
        <v>490</v>
      </c>
      <c r="M19" s="57">
        <v>530</v>
      </c>
      <c r="N19" s="57">
        <v>520</v>
      </c>
      <c r="O19" s="57">
        <v>520</v>
      </c>
      <c r="P19" s="57">
        <v>460</v>
      </c>
      <c r="Q19" s="57">
        <v>560</v>
      </c>
      <c r="R19" s="57">
        <v>400</v>
      </c>
      <c r="S19" s="57">
        <v>380</v>
      </c>
      <c r="T19" s="57">
        <v>370</v>
      </c>
      <c r="U19" s="57">
        <v>550</v>
      </c>
    </row>
    <row r="20" spans="1:21" x14ac:dyDescent="0.2">
      <c r="A20" s="266" t="s">
        <v>172</v>
      </c>
      <c r="B20" s="267" t="s">
        <v>172</v>
      </c>
      <c r="C20" s="268" t="s">
        <v>172</v>
      </c>
      <c r="D20" s="99" t="s">
        <v>28</v>
      </c>
      <c r="E20" s="54">
        <v>5001674463</v>
      </c>
      <c r="F20" s="56">
        <v>24</v>
      </c>
      <c r="G20" s="54" t="s">
        <v>26</v>
      </c>
      <c r="H20" s="54" t="s">
        <v>52</v>
      </c>
      <c r="I20" s="54">
        <v>18</v>
      </c>
      <c r="J20" s="57">
        <v>101</v>
      </c>
      <c r="K20" s="57">
        <v>95</v>
      </c>
      <c r="L20" s="57">
        <v>81</v>
      </c>
      <c r="M20" s="57">
        <v>68</v>
      </c>
      <c r="N20" s="57">
        <v>14</v>
      </c>
      <c r="O20" s="57">
        <v>4</v>
      </c>
      <c r="P20" s="57">
        <v>4</v>
      </c>
      <c r="Q20" s="57">
        <v>6</v>
      </c>
      <c r="R20" s="57">
        <v>4</v>
      </c>
      <c r="S20" s="57">
        <v>4</v>
      </c>
      <c r="T20" s="57">
        <v>7</v>
      </c>
      <c r="U20" s="57">
        <v>6</v>
      </c>
    </row>
    <row r="21" spans="1:21" x14ac:dyDescent="0.2">
      <c r="A21" s="266" t="s">
        <v>172</v>
      </c>
      <c r="B21" s="267" t="s">
        <v>172</v>
      </c>
      <c r="C21" s="268" t="s">
        <v>172</v>
      </c>
      <c r="D21" s="99" t="s">
        <v>28</v>
      </c>
      <c r="E21" s="54">
        <v>5000378199</v>
      </c>
      <c r="F21" s="56">
        <v>24</v>
      </c>
      <c r="G21" s="54" t="s">
        <v>26</v>
      </c>
      <c r="H21" s="54" t="s">
        <v>52</v>
      </c>
      <c r="I21" s="54">
        <v>18</v>
      </c>
      <c r="J21" s="57">
        <v>202</v>
      </c>
      <c r="K21" s="57">
        <v>271</v>
      </c>
      <c r="L21" s="57">
        <v>314</v>
      </c>
      <c r="M21" s="57">
        <v>304</v>
      </c>
      <c r="N21" s="57">
        <v>289</v>
      </c>
      <c r="O21" s="57">
        <v>266</v>
      </c>
      <c r="P21" s="57">
        <v>240</v>
      </c>
      <c r="Q21" s="57">
        <v>196</v>
      </c>
      <c r="R21" s="57">
        <v>195</v>
      </c>
      <c r="S21" s="57">
        <v>187</v>
      </c>
      <c r="T21" s="57">
        <v>199</v>
      </c>
      <c r="U21" s="57">
        <v>204</v>
      </c>
    </row>
    <row r="22" spans="1:21" x14ac:dyDescent="0.2">
      <c r="A22" s="266" t="s">
        <v>172</v>
      </c>
      <c r="B22" s="267" t="s">
        <v>172</v>
      </c>
      <c r="C22" s="268" t="s">
        <v>172</v>
      </c>
      <c r="D22" s="99" t="s">
        <v>28</v>
      </c>
      <c r="E22" s="54">
        <v>5000399616</v>
      </c>
      <c r="F22" s="56">
        <v>24</v>
      </c>
      <c r="G22" s="54" t="s">
        <v>26</v>
      </c>
      <c r="H22" s="54" t="s">
        <v>52</v>
      </c>
      <c r="I22" s="54">
        <v>18</v>
      </c>
      <c r="J22" s="57">
        <v>248</v>
      </c>
      <c r="K22" s="57">
        <v>321</v>
      </c>
      <c r="L22" s="57">
        <v>336</v>
      </c>
      <c r="M22" s="57">
        <v>249</v>
      </c>
      <c r="N22" s="57">
        <v>98</v>
      </c>
      <c r="O22" s="57">
        <v>66</v>
      </c>
      <c r="P22" s="57">
        <v>58</v>
      </c>
      <c r="Q22" s="57">
        <v>53</v>
      </c>
      <c r="R22" s="57">
        <v>72</v>
      </c>
      <c r="S22" s="57">
        <v>67</v>
      </c>
      <c r="T22" s="57">
        <v>193</v>
      </c>
      <c r="U22" s="57">
        <v>309</v>
      </c>
    </row>
    <row r="23" spans="1:21" x14ac:dyDescent="0.2">
      <c r="A23" s="266" t="s">
        <v>172</v>
      </c>
      <c r="B23" s="267" t="s">
        <v>172</v>
      </c>
      <c r="C23" s="268" t="s">
        <v>172</v>
      </c>
      <c r="D23" s="99" t="s">
        <v>28</v>
      </c>
      <c r="E23" s="54">
        <v>5000403162</v>
      </c>
      <c r="F23" s="56">
        <v>24</v>
      </c>
      <c r="G23" s="54" t="s">
        <v>26</v>
      </c>
      <c r="H23" s="54" t="s">
        <v>52</v>
      </c>
      <c r="I23" s="54">
        <v>18</v>
      </c>
      <c r="J23" s="57">
        <v>156</v>
      </c>
      <c r="K23" s="57">
        <v>530</v>
      </c>
      <c r="L23" s="57">
        <v>2335</v>
      </c>
      <c r="M23" s="57">
        <v>1604</v>
      </c>
      <c r="N23" s="57">
        <v>710</v>
      </c>
      <c r="O23" s="57">
        <v>172</v>
      </c>
      <c r="P23" s="57">
        <v>157</v>
      </c>
      <c r="Q23" s="57">
        <v>135</v>
      </c>
      <c r="R23" s="57">
        <v>145</v>
      </c>
      <c r="S23" s="57">
        <v>190</v>
      </c>
      <c r="T23" s="57">
        <v>294</v>
      </c>
      <c r="U23" s="57">
        <v>157</v>
      </c>
    </row>
    <row r="24" spans="1:21" x14ac:dyDescent="0.2">
      <c r="A24" s="266" t="s">
        <v>172</v>
      </c>
      <c r="B24" s="267" t="s">
        <v>172</v>
      </c>
      <c r="C24" s="268" t="s">
        <v>172</v>
      </c>
      <c r="D24" s="99" t="s">
        <v>28</v>
      </c>
      <c r="E24" s="54">
        <v>5000603634</v>
      </c>
      <c r="F24" s="56">
        <v>24</v>
      </c>
      <c r="G24" s="54" t="s">
        <v>26</v>
      </c>
      <c r="H24" s="54" t="s">
        <v>52</v>
      </c>
      <c r="I24" s="54">
        <v>18</v>
      </c>
      <c r="J24" s="57">
        <v>183</v>
      </c>
      <c r="K24" s="57">
        <v>168</v>
      </c>
      <c r="L24" s="57">
        <v>145</v>
      </c>
      <c r="M24" s="57">
        <v>122</v>
      </c>
      <c r="N24" s="57">
        <v>122</v>
      </c>
      <c r="O24" s="57">
        <v>136</v>
      </c>
      <c r="P24" s="57">
        <v>150</v>
      </c>
      <c r="Q24" s="57">
        <v>137</v>
      </c>
      <c r="R24" s="57">
        <v>129</v>
      </c>
      <c r="S24" s="57">
        <v>140</v>
      </c>
      <c r="T24" s="57">
        <v>185</v>
      </c>
      <c r="U24" s="57">
        <v>201.3</v>
      </c>
    </row>
    <row r="25" spans="1:21" x14ac:dyDescent="0.2">
      <c r="A25" s="266" t="s">
        <v>172</v>
      </c>
      <c r="B25" s="267" t="s">
        <v>172</v>
      </c>
      <c r="C25" s="268" t="s">
        <v>172</v>
      </c>
      <c r="D25" s="99" t="s">
        <v>28</v>
      </c>
      <c r="E25" s="54">
        <v>5000686999</v>
      </c>
      <c r="F25" s="56">
        <v>24</v>
      </c>
      <c r="G25" s="54" t="s">
        <v>26</v>
      </c>
      <c r="H25" s="54" t="s">
        <v>52</v>
      </c>
      <c r="I25" s="54">
        <v>18</v>
      </c>
      <c r="J25" s="57">
        <v>2410</v>
      </c>
      <c r="K25" s="57">
        <v>2630</v>
      </c>
      <c r="L25" s="57">
        <v>2160</v>
      </c>
      <c r="M25" s="57">
        <v>1780</v>
      </c>
      <c r="N25" s="57">
        <v>1580</v>
      </c>
      <c r="O25" s="57">
        <v>1410</v>
      </c>
      <c r="P25" s="57">
        <v>1140</v>
      </c>
      <c r="Q25" s="57">
        <v>1260</v>
      </c>
      <c r="R25" s="57">
        <v>1600</v>
      </c>
      <c r="S25" s="57">
        <v>1770</v>
      </c>
      <c r="T25" s="57">
        <v>2190</v>
      </c>
      <c r="U25" s="57">
        <v>2380</v>
      </c>
    </row>
    <row r="26" spans="1:21" x14ac:dyDescent="0.2">
      <c r="A26" s="266" t="s">
        <v>172</v>
      </c>
      <c r="B26" s="267" t="s">
        <v>172</v>
      </c>
      <c r="C26" s="268" t="s">
        <v>172</v>
      </c>
      <c r="D26" s="99" t="s">
        <v>28</v>
      </c>
      <c r="E26" s="54">
        <v>5000535790</v>
      </c>
      <c r="F26" s="56">
        <v>24</v>
      </c>
      <c r="G26" s="54" t="s">
        <v>26</v>
      </c>
      <c r="H26" s="54" t="s">
        <v>52</v>
      </c>
      <c r="I26" s="54">
        <v>18</v>
      </c>
      <c r="J26" s="57">
        <v>1227</v>
      </c>
      <c r="K26" s="57">
        <v>1128</v>
      </c>
      <c r="L26" s="57">
        <v>1011</v>
      </c>
      <c r="M26" s="57">
        <v>848</v>
      </c>
      <c r="N26" s="57">
        <v>785</v>
      </c>
      <c r="O26" s="57">
        <v>661</v>
      </c>
      <c r="P26" s="57">
        <v>624</v>
      </c>
      <c r="Q26" s="57">
        <v>701</v>
      </c>
      <c r="R26" s="57">
        <v>830</v>
      </c>
      <c r="S26" s="57">
        <v>918</v>
      </c>
      <c r="T26" s="57">
        <v>1195</v>
      </c>
      <c r="U26" s="57">
        <v>1298</v>
      </c>
    </row>
    <row r="27" spans="1:21" x14ac:dyDescent="0.2">
      <c r="A27" s="266" t="s">
        <v>172</v>
      </c>
      <c r="B27" s="267" t="s">
        <v>172</v>
      </c>
      <c r="C27" s="268" t="s">
        <v>172</v>
      </c>
      <c r="D27" s="99" t="s">
        <v>28</v>
      </c>
      <c r="E27" s="54">
        <v>5001837148</v>
      </c>
      <c r="F27" s="56">
        <v>24</v>
      </c>
      <c r="G27" s="54" t="s">
        <v>26</v>
      </c>
      <c r="H27" s="54" t="s">
        <v>52</v>
      </c>
      <c r="I27" s="54">
        <v>18</v>
      </c>
      <c r="J27" s="57">
        <v>7600</v>
      </c>
      <c r="K27" s="57">
        <v>6160</v>
      </c>
      <c r="L27" s="57">
        <v>5040</v>
      </c>
      <c r="M27" s="57">
        <v>3120</v>
      </c>
      <c r="N27" s="57">
        <v>5400</v>
      </c>
      <c r="O27" s="57">
        <v>7880</v>
      </c>
      <c r="P27" s="57">
        <v>6440</v>
      </c>
      <c r="Q27" s="57">
        <v>3760</v>
      </c>
      <c r="R27" s="57">
        <v>4560</v>
      </c>
      <c r="S27" s="57">
        <v>4840</v>
      </c>
      <c r="T27" s="57">
        <v>6400</v>
      </c>
      <c r="U27" s="57">
        <v>8840</v>
      </c>
    </row>
    <row r="28" spans="1:21" x14ac:dyDescent="0.2">
      <c r="A28" s="266" t="s">
        <v>172</v>
      </c>
      <c r="B28" s="267" t="s">
        <v>172</v>
      </c>
      <c r="C28" s="268" t="s">
        <v>172</v>
      </c>
      <c r="D28" s="99" t="s">
        <v>28</v>
      </c>
      <c r="E28" s="54">
        <v>5000600030</v>
      </c>
      <c r="F28" s="56">
        <v>24</v>
      </c>
      <c r="G28" s="54" t="s">
        <v>26</v>
      </c>
      <c r="H28" s="54" t="s">
        <v>52</v>
      </c>
      <c r="I28" s="54">
        <v>18</v>
      </c>
      <c r="J28" s="57">
        <v>5020</v>
      </c>
      <c r="K28" s="57">
        <v>5510</v>
      </c>
      <c r="L28" s="57">
        <v>3540</v>
      </c>
      <c r="M28" s="57">
        <v>3360</v>
      </c>
      <c r="N28" s="57">
        <v>900</v>
      </c>
      <c r="O28" s="57">
        <v>860</v>
      </c>
      <c r="P28" s="57">
        <v>1570</v>
      </c>
      <c r="Q28" s="57">
        <v>780</v>
      </c>
      <c r="R28" s="57">
        <v>920</v>
      </c>
      <c r="S28" s="57">
        <v>950</v>
      </c>
      <c r="T28" s="57">
        <v>2050</v>
      </c>
      <c r="U28" s="57">
        <v>2460</v>
      </c>
    </row>
    <row r="29" spans="1:21" x14ac:dyDescent="0.2">
      <c r="A29" s="266" t="s">
        <v>172</v>
      </c>
      <c r="B29" s="267" t="s">
        <v>172</v>
      </c>
      <c r="C29" s="268" t="s">
        <v>172</v>
      </c>
      <c r="D29" s="99" t="s">
        <v>28</v>
      </c>
      <c r="E29" s="54">
        <v>5000065735</v>
      </c>
      <c r="F29" s="56">
        <v>24</v>
      </c>
      <c r="G29" s="54" t="s">
        <v>26</v>
      </c>
      <c r="H29" s="54" t="s">
        <v>52</v>
      </c>
      <c r="I29" s="54">
        <v>18</v>
      </c>
      <c r="J29" s="57">
        <v>815</v>
      </c>
      <c r="K29" s="57">
        <v>755</v>
      </c>
      <c r="L29" s="57">
        <v>919</v>
      </c>
      <c r="M29" s="57">
        <v>391</v>
      </c>
      <c r="N29" s="57">
        <v>270</v>
      </c>
      <c r="O29" s="57">
        <v>91</v>
      </c>
      <c r="P29" s="57">
        <v>20</v>
      </c>
      <c r="Q29" s="57">
        <v>5</v>
      </c>
      <c r="R29" s="57">
        <v>24</v>
      </c>
      <c r="S29" s="57">
        <v>67</v>
      </c>
      <c r="T29" s="57">
        <v>304</v>
      </c>
      <c r="U29" s="57">
        <v>971</v>
      </c>
    </row>
    <row r="30" spans="1:21" x14ac:dyDescent="0.2">
      <c r="A30" s="266" t="s">
        <v>172</v>
      </c>
      <c r="B30" s="267" t="s">
        <v>172</v>
      </c>
      <c r="C30" s="268" t="s">
        <v>172</v>
      </c>
      <c r="D30" s="99" t="s">
        <v>28</v>
      </c>
      <c r="E30" s="54">
        <v>5000837522</v>
      </c>
      <c r="F30" s="56">
        <v>24</v>
      </c>
      <c r="G30" s="54" t="s">
        <v>26</v>
      </c>
      <c r="H30" s="54" t="s">
        <v>52</v>
      </c>
      <c r="I30" s="54">
        <v>18</v>
      </c>
      <c r="J30" s="57">
        <v>7960</v>
      </c>
      <c r="K30" s="57">
        <v>8830</v>
      </c>
      <c r="L30" s="57">
        <v>7490</v>
      </c>
      <c r="M30" s="57">
        <v>6430</v>
      </c>
      <c r="N30" s="57">
        <v>5630</v>
      </c>
      <c r="O30" s="57">
        <v>5300</v>
      </c>
      <c r="P30" s="57">
        <v>4240</v>
      </c>
      <c r="Q30" s="57">
        <v>4370</v>
      </c>
      <c r="R30" s="57">
        <v>5290</v>
      </c>
      <c r="S30" s="57">
        <v>4090</v>
      </c>
      <c r="T30" s="57">
        <v>5150</v>
      </c>
      <c r="U30" s="57">
        <v>5730</v>
      </c>
    </row>
    <row r="31" spans="1:21" x14ac:dyDescent="0.2">
      <c r="A31" s="266" t="s">
        <v>172</v>
      </c>
      <c r="B31" s="267" t="s">
        <v>172</v>
      </c>
      <c r="C31" s="268" t="s">
        <v>172</v>
      </c>
      <c r="D31" s="99" t="s">
        <v>28</v>
      </c>
      <c r="E31" s="54">
        <v>5000042076</v>
      </c>
      <c r="F31" s="56">
        <v>24</v>
      </c>
      <c r="G31" s="54" t="s">
        <v>26</v>
      </c>
      <c r="H31" s="54" t="s">
        <v>52</v>
      </c>
      <c r="I31" s="54">
        <v>18</v>
      </c>
      <c r="J31" s="57">
        <v>792</v>
      </c>
      <c r="K31" s="57">
        <v>846</v>
      </c>
      <c r="L31" s="57">
        <v>729</v>
      </c>
      <c r="M31" s="57">
        <v>569</v>
      </c>
      <c r="N31" s="57">
        <v>545</v>
      </c>
      <c r="O31" s="57">
        <v>536</v>
      </c>
      <c r="P31" s="57">
        <v>871</v>
      </c>
      <c r="Q31" s="57">
        <v>1166</v>
      </c>
      <c r="R31" s="57">
        <v>1230</v>
      </c>
      <c r="S31" s="57">
        <v>946</v>
      </c>
      <c r="T31" s="57">
        <v>716</v>
      </c>
      <c r="U31" s="57">
        <v>760</v>
      </c>
    </row>
    <row r="32" spans="1:21" x14ac:dyDescent="0.2">
      <c r="A32" s="266" t="s">
        <v>172</v>
      </c>
      <c r="B32" s="267" t="s">
        <v>172</v>
      </c>
      <c r="C32" s="268" t="s">
        <v>172</v>
      </c>
      <c r="D32" s="99" t="s">
        <v>28</v>
      </c>
      <c r="E32" s="54">
        <v>5001165624</v>
      </c>
      <c r="F32" s="56">
        <v>24</v>
      </c>
      <c r="G32" s="54" t="s">
        <v>26</v>
      </c>
      <c r="H32" s="54" t="s">
        <v>52</v>
      </c>
      <c r="I32" s="54">
        <v>18</v>
      </c>
      <c r="J32" s="57">
        <v>3730</v>
      </c>
      <c r="K32" s="57">
        <v>3990</v>
      </c>
      <c r="L32" s="57">
        <v>3290</v>
      </c>
      <c r="M32" s="57">
        <v>2820</v>
      </c>
      <c r="N32" s="57">
        <v>2500</v>
      </c>
      <c r="O32" s="57">
        <v>2320</v>
      </c>
      <c r="P32" s="57">
        <v>1870</v>
      </c>
      <c r="Q32" s="57">
        <v>1950</v>
      </c>
      <c r="R32" s="57">
        <v>2470</v>
      </c>
      <c r="S32" s="57">
        <v>2670</v>
      </c>
      <c r="T32" s="57">
        <v>3390</v>
      </c>
      <c r="U32" s="57">
        <v>3700</v>
      </c>
    </row>
    <row r="33" spans="1:21" x14ac:dyDescent="0.2">
      <c r="A33" s="266" t="s">
        <v>172</v>
      </c>
      <c r="B33" s="267" t="s">
        <v>172</v>
      </c>
      <c r="C33" s="268" t="s">
        <v>172</v>
      </c>
      <c r="D33" s="99" t="s">
        <v>28</v>
      </c>
      <c r="E33" s="54">
        <v>5001114889</v>
      </c>
      <c r="F33" s="56">
        <v>24</v>
      </c>
      <c r="G33" s="54" t="s">
        <v>26</v>
      </c>
      <c r="H33" s="54" t="s">
        <v>52</v>
      </c>
      <c r="I33" s="54">
        <v>18</v>
      </c>
      <c r="J33" s="57">
        <v>25</v>
      </c>
      <c r="K33" s="57">
        <v>26</v>
      </c>
      <c r="L33" s="57">
        <v>26</v>
      </c>
      <c r="M33" s="57">
        <v>26</v>
      </c>
      <c r="N33" s="57">
        <v>26</v>
      </c>
      <c r="O33" s="57">
        <v>26</v>
      </c>
      <c r="P33" s="57">
        <v>22</v>
      </c>
      <c r="Q33" s="57">
        <v>70</v>
      </c>
      <c r="R33" s="57">
        <v>27</v>
      </c>
      <c r="S33" s="57">
        <v>25</v>
      </c>
      <c r="T33" s="57">
        <v>28</v>
      </c>
      <c r="U33" s="57">
        <v>28</v>
      </c>
    </row>
    <row r="34" spans="1:21" x14ac:dyDescent="0.2">
      <c r="A34" s="266" t="s">
        <v>172</v>
      </c>
      <c r="B34" s="267" t="s">
        <v>172</v>
      </c>
      <c r="C34" s="268" t="s">
        <v>172</v>
      </c>
      <c r="D34" s="99" t="s">
        <v>28</v>
      </c>
      <c r="E34" s="54">
        <v>5001335571</v>
      </c>
      <c r="F34" s="56">
        <v>24</v>
      </c>
      <c r="G34" s="54" t="s">
        <v>26</v>
      </c>
      <c r="H34" s="54" t="s">
        <v>52</v>
      </c>
      <c r="I34" s="54">
        <v>18</v>
      </c>
      <c r="J34" s="57">
        <v>750</v>
      </c>
      <c r="K34" s="57">
        <v>800</v>
      </c>
      <c r="L34" s="57">
        <v>660</v>
      </c>
      <c r="M34" s="57">
        <v>600</v>
      </c>
      <c r="N34" s="57">
        <v>560</v>
      </c>
      <c r="O34" s="57">
        <v>520</v>
      </c>
      <c r="P34" s="57">
        <v>450</v>
      </c>
      <c r="Q34" s="57">
        <v>470</v>
      </c>
      <c r="R34" s="57">
        <v>430</v>
      </c>
      <c r="S34" s="57">
        <v>290</v>
      </c>
      <c r="T34" s="57">
        <v>370</v>
      </c>
      <c r="U34" s="57">
        <v>380</v>
      </c>
    </row>
    <row r="35" spans="1:21" x14ac:dyDescent="0.2">
      <c r="A35" s="266" t="s">
        <v>172</v>
      </c>
      <c r="B35" s="267" t="s">
        <v>172</v>
      </c>
      <c r="C35" s="268" t="s">
        <v>172</v>
      </c>
      <c r="D35" s="99" t="s">
        <v>28</v>
      </c>
      <c r="E35" s="54">
        <v>5001465801</v>
      </c>
      <c r="F35" s="56">
        <v>24</v>
      </c>
      <c r="G35" s="54" t="s">
        <v>26</v>
      </c>
      <c r="H35" s="54" t="s">
        <v>52</v>
      </c>
      <c r="I35" s="54">
        <v>18</v>
      </c>
      <c r="J35" s="57">
        <v>3840</v>
      </c>
      <c r="K35" s="57">
        <v>3800</v>
      </c>
      <c r="L35" s="57">
        <v>3680</v>
      </c>
      <c r="M35" s="57">
        <v>3360</v>
      </c>
      <c r="N35" s="57">
        <v>3560</v>
      </c>
      <c r="O35" s="57">
        <v>3320</v>
      </c>
      <c r="P35" s="57">
        <v>3840</v>
      </c>
      <c r="Q35" s="57">
        <v>3520</v>
      </c>
      <c r="R35" s="57">
        <v>3600</v>
      </c>
      <c r="S35" s="57">
        <v>3720</v>
      </c>
      <c r="T35" s="57">
        <v>3720</v>
      </c>
      <c r="U35" s="57">
        <v>4160</v>
      </c>
    </row>
    <row r="36" spans="1:21" x14ac:dyDescent="0.2">
      <c r="A36" s="266" t="s">
        <v>172</v>
      </c>
      <c r="B36" s="267" t="s">
        <v>172</v>
      </c>
      <c r="C36" s="268" t="s">
        <v>172</v>
      </c>
      <c r="D36" s="99" t="s">
        <v>28</v>
      </c>
      <c r="E36" s="54">
        <v>5001047566</v>
      </c>
      <c r="F36" s="56">
        <v>24</v>
      </c>
      <c r="G36" s="54" t="s">
        <v>26</v>
      </c>
      <c r="H36" s="54" t="s">
        <v>52</v>
      </c>
      <c r="I36" s="54">
        <v>18</v>
      </c>
      <c r="J36" s="57">
        <v>170</v>
      </c>
      <c r="K36" s="57">
        <v>288</v>
      </c>
      <c r="L36" s="57">
        <v>224</v>
      </c>
      <c r="M36" s="57">
        <v>156</v>
      </c>
      <c r="N36" s="57">
        <v>225</v>
      </c>
      <c r="O36" s="57">
        <v>204</v>
      </c>
      <c r="P36" s="57">
        <v>153</v>
      </c>
      <c r="Q36" s="57">
        <v>476</v>
      </c>
      <c r="R36" s="57">
        <v>1073</v>
      </c>
      <c r="S36" s="57">
        <v>464</v>
      </c>
      <c r="T36" s="57">
        <v>1192</v>
      </c>
      <c r="U36" s="57">
        <v>852</v>
      </c>
    </row>
    <row r="37" spans="1:21" x14ac:dyDescent="0.2">
      <c r="A37" s="266" t="s">
        <v>172</v>
      </c>
      <c r="B37" s="267" t="s">
        <v>172</v>
      </c>
      <c r="C37" s="268" t="s">
        <v>172</v>
      </c>
      <c r="D37" s="99" t="s">
        <v>28</v>
      </c>
      <c r="E37" s="54">
        <v>5000973758</v>
      </c>
      <c r="F37" s="56">
        <v>24</v>
      </c>
      <c r="G37" s="54" t="s">
        <v>26</v>
      </c>
      <c r="H37" s="54" t="s">
        <v>52</v>
      </c>
      <c r="I37" s="54">
        <v>18</v>
      </c>
      <c r="J37" s="57">
        <v>1938</v>
      </c>
      <c r="K37" s="57">
        <v>1948</v>
      </c>
      <c r="L37" s="57">
        <v>1946</v>
      </c>
      <c r="M37" s="57">
        <v>1837</v>
      </c>
      <c r="N37" s="57">
        <v>1373</v>
      </c>
      <c r="O37" s="57">
        <v>1264</v>
      </c>
      <c r="P37" s="57">
        <v>999</v>
      </c>
      <c r="Q37" s="57">
        <v>288</v>
      </c>
      <c r="R37" s="57">
        <v>220</v>
      </c>
      <c r="S37" s="57">
        <v>399</v>
      </c>
      <c r="T37" s="57">
        <v>605</v>
      </c>
      <c r="U37" s="57">
        <v>1165</v>
      </c>
    </row>
    <row r="38" spans="1:21" x14ac:dyDescent="0.2">
      <c r="A38" s="266" t="s">
        <v>172</v>
      </c>
      <c r="B38" s="267" t="s">
        <v>172</v>
      </c>
      <c r="C38" s="268" t="s">
        <v>172</v>
      </c>
      <c r="D38" s="99" t="s">
        <v>28</v>
      </c>
      <c r="E38" s="54">
        <v>5000866723</v>
      </c>
      <c r="F38" s="56">
        <v>24</v>
      </c>
      <c r="G38" s="54" t="s">
        <v>26</v>
      </c>
      <c r="H38" s="54" t="s">
        <v>52</v>
      </c>
      <c r="I38" s="54">
        <v>18</v>
      </c>
      <c r="J38" s="57">
        <v>7320</v>
      </c>
      <c r="K38" s="57">
        <v>7880</v>
      </c>
      <c r="L38" s="57">
        <v>5920</v>
      </c>
      <c r="M38" s="57">
        <v>5280</v>
      </c>
      <c r="N38" s="57">
        <v>6160</v>
      </c>
      <c r="O38" s="57">
        <v>6200</v>
      </c>
      <c r="P38" s="57">
        <v>6640</v>
      </c>
      <c r="Q38" s="57">
        <v>6360</v>
      </c>
      <c r="R38" s="57">
        <v>7120</v>
      </c>
      <c r="S38" s="57">
        <v>6920</v>
      </c>
      <c r="T38" s="57">
        <v>6920</v>
      </c>
      <c r="U38" s="57">
        <v>6920</v>
      </c>
    </row>
    <row r="39" spans="1:21" x14ac:dyDescent="0.2">
      <c r="A39" s="266" t="s">
        <v>172</v>
      </c>
      <c r="B39" s="267" t="s">
        <v>172</v>
      </c>
      <c r="C39" s="268" t="s">
        <v>172</v>
      </c>
      <c r="D39" s="99" t="s">
        <v>28</v>
      </c>
      <c r="E39" s="54">
        <v>5001103787</v>
      </c>
      <c r="F39" s="56">
        <v>24</v>
      </c>
      <c r="G39" s="54" t="s">
        <v>26</v>
      </c>
      <c r="H39" s="54" t="s">
        <v>52</v>
      </c>
      <c r="I39" s="54">
        <v>18</v>
      </c>
      <c r="J39" s="57">
        <v>285</v>
      </c>
      <c r="K39" s="57">
        <v>299</v>
      </c>
      <c r="L39" s="57">
        <v>262</v>
      </c>
      <c r="M39" s="57"/>
      <c r="N39" s="57"/>
      <c r="O39" s="57"/>
      <c r="P39" s="57"/>
      <c r="Q39" s="57"/>
      <c r="R39" s="57"/>
      <c r="S39" s="57"/>
      <c r="T39" s="57"/>
      <c r="U39" s="57"/>
    </row>
    <row r="40" spans="1:21" x14ac:dyDescent="0.2">
      <c r="A40" s="266" t="s">
        <v>172</v>
      </c>
      <c r="B40" s="267" t="s">
        <v>172</v>
      </c>
      <c r="C40" s="268" t="s">
        <v>172</v>
      </c>
      <c r="D40" s="99" t="s">
        <v>28</v>
      </c>
      <c r="E40" s="54">
        <v>5001168923</v>
      </c>
      <c r="F40" s="56">
        <v>24</v>
      </c>
      <c r="G40" s="54" t="s">
        <v>26</v>
      </c>
      <c r="H40" s="54" t="s">
        <v>52</v>
      </c>
      <c r="I40" s="54">
        <v>18</v>
      </c>
      <c r="J40" s="57">
        <v>150</v>
      </c>
      <c r="K40" s="57">
        <v>130</v>
      </c>
      <c r="L40" s="57">
        <v>120</v>
      </c>
      <c r="M40" s="57">
        <v>100</v>
      </c>
      <c r="N40" s="57">
        <v>90</v>
      </c>
      <c r="O40" s="57">
        <v>80</v>
      </c>
      <c r="P40" s="57">
        <v>70</v>
      </c>
      <c r="Q40" s="57">
        <v>80</v>
      </c>
      <c r="R40" s="57">
        <v>90</v>
      </c>
      <c r="S40" s="57">
        <v>120</v>
      </c>
      <c r="T40" s="57">
        <v>120</v>
      </c>
      <c r="U40" s="57">
        <v>160</v>
      </c>
    </row>
    <row r="41" spans="1:21" x14ac:dyDescent="0.2">
      <c r="A41" s="266" t="s">
        <v>172</v>
      </c>
      <c r="B41" s="267" t="s">
        <v>172</v>
      </c>
      <c r="C41" s="268" t="s">
        <v>172</v>
      </c>
      <c r="D41" s="99" t="s">
        <v>27</v>
      </c>
      <c r="E41" s="54">
        <v>5000622943</v>
      </c>
      <c r="F41" s="55">
        <v>25</v>
      </c>
      <c r="G41" s="54" t="s">
        <v>25</v>
      </c>
      <c r="H41" s="54" t="s">
        <v>52</v>
      </c>
      <c r="I41" s="54">
        <v>10</v>
      </c>
      <c r="J41" s="57">
        <v>62160</v>
      </c>
      <c r="K41" s="57">
        <v>68160</v>
      </c>
      <c r="L41" s="57">
        <v>87600</v>
      </c>
      <c r="M41" s="57">
        <v>59520</v>
      </c>
      <c r="N41" s="57">
        <v>54120</v>
      </c>
      <c r="O41" s="57">
        <v>56040</v>
      </c>
      <c r="P41" s="57">
        <v>46800</v>
      </c>
      <c r="Q41" s="57">
        <v>50520</v>
      </c>
      <c r="R41" s="57">
        <v>58680</v>
      </c>
      <c r="S41" s="57">
        <v>47160</v>
      </c>
      <c r="T41" s="57">
        <v>82560</v>
      </c>
      <c r="U41" s="57">
        <v>78720</v>
      </c>
    </row>
    <row r="42" spans="1:21" x14ac:dyDescent="0.2">
      <c r="A42" s="266" t="s">
        <v>172</v>
      </c>
      <c r="B42" s="267" t="s">
        <v>172</v>
      </c>
      <c r="C42" s="268" t="s">
        <v>172</v>
      </c>
      <c r="D42" s="99" t="s">
        <v>27</v>
      </c>
      <c r="E42" s="54">
        <v>5000394878</v>
      </c>
      <c r="F42" s="56">
        <v>24</v>
      </c>
      <c r="G42" s="54" t="s">
        <v>26</v>
      </c>
      <c r="H42" s="54" t="s">
        <v>52</v>
      </c>
      <c r="I42" s="54">
        <v>10</v>
      </c>
      <c r="J42" s="57">
        <v>2610</v>
      </c>
      <c r="K42" s="57">
        <v>2480</v>
      </c>
      <c r="L42" s="57">
        <v>2390</v>
      </c>
      <c r="M42" s="57">
        <v>2550</v>
      </c>
      <c r="N42" s="57">
        <v>2660</v>
      </c>
      <c r="O42" s="57">
        <v>2870</v>
      </c>
      <c r="P42" s="57">
        <v>3310</v>
      </c>
      <c r="Q42" s="57">
        <v>3050</v>
      </c>
      <c r="R42" s="57">
        <v>3240</v>
      </c>
      <c r="S42" s="57">
        <v>3320</v>
      </c>
      <c r="T42" s="57">
        <v>2910</v>
      </c>
      <c r="U42" s="57">
        <v>2870</v>
      </c>
    </row>
    <row r="43" spans="1:21" x14ac:dyDescent="0.2">
      <c r="A43" s="266" t="s">
        <v>172</v>
      </c>
      <c r="B43" s="267" t="s">
        <v>172</v>
      </c>
      <c r="C43" s="268" t="s">
        <v>172</v>
      </c>
      <c r="D43" s="99" t="s">
        <v>27</v>
      </c>
      <c r="E43" s="54">
        <v>5000151117</v>
      </c>
      <c r="F43" s="56">
        <v>24</v>
      </c>
      <c r="G43" s="54" t="s">
        <v>26</v>
      </c>
      <c r="H43" s="54" t="s">
        <v>52</v>
      </c>
      <c r="I43" s="54">
        <v>10</v>
      </c>
      <c r="J43" s="57">
        <v>2590</v>
      </c>
      <c r="K43" s="57">
        <v>2480</v>
      </c>
      <c r="L43" s="57">
        <v>2850</v>
      </c>
      <c r="M43" s="57">
        <v>0</v>
      </c>
      <c r="N43" s="57">
        <v>0</v>
      </c>
      <c r="O43" s="57">
        <v>0</v>
      </c>
      <c r="P43" s="57">
        <v>0</v>
      </c>
      <c r="Q43" s="57"/>
      <c r="R43" s="57"/>
      <c r="S43" s="57"/>
      <c r="T43" s="57"/>
      <c r="U43" s="57"/>
    </row>
    <row r="44" spans="1:21" x14ac:dyDescent="0.2">
      <c r="A44" s="266" t="s">
        <v>172</v>
      </c>
      <c r="B44" s="267" t="s">
        <v>172</v>
      </c>
      <c r="C44" s="268" t="s">
        <v>172</v>
      </c>
      <c r="D44" s="99" t="s">
        <v>27</v>
      </c>
      <c r="E44" s="54">
        <v>5001646531</v>
      </c>
      <c r="F44" s="56">
        <v>24</v>
      </c>
      <c r="G44" s="54" t="s">
        <v>26</v>
      </c>
      <c r="H44" s="54" t="s">
        <v>52</v>
      </c>
      <c r="I44" s="54">
        <v>10</v>
      </c>
      <c r="J44" s="57">
        <v>18400</v>
      </c>
      <c r="K44" s="57">
        <v>17200</v>
      </c>
      <c r="L44" s="57">
        <v>16800</v>
      </c>
      <c r="M44" s="57">
        <v>12960</v>
      </c>
      <c r="N44" s="57">
        <v>11520</v>
      </c>
      <c r="O44" s="57">
        <v>10560</v>
      </c>
      <c r="P44" s="57">
        <v>10080</v>
      </c>
      <c r="Q44" s="57">
        <v>11120</v>
      </c>
      <c r="R44" s="57">
        <v>10960</v>
      </c>
      <c r="S44" s="57">
        <v>12880</v>
      </c>
      <c r="T44" s="57">
        <v>14240</v>
      </c>
      <c r="U44" s="57">
        <v>16640</v>
      </c>
    </row>
    <row r="45" spans="1:21" x14ac:dyDescent="0.2">
      <c r="A45" s="266" t="s">
        <v>172</v>
      </c>
      <c r="B45" s="267" t="s">
        <v>172</v>
      </c>
      <c r="C45" s="268" t="s">
        <v>172</v>
      </c>
      <c r="D45" s="99" t="s">
        <v>27</v>
      </c>
      <c r="E45" s="54">
        <v>5001595859</v>
      </c>
      <c r="F45" s="55">
        <v>26</v>
      </c>
      <c r="G45" s="54" t="s">
        <v>24</v>
      </c>
      <c r="H45" s="54" t="s">
        <v>52</v>
      </c>
      <c r="I45" s="54">
        <v>10</v>
      </c>
      <c r="J45" s="57">
        <v>267600</v>
      </c>
      <c r="K45" s="57">
        <v>294000</v>
      </c>
      <c r="L45" s="57">
        <v>290400</v>
      </c>
      <c r="M45" s="57">
        <v>269400</v>
      </c>
      <c r="N45" s="57">
        <v>261000</v>
      </c>
      <c r="O45" s="57">
        <v>262800</v>
      </c>
      <c r="P45" s="57">
        <v>240900</v>
      </c>
      <c r="Q45" s="57">
        <v>225900</v>
      </c>
      <c r="R45" s="57">
        <v>188700</v>
      </c>
      <c r="S45" s="57">
        <v>183300</v>
      </c>
      <c r="T45" s="57">
        <v>270000</v>
      </c>
      <c r="U45" s="57">
        <v>305700</v>
      </c>
    </row>
    <row r="46" spans="1:21" x14ac:dyDescent="0.2">
      <c r="A46" s="266" t="s">
        <v>172</v>
      </c>
      <c r="B46" s="267" t="s">
        <v>172</v>
      </c>
      <c r="C46" s="268" t="s">
        <v>172</v>
      </c>
      <c r="D46" s="99" t="s">
        <v>27</v>
      </c>
      <c r="E46" s="54">
        <v>5000710381</v>
      </c>
      <c r="F46" s="55">
        <v>26</v>
      </c>
      <c r="G46" s="54" t="s">
        <v>24</v>
      </c>
      <c r="H46" s="54" t="s">
        <v>52</v>
      </c>
      <c r="I46" s="54">
        <v>10</v>
      </c>
      <c r="J46" s="57">
        <v>52560</v>
      </c>
      <c r="K46" s="57">
        <v>52440</v>
      </c>
      <c r="L46" s="57">
        <v>55080</v>
      </c>
      <c r="M46" s="57">
        <v>67320</v>
      </c>
      <c r="N46" s="57">
        <v>57480</v>
      </c>
      <c r="O46" s="57">
        <v>41160</v>
      </c>
      <c r="P46" s="57">
        <v>52440</v>
      </c>
      <c r="Q46" s="57">
        <v>44760</v>
      </c>
      <c r="R46" s="57">
        <v>44880</v>
      </c>
      <c r="S46" s="57">
        <v>50760</v>
      </c>
      <c r="T46" s="57">
        <v>76560</v>
      </c>
      <c r="U46" s="57">
        <v>72600</v>
      </c>
    </row>
    <row r="47" spans="1:21" x14ac:dyDescent="0.2">
      <c r="A47" s="266" t="s">
        <v>172</v>
      </c>
      <c r="B47" s="267" t="s">
        <v>172</v>
      </c>
      <c r="C47" s="268" t="s">
        <v>172</v>
      </c>
      <c r="D47" s="99" t="s">
        <v>27</v>
      </c>
      <c r="E47" s="54">
        <v>5000869825</v>
      </c>
      <c r="F47" s="56">
        <v>24</v>
      </c>
      <c r="G47" s="54" t="s">
        <v>26</v>
      </c>
      <c r="H47" s="54" t="s">
        <v>52</v>
      </c>
      <c r="I47" s="54">
        <v>10</v>
      </c>
      <c r="J47" s="57">
        <v>6640</v>
      </c>
      <c r="K47" s="57">
        <v>6000</v>
      </c>
      <c r="L47" s="57">
        <v>6480</v>
      </c>
      <c r="M47" s="57">
        <v>5440</v>
      </c>
      <c r="N47" s="57">
        <v>6285</v>
      </c>
      <c r="O47" s="57">
        <v>3675</v>
      </c>
      <c r="P47" s="57">
        <v>4720</v>
      </c>
      <c r="Q47" s="57">
        <v>2725.16</v>
      </c>
      <c r="R47" s="57">
        <v>7034.84</v>
      </c>
      <c r="S47" s="57">
        <v>4880</v>
      </c>
      <c r="T47" s="57">
        <v>5402.4</v>
      </c>
      <c r="U47" s="57">
        <v>6623.28</v>
      </c>
    </row>
    <row r="48" spans="1:21" x14ac:dyDescent="0.2">
      <c r="A48" s="266" t="s">
        <v>172</v>
      </c>
      <c r="B48" s="267" t="s">
        <v>172</v>
      </c>
      <c r="C48" s="268" t="s">
        <v>172</v>
      </c>
      <c r="D48" s="99" t="s">
        <v>27</v>
      </c>
      <c r="E48" s="54">
        <v>5001022781</v>
      </c>
      <c r="F48" s="55">
        <v>31</v>
      </c>
      <c r="G48" s="54" t="s">
        <v>23</v>
      </c>
      <c r="H48" s="54" t="s">
        <v>52</v>
      </c>
      <c r="I48" s="54">
        <v>10</v>
      </c>
      <c r="J48" s="57">
        <v>22140</v>
      </c>
      <c r="K48" s="57">
        <v>31320</v>
      </c>
      <c r="L48" s="57">
        <v>22860</v>
      </c>
      <c r="M48" s="57">
        <v>20700</v>
      </c>
      <c r="N48" s="57">
        <v>18720</v>
      </c>
      <c r="O48" s="57">
        <v>28620</v>
      </c>
      <c r="P48" s="57">
        <v>32760</v>
      </c>
      <c r="Q48" s="57">
        <v>31320</v>
      </c>
      <c r="R48" s="57">
        <v>35820</v>
      </c>
      <c r="S48" s="57">
        <v>41760</v>
      </c>
      <c r="T48" s="57">
        <v>25920</v>
      </c>
      <c r="U48" s="57">
        <v>25020</v>
      </c>
    </row>
    <row r="49" spans="1:21" x14ac:dyDescent="0.2">
      <c r="A49" s="266" t="s">
        <v>172</v>
      </c>
      <c r="B49" s="267" t="s">
        <v>172</v>
      </c>
      <c r="C49" s="268" t="s">
        <v>172</v>
      </c>
      <c r="D49" s="99" t="s">
        <v>27</v>
      </c>
      <c r="E49" s="54">
        <v>5000196121</v>
      </c>
      <c r="F49" s="55">
        <v>25</v>
      </c>
      <c r="G49" s="54" t="s">
        <v>25</v>
      </c>
      <c r="H49" s="54" t="s">
        <v>52</v>
      </c>
      <c r="I49" s="54">
        <v>10</v>
      </c>
      <c r="J49" s="57">
        <v>28624.446</v>
      </c>
      <c r="K49" s="57">
        <v>27186.974999999999</v>
      </c>
      <c r="L49" s="57">
        <v>39650.409</v>
      </c>
      <c r="M49" s="57">
        <v>18595.53</v>
      </c>
      <c r="N49" s="57">
        <v>22852.233</v>
      </c>
      <c r="O49" s="57">
        <v>19976.957999999999</v>
      </c>
      <c r="P49" s="57">
        <v>22610.223000000002</v>
      </c>
      <c r="Q49" s="57">
        <v>25488.306</v>
      </c>
      <c r="R49" s="57">
        <v>27788.967000000001</v>
      </c>
      <c r="S49" s="57">
        <v>35307.800999999999</v>
      </c>
      <c r="T49" s="57">
        <v>30769.424999999999</v>
      </c>
      <c r="U49" s="57">
        <v>35094.843000000001</v>
      </c>
    </row>
    <row r="50" spans="1:21" x14ac:dyDescent="0.2">
      <c r="A50" s="266" t="s">
        <v>172</v>
      </c>
      <c r="B50" s="267" t="s">
        <v>172</v>
      </c>
      <c r="C50" s="268" t="s">
        <v>172</v>
      </c>
      <c r="D50" s="99" t="s">
        <v>27</v>
      </c>
      <c r="E50" s="54">
        <v>5000840694</v>
      </c>
      <c r="F50" s="55">
        <v>25</v>
      </c>
      <c r="G50" s="54" t="s">
        <v>25</v>
      </c>
      <c r="H50" s="54" t="s">
        <v>52</v>
      </c>
      <c r="I50" s="54">
        <v>10</v>
      </c>
      <c r="J50" s="57">
        <v>32200</v>
      </c>
      <c r="K50" s="57">
        <v>31840</v>
      </c>
      <c r="L50" s="57">
        <v>31520</v>
      </c>
      <c r="M50" s="57">
        <v>27480</v>
      </c>
      <c r="N50" s="57">
        <v>22280</v>
      </c>
      <c r="O50" s="57">
        <v>17040</v>
      </c>
      <c r="P50" s="57">
        <v>12440</v>
      </c>
      <c r="Q50" s="57">
        <v>12880</v>
      </c>
      <c r="R50" s="57">
        <v>13840</v>
      </c>
      <c r="S50" s="57">
        <v>16120</v>
      </c>
      <c r="T50" s="57">
        <v>26160</v>
      </c>
      <c r="U50" s="57">
        <v>28920</v>
      </c>
    </row>
    <row r="51" spans="1:21" x14ac:dyDescent="0.2">
      <c r="A51" s="266" t="s">
        <v>172</v>
      </c>
      <c r="B51" s="267" t="s">
        <v>172</v>
      </c>
      <c r="C51" s="268" t="s">
        <v>172</v>
      </c>
      <c r="D51" s="99" t="s">
        <v>27</v>
      </c>
      <c r="E51" s="54">
        <v>5000033003</v>
      </c>
      <c r="F51" s="56">
        <v>24</v>
      </c>
      <c r="G51" s="54" t="s">
        <v>26</v>
      </c>
      <c r="H51" s="54" t="s">
        <v>52</v>
      </c>
      <c r="I51" s="54">
        <v>10</v>
      </c>
      <c r="J51" s="57">
        <v>930</v>
      </c>
      <c r="K51" s="57">
        <v>910</v>
      </c>
      <c r="L51" s="57">
        <v>980</v>
      </c>
      <c r="M51" s="57">
        <v>830</v>
      </c>
      <c r="N51" s="57">
        <v>640</v>
      </c>
      <c r="O51" s="57">
        <v>510</v>
      </c>
      <c r="P51" s="57">
        <v>560</v>
      </c>
      <c r="Q51" s="57">
        <v>490</v>
      </c>
      <c r="R51" s="57">
        <v>510</v>
      </c>
      <c r="S51" s="57">
        <v>560</v>
      </c>
      <c r="T51" s="57">
        <v>530</v>
      </c>
      <c r="U51" s="57">
        <v>760</v>
      </c>
    </row>
    <row r="52" spans="1:21" x14ac:dyDescent="0.2">
      <c r="A52" s="266" t="s">
        <v>172</v>
      </c>
      <c r="B52" s="267" t="s">
        <v>172</v>
      </c>
      <c r="C52" s="268" t="s">
        <v>172</v>
      </c>
      <c r="D52" s="99" t="s">
        <v>27</v>
      </c>
      <c r="E52" s="54">
        <v>5000508545</v>
      </c>
      <c r="F52" s="56">
        <v>24</v>
      </c>
      <c r="G52" s="54" t="s">
        <v>26</v>
      </c>
      <c r="H52" s="54" t="s">
        <v>52</v>
      </c>
      <c r="I52" s="54">
        <v>10</v>
      </c>
      <c r="J52" s="57">
        <v>1600</v>
      </c>
      <c r="K52" s="57">
        <v>1600</v>
      </c>
      <c r="L52" s="57">
        <v>1590</v>
      </c>
      <c r="M52" s="57">
        <v>1540</v>
      </c>
      <c r="N52" s="57">
        <v>1680</v>
      </c>
      <c r="O52" s="57">
        <v>1570</v>
      </c>
      <c r="P52" s="57">
        <v>1578</v>
      </c>
      <c r="Q52" s="57">
        <v>1632</v>
      </c>
      <c r="R52" s="57">
        <v>1629</v>
      </c>
      <c r="S52" s="57">
        <v>1534</v>
      </c>
      <c r="T52" s="57">
        <v>1648</v>
      </c>
      <c r="U52" s="57">
        <v>1491</v>
      </c>
    </row>
    <row r="53" spans="1:21" x14ac:dyDescent="0.2">
      <c r="A53" s="266" t="s">
        <v>172</v>
      </c>
      <c r="B53" s="267" t="s">
        <v>172</v>
      </c>
      <c r="C53" s="268" t="s">
        <v>172</v>
      </c>
      <c r="D53" s="99" t="s">
        <v>27</v>
      </c>
      <c r="E53" s="54">
        <v>5000182886</v>
      </c>
      <c r="F53" s="56">
        <v>24</v>
      </c>
      <c r="G53" s="54" t="s">
        <v>26</v>
      </c>
      <c r="H53" s="54" t="s">
        <v>52</v>
      </c>
      <c r="I53" s="54">
        <v>10</v>
      </c>
      <c r="J53" s="57">
        <v>1870</v>
      </c>
      <c r="K53" s="57">
        <v>1630</v>
      </c>
      <c r="L53" s="57">
        <v>1470</v>
      </c>
      <c r="M53" s="57">
        <v>1520</v>
      </c>
      <c r="N53" s="57">
        <v>1310</v>
      </c>
      <c r="O53" s="57">
        <v>1300</v>
      </c>
      <c r="P53" s="57">
        <v>1370</v>
      </c>
      <c r="Q53" s="57">
        <v>1330</v>
      </c>
      <c r="R53" s="57">
        <v>1520</v>
      </c>
      <c r="S53" s="57">
        <v>1540</v>
      </c>
      <c r="T53" s="57">
        <v>1810</v>
      </c>
      <c r="U53" s="57">
        <v>1630</v>
      </c>
    </row>
    <row r="54" spans="1:21" x14ac:dyDescent="0.2">
      <c r="A54" s="266" t="s">
        <v>172</v>
      </c>
      <c r="B54" s="267" t="s">
        <v>172</v>
      </c>
      <c r="C54" s="268" t="s">
        <v>172</v>
      </c>
      <c r="D54" s="99" t="s">
        <v>27</v>
      </c>
      <c r="E54" s="54">
        <v>5001168562</v>
      </c>
      <c r="F54" s="55">
        <v>25</v>
      </c>
      <c r="G54" s="54" t="s">
        <v>25</v>
      </c>
      <c r="H54" s="54" t="s">
        <v>52</v>
      </c>
      <c r="I54" s="54">
        <v>10</v>
      </c>
      <c r="J54" s="57">
        <v>25040</v>
      </c>
      <c r="K54" s="57">
        <v>24400</v>
      </c>
      <c r="L54" s="57">
        <v>23840</v>
      </c>
      <c r="M54" s="57">
        <v>23080</v>
      </c>
      <c r="N54" s="57">
        <v>19840</v>
      </c>
      <c r="O54" s="57">
        <v>23920</v>
      </c>
      <c r="P54" s="57">
        <v>28160</v>
      </c>
      <c r="Q54" s="57">
        <v>25280</v>
      </c>
      <c r="R54" s="57">
        <v>26840</v>
      </c>
      <c r="S54" s="57">
        <v>23840</v>
      </c>
      <c r="T54" s="57">
        <v>50200</v>
      </c>
      <c r="U54" s="57">
        <v>21600</v>
      </c>
    </row>
    <row r="55" spans="1:21" x14ac:dyDescent="0.2">
      <c r="A55" s="266" t="s">
        <v>172</v>
      </c>
      <c r="B55" s="267" t="s">
        <v>172</v>
      </c>
      <c r="C55" s="268" t="s">
        <v>172</v>
      </c>
      <c r="D55" s="99" t="s">
        <v>27</v>
      </c>
      <c r="E55" s="54">
        <v>5002086458</v>
      </c>
      <c r="F55" s="55">
        <v>25</v>
      </c>
      <c r="G55" s="54" t="s">
        <v>25</v>
      </c>
      <c r="H55" s="54" t="s">
        <v>52</v>
      </c>
      <c r="I55" s="54">
        <v>10</v>
      </c>
      <c r="J55" s="57">
        <v>24640</v>
      </c>
      <c r="K55" s="57">
        <v>23240</v>
      </c>
      <c r="L55" s="57">
        <v>21360</v>
      </c>
      <c r="M55" s="57">
        <v>21800</v>
      </c>
      <c r="N55" s="57">
        <v>18160</v>
      </c>
      <c r="O55" s="57">
        <v>16320</v>
      </c>
      <c r="P55" s="57">
        <v>18000</v>
      </c>
      <c r="Q55" s="57">
        <v>17240</v>
      </c>
      <c r="R55" s="57">
        <v>16040</v>
      </c>
      <c r="S55" s="57">
        <v>22960</v>
      </c>
      <c r="T55" s="57">
        <v>25520</v>
      </c>
      <c r="U55" s="57">
        <v>29560</v>
      </c>
    </row>
    <row r="56" spans="1:21" x14ac:dyDescent="0.2">
      <c r="A56" s="266" t="s">
        <v>172</v>
      </c>
      <c r="B56" s="267" t="s">
        <v>172</v>
      </c>
      <c r="C56" s="268" t="s">
        <v>172</v>
      </c>
      <c r="D56" s="99" t="s">
        <v>27</v>
      </c>
      <c r="E56" s="54">
        <v>5000368572</v>
      </c>
      <c r="F56" s="56">
        <v>24</v>
      </c>
      <c r="G56" s="54" t="s">
        <v>26</v>
      </c>
      <c r="H56" s="54" t="s">
        <v>52</v>
      </c>
      <c r="I56" s="54">
        <v>10</v>
      </c>
      <c r="J56" s="57">
        <v>1662</v>
      </c>
      <c r="K56" s="57">
        <v>1755</v>
      </c>
      <c r="L56" s="57">
        <v>1369</v>
      </c>
      <c r="M56" s="57">
        <v>1186</v>
      </c>
      <c r="N56" s="57">
        <v>1039</v>
      </c>
      <c r="O56" s="57">
        <v>866</v>
      </c>
      <c r="P56" s="57">
        <v>855</v>
      </c>
      <c r="Q56" s="57">
        <v>1076</v>
      </c>
      <c r="R56" s="57">
        <v>1156</v>
      </c>
      <c r="S56" s="57">
        <v>1521</v>
      </c>
      <c r="T56" s="57">
        <v>1530</v>
      </c>
      <c r="U56" s="57">
        <v>1757</v>
      </c>
    </row>
    <row r="57" spans="1:21" x14ac:dyDescent="0.2">
      <c r="A57" s="266" t="s">
        <v>172</v>
      </c>
      <c r="B57" s="267" t="s">
        <v>172</v>
      </c>
      <c r="C57" s="268" t="s">
        <v>172</v>
      </c>
      <c r="D57" s="99" t="s">
        <v>27</v>
      </c>
      <c r="E57" s="54">
        <v>5000061651</v>
      </c>
      <c r="F57" s="56">
        <v>24</v>
      </c>
      <c r="G57" s="54" t="s">
        <v>26</v>
      </c>
      <c r="H57" s="54" t="s">
        <v>52</v>
      </c>
      <c r="I57" s="54">
        <v>10</v>
      </c>
      <c r="J57" s="57">
        <v>1456</v>
      </c>
      <c r="K57" s="57">
        <v>1203</v>
      </c>
      <c r="L57" s="57">
        <v>1072</v>
      </c>
      <c r="M57" s="57">
        <v>976</v>
      </c>
      <c r="N57" s="57">
        <v>909</v>
      </c>
      <c r="O57" s="57">
        <v>798</v>
      </c>
      <c r="P57" s="57">
        <v>788</v>
      </c>
      <c r="Q57" s="57">
        <v>919</v>
      </c>
      <c r="R57" s="57">
        <v>956</v>
      </c>
      <c r="S57" s="57">
        <v>1209</v>
      </c>
      <c r="T57" s="57">
        <v>1179</v>
      </c>
      <c r="U57" s="57">
        <v>1432</v>
      </c>
    </row>
    <row r="58" spans="1:21" x14ac:dyDescent="0.2">
      <c r="A58" s="266" t="s">
        <v>172</v>
      </c>
      <c r="B58" s="267" t="s">
        <v>172</v>
      </c>
      <c r="C58" s="268" t="s">
        <v>172</v>
      </c>
      <c r="D58" s="99" t="s">
        <v>27</v>
      </c>
      <c r="E58" s="54">
        <v>5001809796</v>
      </c>
      <c r="F58" s="56">
        <v>24</v>
      </c>
      <c r="G58" s="54" t="s">
        <v>26</v>
      </c>
      <c r="H58" s="54" t="s">
        <v>52</v>
      </c>
      <c r="I58" s="54">
        <v>10</v>
      </c>
      <c r="J58" s="57">
        <v>3590</v>
      </c>
      <c r="K58" s="57">
        <v>3810</v>
      </c>
      <c r="L58" s="57">
        <v>3740</v>
      </c>
      <c r="M58" s="57">
        <v>2780</v>
      </c>
      <c r="N58" s="57">
        <v>2180</v>
      </c>
      <c r="O58" s="57">
        <v>2190</v>
      </c>
      <c r="P58" s="57">
        <v>1970</v>
      </c>
      <c r="Q58" s="57">
        <v>1810</v>
      </c>
      <c r="R58" s="57">
        <v>1865</v>
      </c>
      <c r="S58" s="57">
        <v>2652</v>
      </c>
      <c r="T58" s="57">
        <v>3687</v>
      </c>
      <c r="U58" s="57">
        <v>4530</v>
      </c>
    </row>
    <row r="59" spans="1:21" x14ac:dyDescent="0.2">
      <c r="A59" s="266" t="s">
        <v>172</v>
      </c>
      <c r="B59" s="267" t="s">
        <v>172</v>
      </c>
      <c r="C59" s="268" t="s">
        <v>172</v>
      </c>
      <c r="D59" s="99" t="s">
        <v>27</v>
      </c>
      <c r="E59" s="54">
        <v>5001796932</v>
      </c>
      <c r="F59" s="56">
        <v>24</v>
      </c>
      <c r="G59" s="54" t="s">
        <v>26</v>
      </c>
      <c r="H59" s="54" t="s">
        <v>52</v>
      </c>
      <c r="I59" s="54">
        <v>10</v>
      </c>
      <c r="J59" s="57">
        <v>2540</v>
      </c>
      <c r="K59" s="57">
        <v>2780</v>
      </c>
      <c r="L59" s="57">
        <v>2360</v>
      </c>
      <c r="M59" s="57">
        <v>1880</v>
      </c>
      <c r="N59" s="57">
        <v>1420</v>
      </c>
      <c r="O59" s="57">
        <v>1490</v>
      </c>
      <c r="P59" s="57">
        <v>1270</v>
      </c>
      <c r="Q59" s="57">
        <v>1130</v>
      </c>
      <c r="R59" s="57">
        <v>1391</v>
      </c>
      <c r="S59" s="57">
        <v>1685</v>
      </c>
      <c r="T59" s="57">
        <v>2142</v>
      </c>
      <c r="U59" s="57">
        <v>3196</v>
      </c>
    </row>
    <row r="60" spans="1:21" x14ac:dyDescent="0.2">
      <c r="A60" s="266" t="s">
        <v>172</v>
      </c>
      <c r="B60" s="267" t="s">
        <v>172</v>
      </c>
      <c r="C60" s="268" t="s">
        <v>172</v>
      </c>
      <c r="D60" s="99" t="s">
        <v>27</v>
      </c>
      <c r="E60" s="54">
        <v>5001124926</v>
      </c>
      <c r="F60" s="55">
        <v>25</v>
      </c>
      <c r="G60" s="54" t="s">
        <v>25</v>
      </c>
      <c r="H60" s="54" t="s">
        <v>52</v>
      </c>
      <c r="I60" s="54">
        <v>10</v>
      </c>
      <c r="J60" s="57">
        <v>26560</v>
      </c>
      <c r="K60" s="57">
        <v>28240</v>
      </c>
      <c r="L60" s="57">
        <v>30240</v>
      </c>
      <c r="M60" s="57">
        <v>25920</v>
      </c>
      <c r="N60" s="57">
        <v>22960</v>
      </c>
      <c r="O60" s="57">
        <v>21120</v>
      </c>
      <c r="P60" s="57">
        <v>25360</v>
      </c>
      <c r="Q60" s="57">
        <v>19200</v>
      </c>
      <c r="R60" s="57">
        <v>22960</v>
      </c>
      <c r="S60" s="57">
        <v>20800</v>
      </c>
      <c r="T60" s="57">
        <v>21040</v>
      </c>
      <c r="U60" s="57">
        <v>31360</v>
      </c>
    </row>
    <row r="61" spans="1:21" x14ac:dyDescent="0.2">
      <c r="A61" s="266" t="s">
        <v>172</v>
      </c>
      <c r="B61" s="267" t="s">
        <v>172</v>
      </c>
      <c r="C61" s="268" t="s">
        <v>172</v>
      </c>
      <c r="D61" s="99" t="s">
        <v>28</v>
      </c>
      <c r="E61" s="54">
        <v>5002102582</v>
      </c>
      <c r="F61" s="56">
        <v>24</v>
      </c>
      <c r="G61" s="54" t="s">
        <v>26</v>
      </c>
      <c r="H61" s="54" t="s">
        <v>52</v>
      </c>
      <c r="I61" s="54">
        <v>18</v>
      </c>
      <c r="J61" s="57">
        <v>2361</v>
      </c>
      <c r="K61" s="57">
        <v>2287</v>
      </c>
      <c r="L61" s="57">
        <v>2295</v>
      </c>
      <c r="M61" s="57">
        <v>2562</v>
      </c>
      <c r="N61" s="57">
        <v>2445</v>
      </c>
      <c r="O61" s="57">
        <v>2597</v>
      </c>
      <c r="P61" s="57">
        <v>3360</v>
      </c>
      <c r="Q61" s="57">
        <v>7281</v>
      </c>
      <c r="R61" s="57">
        <v>7387</v>
      </c>
      <c r="S61" s="57">
        <v>7018</v>
      </c>
      <c r="T61" s="57">
        <v>7822</v>
      </c>
      <c r="U61" s="57">
        <v>6812</v>
      </c>
    </row>
    <row r="62" spans="1:21" x14ac:dyDescent="0.2">
      <c r="A62" s="266" t="s">
        <v>172</v>
      </c>
      <c r="B62" s="267" t="s">
        <v>172</v>
      </c>
      <c r="C62" s="268" t="s">
        <v>172</v>
      </c>
      <c r="D62" s="99" t="s">
        <v>27</v>
      </c>
      <c r="E62" s="54">
        <v>5001969239</v>
      </c>
      <c r="F62" s="56">
        <v>24</v>
      </c>
      <c r="G62" s="54" t="s">
        <v>26</v>
      </c>
      <c r="H62" s="54" t="s">
        <v>52</v>
      </c>
      <c r="I62" s="54">
        <v>10</v>
      </c>
      <c r="J62" s="57">
        <v>1050</v>
      </c>
      <c r="K62" s="57"/>
      <c r="L62" s="57">
        <v>950</v>
      </c>
      <c r="M62" s="57"/>
      <c r="N62" s="57">
        <v>850</v>
      </c>
      <c r="O62" s="57"/>
      <c r="P62" s="57">
        <v>530</v>
      </c>
      <c r="Q62" s="57"/>
      <c r="R62" s="57">
        <v>510</v>
      </c>
      <c r="S62" s="57"/>
      <c r="T62" s="57">
        <v>604</v>
      </c>
      <c r="U62" s="57"/>
    </row>
    <row r="63" spans="1:21" x14ac:dyDescent="0.2">
      <c r="A63" s="266" t="s">
        <v>172</v>
      </c>
      <c r="B63" s="267" t="s">
        <v>172</v>
      </c>
      <c r="C63" s="268" t="s">
        <v>172</v>
      </c>
      <c r="D63" s="99" t="s">
        <v>28</v>
      </c>
      <c r="E63" s="54">
        <v>5002130945</v>
      </c>
      <c r="F63" s="56">
        <v>24</v>
      </c>
      <c r="G63" s="54" t="s">
        <v>26</v>
      </c>
      <c r="H63" s="54" t="s">
        <v>52</v>
      </c>
      <c r="I63" s="54">
        <v>18</v>
      </c>
      <c r="J63" s="57">
        <v>24</v>
      </c>
      <c r="K63" s="57">
        <v>25</v>
      </c>
      <c r="L63" s="57">
        <v>25</v>
      </c>
      <c r="M63" s="57">
        <v>20</v>
      </c>
      <c r="N63" s="57">
        <v>21</v>
      </c>
      <c r="O63" s="57">
        <v>24</v>
      </c>
      <c r="P63" s="57">
        <v>23</v>
      </c>
      <c r="Q63" s="57">
        <v>22</v>
      </c>
      <c r="R63" s="57">
        <v>27</v>
      </c>
      <c r="S63" s="57">
        <v>43</v>
      </c>
      <c r="T63" s="57">
        <v>101</v>
      </c>
      <c r="U63" s="57">
        <v>109</v>
      </c>
    </row>
    <row r="64" spans="1:21" x14ac:dyDescent="0.2">
      <c r="A64" s="266" t="s">
        <v>172</v>
      </c>
      <c r="B64" s="267" t="s">
        <v>172</v>
      </c>
      <c r="C64" s="268" t="s">
        <v>172</v>
      </c>
      <c r="D64" s="99" t="s">
        <v>29</v>
      </c>
      <c r="E64" s="54">
        <v>5000153960</v>
      </c>
      <c r="F64" s="56">
        <v>24</v>
      </c>
      <c r="G64" s="54" t="s">
        <v>26</v>
      </c>
      <c r="H64" s="54" t="s">
        <v>52</v>
      </c>
      <c r="I64" s="54">
        <v>15</v>
      </c>
      <c r="J64" s="57">
        <v>3250</v>
      </c>
      <c r="K64" s="57">
        <v>2861</v>
      </c>
      <c r="L64" s="57">
        <v>3206</v>
      </c>
      <c r="M64" s="57">
        <v>2368</v>
      </c>
      <c r="N64" s="57">
        <v>1997</v>
      </c>
      <c r="O64" s="57">
        <v>1822</v>
      </c>
      <c r="P64" s="57">
        <v>2363</v>
      </c>
      <c r="Q64" s="57">
        <v>2168</v>
      </c>
      <c r="R64" s="57">
        <v>1953</v>
      </c>
      <c r="S64" s="57">
        <v>1765</v>
      </c>
      <c r="T64" s="57">
        <v>2707</v>
      </c>
      <c r="U64" s="57">
        <v>3266</v>
      </c>
    </row>
    <row r="65" spans="1:21" x14ac:dyDescent="0.2">
      <c r="A65" s="266" t="s">
        <v>172</v>
      </c>
      <c r="B65" s="267" t="s">
        <v>172</v>
      </c>
      <c r="C65" s="268" t="s">
        <v>172</v>
      </c>
      <c r="D65" s="99" t="s">
        <v>29</v>
      </c>
      <c r="E65" s="54">
        <v>5000168927</v>
      </c>
      <c r="F65" s="56">
        <v>24</v>
      </c>
      <c r="G65" s="54" t="s">
        <v>26</v>
      </c>
      <c r="H65" s="54" t="s">
        <v>52</v>
      </c>
      <c r="I65" s="54">
        <v>15</v>
      </c>
      <c r="J65" s="57">
        <v>381</v>
      </c>
      <c r="K65" s="57">
        <v>399</v>
      </c>
      <c r="L65" s="57">
        <v>500</v>
      </c>
      <c r="M65" s="57">
        <v>496</v>
      </c>
      <c r="N65" s="57">
        <v>430</v>
      </c>
      <c r="O65" s="57">
        <v>329</v>
      </c>
      <c r="P65" s="57">
        <v>203</v>
      </c>
      <c r="Q65" s="57">
        <v>150</v>
      </c>
      <c r="R65" s="57">
        <v>173</v>
      </c>
      <c r="S65" s="57">
        <v>239</v>
      </c>
      <c r="T65" s="57">
        <v>373</v>
      </c>
      <c r="U65" s="57">
        <v>430</v>
      </c>
    </row>
    <row r="66" spans="1:21" x14ac:dyDescent="0.2">
      <c r="A66" s="266" t="s">
        <v>172</v>
      </c>
      <c r="B66" s="267" t="s">
        <v>172</v>
      </c>
      <c r="C66" s="268" t="s">
        <v>172</v>
      </c>
      <c r="D66" s="99" t="s">
        <v>29</v>
      </c>
      <c r="E66" s="54">
        <v>5000283386</v>
      </c>
      <c r="F66" s="56">
        <v>24</v>
      </c>
      <c r="G66" s="54" t="s">
        <v>26</v>
      </c>
      <c r="H66" s="54" t="s">
        <v>52</v>
      </c>
      <c r="I66" s="54">
        <v>15</v>
      </c>
      <c r="J66" s="57">
        <v>428</v>
      </c>
      <c r="K66" s="57">
        <v>407</v>
      </c>
      <c r="L66" s="57">
        <v>356</v>
      </c>
      <c r="M66" s="57">
        <v>276</v>
      </c>
      <c r="N66" s="57">
        <v>145</v>
      </c>
      <c r="O66" s="57">
        <v>142</v>
      </c>
      <c r="P66" s="57">
        <v>139</v>
      </c>
      <c r="Q66" s="57">
        <v>166</v>
      </c>
      <c r="R66" s="57">
        <v>186</v>
      </c>
      <c r="S66" s="57">
        <v>204</v>
      </c>
      <c r="T66" s="57">
        <v>290</v>
      </c>
      <c r="U66" s="57">
        <v>434</v>
      </c>
    </row>
    <row r="67" spans="1:21" x14ac:dyDescent="0.2">
      <c r="A67" s="266" t="s">
        <v>172</v>
      </c>
      <c r="B67" s="267" t="s">
        <v>172</v>
      </c>
      <c r="C67" s="268" t="s">
        <v>172</v>
      </c>
      <c r="D67" s="99" t="s">
        <v>29</v>
      </c>
      <c r="E67" s="54">
        <v>5000583137</v>
      </c>
      <c r="F67" s="55">
        <v>25</v>
      </c>
      <c r="G67" s="54" t="s">
        <v>25</v>
      </c>
      <c r="H67" s="54" t="s">
        <v>52</v>
      </c>
      <c r="I67" s="54">
        <v>15</v>
      </c>
      <c r="J67" s="57">
        <v>6880</v>
      </c>
      <c r="K67" s="57">
        <v>6080</v>
      </c>
      <c r="L67" s="57">
        <v>9040</v>
      </c>
      <c r="M67" s="57">
        <v>9600</v>
      </c>
      <c r="N67" s="57">
        <v>14800</v>
      </c>
      <c r="O67" s="57">
        <v>20000</v>
      </c>
      <c r="P67" s="57">
        <v>14880</v>
      </c>
      <c r="Q67" s="57">
        <v>23360</v>
      </c>
      <c r="R67" s="57">
        <v>15760</v>
      </c>
      <c r="S67" s="57">
        <v>10160</v>
      </c>
      <c r="T67" s="57">
        <v>8160</v>
      </c>
      <c r="U67" s="57">
        <v>4560</v>
      </c>
    </row>
    <row r="68" spans="1:21" x14ac:dyDescent="0.2">
      <c r="A68" s="266" t="s">
        <v>172</v>
      </c>
      <c r="B68" s="267" t="s">
        <v>172</v>
      </c>
      <c r="C68" s="268" t="s">
        <v>172</v>
      </c>
      <c r="D68" s="99" t="s">
        <v>29</v>
      </c>
      <c r="E68" s="54">
        <v>5000262770</v>
      </c>
      <c r="F68" s="56">
        <v>24</v>
      </c>
      <c r="G68" s="54" t="s">
        <v>26</v>
      </c>
      <c r="H68" s="54" t="s">
        <v>52</v>
      </c>
      <c r="I68" s="54">
        <v>15</v>
      </c>
      <c r="J68" s="57">
        <v>90</v>
      </c>
      <c r="K68" s="57">
        <v>72</v>
      </c>
      <c r="L68" s="57">
        <v>63</v>
      </c>
      <c r="M68" s="57">
        <v>59</v>
      </c>
      <c r="N68" s="57">
        <v>47</v>
      </c>
      <c r="O68" s="57">
        <v>42</v>
      </c>
      <c r="P68" s="57">
        <v>46</v>
      </c>
      <c r="Q68" s="57">
        <v>50</v>
      </c>
      <c r="R68" s="57">
        <v>58</v>
      </c>
      <c r="S68" s="57">
        <v>73</v>
      </c>
      <c r="T68" s="57">
        <v>74</v>
      </c>
      <c r="U68" s="57">
        <v>91</v>
      </c>
    </row>
    <row r="69" spans="1:21" x14ac:dyDescent="0.2">
      <c r="A69" s="266" t="s">
        <v>172</v>
      </c>
      <c r="B69" s="267" t="s">
        <v>172</v>
      </c>
      <c r="C69" s="268" t="s">
        <v>172</v>
      </c>
      <c r="D69" s="99" t="s">
        <v>29</v>
      </c>
      <c r="E69" s="54">
        <v>5000271017</v>
      </c>
      <c r="F69" s="56">
        <v>24</v>
      </c>
      <c r="G69" s="54" t="s">
        <v>26</v>
      </c>
      <c r="H69" s="54" t="s">
        <v>52</v>
      </c>
      <c r="I69" s="54">
        <v>15</v>
      </c>
      <c r="J69" s="57">
        <v>500</v>
      </c>
      <c r="K69" s="57">
        <v>736</v>
      </c>
      <c r="L69" s="57">
        <v>423</v>
      </c>
      <c r="M69" s="57">
        <v>230</v>
      </c>
      <c r="N69" s="57">
        <v>34</v>
      </c>
      <c r="O69" s="57">
        <v>45</v>
      </c>
      <c r="P69" s="57">
        <v>44</v>
      </c>
      <c r="Q69" s="57">
        <v>54</v>
      </c>
      <c r="R69" s="57">
        <v>45</v>
      </c>
      <c r="S69" s="57">
        <v>70</v>
      </c>
      <c r="T69" s="57">
        <v>224</v>
      </c>
      <c r="U69" s="57">
        <v>427</v>
      </c>
    </row>
    <row r="70" spans="1:21" x14ac:dyDescent="0.2">
      <c r="A70" s="266" t="s">
        <v>172</v>
      </c>
      <c r="B70" s="267" t="s">
        <v>172</v>
      </c>
      <c r="C70" s="268" t="s">
        <v>172</v>
      </c>
      <c r="D70" s="99" t="s">
        <v>29</v>
      </c>
      <c r="E70" s="54">
        <v>5000032458</v>
      </c>
      <c r="F70" s="55">
        <v>25</v>
      </c>
      <c r="G70" s="54" t="s">
        <v>25</v>
      </c>
      <c r="H70" s="54" t="s">
        <v>52</v>
      </c>
      <c r="I70" s="54">
        <v>15</v>
      </c>
      <c r="J70" s="57">
        <v>3640</v>
      </c>
      <c r="K70" s="57">
        <v>3720</v>
      </c>
      <c r="L70" s="57">
        <v>2360</v>
      </c>
      <c r="M70" s="57">
        <v>1000</v>
      </c>
      <c r="N70" s="57">
        <v>640</v>
      </c>
      <c r="O70" s="57">
        <v>280</v>
      </c>
      <c r="P70" s="57">
        <v>2520</v>
      </c>
      <c r="Q70" s="57">
        <v>360</v>
      </c>
      <c r="R70" s="57">
        <v>320</v>
      </c>
      <c r="S70" s="57">
        <v>1440</v>
      </c>
      <c r="T70" s="57">
        <v>2680</v>
      </c>
      <c r="U70" s="57">
        <v>3240</v>
      </c>
    </row>
    <row r="71" spans="1:21" x14ac:dyDescent="0.2">
      <c r="A71" s="266" t="s">
        <v>172</v>
      </c>
      <c r="B71" s="267" t="s">
        <v>172</v>
      </c>
      <c r="C71" s="268" t="s">
        <v>172</v>
      </c>
      <c r="D71" s="99" t="s">
        <v>29</v>
      </c>
      <c r="E71" s="54">
        <v>5000152384</v>
      </c>
      <c r="F71" s="56">
        <v>24</v>
      </c>
      <c r="G71" s="54" t="s">
        <v>26</v>
      </c>
      <c r="H71" s="54" t="s">
        <v>52</v>
      </c>
      <c r="I71" s="54">
        <v>15</v>
      </c>
      <c r="J71" s="57">
        <v>883</v>
      </c>
      <c r="K71" s="57">
        <v>772</v>
      </c>
      <c r="L71" s="57">
        <v>731</v>
      </c>
      <c r="M71" s="57">
        <v>613</v>
      </c>
      <c r="N71" s="57">
        <v>460</v>
      </c>
      <c r="O71" s="57">
        <v>205</v>
      </c>
      <c r="P71" s="57">
        <v>100</v>
      </c>
      <c r="Q71" s="57">
        <v>109</v>
      </c>
      <c r="R71" s="57">
        <v>166</v>
      </c>
      <c r="S71" s="57">
        <v>672</v>
      </c>
      <c r="T71" s="57">
        <v>716</v>
      </c>
      <c r="U71" s="57">
        <v>857</v>
      </c>
    </row>
    <row r="72" spans="1:21" x14ac:dyDescent="0.2">
      <c r="A72" s="266" t="s">
        <v>172</v>
      </c>
      <c r="B72" s="267" t="s">
        <v>172</v>
      </c>
      <c r="C72" s="268" t="s">
        <v>172</v>
      </c>
      <c r="D72" s="99" t="s">
        <v>29</v>
      </c>
      <c r="E72" s="54">
        <v>5000123496</v>
      </c>
      <c r="F72" s="56">
        <v>24</v>
      </c>
      <c r="G72" s="54" t="s">
        <v>26</v>
      </c>
      <c r="H72" s="54" t="s">
        <v>52</v>
      </c>
      <c r="I72" s="54">
        <v>15</v>
      </c>
      <c r="J72" s="57">
        <v>482</v>
      </c>
      <c r="K72" s="57">
        <v>381</v>
      </c>
      <c r="L72" s="57">
        <v>385</v>
      </c>
      <c r="M72" s="57">
        <v>372</v>
      </c>
      <c r="N72" s="57">
        <v>369</v>
      </c>
      <c r="O72" s="57">
        <v>420</v>
      </c>
      <c r="P72" s="57">
        <v>407</v>
      </c>
      <c r="Q72" s="57">
        <v>414</v>
      </c>
      <c r="R72" s="57">
        <v>485</v>
      </c>
      <c r="S72" s="57">
        <v>458</v>
      </c>
      <c r="T72" s="57">
        <v>521</v>
      </c>
      <c r="U72" s="57">
        <v>390</v>
      </c>
    </row>
    <row r="73" spans="1:21" x14ac:dyDescent="0.2">
      <c r="A73" s="266" t="s">
        <v>172</v>
      </c>
      <c r="B73" s="267" t="s">
        <v>172</v>
      </c>
      <c r="C73" s="268" t="s">
        <v>172</v>
      </c>
      <c r="D73" s="99" t="s">
        <v>29</v>
      </c>
      <c r="E73" s="54">
        <v>5000178069</v>
      </c>
      <c r="F73" s="56">
        <v>24</v>
      </c>
      <c r="G73" s="54" t="s">
        <v>26</v>
      </c>
      <c r="H73" s="54" t="s">
        <v>52</v>
      </c>
      <c r="I73" s="54">
        <v>15</v>
      </c>
      <c r="J73" s="57">
        <v>87</v>
      </c>
      <c r="K73" s="57">
        <v>98</v>
      </c>
      <c r="L73" s="57">
        <v>71</v>
      </c>
      <c r="M73" s="57">
        <v>61</v>
      </c>
      <c r="N73" s="57">
        <v>93</v>
      </c>
      <c r="O73" s="57">
        <v>55</v>
      </c>
      <c r="P73" s="57">
        <v>40</v>
      </c>
      <c r="Q73" s="57">
        <v>102</v>
      </c>
      <c r="R73" s="57">
        <v>55</v>
      </c>
      <c r="S73" s="57">
        <v>64</v>
      </c>
      <c r="T73" s="57">
        <v>192</v>
      </c>
      <c r="U73" s="57">
        <v>821</v>
      </c>
    </row>
    <row r="74" spans="1:21" x14ac:dyDescent="0.2">
      <c r="A74" s="266" t="s">
        <v>172</v>
      </c>
      <c r="B74" s="267" t="s">
        <v>172</v>
      </c>
      <c r="C74" s="268" t="s">
        <v>172</v>
      </c>
      <c r="D74" s="99" t="s">
        <v>29</v>
      </c>
      <c r="E74" s="54">
        <v>5000010999</v>
      </c>
      <c r="F74" s="56">
        <v>24</v>
      </c>
      <c r="G74" s="54" t="s">
        <v>26</v>
      </c>
      <c r="H74" s="54" t="s">
        <v>52</v>
      </c>
      <c r="I74" s="54">
        <v>15</v>
      </c>
      <c r="J74" s="57">
        <v>496</v>
      </c>
      <c r="K74" s="57">
        <v>376</v>
      </c>
      <c r="L74" s="57">
        <v>163</v>
      </c>
      <c r="M74" s="57">
        <v>185</v>
      </c>
      <c r="N74" s="57">
        <v>148</v>
      </c>
      <c r="O74" s="57">
        <v>161</v>
      </c>
      <c r="P74" s="57">
        <v>184</v>
      </c>
      <c r="Q74" s="57">
        <v>183</v>
      </c>
      <c r="R74" s="57">
        <v>174</v>
      </c>
      <c r="S74" s="57">
        <v>148</v>
      </c>
      <c r="T74" s="57">
        <v>197</v>
      </c>
      <c r="U74" s="57">
        <v>457</v>
      </c>
    </row>
    <row r="75" spans="1:21" x14ac:dyDescent="0.2">
      <c r="A75" s="266" t="s">
        <v>172</v>
      </c>
      <c r="B75" s="267" t="s">
        <v>172</v>
      </c>
      <c r="C75" s="268" t="s">
        <v>172</v>
      </c>
      <c r="D75" s="99" t="s">
        <v>29</v>
      </c>
      <c r="E75" s="54">
        <v>5000563327</v>
      </c>
      <c r="F75" s="56">
        <v>24</v>
      </c>
      <c r="G75" s="54" t="s">
        <v>26</v>
      </c>
      <c r="H75" s="54" t="s">
        <v>52</v>
      </c>
      <c r="I75" s="54">
        <v>15</v>
      </c>
      <c r="J75" s="57">
        <v>1288</v>
      </c>
      <c r="K75" s="57">
        <v>1609</v>
      </c>
      <c r="L75" s="57">
        <v>1494</v>
      </c>
      <c r="M75" s="57">
        <v>1438</v>
      </c>
      <c r="N75" s="57">
        <v>973</v>
      </c>
      <c r="O75" s="57">
        <v>831</v>
      </c>
      <c r="P75" s="57">
        <v>769</v>
      </c>
      <c r="Q75" s="57">
        <v>742</v>
      </c>
      <c r="R75" s="57">
        <v>830</v>
      </c>
      <c r="S75" s="57">
        <v>1206</v>
      </c>
      <c r="T75" s="57">
        <v>1834</v>
      </c>
      <c r="U75" s="57">
        <v>2186</v>
      </c>
    </row>
    <row r="76" spans="1:21" x14ac:dyDescent="0.2">
      <c r="A76" s="266" t="s">
        <v>172</v>
      </c>
      <c r="B76" s="267" t="s">
        <v>172</v>
      </c>
      <c r="C76" s="268" t="s">
        <v>172</v>
      </c>
      <c r="D76" s="99" t="s">
        <v>29</v>
      </c>
      <c r="E76" s="54">
        <v>5000527503</v>
      </c>
      <c r="F76" s="56">
        <v>24</v>
      </c>
      <c r="G76" s="54" t="s">
        <v>26</v>
      </c>
      <c r="H76" s="54" t="s">
        <v>52</v>
      </c>
      <c r="I76" s="54">
        <v>15</v>
      </c>
      <c r="J76" s="57">
        <v>593</v>
      </c>
      <c r="K76" s="57">
        <v>1345</v>
      </c>
      <c r="L76" s="57">
        <v>691</v>
      </c>
      <c r="M76" s="57">
        <v>592</v>
      </c>
      <c r="N76" s="57">
        <v>417</v>
      </c>
      <c r="O76" s="57">
        <v>393</v>
      </c>
      <c r="P76" s="57">
        <v>413</v>
      </c>
      <c r="Q76" s="57">
        <v>382</v>
      </c>
      <c r="R76" s="57">
        <v>438</v>
      </c>
      <c r="S76" s="57">
        <v>580</v>
      </c>
      <c r="T76" s="57">
        <v>1045</v>
      </c>
      <c r="U76" s="57">
        <v>288</v>
      </c>
    </row>
    <row r="77" spans="1:21" x14ac:dyDescent="0.2">
      <c r="A77" s="266" t="s">
        <v>172</v>
      </c>
      <c r="B77" s="267" t="s">
        <v>172</v>
      </c>
      <c r="C77" s="268" t="s">
        <v>172</v>
      </c>
      <c r="D77" s="99" t="s">
        <v>29</v>
      </c>
      <c r="E77" s="54">
        <v>5000249957</v>
      </c>
      <c r="F77" s="56">
        <v>24</v>
      </c>
      <c r="G77" s="54" t="s">
        <v>26</v>
      </c>
      <c r="H77" s="54" t="s">
        <v>52</v>
      </c>
      <c r="I77" s="54">
        <v>15</v>
      </c>
      <c r="J77" s="57">
        <v>680</v>
      </c>
      <c r="K77" s="57">
        <v>580</v>
      </c>
      <c r="L77" s="57">
        <v>579</v>
      </c>
      <c r="M77" s="57">
        <v>640</v>
      </c>
      <c r="N77" s="57">
        <v>619</v>
      </c>
      <c r="O77" s="57">
        <v>676</v>
      </c>
      <c r="P77" s="57">
        <v>768</v>
      </c>
      <c r="Q77" s="57">
        <v>630</v>
      </c>
      <c r="R77" s="57">
        <v>713</v>
      </c>
      <c r="S77" s="57">
        <v>745</v>
      </c>
      <c r="T77" s="57">
        <v>714</v>
      </c>
      <c r="U77" s="57">
        <v>706</v>
      </c>
    </row>
    <row r="78" spans="1:21" x14ac:dyDescent="0.2">
      <c r="A78" s="266" t="s">
        <v>172</v>
      </c>
      <c r="B78" s="267" t="s">
        <v>172</v>
      </c>
      <c r="C78" s="268" t="s">
        <v>172</v>
      </c>
      <c r="D78" s="99" t="s">
        <v>29</v>
      </c>
      <c r="E78" s="54">
        <v>5000035799</v>
      </c>
      <c r="F78" s="56">
        <v>24</v>
      </c>
      <c r="G78" s="54" t="s">
        <v>26</v>
      </c>
      <c r="H78" s="54" t="s">
        <v>52</v>
      </c>
      <c r="I78" s="54">
        <v>15</v>
      </c>
      <c r="J78" s="57">
        <v>46</v>
      </c>
      <c r="K78" s="57">
        <v>41</v>
      </c>
      <c r="L78" s="57">
        <v>41</v>
      </c>
      <c r="M78" s="57">
        <v>44</v>
      </c>
      <c r="N78" s="57">
        <v>41</v>
      </c>
      <c r="O78" s="57">
        <v>42</v>
      </c>
      <c r="P78" s="57">
        <v>44</v>
      </c>
      <c r="Q78" s="57">
        <v>41</v>
      </c>
      <c r="R78" s="57">
        <v>42</v>
      </c>
      <c r="S78" s="57">
        <v>47</v>
      </c>
      <c r="T78" s="57">
        <v>54</v>
      </c>
      <c r="U78" s="57">
        <v>89</v>
      </c>
    </row>
    <row r="79" spans="1:21" x14ac:dyDescent="0.2">
      <c r="A79" s="266" t="s">
        <v>172</v>
      </c>
      <c r="B79" s="267" t="s">
        <v>172</v>
      </c>
      <c r="C79" s="268" t="s">
        <v>172</v>
      </c>
      <c r="D79" s="99" t="s">
        <v>29</v>
      </c>
      <c r="E79" s="54">
        <v>5001367827</v>
      </c>
      <c r="F79" s="56">
        <v>24</v>
      </c>
      <c r="G79" s="54" t="s">
        <v>26</v>
      </c>
      <c r="H79" s="54" t="s">
        <v>52</v>
      </c>
      <c r="I79" s="54">
        <v>15</v>
      </c>
      <c r="J79" s="57">
        <v>3281</v>
      </c>
      <c r="K79" s="57">
        <v>3327</v>
      </c>
      <c r="L79" s="57">
        <v>2910</v>
      </c>
      <c r="M79" s="57">
        <v>2956</v>
      </c>
      <c r="N79" s="57">
        <v>2179</v>
      </c>
      <c r="O79" s="57">
        <v>2021</v>
      </c>
      <c r="P79" s="57">
        <v>1070</v>
      </c>
      <c r="Q79" s="57">
        <v>833</v>
      </c>
      <c r="R79" s="57">
        <v>1109</v>
      </c>
      <c r="S79" s="57">
        <v>1779</v>
      </c>
      <c r="T79" s="57">
        <v>2601</v>
      </c>
      <c r="U79" s="57">
        <v>3450</v>
      </c>
    </row>
    <row r="80" spans="1:21" x14ac:dyDescent="0.2">
      <c r="A80" s="266" t="s">
        <v>172</v>
      </c>
      <c r="B80" s="267" t="s">
        <v>172</v>
      </c>
      <c r="C80" s="268" t="s">
        <v>172</v>
      </c>
      <c r="D80" s="99" t="s">
        <v>29</v>
      </c>
      <c r="E80" s="54">
        <v>5000346935</v>
      </c>
      <c r="F80" s="55">
        <v>25</v>
      </c>
      <c r="G80" s="54" t="s">
        <v>25</v>
      </c>
      <c r="H80" s="54" t="s">
        <v>52</v>
      </c>
      <c r="I80" s="54">
        <v>15</v>
      </c>
      <c r="J80" s="57">
        <v>1480</v>
      </c>
      <c r="K80" s="57">
        <v>1440</v>
      </c>
      <c r="L80" s="57">
        <v>1280</v>
      </c>
      <c r="M80" s="57">
        <v>2400</v>
      </c>
      <c r="N80" s="57">
        <v>4120</v>
      </c>
      <c r="O80" s="57">
        <v>4440</v>
      </c>
      <c r="P80" s="57">
        <v>9000</v>
      </c>
      <c r="Q80" s="57">
        <v>7720</v>
      </c>
      <c r="R80" s="57">
        <v>5160</v>
      </c>
      <c r="S80" s="57">
        <v>1280</v>
      </c>
      <c r="T80" s="57">
        <v>1120</v>
      </c>
      <c r="U80" s="57">
        <v>1400</v>
      </c>
    </row>
    <row r="81" spans="1:21" x14ac:dyDescent="0.2">
      <c r="A81" s="266" t="s">
        <v>172</v>
      </c>
      <c r="B81" s="267" t="s">
        <v>172</v>
      </c>
      <c r="C81" s="268" t="s">
        <v>172</v>
      </c>
      <c r="D81" s="99" t="s">
        <v>29</v>
      </c>
      <c r="E81" s="54">
        <v>5000362162</v>
      </c>
      <c r="F81" s="55">
        <v>25</v>
      </c>
      <c r="G81" s="54" t="s">
        <v>25</v>
      </c>
      <c r="H81" s="54" t="s">
        <v>52</v>
      </c>
      <c r="I81" s="54">
        <v>15</v>
      </c>
      <c r="J81" s="57">
        <v>21080</v>
      </c>
      <c r="K81" s="57">
        <v>18120</v>
      </c>
      <c r="L81" s="57">
        <v>18520</v>
      </c>
      <c r="M81" s="57">
        <v>16720</v>
      </c>
      <c r="N81" s="57">
        <v>11320</v>
      </c>
      <c r="O81" s="57">
        <v>7360</v>
      </c>
      <c r="P81" s="57">
        <v>6120</v>
      </c>
      <c r="Q81" s="57">
        <v>54760</v>
      </c>
      <c r="R81" s="57">
        <v>9480</v>
      </c>
      <c r="S81" s="57">
        <v>14280</v>
      </c>
      <c r="T81" s="57">
        <v>14000</v>
      </c>
      <c r="U81" s="57">
        <v>18040</v>
      </c>
    </row>
    <row r="82" spans="1:21" x14ac:dyDescent="0.2">
      <c r="A82" s="266" t="s">
        <v>172</v>
      </c>
      <c r="B82" s="267" t="s">
        <v>172</v>
      </c>
      <c r="C82" s="268" t="s">
        <v>172</v>
      </c>
      <c r="D82" s="99" t="s">
        <v>29</v>
      </c>
      <c r="E82" s="54">
        <v>5001584002</v>
      </c>
      <c r="F82" s="56">
        <v>24</v>
      </c>
      <c r="G82" s="54" t="s">
        <v>26</v>
      </c>
      <c r="H82" s="54" t="s">
        <v>52</v>
      </c>
      <c r="I82" s="54">
        <v>15</v>
      </c>
      <c r="J82" s="57">
        <v>17</v>
      </c>
      <c r="K82" s="57">
        <v>16</v>
      </c>
      <c r="L82" s="57">
        <v>15</v>
      </c>
      <c r="M82" s="57">
        <v>17</v>
      </c>
      <c r="N82" s="57">
        <v>16</v>
      </c>
      <c r="O82" s="57">
        <v>16</v>
      </c>
      <c r="P82" s="57">
        <v>17</v>
      </c>
      <c r="Q82" s="57">
        <v>16</v>
      </c>
      <c r="R82" s="57">
        <v>16</v>
      </c>
      <c r="S82" s="57">
        <v>17</v>
      </c>
      <c r="T82" s="57">
        <v>15</v>
      </c>
      <c r="U82" s="57">
        <v>18</v>
      </c>
    </row>
    <row r="83" spans="1:21" x14ac:dyDescent="0.2">
      <c r="A83" s="266" t="s">
        <v>172</v>
      </c>
      <c r="B83" s="267" t="s">
        <v>172</v>
      </c>
      <c r="C83" s="268" t="s">
        <v>172</v>
      </c>
      <c r="D83" s="99" t="s">
        <v>29</v>
      </c>
      <c r="E83" s="54">
        <v>5001866699</v>
      </c>
      <c r="F83" s="56">
        <v>24</v>
      </c>
      <c r="G83" s="54" t="s">
        <v>26</v>
      </c>
      <c r="H83" s="54" t="s">
        <v>52</v>
      </c>
      <c r="I83" s="54">
        <v>15</v>
      </c>
      <c r="J83" s="57">
        <v>753</v>
      </c>
      <c r="K83" s="57">
        <v>681</v>
      </c>
      <c r="L83" s="57">
        <v>647</v>
      </c>
      <c r="M83" s="57">
        <v>609</v>
      </c>
      <c r="N83" s="57">
        <v>441</v>
      </c>
      <c r="O83" s="57">
        <v>416</v>
      </c>
      <c r="P83" s="57">
        <v>313</v>
      </c>
      <c r="Q83" s="57">
        <v>272</v>
      </c>
      <c r="R83" s="57">
        <v>420</v>
      </c>
      <c r="S83" s="57">
        <v>488</v>
      </c>
      <c r="T83" s="57">
        <v>545</v>
      </c>
      <c r="U83" s="57">
        <v>648</v>
      </c>
    </row>
    <row r="84" spans="1:21" x14ac:dyDescent="0.2">
      <c r="A84" s="266" t="s">
        <v>172</v>
      </c>
      <c r="B84" s="267" t="s">
        <v>172</v>
      </c>
      <c r="C84" s="268" t="s">
        <v>172</v>
      </c>
      <c r="D84" s="99" t="s">
        <v>29</v>
      </c>
      <c r="E84" s="54">
        <v>5000510984</v>
      </c>
      <c r="F84" s="56">
        <v>24</v>
      </c>
      <c r="G84" s="54" t="s">
        <v>26</v>
      </c>
      <c r="H84" s="54" t="s">
        <v>52</v>
      </c>
      <c r="I84" s="54">
        <v>15</v>
      </c>
      <c r="J84" s="57">
        <v>1705</v>
      </c>
      <c r="K84" s="57">
        <v>1489</v>
      </c>
      <c r="L84" s="57">
        <v>1499</v>
      </c>
      <c r="M84" s="57">
        <v>1518</v>
      </c>
      <c r="N84" s="57">
        <v>902</v>
      </c>
      <c r="O84" s="57">
        <v>89</v>
      </c>
      <c r="P84" s="57">
        <v>94</v>
      </c>
      <c r="Q84" s="57">
        <v>87</v>
      </c>
      <c r="R84" s="57">
        <v>91</v>
      </c>
      <c r="S84" s="57">
        <v>297</v>
      </c>
      <c r="T84" s="57">
        <v>588</v>
      </c>
      <c r="U84" s="57">
        <v>629</v>
      </c>
    </row>
    <row r="85" spans="1:21" x14ac:dyDescent="0.2">
      <c r="A85" s="266" t="s">
        <v>172</v>
      </c>
      <c r="B85" s="267" t="s">
        <v>172</v>
      </c>
      <c r="C85" s="268" t="s">
        <v>172</v>
      </c>
      <c r="D85" s="99" t="s">
        <v>29</v>
      </c>
      <c r="E85" s="54">
        <v>5000928434</v>
      </c>
      <c r="F85" s="56">
        <v>24</v>
      </c>
      <c r="G85" s="54" t="s">
        <v>26</v>
      </c>
      <c r="H85" s="54" t="s">
        <v>52</v>
      </c>
      <c r="I85" s="54">
        <v>15</v>
      </c>
      <c r="J85" s="57">
        <v>241</v>
      </c>
      <c r="K85" s="57">
        <v>211</v>
      </c>
      <c r="L85" s="57">
        <v>196</v>
      </c>
      <c r="M85" s="57">
        <v>163</v>
      </c>
      <c r="N85" s="57">
        <v>154</v>
      </c>
      <c r="O85" s="57">
        <v>130</v>
      </c>
      <c r="P85" s="57">
        <v>129</v>
      </c>
      <c r="Q85" s="57">
        <v>128</v>
      </c>
      <c r="R85" s="57">
        <v>158</v>
      </c>
      <c r="S85" s="57">
        <v>187</v>
      </c>
      <c r="T85" s="57">
        <v>209</v>
      </c>
      <c r="U85" s="57">
        <v>252</v>
      </c>
    </row>
    <row r="86" spans="1:21" x14ac:dyDescent="0.2">
      <c r="A86" s="266" t="s">
        <v>172</v>
      </c>
      <c r="B86" s="267" t="s">
        <v>172</v>
      </c>
      <c r="C86" s="268" t="s">
        <v>172</v>
      </c>
      <c r="D86" s="99" t="s">
        <v>29</v>
      </c>
      <c r="E86" s="54">
        <v>5001756657</v>
      </c>
      <c r="F86" s="55">
        <v>25</v>
      </c>
      <c r="G86" s="54" t="s">
        <v>25</v>
      </c>
      <c r="H86" s="54" t="s">
        <v>52</v>
      </c>
      <c r="I86" s="54">
        <v>15</v>
      </c>
      <c r="J86" s="57">
        <v>11280</v>
      </c>
      <c r="K86" s="57">
        <v>11120</v>
      </c>
      <c r="L86" s="57">
        <v>11600</v>
      </c>
      <c r="M86" s="57">
        <v>11040</v>
      </c>
      <c r="N86" s="57">
        <v>12640</v>
      </c>
      <c r="O86" s="57">
        <v>12720</v>
      </c>
      <c r="P86" s="57">
        <v>16560</v>
      </c>
      <c r="Q86" s="57">
        <v>14400</v>
      </c>
      <c r="R86" s="57">
        <v>14400</v>
      </c>
      <c r="S86" s="57">
        <v>11840</v>
      </c>
      <c r="T86" s="57">
        <v>11600</v>
      </c>
      <c r="U86" s="57">
        <v>11920</v>
      </c>
    </row>
    <row r="87" spans="1:21" x14ac:dyDescent="0.2">
      <c r="A87" s="266" t="s">
        <v>172</v>
      </c>
      <c r="B87" s="267" t="s">
        <v>172</v>
      </c>
      <c r="C87" s="268" t="s">
        <v>172</v>
      </c>
      <c r="D87" s="99" t="s">
        <v>29</v>
      </c>
      <c r="E87" s="54">
        <v>5000730973</v>
      </c>
      <c r="F87" s="56">
        <v>24</v>
      </c>
      <c r="G87" s="54" t="s">
        <v>26</v>
      </c>
      <c r="H87" s="54" t="s">
        <v>52</v>
      </c>
      <c r="I87" s="54">
        <v>15</v>
      </c>
      <c r="J87" s="57">
        <v>1368</v>
      </c>
      <c r="K87" s="57">
        <v>570</v>
      </c>
      <c r="L87" s="57">
        <v>515</v>
      </c>
      <c r="M87" s="57">
        <v>409</v>
      </c>
      <c r="N87" s="57">
        <v>248</v>
      </c>
      <c r="O87" s="57">
        <v>149</v>
      </c>
      <c r="P87" s="57">
        <v>36</v>
      </c>
      <c r="Q87" s="57">
        <v>38</v>
      </c>
      <c r="R87" s="57">
        <v>132</v>
      </c>
      <c r="S87" s="57">
        <v>1141</v>
      </c>
      <c r="T87" s="57">
        <v>534</v>
      </c>
      <c r="U87" s="57">
        <v>362</v>
      </c>
    </row>
    <row r="88" spans="1:21" x14ac:dyDescent="0.2">
      <c r="A88" s="266" t="s">
        <v>172</v>
      </c>
      <c r="B88" s="267" t="s">
        <v>172</v>
      </c>
      <c r="C88" s="268" t="s">
        <v>172</v>
      </c>
      <c r="D88" s="99" t="s">
        <v>29</v>
      </c>
      <c r="E88" s="54">
        <v>5000862725</v>
      </c>
      <c r="F88" s="56">
        <v>24</v>
      </c>
      <c r="G88" s="54" t="s">
        <v>26</v>
      </c>
      <c r="H88" s="54" t="s">
        <v>52</v>
      </c>
      <c r="I88" s="54">
        <v>15</v>
      </c>
      <c r="J88" s="57">
        <v>3126</v>
      </c>
      <c r="K88" s="57">
        <v>2574</v>
      </c>
      <c r="L88" s="57">
        <v>2796</v>
      </c>
      <c r="M88" s="57">
        <v>1850</v>
      </c>
      <c r="N88" s="57">
        <v>956</v>
      </c>
      <c r="O88" s="57">
        <v>503</v>
      </c>
      <c r="P88" s="57">
        <v>222</v>
      </c>
      <c r="Q88" s="57">
        <v>181</v>
      </c>
      <c r="R88" s="57">
        <v>193</v>
      </c>
      <c r="S88" s="57">
        <v>733</v>
      </c>
      <c r="T88" s="57">
        <v>1614</v>
      </c>
      <c r="U88" s="57">
        <v>2357</v>
      </c>
    </row>
    <row r="89" spans="1:21" x14ac:dyDescent="0.2">
      <c r="A89" s="266" t="s">
        <v>172</v>
      </c>
      <c r="B89" s="267" t="s">
        <v>172</v>
      </c>
      <c r="C89" s="268" t="s">
        <v>172</v>
      </c>
      <c r="D89" s="99" t="s">
        <v>29</v>
      </c>
      <c r="E89" s="54">
        <v>5001843898</v>
      </c>
      <c r="F89" s="56">
        <v>24</v>
      </c>
      <c r="G89" s="54" t="s">
        <v>26</v>
      </c>
      <c r="H89" s="54" t="s">
        <v>52</v>
      </c>
      <c r="I89" s="54">
        <v>15</v>
      </c>
      <c r="J89" s="57">
        <v>4644</v>
      </c>
      <c r="K89" s="57">
        <v>5079</v>
      </c>
      <c r="L89" s="57">
        <v>4325</v>
      </c>
      <c r="M89" s="57">
        <v>3577</v>
      </c>
      <c r="N89" s="57">
        <v>2628</v>
      </c>
      <c r="O89" s="57">
        <v>3271</v>
      </c>
      <c r="P89" s="57">
        <v>4290</v>
      </c>
      <c r="Q89" s="57">
        <v>5883</v>
      </c>
      <c r="R89" s="57">
        <v>2402</v>
      </c>
      <c r="S89" s="57">
        <v>2889</v>
      </c>
      <c r="T89" s="57">
        <v>4122</v>
      </c>
      <c r="U89" s="57">
        <v>5382</v>
      </c>
    </row>
    <row r="90" spans="1:21" x14ac:dyDescent="0.2">
      <c r="A90" s="266" t="s">
        <v>172</v>
      </c>
      <c r="B90" s="267" t="s">
        <v>172</v>
      </c>
      <c r="C90" s="268" t="s">
        <v>172</v>
      </c>
      <c r="D90" s="99" t="s">
        <v>29</v>
      </c>
      <c r="E90" s="54">
        <v>5000574322</v>
      </c>
      <c r="F90" s="56">
        <v>24</v>
      </c>
      <c r="G90" s="54" t="s">
        <v>26</v>
      </c>
      <c r="H90" s="54" t="s">
        <v>52</v>
      </c>
      <c r="I90" s="54">
        <v>15</v>
      </c>
      <c r="J90" s="57"/>
      <c r="K90" s="57"/>
      <c r="L90" s="57"/>
      <c r="M90" s="57"/>
      <c r="N90" s="57"/>
      <c r="O90" s="57"/>
      <c r="P90" s="57"/>
      <c r="Q90" s="57"/>
      <c r="R90" s="57"/>
      <c r="S90" s="57"/>
      <c r="T90" s="57"/>
      <c r="U90" s="57"/>
    </row>
    <row r="91" spans="1:21" x14ac:dyDescent="0.2">
      <c r="A91" s="266" t="s">
        <v>172</v>
      </c>
      <c r="B91" s="267" t="s">
        <v>172</v>
      </c>
      <c r="C91" s="268" t="s">
        <v>172</v>
      </c>
      <c r="D91" s="99" t="s">
        <v>29</v>
      </c>
      <c r="E91" s="54">
        <v>5000912777</v>
      </c>
      <c r="F91" s="56">
        <v>24</v>
      </c>
      <c r="G91" s="54" t="s">
        <v>26</v>
      </c>
      <c r="H91" s="54" t="s">
        <v>52</v>
      </c>
      <c r="I91" s="54">
        <v>15</v>
      </c>
      <c r="J91" s="57">
        <v>301</v>
      </c>
      <c r="K91" s="57">
        <v>256</v>
      </c>
      <c r="L91" s="57">
        <v>260</v>
      </c>
      <c r="M91" s="57">
        <v>361</v>
      </c>
      <c r="N91" s="57">
        <v>369</v>
      </c>
      <c r="O91" s="57">
        <v>393</v>
      </c>
      <c r="P91" s="57">
        <v>441</v>
      </c>
      <c r="Q91" s="57">
        <v>423</v>
      </c>
      <c r="R91" s="57">
        <v>388</v>
      </c>
      <c r="S91" s="57">
        <v>360</v>
      </c>
      <c r="T91" s="57">
        <v>309</v>
      </c>
      <c r="U91" s="57">
        <v>335</v>
      </c>
    </row>
    <row r="92" spans="1:21" x14ac:dyDescent="0.2">
      <c r="A92" s="266" t="s">
        <v>172</v>
      </c>
      <c r="B92" s="267" t="s">
        <v>172</v>
      </c>
      <c r="C92" s="268" t="s">
        <v>172</v>
      </c>
      <c r="D92" s="99" t="s">
        <v>29</v>
      </c>
      <c r="E92" s="54">
        <v>5000857860</v>
      </c>
      <c r="F92" s="56">
        <v>24</v>
      </c>
      <c r="G92" s="54" t="s">
        <v>26</v>
      </c>
      <c r="H92" s="54" t="s">
        <v>52</v>
      </c>
      <c r="I92" s="54">
        <v>15</v>
      </c>
      <c r="J92" s="57">
        <v>1607</v>
      </c>
      <c r="K92" s="57">
        <v>1647</v>
      </c>
      <c r="L92" s="57">
        <v>1384</v>
      </c>
      <c r="M92" s="57">
        <v>1062</v>
      </c>
      <c r="N92" s="57">
        <v>653</v>
      </c>
      <c r="O92" s="57">
        <v>562</v>
      </c>
      <c r="P92" s="57">
        <v>600</v>
      </c>
      <c r="Q92" s="57">
        <v>584</v>
      </c>
      <c r="R92" s="57">
        <v>458</v>
      </c>
      <c r="S92" s="57">
        <v>743</v>
      </c>
      <c r="T92" s="57">
        <v>1029</v>
      </c>
      <c r="U92" s="57">
        <v>1206</v>
      </c>
    </row>
    <row r="93" spans="1:21" x14ac:dyDescent="0.2">
      <c r="A93" s="266" t="s">
        <v>172</v>
      </c>
      <c r="B93" s="267" t="s">
        <v>172</v>
      </c>
      <c r="C93" s="268" t="s">
        <v>172</v>
      </c>
      <c r="D93" s="99" t="s">
        <v>29</v>
      </c>
      <c r="E93" s="54">
        <v>5001832956</v>
      </c>
      <c r="F93" s="55">
        <v>25</v>
      </c>
      <c r="G93" s="54" t="s">
        <v>25</v>
      </c>
      <c r="H93" s="54" t="s">
        <v>52</v>
      </c>
      <c r="I93" s="54">
        <v>15</v>
      </c>
      <c r="J93" s="57">
        <v>8920</v>
      </c>
      <c r="K93" s="57">
        <v>8120</v>
      </c>
      <c r="L93" s="57">
        <v>7840</v>
      </c>
      <c r="M93" s="57">
        <v>7160</v>
      </c>
      <c r="N93" s="57">
        <v>6720</v>
      </c>
      <c r="O93" s="57">
        <v>4440</v>
      </c>
      <c r="P93" s="57">
        <v>4800</v>
      </c>
      <c r="Q93" s="57">
        <v>4240</v>
      </c>
      <c r="R93" s="57">
        <v>4760</v>
      </c>
      <c r="S93" s="57">
        <v>9840</v>
      </c>
      <c r="T93" s="57">
        <v>6000</v>
      </c>
      <c r="U93" s="57">
        <v>8000</v>
      </c>
    </row>
    <row r="94" spans="1:21" x14ac:dyDescent="0.2">
      <c r="A94" s="266" t="s">
        <v>172</v>
      </c>
      <c r="B94" s="267" t="s">
        <v>172</v>
      </c>
      <c r="C94" s="268" t="s">
        <v>172</v>
      </c>
      <c r="D94" s="99" t="s">
        <v>29</v>
      </c>
      <c r="E94" s="54">
        <v>5000994136</v>
      </c>
      <c r="F94" s="55">
        <v>25</v>
      </c>
      <c r="G94" s="54" t="s">
        <v>25</v>
      </c>
      <c r="H94" s="54" t="s">
        <v>52</v>
      </c>
      <c r="I94" s="54">
        <v>15</v>
      </c>
      <c r="J94" s="57">
        <v>10030</v>
      </c>
      <c r="K94" s="57">
        <v>5470</v>
      </c>
      <c r="L94" s="57">
        <v>5840</v>
      </c>
      <c r="M94" s="57">
        <v>5154</v>
      </c>
      <c r="N94" s="57">
        <v>3435</v>
      </c>
      <c r="O94" s="57">
        <v>1991</v>
      </c>
      <c r="P94" s="57">
        <v>11189</v>
      </c>
      <c r="Q94" s="57">
        <v>15443</v>
      </c>
      <c r="R94" s="57">
        <v>39852</v>
      </c>
      <c r="S94" s="57">
        <v>40293</v>
      </c>
      <c r="T94" s="57">
        <v>51229</v>
      </c>
      <c r="U94" s="57">
        <v>11179</v>
      </c>
    </row>
    <row r="95" spans="1:21" x14ac:dyDescent="0.2">
      <c r="A95" s="266" t="s">
        <v>172</v>
      </c>
      <c r="B95" s="267" t="s">
        <v>172</v>
      </c>
      <c r="C95" s="268" t="s">
        <v>172</v>
      </c>
      <c r="D95" s="99" t="s">
        <v>29</v>
      </c>
      <c r="E95" s="54">
        <v>5001725877</v>
      </c>
      <c r="F95" s="56">
        <v>24</v>
      </c>
      <c r="G95" s="54" t="s">
        <v>26</v>
      </c>
      <c r="H95" s="54" t="s">
        <v>52</v>
      </c>
      <c r="I95" s="54">
        <v>15</v>
      </c>
      <c r="J95" s="57">
        <v>457</v>
      </c>
      <c r="K95" s="57">
        <v>392</v>
      </c>
      <c r="L95" s="57">
        <v>321</v>
      </c>
      <c r="M95" s="57">
        <v>201</v>
      </c>
      <c r="N95" s="57">
        <v>191</v>
      </c>
      <c r="O95" s="57">
        <v>83</v>
      </c>
      <c r="P95" s="57">
        <v>82</v>
      </c>
      <c r="Q95" s="57">
        <v>161</v>
      </c>
      <c r="R95" s="57">
        <v>177</v>
      </c>
      <c r="S95" s="57">
        <v>220</v>
      </c>
      <c r="T95" s="57">
        <v>404</v>
      </c>
      <c r="U95" s="57">
        <v>491.93700000000001</v>
      </c>
    </row>
    <row r="96" spans="1:21" x14ac:dyDescent="0.2">
      <c r="A96" s="266" t="s">
        <v>172</v>
      </c>
      <c r="B96" s="267" t="s">
        <v>172</v>
      </c>
      <c r="C96" s="268" t="s">
        <v>172</v>
      </c>
      <c r="D96" s="99" t="s">
        <v>29</v>
      </c>
      <c r="E96" s="54">
        <v>5001155572</v>
      </c>
      <c r="F96" s="55">
        <v>25</v>
      </c>
      <c r="G96" s="54" t="s">
        <v>25</v>
      </c>
      <c r="H96" s="54" t="s">
        <v>52</v>
      </c>
      <c r="I96" s="54">
        <v>15</v>
      </c>
      <c r="J96" s="57">
        <v>44480</v>
      </c>
      <c r="K96" s="57">
        <v>51040</v>
      </c>
      <c r="L96" s="57">
        <v>41600</v>
      </c>
      <c r="M96" s="57">
        <v>45640</v>
      </c>
      <c r="N96" s="57">
        <v>32800</v>
      </c>
      <c r="O96" s="57">
        <v>45440</v>
      </c>
      <c r="P96" s="57">
        <v>19800</v>
      </c>
      <c r="Q96" s="57">
        <v>35640</v>
      </c>
      <c r="R96" s="57">
        <v>30560</v>
      </c>
      <c r="S96" s="57">
        <v>23440</v>
      </c>
      <c r="T96" s="57">
        <v>42600</v>
      </c>
      <c r="U96" s="57">
        <v>31720</v>
      </c>
    </row>
    <row r="97" spans="1:21" x14ac:dyDescent="0.2">
      <c r="A97" s="266" t="s">
        <v>172</v>
      </c>
      <c r="B97" s="267" t="s">
        <v>172</v>
      </c>
      <c r="C97" s="268" t="s">
        <v>172</v>
      </c>
      <c r="D97" s="99" t="s">
        <v>29</v>
      </c>
      <c r="E97" s="54">
        <v>5000568424</v>
      </c>
      <c r="F97" s="56">
        <v>24</v>
      </c>
      <c r="G97" s="54" t="s">
        <v>26</v>
      </c>
      <c r="H97" s="54" t="s">
        <v>52</v>
      </c>
      <c r="I97" s="54">
        <v>15</v>
      </c>
      <c r="J97" s="57">
        <v>2205</v>
      </c>
      <c r="K97" s="57">
        <v>2260</v>
      </c>
      <c r="L97" s="57">
        <v>1974</v>
      </c>
      <c r="M97" s="57">
        <v>1659</v>
      </c>
      <c r="N97" s="57">
        <v>1001</v>
      </c>
      <c r="O97" s="57">
        <v>853</v>
      </c>
      <c r="P97" s="57">
        <v>431</v>
      </c>
      <c r="Q97" s="57">
        <v>456</v>
      </c>
      <c r="R97" s="57">
        <v>810</v>
      </c>
      <c r="S97" s="57">
        <v>1368</v>
      </c>
      <c r="T97" s="57">
        <v>2092</v>
      </c>
      <c r="U97" s="57">
        <v>2371</v>
      </c>
    </row>
    <row r="98" spans="1:21" x14ac:dyDescent="0.2">
      <c r="A98" s="266" t="s">
        <v>172</v>
      </c>
      <c r="B98" s="267" t="s">
        <v>172</v>
      </c>
      <c r="C98" s="268" t="s">
        <v>172</v>
      </c>
      <c r="D98" s="99" t="s">
        <v>29</v>
      </c>
      <c r="E98" s="54">
        <v>5001916162</v>
      </c>
      <c r="F98" s="56">
        <v>24</v>
      </c>
      <c r="G98" s="54" t="s">
        <v>26</v>
      </c>
      <c r="H98" s="54" t="s">
        <v>52</v>
      </c>
      <c r="I98" s="54">
        <v>15</v>
      </c>
      <c r="J98" s="57">
        <v>565</v>
      </c>
      <c r="K98" s="57">
        <v>561</v>
      </c>
      <c r="L98" s="57">
        <v>531</v>
      </c>
      <c r="M98" s="57">
        <v>382</v>
      </c>
      <c r="N98" s="57">
        <v>486</v>
      </c>
      <c r="O98" s="57">
        <v>624</v>
      </c>
      <c r="P98" s="57">
        <v>621</v>
      </c>
      <c r="Q98" s="57">
        <v>680</v>
      </c>
      <c r="R98" s="57">
        <v>621</v>
      </c>
      <c r="S98" s="57">
        <v>601</v>
      </c>
      <c r="T98" s="57">
        <v>593</v>
      </c>
      <c r="U98" s="57">
        <v>560</v>
      </c>
    </row>
    <row r="99" spans="1:21" x14ac:dyDescent="0.2">
      <c r="A99" s="266" t="s">
        <v>172</v>
      </c>
      <c r="B99" s="267" t="s">
        <v>172</v>
      </c>
      <c r="C99" s="268" t="s">
        <v>172</v>
      </c>
      <c r="D99" s="99" t="s">
        <v>29</v>
      </c>
      <c r="E99" s="54">
        <v>5001172270</v>
      </c>
      <c r="F99" s="56">
        <v>24</v>
      </c>
      <c r="G99" s="54" t="s">
        <v>26</v>
      </c>
      <c r="H99" s="54" t="s">
        <v>52</v>
      </c>
      <c r="I99" s="54">
        <v>15</v>
      </c>
      <c r="J99" s="57">
        <v>816</v>
      </c>
      <c r="K99" s="57">
        <v>754</v>
      </c>
      <c r="L99" s="57">
        <v>551</v>
      </c>
      <c r="M99" s="57">
        <v>386</v>
      </c>
      <c r="N99" s="57">
        <v>258</v>
      </c>
      <c r="O99" s="57">
        <v>193</v>
      </c>
      <c r="P99" s="57">
        <v>123</v>
      </c>
      <c r="Q99" s="57">
        <v>115</v>
      </c>
      <c r="R99" s="57">
        <v>178</v>
      </c>
      <c r="S99" s="57">
        <v>298</v>
      </c>
      <c r="T99" s="57">
        <v>365</v>
      </c>
      <c r="U99" s="57">
        <v>666</v>
      </c>
    </row>
    <row r="100" spans="1:21" x14ac:dyDescent="0.2">
      <c r="A100" s="266" t="s">
        <v>172</v>
      </c>
      <c r="B100" s="267" t="s">
        <v>172</v>
      </c>
      <c r="C100" s="268" t="s">
        <v>172</v>
      </c>
      <c r="D100" s="99" t="s">
        <v>29</v>
      </c>
      <c r="E100" s="54">
        <v>5001682769</v>
      </c>
      <c r="F100" s="56">
        <v>24</v>
      </c>
      <c r="G100" s="54" t="s">
        <v>26</v>
      </c>
      <c r="H100" s="54" t="s">
        <v>52</v>
      </c>
      <c r="I100" s="54">
        <v>15</v>
      </c>
      <c r="J100" s="57">
        <v>2112</v>
      </c>
      <c r="K100" s="57">
        <v>1538</v>
      </c>
      <c r="L100" s="57">
        <v>1609</v>
      </c>
      <c r="M100" s="57">
        <v>1550</v>
      </c>
      <c r="N100" s="57">
        <v>996</v>
      </c>
      <c r="O100" s="57">
        <v>895</v>
      </c>
      <c r="P100" s="57">
        <v>960</v>
      </c>
      <c r="Q100" s="57">
        <v>890</v>
      </c>
      <c r="R100" s="57">
        <v>878</v>
      </c>
      <c r="S100" s="57">
        <v>596</v>
      </c>
      <c r="T100" s="57">
        <v>416</v>
      </c>
      <c r="U100" s="57">
        <v>807</v>
      </c>
    </row>
    <row r="101" spans="1:21" x14ac:dyDescent="0.2">
      <c r="A101" s="266" t="s">
        <v>172</v>
      </c>
      <c r="B101" s="267" t="s">
        <v>172</v>
      </c>
      <c r="C101" s="268" t="s">
        <v>172</v>
      </c>
      <c r="D101" s="99" t="s">
        <v>29</v>
      </c>
      <c r="E101" s="54">
        <v>5000924609</v>
      </c>
      <c r="F101" s="55">
        <v>25</v>
      </c>
      <c r="G101" s="54" t="s">
        <v>25</v>
      </c>
      <c r="H101" s="54" t="s">
        <v>52</v>
      </c>
      <c r="I101" s="54">
        <v>15</v>
      </c>
      <c r="J101" s="57">
        <v>37680</v>
      </c>
      <c r="K101" s="57">
        <v>35040</v>
      </c>
      <c r="L101" s="57">
        <v>34720</v>
      </c>
      <c r="M101" s="57">
        <v>32320</v>
      </c>
      <c r="N101" s="57">
        <v>23120</v>
      </c>
      <c r="O101" s="57">
        <v>22080</v>
      </c>
      <c r="P101" s="57">
        <v>23840</v>
      </c>
      <c r="Q101" s="57">
        <v>21840</v>
      </c>
      <c r="R101" s="57">
        <v>19760</v>
      </c>
      <c r="S101" s="57">
        <v>24160</v>
      </c>
      <c r="T101" s="57">
        <v>27920</v>
      </c>
      <c r="U101" s="57">
        <v>35600</v>
      </c>
    </row>
    <row r="102" spans="1:21" x14ac:dyDescent="0.2">
      <c r="A102" s="266" t="s">
        <v>172</v>
      </c>
      <c r="B102" s="267" t="s">
        <v>172</v>
      </c>
      <c r="C102" s="268" t="s">
        <v>172</v>
      </c>
      <c r="D102" s="99" t="s">
        <v>29</v>
      </c>
      <c r="E102" s="54">
        <v>5000561739</v>
      </c>
      <c r="F102" s="56">
        <v>24</v>
      </c>
      <c r="G102" s="54" t="s">
        <v>26</v>
      </c>
      <c r="H102" s="54" t="s">
        <v>52</v>
      </c>
      <c r="I102" s="54">
        <v>15</v>
      </c>
      <c r="J102" s="57">
        <v>2039</v>
      </c>
      <c r="K102" s="57">
        <v>2076</v>
      </c>
      <c r="L102" s="57">
        <v>2328</v>
      </c>
      <c r="M102" s="57">
        <v>2131</v>
      </c>
      <c r="N102" s="57">
        <v>2112</v>
      </c>
      <c r="O102" s="57">
        <v>1837</v>
      </c>
      <c r="P102" s="57">
        <v>1675</v>
      </c>
      <c r="Q102" s="57">
        <v>1761</v>
      </c>
      <c r="R102" s="57">
        <v>1676</v>
      </c>
      <c r="S102" s="57">
        <v>2015</v>
      </c>
      <c r="T102" s="57">
        <v>2170</v>
      </c>
      <c r="U102" s="57">
        <v>2530</v>
      </c>
    </row>
    <row r="103" spans="1:21" x14ac:dyDescent="0.2">
      <c r="A103" s="266" t="s">
        <v>172</v>
      </c>
      <c r="B103" s="267" t="s">
        <v>172</v>
      </c>
      <c r="C103" s="268" t="s">
        <v>172</v>
      </c>
      <c r="D103" s="99" t="s">
        <v>29</v>
      </c>
      <c r="E103" s="54">
        <v>5001624658</v>
      </c>
      <c r="F103" s="56">
        <v>24</v>
      </c>
      <c r="G103" s="54" t="s">
        <v>26</v>
      </c>
      <c r="H103" s="54" t="s">
        <v>52</v>
      </c>
      <c r="I103" s="54">
        <v>15</v>
      </c>
      <c r="J103" s="57">
        <v>205</v>
      </c>
      <c r="K103" s="57">
        <v>289</v>
      </c>
      <c r="L103" s="57">
        <v>184</v>
      </c>
      <c r="M103" s="57">
        <v>79</v>
      </c>
      <c r="N103" s="57">
        <v>36</v>
      </c>
      <c r="O103" s="57">
        <v>38</v>
      </c>
      <c r="P103" s="57">
        <v>182</v>
      </c>
      <c r="Q103" s="57">
        <v>263</v>
      </c>
      <c r="R103" s="57">
        <v>30</v>
      </c>
      <c r="S103" s="57">
        <v>10</v>
      </c>
      <c r="T103" s="57">
        <v>0</v>
      </c>
      <c r="U103" s="57">
        <v>0</v>
      </c>
    </row>
    <row r="104" spans="1:21" x14ac:dyDescent="0.2">
      <c r="A104" s="266" t="s">
        <v>172</v>
      </c>
      <c r="B104" s="267" t="s">
        <v>172</v>
      </c>
      <c r="C104" s="268" t="s">
        <v>172</v>
      </c>
      <c r="D104" s="99" t="s">
        <v>29</v>
      </c>
      <c r="E104" s="54">
        <v>5000380277</v>
      </c>
      <c r="F104" s="56">
        <v>24</v>
      </c>
      <c r="G104" s="54" t="s">
        <v>26</v>
      </c>
      <c r="H104" s="54" t="s">
        <v>52</v>
      </c>
      <c r="I104" s="54">
        <v>15</v>
      </c>
      <c r="J104" s="57"/>
      <c r="K104" s="57"/>
      <c r="L104" s="57"/>
      <c r="M104" s="57"/>
      <c r="N104" s="57"/>
      <c r="O104" s="57"/>
      <c r="P104" s="57"/>
      <c r="Q104" s="57"/>
      <c r="R104" s="57"/>
      <c r="S104" s="57"/>
      <c r="T104" s="57"/>
      <c r="U104" s="57"/>
    </row>
    <row r="105" spans="1:21" x14ac:dyDescent="0.2">
      <c r="A105" s="266" t="s">
        <v>172</v>
      </c>
      <c r="B105" s="267" t="s">
        <v>172</v>
      </c>
      <c r="C105" s="268" t="s">
        <v>172</v>
      </c>
      <c r="D105" s="99" t="s">
        <v>29</v>
      </c>
      <c r="E105" s="54">
        <v>5001579208</v>
      </c>
      <c r="F105" s="55">
        <v>25</v>
      </c>
      <c r="G105" s="54" t="s">
        <v>25</v>
      </c>
      <c r="H105" s="54" t="s">
        <v>52</v>
      </c>
      <c r="I105" s="54">
        <v>15</v>
      </c>
      <c r="J105" s="57">
        <v>2080</v>
      </c>
      <c r="K105" s="57">
        <v>2480</v>
      </c>
      <c r="L105" s="57">
        <v>2240</v>
      </c>
      <c r="M105" s="57">
        <v>2800</v>
      </c>
      <c r="N105" s="57">
        <v>7040</v>
      </c>
      <c r="O105" s="57">
        <v>6400</v>
      </c>
      <c r="P105" s="57">
        <v>10000</v>
      </c>
      <c r="Q105" s="57">
        <v>9440</v>
      </c>
      <c r="R105" s="57">
        <v>3760</v>
      </c>
      <c r="S105" s="57">
        <v>2000</v>
      </c>
      <c r="T105" s="57">
        <v>1520</v>
      </c>
      <c r="U105" s="57">
        <v>1600</v>
      </c>
    </row>
    <row r="106" spans="1:21" x14ac:dyDescent="0.2">
      <c r="A106" s="266" t="s">
        <v>172</v>
      </c>
      <c r="B106" s="267" t="s">
        <v>172</v>
      </c>
      <c r="C106" s="268" t="s">
        <v>172</v>
      </c>
      <c r="D106" s="99" t="s">
        <v>29</v>
      </c>
      <c r="E106" s="54">
        <v>5001727628</v>
      </c>
      <c r="F106" s="56">
        <v>24</v>
      </c>
      <c r="G106" s="54" t="s">
        <v>26</v>
      </c>
      <c r="H106" s="54" t="s">
        <v>52</v>
      </c>
      <c r="I106" s="54">
        <v>15</v>
      </c>
      <c r="J106" s="57">
        <v>7920</v>
      </c>
      <c r="K106" s="57">
        <v>6200</v>
      </c>
      <c r="L106" s="57">
        <v>4760</v>
      </c>
      <c r="M106" s="57">
        <v>5080</v>
      </c>
      <c r="N106" s="57">
        <v>4080</v>
      </c>
      <c r="O106" s="57">
        <v>4320</v>
      </c>
      <c r="P106" s="57">
        <v>4920</v>
      </c>
      <c r="Q106" s="57">
        <v>4920</v>
      </c>
      <c r="R106" s="57">
        <v>4560</v>
      </c>
      <c r="S106" s="57">
        <v>4760</v>
      </c>
      <c r="T106" s="57">
        <v>5440</v>
      </c>
      <c r="U106" s="57">
        <v>6720</v>
      </c>
    </row>
    <row r="107" spans="1:21" x14ac:dyDescent="0.2">
      <c r="A107" s="266" t="s">
        <v>172</v>
      </c>
      <c r="B107" s="267" t="s">
        <v>172</v>
      </c>
      <c r="C107" s="268" t="s">
        <v>172</v>
      </c>
      <c r="D107" s="99" t="s">
        <v>29</v>
      </c>
      <c r="E107" s="54">
        <v>5001805335</v>
      </c>
      <c r="F107" s="56">
        <v>24</v>
      </c>
      <c r="G107" s="54" t="s">
        <v>26</v>
      </c>
      <c r="H107" s="54" t="s">
        <v>52</v>
      </c>
      <c r="I107" s="54">
        <v>15</v>
      </c>
      <c r="J107" s="57">
        <v>1233</v>
      </c>
      <c r="K107" s="57">
        <v>935</v>
      </c>
      <c r="L107" s="57">
        <v>269</v>
      </c>
      <c r="M107" s="57">
        <v>286</v>
      </c>
      <c r="N107" s="57">
        <v>168</v>
      </c>
      <c r="O107" s="57">
        <v>231</v>
      </c>
      <c r="P107" s="57">
        <v>245</v>
      </c>
      <c r="Q107" s="57">
        <v>229</v>
      </c>
      <c r="R107" s="57">
        <v>247</v>
      </c>
      <c r="S107" s="57">
        <v>234</v>
      </c>
      <c r="T107" s="57">
        <v>285</v>
      </c>
      <c r="U107" s="57">
        <v>315</v>
      </c>
    </row>
    <row r="108" spans="1:21" x14ac:dyDescent="0.2">
      <c r="A108" s="266" t="s">
        <v>172</v>
      </c>
      <c r="B108" s="267" t="s">
        <v>172</v>
      </c>
      <c r="C108" s="268" t="s">
        <v>172</v>
      </c>
      <c r="D108" s="99" t="s">
        <v>29</v>
      </c>
      <c r="E108" s="54">
        <v>5002096535</v>
      </c>
      <c r="F108" s="56">
        <v>24</v>
      </c>
      <c r="G108" s="54" t="s">
        <v>26</v>
      </c>
      <c r="H108" s="54" t="s">
        <v>52</v>
      </c>
      <c r="I108" s="54">
        <v>15</v>
      </c>
      <c r="J108" s="57">
        <v>41</v>
      </c>
      <c r="K108" s="57">
        <v>36</v>
      </c>
      <c r="L108" s="57">
        <v>32</v>
      </c>
      <c r="M108" s="57">
        <v>30</v>
      </c>
      <c r="N108" s="57">
        <v>23</v>
      </c>
      <c r="O108" s="57">
        <v>22</v>
      </c>
      <c r="P108" s="57">
        <v>24</v>
      </c>
      <c r="Q108" s="57">
        <v>26</v>
      </c>
      <c r="R108" s="57">
        <v>32</v>
      </c>
      <c r="S108" s="57">
        <v>35</v>
      </c>
      <c r="T108" s="57">
        <v>44</v>
      </c>
      <c r="U108" s="57">
        <v>42</v>
      </c>
    </row>
    <row r="109" spans="1:21" x14ac:dyDescent="0.2">
      <c r="A109" s="266" t="s">
        <v>172</v>
      </c>
      <c r="B109" s="267" t="s">
        <v>172</v>
      </c>
      <c r="C109" s="268" t="s">
        <v>172</v>
      </c>
      <c r="D109" s="99" t="s">
        <v>29</v>
      </c>
      <c r="E109" s="54">
        <v>5000575712</v>
      </c>
      <c r="F109" s="56">
        <v>24</v>
      </c>
      <c r="G109" s="54" t="s">
        <v>26</v>
      </c>
      <c r="H109" s="54" t="s">
        <v>52</v>
      </c>
      <c r="I109" s="54">
        <v>15</v>
      </c>
      <c r="J109" s="57"/>
      <c r="K109" s="57">
        <v>45</v>
      </c>
      <c r="L109" s="57">
        <v>280</v>
      </c>
      <c r="M109" s="57">
        <v>178</v>
      </c>
      <c r="N109" s="57">
        <v>65</v>
      </c>
      <c r="O109" s="57">
        <v>68</v>
      </c>
      <c r="P109" s="57">
        <v>63</v>
      </c>
      <c r="Q109" s="57">
        <v>71</v>
      </c>
      <c r="R109" s="57">
        <v>66</v>
      </c>
      <c r="S109" s="57">
        <v>65</v>
      </c>
      <c r="T109" s="57">
        <v>77</v>
      </c>
      <c r="U109" s="57">
        <v>79</v>
      </c>
    </row>
    <row r="110" spans="1:21" x14ac:dyDescent="0.2">
      <c r="A110" s="266" t="s">
        <v>172</v>
      </c>
      <c r="B110" s="267" t="s">
        <v>172</v>
      </c>
      <c r="C110" s="268" t="s">
        <v>172</v>
      </c>
      <c r="D110" s="99" t="s">
        <v>29</v>
      </c>
      <c r="E110" s="54">
        <v>5000923077</v>
      </c>
      <c r="F110" s="56">
        <v>24</v>
      </c>
      <c r="G110" s="54" t="s">
        <v>26</v>
      </c>
      <c r="H110" s="54" t="s">
        <v>52</v>
      </c>
      <c r="I110" s="54">
        <v>15</v>
      </c>
      <c r="J110" s="57">
        <v>1964</v>
      </c>
      <c r="K110" s="57">
        <v>1815</v>
      </c>
      <c r="L110" s="57">
        <v>1656</v>
      </c>
      <c r="M110" s="57">
        <v>1531</v>
      </c>
      <c r="N110" s="57">
        <v>1718</v>
      </c>
      <c r="O110" s="57">
        <v>1684</v>
      </c>
      <c r="P110" s="57">
        <v>1881</v>
      </c>
      <c r="Q110" s="57">
        <v>1711</v>
      </c>
      <c r="R110" s="57">
        <v>1926</v>
      </c>
      <c r="S110" s="57">
        <v>1947</v>
      </c>
      <c r="T110" s="57">
        <v>1839</v>
      </c>
      <c r="U110" s="57">
        <v>2002</v>
      </c>
    </row>
    <row r="111" spans="1:21" x14ac:dyDescent="0.2">
      <c r="A111" s="266" t="s">
        <v>172</v>
      </c>
      <c r="B111" s="267" t="s">
        <v>172</v>
      </c>
      <c r="C111" s="268" t="s">
        <v>172</v>
      </c>
      <c r="D111" s="99" t="s">
        <v>29</v>
      </c>
      <c r="E111" s="54">
        <v>5000714103</v>
      </c>
      <c r="F111" s="56">
        <v>24</v>
      </c>
      <c r="G111" s="54" t="s">
        <v>26</v>
      </c>
      <c r="H111" s="54" t="s">
        <v>52</v>
      </c>
      <c r="I111" s="54">
        <v>15</v>
      </c>
      <c r="J111" s="57">
        <v>1370</v>
      </c>
      <c r="K111" s="57">
        <v>1260</v>
      </c>
      <c r="L111" s="57">
        <v>1290</v>
      </c>
      <c r="M111" s="57">
        <v>1210</v>
      </c>
      <c r="N111" s="57">
        <v>1220</v>
      </c>
      <c r="O111" s="57">
        <v>1090</v>
      </c>
      <c r="P111" s="57">
        <v>980</v>
      </c>
      <c r="Q111" s="57">
        <v>990</v>
      </c>
      <c r="R111" s="57">
        <v>910</v>
      </c>
      <c r="S111" s="57">
        <v>1000</v>
      </c>
      <c r="T111" s="57">
        <v>1280</v>
      </c>
      <c r="U111" s="57">
        <v>1500</v>
      </c>
    </row>
    <row r="112" spans="1:21" x14ac:dyDescent="0.2">
      <c r="A112" s="266" t="s">
        <v>172</v>
      </c>
      <c r="B112" s="267" t="s">
        <v>172</v>
      </c>
      <c r="C112" s="268" t="s">
        <v>172</v>
      </c>
      <c r="D112" s="99" t="s">
        <v>29</v>
      </c>
      <c r="E112" s="54">
        <v>5001263219</v>
      </c>
      <c r="F112" s="56">
        <v>24</v>
      </c>
      <c r="G112" s="54" t="s">
        <v>26</v>
      </c>
      <c r="H112" s="54" t="s">
        <v>52</v>
      </c>
      <c r="I112" s="54">
        <v>15</v>
      </c>
      <c r="J112" s="57">
        <v>1379</v>
      </c>
      <c r="K112" s="57">
        <v>1483</v>
      </c>
      <c r="L112" s="57">
        <v>1341</v>
      </c>
      <c r="M112" s="57">
        <v>1010</v>
      </c>
      <c r="N112" s="57">
        <v>840</v>
      </c>
      <c r="O112" s="57">
        <v>717</v>
      </c>
      <c r="P112" s="57">
        <v>531</v>
      </c>
      <c r="Q112" s="57">
        <v>507</v>
      </c>
      <c r="R112" s="57">
        <v>623</v>
      </c>
      <c r="S112" s="57">
        <v>912</v>
      </c>
      <c r="T112" s="57">
        <v>1074</v>
      </c>
      <c r="U112" s="57">
        <v>1038</v>
      </c>
    </row>
    <row r="113" spans="1:21" x14ac:dyDescent="0.2">
      <c r="A113" s="266" t="s">
        <v>172</v>
      </c>
      <c r="B113" s="267" t="s">
        <v>172</v>
      </c>
      <c r="C113" s="268" t="s">
        <v>172</v>
      </c>
      <c r="D113" s="99" t="s">
        <v>29</v>
      </c>
      <c r="E113" s="54">
        <v>5001043645</v>
      </c>
      <c r="F113" s="56">
        <v>24</v>
      </c>
      <c r="G113" s="54" t="s">
        <v>26</v>
      </c>
      <c r="H113" s="54" t="s">
        <v>52</v>
      </c>
      <c r="I113" s="54">
        <v>15</v>
      </c>
      <c r="J113" s="57">
        <v>189</v>
      </c>
      <c r="K113" s="57">
        <v>155</v>
      </c>
      <c r="L113" s="57">
        <v>144</v>
      </c>
      <c r="M113" s="57">
        <v>3217</v>
      </c>
      <c r="N113" s="57">
        <v>7983</v>
      </c>
      <c r="O113" s="57">
        <v>5926</v>
      </c>
      <c r="P113" s="57">
        <v>13146</v>
      </c>
      <c r="Q113" s="57">
        <v>10305</v>
      </c>
      <c r="R113" s="57">
        <v>7435</v>
      </c>
      <c r="S113" s="57">
        <v>173</v>
      </c>
      <c r="T113" s="57">
        <v>231</v>
      </c>
      <c r="U113" s="57">
        <v>229</v>
      </c>
    </row>
    <row r="114" spans="1:21" x14ac:dyDescent="0.2">
      <c r="A114" s="266" t="s">
        <v>172</v>
      </c>
      <c r="B114" s="267" t="s">
        <v>172</v>
      </c>
      <c r="C114" s="268" t="s">
        <v>172</v>
      </c>
      <c r="D114" s="99" t="s">
        <v>29</v>
      </c>
      <c r="E114" s="54">
        <v>5001734327</v>
      </c>
      <c r="F114" s="56">
        <v>24</v>
      </c>
      <c r="G114" s="54" t="s">
        <v>26</v>
      </c>
      <c r="H114" s="54" t="s">
        <v>52</v>
      </c>
      <c r="I114" s="54">
        <v>15</v>
      </c>
      <c r="J114" s="57">
        <v>1032</v>
      </c>
      <c r="K114" s="57">
        <v>993</v>
      </c>
      <c r="L114" s="57">
        <v>841</v>
      </c>
      <c r="M114" s="57">
        <v>479</v>
      </c>
      <c r="N114" s="57">
        <v>143</v>
      </c>
      <c r="O114" s="57">
        <v>170</v>
      </c>
      <c r="P114" s="57">
        <v>196</v>
      </c>
      <c r="Q114" s="57">
        <v>134</v>
      </c>
      <c r="R114" s="57">
        <v>133</v>
      </c>
      <c r="S114" s="57">
        <v>143</v>
      </c>
      <c r="T114" s="57">
        <v>194</v>
      </c>
      <c r="U114" s="57">
        <v>490</v>
      </c>
    </row>
    <row r="115" spans="1:21" x14ac:dyDescent="0.2">
      <c r="A115" s="266" t="s">
        <v>172</v>
      </c>
      <c r="B115" s="267" t="s">
        <v>172</v>
      </c>
      <c r="C115" s="268" t="s">
        <v>172</v>
      </c>
      <c r="D115" s="99" t="s">
        <v>29</v>
      </c>
      <c r="E115" s="54">
        <v>5001118533</v>
      </c>
      <c r="F115" s="56">
        <v>24</v>
      </c>
      <c r="G115" s="54" t="s">
        <v>26</v>
      </c>
      <c r="H115" s="54" t="s">
        <v>52</v>
      </c>
      <c r="I115" s="54">
        <v>15</v>
      </c>
      <c r="J115" s="57">
        <v>138</v>
      </c>
      <c r="K115" s="57">
        <v>122</v>
      </c>
      <c r="L115" s="57">
        <v>112</v>
      </c>
      <c r="M115" s="57">
        <v>91</v>
      </c>
      <c r="N115" s="57">
        <v>87</v>
      </c>
      <c r="O115" s="57">
        <v>71</v>
      </c>
      <c r="P115" s="57">
        <v>62</v>
      </c>
      <c r="Q115" s="57">
        <v>58</v>
      </c>
      <c r="R115" s="57">
        <v>72</v>
      </c>
      <c r="S115" s="57">
        <v>85</v>
      </c>
      <c r="T115" s="57">
        <v>95</v>
      </c>
      <c r="U115" s="57">
        <v>68</v>
      </c>
    </row>
    <row r="116" spans="1:21" x14ac:dyDescent="0.2">
      <c r="A116" s="266" t="s">
        <v>172</v>
      </c>
      <c r="B116" s="267" t="s">
        <v>172</v>
      </c>
      <c r="C116" s="268" t="s">
        <v>172</v>
      </c>
      <c r="D116" s="99" t="s">
        <v>29</v>
      </c>
      <c r="E116" s="54">
        <v>5001252133</v>
      </c>
      <c r="F116" s="56">
        <v>24</v>
      </c>
      <c r="G116" s="54" t="s">
        <v>26</v>
      </c>
      <c r="H116" s="54" t="s">
        <v>52</v>
      </c>
      <c r="I116" s="54">
        <v>15</v>
      </c>
      <c r="J116" s="57">
        <v>77</v>
      </c>
      <c r="K116" s="57">
        <v>72</v>
      </c>
      <c r="L116" s="57">
        <v>60</v>
      </c>
      <c r="M116" s="57">
        <v>56</v>
      </c>
      <c r="N116" s="57">
        <v>49</v>
      </c>
      <c r="O116" s="57">
        <v>49</v>
      </c>
      <c r="P116" s="57">
        <v>47</v>
      </c>
      <c r="Q116" s="57">
        <v>57</v>
      </c>
      <c r="R116" s="57">
        <v>57</v>
      </c>
      <c r="S116" s="57">
        <v>72</v>
      </c>
      <c r="T116" s="57">
        <v>80</v>
      </c>
      <c r="U116" s="57">
        <v>84</v>
      </c>
    </row>
    <row r="117" spans="1:21" x14ac:dyDescent="0.2">
      <c r="A117" s="266" t="s">
        <v>172</v>
      </c>
      <c r="B117" s="267" t="s">
        <v>172</v>
      </c>
      <c r="C117" s="268" t="s">
        <v>172</v>
      </c>
      <c r="D117" s="99" t="s">
        <v>29</v>
      </c>
      <c r="E117" s="54">
        <v>5001496960</v>
      </c>
      <c r="F117" s="56">
        <v>24</v>
      </c>
      <c r="G117" s="54" t="s">
        <v>26</v>
      </c>
      <c r="H117" s="54" t="s">
        <v>52</v>
      </c>
      <c r="I117" s="54">
        <v>15</v>
      </c>
      <c r="J117" s="57"/>
      <c r="K117" s="57"/>
      <c r="L117" s="57">
        <v>1</v>
      </c>
      <c r="M117" s="57"/>
      <c r="N117" s="57"/>
      <c r="O117" s="57"/>
      <c r="P117" s="57">
        <v>1</v>
      </c>
      <c r="Q117" s="57"/>
      <c r="R117" s="57"/>
      <c r="S117" s="57"/>
      <c r="T117" s="57"/>
      <c r="U117" s="57"/>
    </row>
    <row r="118" spans="1:21" x14ac:dyDescent="0.2">
      <c r="A118" s="266" t="s">
        <v>172</v>
      </c>
      <c r="B118" s="267" t="s">
        <v>172</v>
      </c>
      <c r="C118" s="268" t="s">
        <v>172</v>
      </c>
      <c r="D118" s="99" t="s">
        <v>29</v>
      </c>
      <c r="E118" s="54">
        <v>5001880656</v>
      </c>
      <c r="F118" s="56">
        <v>24</v>
      </c>
      <c r="G118" s="54" t="s">
        <v>26</v>
      </c>
      <c r="H118" s="54" t="s">
        <v>52</v>
      </c>
      <c r="I118" s="54">
        <v>15</v>
      </c>
      <c r="J118" s="57">
        <v>1787</v>
      </c>
      <c r="K118" s="57">
        <v>1723</v>
      </c>
      <c r="L118" s="57">
        <v>1693</v>
      </c>
      <c r="M118" s="57">
        <v>1039</v>
      </c>
      <c r="N118" s="57">
        <v>602</v>
      </c>
      <c r="O118" s="57">
        <v>627</v>
      </c>
      <c r="P118" s="57">
        <v>814</v>
      </c>
      <c r="Q118" s="57">
        <v>824</v>
      </c>
      <c r="R118" s="57">
        <v>545</v>
      </c>
      <c r="S118" s="57">
        <v>819</v>
      </c>
      <c r="T118" s="57">
        <v>1248</v>
      </c>
      <c r="U118" s="57">
        <v>1938</v>
      </c>
    </row>
    <row r="119" spans="1:21" x14ac:dyDescent="0.2">
      <c r="A119" s="266" t="s">
        <v>172</v>
      </c>
      <c r="B119" s="267" t="s">
        <v>172</v>
      </c>
      <c r="C119" s="268" t="s">
        <v>172</v>
      </c>
      <c r="D119" s="99" t="s">
        <v>29</v>
      </c>
      <c r="E119" s="54">
        <v>5001602920</v>
      </c>
      <c r="F119" s="55">
        <v>25</v>
      </c>
      <c r="G119" s="54" t="s">
        <v>25</v>
      </c>
      <c r="H119" s="54" t="s">
        <v>52</v>
      </c>
      <c r="I119" s="54">
        <v>15</v>
      </c>
      <c r="J119" s="57">
        <v>33440</v>
      </c>
      <c r="K119" s="57">
        <v>27760</v>
      </c>
      <c r="L119" s="57">
        <v>28400</v>
      </c>
      <c r="M119" s="57">
        <v>34640</v>
      </c>
      <c r="N119" s="57">
        <v>26240</v>
      </c>
      <c r="O119" s="57">
        <v>21680</v>
      </c>
      <c r="P119" s="57">
        <v>28800</v>
      </c>
      <c r="Q119" s="57">
        <v>35360</v>
      </c>
      <c r="R119" s="57">
        <v>45680</v>
      </c>
      <c r="S119" s="57">
        <v>43920</v>
      </c>
      <c r="T119" s="57">
        <v>26640</v>
      </c>
      <c r="U119" s="57">
        <v>36960</v>
      </c>
    </row>
    <row r="120" spans="1:21" x14ac:dyDescent="0.2">
      <c r="A120" s="266" t="s">
        <v>172</v>
      </c>
      <c r="B120" s="267" t="s">
        <v>172</v>
      </c>
      <c r="C120" s="268" t="s">
        <v>172</v>
      </c>
      <c r="D120" s="99" t="s">
        <v>29</v>
      </c>
      <c r="E120" s="54">
        <v>5001665027</v>
      </c>
      <c r="F120" s="56">
        <v>24</v>
      </c>
      <c r="G120" s="54" t="s">
        <v>26</v>
      </c>
      <c r="H120" s="54" t="s">
        <v>52</v>
      </c>
      <c r="I120" s="54">
        <v>15</v>
      </c>
      <c r="J120" s="57">
        <v>1031</v>
      </c>
      <c r="K120" s="57">
        <v>938</v>
      </c>
      <c r="L120" s="57">
        <v>902</v>
      </c>
      <c r="M120" s="57">
        <v>963</v>
      </c>
      <c r="N120" s="57">
        <v>871</v>
      </c>
      <c r="O120" s="57">
        <v>871</v>
      </c>
      <c r="P120" s="57">
        <v>927</v>
      </c>
      <c r="Q120" s="57">
        <v>850</v>
      </c>
      <c r="R120" s="57">
        <v>918</v>
      </c>
      <c r="S120" s="57">
        <v>985</v>
      </c>
      <c r="T120" s="57">
        <v>957</v>
      </c>
      <c r="U120" s="57">
        <v>1061</v>
      </c>
    </row>
    <row r="121" spans="1:21" x14ac:dyDescent="0.2">
      <c r="A121" s="266" t="s">
        <v>172</v>
      </c>
      <c r="B121" s="267" t="s">
        <v>172</v>
      </c>
      <c r="C121" s="268" t="s">
        <v>172</v>
      </c>
      <c r="D121" s="99" t="s">
        <v>29</v>
      </c>
      <c r="E121" s="54">
        <v>5001677201</v>
      </c>
      <c r="F121" s="56">
        <v>24</v>
      </c>
      <c r="G121" s="54" t="s">
        <v>26</v>
      </c>
      <c r="H121" s="54" t="s">
        <v>52</v>
      </c>
      <c r="I121" s="54">
        <v>15</v>
      </c>
      <c r="J121" s="57">
        <v>2196</v>
      </c>
      <c r="K121" s="57">
        <v>2147</v>
      </c>
      <c r="L121" s="57">
        <v>3434</v>
      </c>
      <c r="M121" s="57">
        <v>2553</v>
      </c>
      <c r="N121" s="57">
        <v>2276</v>
      </c>
      <c r="O121" s="57">
        <v>2117</v>
      </c>
      <c r="P121" s="57">
        <v>1784</v>
      </c>
      <c r="Q121" s="57">
        <v>1555</v>
      </c>
      <c r="R121" s="57">
        <v>1855</v>
      </c>
      <c r="S121" s="57">
        <v>2353</v>
      </c>
      <c r="T121" s="57">
        <v>2648</v>
      </c>
      <c r="U121" s="57">
        <v>5497</v>
      </c>
    </row>
    <row r="122" spans="1:21" x14ac:dyDescent="0.2">
      <c r="A122" s="266" t="s">
        <v>172</v>
      </c>
      <c r="B122" s="267" t="s">
        <v>172</v>
      </c>
      <c r="C122" s="268" t="s">
        <v>172</v>
      </c>
      <c r="D122" s="99" t="s">
        <v>29</v>
      </c>
      <c r="E122" s="54">
        <v>5000757316</v>
      </c>
      <c r="F122" s="55">
        <v>25</v>
      </c>
      <c r="G122" s="54" t="s">
        <v>25</v>
      </c>
      <c r="H122" s="54" t="s">
        <v>52</v>
      </c>
      <c r="I122" s="54">
        <v>15</v>
      </c>
      <c r="J122" s="57">
        <v>22720</v>
      </c>
      <c r="K122" s="57">
        <v>22400</v>
      </c>
      <c r="L122" s="57">
        <v>18240</v>
      </c>
      <c r="M122" s="57">
        <v>14400</v>
      </c>
      <c r="N122" s="57">
        <v>10720</v>
      </c>
      <c r="O122" s="57">
        <v>10560</v>
      </c>
      <c r="P122" s="57">
        <v>13120</v>
      </c>
      <c r="Q122" s="57">
        <v>11840</v>
      </c>
      <c r="R122" s="57">
        <v>9600</v>
      </c>
      <c r="S122" s="57">
        <v>14720</v>
      </c>
      <c r="T122" s="57">
        <v>19840</v>
      </c>
      <c r="U122" s="57">
        <v>29120</v>
      </c>
    </row>
    <row r="123" spans="1:21" x14ac:dyDescent="0.2">
      <c r="A123" s="266" t="s">
        <v>172</v>
      </c>
      <c r="B123" s="267" t="s">
        <v>172</v>
      </c>
      <c r="C123" s="268" t="s">
        <v>172</v>
      </c>
      <c r="D123" s="99" t="s">
        <v>29</v>
      </c>
      <c r="E123" s="54">
        <v>5001360919</v>
      </c>
      <c r="F123" s="56">
        <v>24</v>
      </c>
      <c r="G123" s="54" t="s">
        <v>26</v>
      </c>
      <c r="H123" s="54" t="s">
        <v>52</v>
      </c>
      <c r="I123" s="54">
        <v>15</v>
      </c>
      <c r="J123" s="57">
        <v>257</v>
      </c>
      <c r="K123" s="57">
        <v>225</v>
      </c>
      <c r="L123" s="57">
        <v>225</v>
      </c>
      <c r="M123" s="57">
        <v>247</v>
      </c>
      <c r="N123" s="57">
        <v>225</v>
      </c>
      <c r="O123" s="57">
        <v>231</v>
      </c>
      <c r="P123" s="57">
        <v>239</v>
      </c>
      <c r="Q123" s="57">
        <v>223</v>
      </c>
      <c r="R123" s="57">
        <v>247</v>
      </c>
      <c r="S123" s="57">
        <v>236</v>
      </c>
      <c r="T123" s="57">
        <v>230</v>
      </c>
      <c r="U123" s="57">
        <v>251</v>
      </c>
    </row>
    <row r="124" spans="1:21" x14ac:dyDescent="0.2">
      <c r="A124" s="266" t="s">
        <v>172</v>
      </c>
      <c r="B124" s="267" t="s">
        <v>172</v>
      </c>
      <c r="C124" s="268" t="s">
        <v>172</v>
      </c>
      <c r="D124" s="99" t="s">
        <v>29</v>
      </c>
      <c r="E124" s="54">
        <v>5001869168</v>
      </c>
      <c r="F124" s="55">
        <v>25</v>
      </c>
      <c r="G124" s="54" t="s">
        <v>25</v>
      </c>
      <c r="H124" s="54" t="s">
        <v>52</v>
      </c>
      <c r="I124" s="54">
        <v>15</v>
      </c>
      <c r="J124" s="57">
        <v>14240</v>
      </c>
      <c r="K124" s="57">
        <v>18280</v>
      </c>
      <c r="L124" s="57">
        <v>18040</v>
      </c>
      <c r="M124" s="57">
        <v>14440</v>
      </c>
      <c r="N124" s="57">
        <v>5200</v>
      </c>
      <c r="O124" s="57">
        <v>3520</v>
      </c>
      <c r="P124" s="57">
        <v>2520</v>
      </c>
      <c r="Q124" s="57">
        <v>2080</v>
      </c>
      <c r="R124" s="57">
        <v>5680</v>
      </c>
      <c r="S124" s="57">
        <v>9400</v>
      </c>
      <c r="T124" s="57">
        <v>13200</v>
      </c>
      <c r="U124" s="57">
        <v>12320</v>
      </c>
    </row>
    <row r="125" spans="1:21" x14ac:dyDescent="0.2">
      <c r="A125" s="266" t="s">
        <v>172</v>
      </c>
      <c r="B125" s="267" t="s">
        <v>172</v>
      </c>
      <c r="C125" s="268" t="s">
        <v>172</v>
      </c>
      <c r="D125" s="99" t="s">
        <v>29</v>
      </c>
      <c r="E125" s="54">
        <v>5001711663</v>
      </c>
      <c r="F125" s="56">
        <v>24</v>
      </c>
      <c r="G125" s="54" t="s">
        <v>26</v>
      </c>
      <c r="H125" s="54" t="s">
        <v>52</v>
      </c>
      <c r="I125" s="54">
        <v>15</v>
      </c>
      <c r="J125" s="57">
        <v>1249</v>
      </c>
      <c r="K125" s="57">
        <v>1138</v>
      </c>
      <c r="L125" s="57">
        <v>1120</v>
      </c>
      <c r="M125" s="57">
        <v>1126</v>
      </c>
      <c r="N125" s="57">
        <v>1382</v>
      </c>
      <c r="O125" s="57">
        <v>1374</v>
      </c>
      <c r="P125" s="57">
        <v>1879</v>
      </c>
      <c r="Q125" s="57">
        <v>1689</v>
      </c>
      <c r="R125" s="57">
        <v>1397</v>
      </c>
      <c r="S125" s="57">
        <v>1386</v>
      </c>
      <c r="T125" s="57">
        <v>1209</v>
      </c>
      <c r="U125" s="57">
        <v>1343</v>
      </c>
    </row>
    <row r="126" spans="1:21" x14ac:dyDescent="0.2">
      <c r="A126" s="266" t="s">
        <v>172</v>
      </c>
      <c r="B126" s="267" t="s">
        <v>172</v>
      </c>
      <c r="C126" s="268" t="s">
        <v>172</v>
      </c>
      <c r="D126" s="99" t="s">
        <v>29</v>
      </c>
      <c r="E126" s="54">
        <v>5001556639</v>
      </c>
      <c r="F126" s="56">
        <v>24</v>
      </c>
      <c r="G126" s="54" t="s">
        <v>26</v>
      </c>
      <c r="H126" s="54" t="s">
        <v>52</v>
      </c>
      <c r="I126" s="54">
        <v>15</v>
      </c>
      <c r="J126" s="57">
        <v>131</v>
      </c>
      <c r="K126" s="57">
        <v>118</v>
      </c>
      <c r="L126" s="57">
        <v>122</v>
      </c>
      <c r="M126" s="57">
        <v>118</v>
      </c>
      <c r="N126" s="57">
        <v>133</v>
      </c>
      <c r="O126" s="57">
        <v>126</v>
      </c>
      <c r="P126" s="57">
        <v>121</v>
      </c>
      <c r="Q126" s="57">
        <v>132</v>
      </c>
      <c r="R126" s="57">
        <v>124</v>
      </c>
      <c r="S126" s="57">
        <v>132</v>
      </c>
      <c r="T126" s="57">
        <v>120</v>
      </c>
      <c r="U126" s="57">
        <v>131</v>
      </c>
    </row>
    <row r="127" spans="1:21" x14ac:dyDescent="0.2">
      <c r="A127" s="266" t="s">
        <v>172</v>
      </c>
      <c r="B127" s="267" t="s">
        <v>172</v>
      </c>
      <c r="C127" s="268" t="s">
        <v>172</v>
      </c>
      <c r="D127" s="99" t="s">
        <v>29</v>
      </c>
      <c r="E127" s="54">
        <v>5001311757</v>
      </c>
      <c r="F127" s="56">
        <v>24</v>
      </c>
      <c r="G127" s="54" t="s">
        <v>26</v>
      </c>
      <c r="H127" s="54" t="s">
        <v>52</v>
      </c>
      <c r="I127" s="54">
        <v>15</v>
      </c>
      <c r="J127" s="57">
        <v>2760</v>
      </c>
      <c r="K127" s="57">
        <v>2240</v>
      </c>
      <c r="L127" s="57">
        <v>2080</v>
      </c>
      <c r="M127" s="57">
        <v>2400</v>
      </c>
      <c r="N127" s="57">
        <v>2200</v>
      </c>
      <c r="O127" s="57">
        <v>3120</v>
      </c>
      <c r="P127" s="57">
        <v>3760</v>
      </c>
      <c r="Q127" s="57">
        <v>3080</v>
      </c>
      <c r="R127" s="57">
        <v>2600</v>
      </c>
      <c r="S127" s="57">
        <v>2920</v>
      </c>
      <c r="T127" s="57">
        <v>2920</v>
      </c>
      <c r="U127" s="57">
        <v>3120</v>
      </c>
    </row>
    <row r="128" spans="1:21" x14ac:dyDescent="0.2">
      <c r="A128" s="266" t="s">
        <v>172</v>
      </c>
      <c r="B128" s="267" t="s">
        <v>172</v>
      </c>
      <c r="C128" s="268" t="s">
        <v>172</v>
      </c>
      <c r="D128" s="99" t="s">
        <v>29</v>
      </c>
      <c r="E128" s="54">
        <v>5001333365</v>
      </c>
      <c r="F128" s="56">
        <v>24</v>
      </c>
      <c r="G128" s="54" t="s">
        <v>26</v>
      </c>
      <c r="H128" s="54" t="s">
        <v>52</v>
      </c>
      <c r="I128" s="54">
        <v>15</v>
      </c>
      <c r="J128" s="57">
        <v>2884</v>
      </c>
      <c r="K128" s="57">
        <v>2938</v>
      </c>
      <c r="L128" s="57">
        <v>2992</v>
      </c>
      <c r="M128" s="57">
        <v>2841</v>
      </c>
      <c r="N128" s="57">
        <v>2519</v>
      </c>
      <c r="O128" s="57">
        <v>781</v>
      </c>
      <c r="P128" s="57">
        <v>832</v>
      </c>
      <c r="Q128" s="57">
        <v>772</v>
      </c>
      <c r="R128" s="57">
        <v>862</v>
      </c>
      <c r="S128" s="57">
        <v>891</v>
      </c>
      <c r="T128" s="57">
        <v>1621</v>
      </c>
      <c r="U128" s="57">
        <v>2563</v>
      </c>
    </row>
    <row r="129" spans="1:21" x14ac:dyDescent="0.2">
      <c r="A129" s="266" t="s">
        <v>172</v>
      </c>
      <c r="B129" s="267" t="s">
        <v>172</v>
      </c>
      <c r="C129" s="268" t="s">
        <v>172</v>
      </c>
      <c r="D129" s="99" t="s">
        <v>29</v>
      </c>
      <c r="E129" s="54">
        <v>5001486228</v>
      </c>
      <c r="F129" s="56">
        <v>24</v>
      </c>
      <c r="G129" s="54" t="s">
        <v>26</v>
      </c>
      <c r="H129" s="54" t="s">
        <v>52</v>
      </c>
      <c r="I129" s="54">
        <v>15</v>
      </c>
      <c r="J129" s="57">
        <v>3295</v>
      </c>
      <c r="K129" s="57">
        <v>3223</v>
      </c>
      <c r="L129" s="57">
        <v>3292</v>
      </c>
      <c r="M129" s="57">
        <v>3249</v>
      </c>
      <c r="N129" s="57">
        <v>812</v>
      </c>
      <c r="O129" s="57">
        <v>314</v>
      </c>
      <c r="P129" s="57">
        <v>294</v>
      </c>
      <c r="Q129" s="57">
        <v>383</v>
      </c>
      <c r="R129" s="57">
        <v>389</v>
      </c>
      <c r="S129" s="57">
        <v>393</v>
      </c>
      <c r="T129" s="57">
        <v>750</v>
      </c>
      <c r="U129" s="57">
        <v>2488</v>
      </c>
    </row>
    <row r="130" spans="1:21" x14ac:dyDescent="0.2">
      <c r="A130" s="266" t="s">
        <v>172</v>
      </c>
      <c r="B130" s="267" t="s">
        <v>172</v>
      </c>
      <c r="C130" s="268" t="s">
        <v>172</v>
      </c>
      <c r="D130" s="99" t="s">
        <v>29</v>
      </c>
      <c r="E130" s="54">
        <v>5001633976</v>
      </c>
      <c r="F130" s="55">
        <v>25</v>
      </c>
      <c r="G130" s="54" t="s">
        <v>25</v>
      </c>
      <c r="H130" s="54" t="s">
        <v>52</v>
      </c>
      <c r="I130" s="54">
        <v>15</v>
      </c>
      <c r="J130" s="57">
        <v>17760</v>
      </c>
      <c r="K130" s="57">
        <v>16320</v>
      </c>
      <c r="L130" s="57">
        <v>15240</v>
      </c>
      <c r="M130" s="57">
        <v>14880</v>
      </c>
      <c r="N130" s="57">
        <v>16920</v>
      </c>
      <c r="O130" s="57">
        <v>16560</v>
      </c>
      <c r="P130" s="57">
        <v>24120</v>
      </c>
      <c r="Q130" s="57">
        <v>23520</v>
      </c>
      <c r="R130" s="57">
        <v>18840</v>
      </c>
      <c r="S130" s="57">
        <v>15360</v>
      </c>
      <c r="T130" s="57">
        <v>15120</v>
      </c>
      <c r="U130" s="57">
        <v>16560</v>
      </c>
    </row>
    <row r="131" spans="1:21" x14ac:dyDescent="0.2">
      <c r="A131" s="266" t="s">
        <v>172</v>
      </c>
      <c r="B131" s="267" t="s">
        <v>172</v>
      </c>
      <c r="C131" s="268" t="s">
        <v>172</v>
      </c>
      <c r="D131" s="99" t="s">
        <v>29</v>
      </c>
      <c r="E131" s="54">
        <v>5001655333</v>
      </c>
      <c r="F131" s="56">
        <v>24</v>
      </c>
      <c r="G131" s="54" t="s">
        <v>26</v>
      </c>
      <c r="H131" s="54" t="s">
        <v>52</v>
      </c>
      <c r="I131" s="54">
        <v>15</v>
      </c>
      <c r="J131" s="57">
        <v>1768</v>
      </c>
      <c r="K131" s="57">
        <v>1324</v>
      </c>
      <c r="L131" s="57">
        <v>1322</v>
      </c>
      <c r="M131" s="57">
        <v>1361</v>
      </c>
      <c r="N131" s="57">
        <v>1589</v>
      </c>
      <c r="O131" s="57">
        <v>1537</v>
      </c>
      <c r="P131" s="57">
        <v>1648</v>
      </c>
      <c r="Q131" s="57">
        <v>1573</v>
      </c>
      <c r="R131" s="57">
        <v>1701</v>
      </c>
      <c r="S131" s="57">
        <v>1749</v>
      </c>
      <c r="T131" s="57">
        <v>1602</v>
      </c>
      <c r="U131" s="57">
        <v>1680</v>
      </c>
    </row>
    <row r="132" spans="1:21" x14ac:dyDescent="0.2">
      <c r="A132" s="266" t="s">
        <v>172</v>
      </c>
      <c r="B132" s="267" t="s">
        <v>172</v>
      </c>
      <c r="C132" s="268" t="s">
        <v>172</v>
      </c>
      <c r="D132" s="99" t="s">
        <v>29</v>
      </c>
      <c r="E132" s="54">
        <v>5000791026</v>
      </c>
      <c r="F132" s="56">
        <v>24</v>
      </c>
      <c r="G132" s="54" t="s">
        <v>26</v>
      </c>
      <c r="H132" s="54" t="s">
        <v>52</v>
      </c>
      <c r="I132" s="54">
        <v>15</v>
      </c>
      <c r="J132" s="57">
        <v>12800</v>
      </c>
      <c r="K132" s="57">
        <v>12600</v>
      </c>
      <c r="L132" s="57">
        <v>12120</v>
      </c>
      <c r="M132" s="57">
        <v>10640</v>
      </c>
      <c r="N132" s="57">
        <v>10920</v>
      </c>
      <c r="O132" s="57">
        <v>10520</v>
      </c>
      <c r="P132" s="57">
        <v>10200</v>
      </c>
      <c r="Q132" s="57">
        <v>9720</v>
      </c>
      <c r="R132" s="57">
        <v>9240</v>
      </c>
      <c r="S132" s="57">
        <v>9760</v>
      </c>
      <c r="T132" s="57">
        <v>9560</v>
      </c>
      <c r="U132" s="57">
        <v>14360</v>
      </c>
    </row>
    <row r="133" spans="1:21" x14ac:dyDescent="0.2">
      <c r="A133" s="266" t="s">
        <v>172</v>
      </c>
      <c r="B133" s="267" t="s">
        <v>172</v>
      </c>
      <c r="C133" s="268" t="s">
        <v>172</v>
      </c>
      <c r="D133" s="99" t="s">
        <v>29</v>
      </c>
      <c r="E133" s="54">
        <v>5000473823</v>
      </c>
      <c r="F133" s="56">
        <v>24</v>
      </c>
      <c r="G133" s="54" t="s">
        <v>26</v>
      </c>
      <c r="H133" s="54" t="s">
        <v>52</v>
      </c>
      <c r="I133" s="54">
        <v>15</v>
      </c>
      <c r="J133" s="57"/>
      <c r="K133" s="57"/>
      <c r="L133" s="57"/>
      <c r="M133" s="57"/>
      <c r="N133" s="57">
        <v>0</v>
      </c>
      <c r="O133" s="57"/>
      <c r="P133" s="57">
        <v>8</v>
      </c>
      <c r="Q133" s="57">
        <v>13</v>
      </c>
      <c r="R133" s="57">
        <v>12</v>
      </c>
      <c r="S133" s="57">
        <v>15</v>
      </c>
      <c r="T133" s="57">
        <v>13</v>
      </c>
      <c r="U133" s="57">
        <v>11</v>
      </c>
    </row>
    <row r="134" spans="1:21" x14ac:dyDescent="0.2">
      <c r="A134" s="266" t="s">
        <v>172</v>
      </c>
      <c r="B134" s="267" t="s">
        <v>172</v>
      </c>
      <c r="C134" s="268" t="s">
        <v>172</v>
      </c>
      <c r="D134" s="99" t="s">
        <v>29</v>
      </c>
      <c r="E134" s="54">
        <v>5000692766</v>
      </c>
      <c r="F134" s="56">
        <v>24</v>
      </c>
      <c r="G134" s="54" t="s">
        <v>26</v>
      </c>
      <c r="H134" s="54" t="s">
        <v>52</v>
      </c>
      <c r="I134" s="54">
        <v>15</v>
      </c>
      <c r="J134" s="57">
        <v>2205</v>
      </c>
      <c r="K134" s="57">
        <v>1873</v>
      </c>
      <c r="L134" s="57">
        <v>2041</v>
      </c>
      <c r="M134" s="57">
        <v>1841</v>
      </c>
      <c r="N134" s="57">
        <v>829</v>
      </c>
      <c r="O134" s="57">
        <v>646</v>
      </c>
      <c r="P134" s="57">
        <v>469</v>
      </c>
      <c r="Q134" s="57">
        <v>448</v>
      </c>
      <c r="R134" s="57">
        <v>410</v>
      </c>
      <c r="S134" s="57">
        <v>544</v>
      </c>
      <c r="T134" s="57">
        <v>1417</v>
      </c>
      <c r="U134" s="57">
        <v>1876</v>
      </c>
    </row>
    <row r="135" spans="1:21" x14ac:dyDescent="0.2">
      <c r="A135" s="266" t="s">
        <v>172</v>
      </c>
      <c r="B135" s="267" t="s">
        <v>172</v>
      </c>
      <c r="C135" s="268" t="s">
        <v>172</v>
      </c>
      <c r="D135" s="99" t="s">
        <v>29</v>
      </c>
      <c r="E135" s="54">
        <v>5000819653</v>
      </c>
      <c r="F135" s="55">
        <v>25</v>
      </c>
      <c r="G135" s="54" t="s">
        <v>25</v>
      </c>
      <c r="H135" s="54" t="s">
        <v>52</v>
      </c>
      <c r="I135" s="54">
        <v>15</v>
      </c>
      <c r="J135" s="57">
        <v>14700</v>
      </c>
      <c r="K135" s="57">
        <v>20400</v>
      </c>
      <c r="L135" s="57">
        <v>18900</v>
      </c>
      <c r="M135" s="57">
        <v>17400</v>
      </c>
      <c r="N135" s="57">
        <v>14400</v>
      </c>
      <c r="O135" s="57">
        <v>12000</v>
      </c>
      <c r="P135" s="57">
        <v>7500</v>
      </c>
      <c r="Q135" s="57">
        <v>6900</v>
      </c>
      <c r="R135" s="57">
        <v>7800</v>
      </c>
      <c r="S135" s="57">
        <v>8700</v>
      </c>
      <c r="T135" s="57">
        <v>18000</v>
      </c>
      <c r="U135" s="57">
        <v>17400</v>
      </c>
    </row>
    <row r="136" spans="1:21" x14ac:dyDescent="0.2">
      <c r="A136" s="266" t="s">
        <v>172</v>
      </c>
      <c r="B136" s="267" t="s">
        <v>172</v>
      </c>
      <c r="C136" s="268" t="s">
        <v>172</v>
      </c>
      <c r="D136" s="99" t="s">
        <v>29</v>
      </c>
      <c r="E136" s="54">
        <v>5000411031</v>
      </c>
      <c r="F136" s="56">
        <v>24</v>
      </c>
      <c r="G136" s="54" t="s">
        <v>26</v>
      </c>
      <c r="H136" s="54" t="s">
        <v>52</v>
      </c>
      <c r="I136" s="54">
        <v>15</v>
      </c>
      <c r="J136" s="57">
        <v>199</v>
      </c>
      <c r="K136" s="57">
        <v>17</v>
      </c>
      <c r="L136" s="57">
        <v>17</v>
      </c>
      <c r="M136" s="57">
        <v>17</v>
      </c>
      <c r="N136" s="57">
        <v>16</v>
      </c>
      <c r="O136" s="57">
        <v>15</v>
      </c>
      <c r="P136" s="57">
        <v>6</v>
      </c>
      <c r="Q136" s="57">
        <v>3</v>
      </c>
      <c r="R136" s="57">
        <v>3</v>
      </c>
      <c r="S136" s="57">
        <v>4</v>
      </c>
      <c r="T136" s="57">
        <v>13</v>
      </c>
      <c r="U136" s="57">
        <v>437</v>
      </c>
    </row>
    <row r="137" spans="1:21" x14ac:dyDescent="0.2">
      <c r="A137" s="266" t="s">
        <v>172</v>
      </c>
      <c r="B137" s="267" t="s">
        <v>172</v>
      </c>
      <c r="C137" s="268" t="s">
        <v>172</v>
      </c>
      <c r="D137" s="99" t="s">
        <v>29</v>
      </c>
      <c r="E137" s="54">
        <v>5001251952</v>
      </c>
      <c r="F137" s="56">
        <v>24</v>
      </c>
      <c r="G137" s="54" t="s">
        <v>26</v>
      </c>
      <c r="H137" s="54" t="s">
        <v>52</v>
      </c>
      <c r="I137" s="54">
        <v>15</v>
      </c>
      <c r="J137" s="57">
        <v>97</v>
      </c>
      <c r="K137" s="57">
        <v>87</v>
      </c>
      <c r="L137" s="57">
        <v>104</v>
      </c>
      <c r="M137" s="57">
        <v>116</v>
      </c>
      <c r="N137" s="57"/>
      <c r="O137" s="57">
        <v>118</v>
      </c>
      <c r="P137" s="57">
        <v>67</v>
      </c>
      <c r="Q137" s="57">
        <v>62</v>
      </c>
      <c r="R137" s="57">
        <v>61</v>
      </c>
      <c r="S137" s="57">
        <v>79</v>
      </c>
      <c r="T137" s="57">
        <v>102</v>
      </c>
      <c r="U137" s="57">
        <v>139</v>
      </c>
    </row>
    <row r="138" spans="1:21" x14ac:dyDescent="0.2">
      <c r="A138" s="266" t="s">
        <v>172</v>
      </c>
      <c r="B138" s="267" t="s">
        <v>172</v>
      </c>
      <c r="C138" s="268" t="s">
        <v>172</v>
      </c>
      <c r="D138" s="99" t="s">
        <v>29</v>
      </c>
      <c r="E138" s="54">
        <v>5000891231</v>
      </c>
      <c r="F138" s="55">
        <v>25</v>
      </c>
      <c r="G138" s="54" t="s">
        <v>25</v>
      </c>
      <c r="H138" s="54" t="s">
        <v>52</v>
      </c>
      <c r="I138" s="54">
        <v>15</v>
      </c>
      <c r="J138" s="57">
        <v>2880</v>
      </c>
      <c r="K138" s="57">
        <v>2600</v>
      </c>
      <c r="L138" s="57">
        <v>2480</v>
      </c>
      <c r="M138" s="57">
        <v>1920</v>
      </c>
      <c r="N138" s="57">
        <v>487.52</v>
      </c>
      <c r="O138" s="57">
        <v>1472.48</v>
      </c>
      <c r="P138" s="57">
        <v>920</v>
      </c>
      <c r="Q138" s="57">
        <v>920</v>
      </c>
      <c r="R138" s="57">
        <v>1040</v>
      </c>
      <c r="S138" s="57">
        <v>1120</v>
      </c>
      <c r="T138" s="57">
        <v>1760</v>
      </c>
      <c r="U138" s="57">
        <v>2480</v>
      </c>
    </row>
    <row r="139" spans="1:21" x14ac:dyDescent="0.2">
      <c r="A139" s="266" t="s">
        <v>172</v>
      </c>
      <c r="B139" s="267" t="s">
        <v>172</v>
      </c>
      <c r="C139" s="268" t="s">
        <v>172</v>
      </c>
      <c r="D139" s="99" t="s">
        <v>29</v>
      </c>
      <c r="E139" s="54">
        <v>5001307277</v>
      </c>
      <c r="F139" s="56">
        <v>24</v>
      </c>
      <c r="G139" s="54" t="s">
        <v>26</v>
      </c>
      <c r="H139" s="54" t="s">
        <v>52</v>
      </c>
      <c r="I139" s="54">
        <v>15</v>
      </c>
      <c r="J139" s="57">
        <v>1399</v>
      </c>
      <c r="K139" s="57">
        <v>2456</v>
      </c>
      <c r="L139" s="57">
        <v>1149</v>
      </c>
      <c r="M139" s="57">
        <v>567</v>
      </c>
      <c r="N139" s="57">
        <v>182</v>
      </c>
      <c r="O139" s="57">
        <v>187</v>
      </c>
      <c r="P139" s="57">
        <v>16277</v>
      </c>
      <c r="Q139" s="57">
        <v>192</v>
      </c>
      <c r="R139" s="57">
        <v>232</v>
      </c>
      <c r="S139" s="57">
        <v>963</v>
      </c>
      <c r="T139" s="57">
        <v>1191</v>
      </c>
      <c r="U139" s="57">
        <v>1714</v>
      </c>
    </row>
    <row r="140" spans="1:21" x14ac:dyDescent="0.2">
      <c r="A140" s="266" t="s">
        <v>172</v>
      </c>
      <c r="B140" s="267" t="s">
        <v>172</v>
      </c>
      <c r="C140" s="268" t="s">
        <v>172</v>
      </c>
      <c r="D140" s="99" t="s">
        <v>29</v>
      </c>
      <c r="E140" s="54">
        <v>5001223139</v>
      </c>
      <c r="F140" s="56">
        <v>24</v>
      </c>
      <c r="G140" s="54" t="s">
        <v>26</v>
      </c>
      <c r="H140" s="54" t="s">
        <v>52</v>
      </c>
      <c r="I140" s="54">
        <v>15</v>
      </c>
      <c r="J140" s="57">
        <v>3832.24</v>
      </c>
      <c r="K140" s="57">
        <v>7807.76</v>
      </c>
      <c r="L140" s="57">
        <v>800</v>
      </c>
      <c r="M140" s="57">
        <v>2560</v>
      </c>
      <c r="N140" s="57">
        <v>360</v>
      </c>
      <c r="O140" s="57">
        <v>360</v>
      </c>
      <c r="P140" s="57">
        <v>360</v>
      </c>
      <c r="Q140" s="57">
        <v>320</v>
      </c>
      <c r="R140" s="57">
        <v>320</v>
      </c>
      <c r="S140" s="57">
        <v>360</v>
      </c>
      <c r="T140" s="57">
        <v>440</v>
      </c>
      <c r="U140" s="57">
        <v>1920</v>
      </c>
    </row>
    <row r="141" spans="1:21" x14ac:dyDescent="0.2">
      <c r="A141" s="266" t="s">
        <v>172</v>
      </c>
      <c r="B141" s="267" t="s">
        <v>172</v>
      </c>
      <c r="C141" s="268" t="s">
        <v>172</v>
      </c>
      <c r="D141" s="99" t="s">
        <v>29</v>
      </c>
      <c r="E141" s="54">
        <v>5001335317</v>
      </c>
      <c r="F141" s="56">
        <v>24</v>
      </c>
      <c r="G141" s="54" t="s">
        <v>26</v>
      </c>
      <c r="H141" s="54" t="s">
        <v>52</v>
      </c>
      <c r="I141" s="54">
        <v>15</v>
      </c>
      <c r="J141" s="57"/>
      <c r="K141" s="57"/>
      <c r="L141" s="57">
        <v>1</v>
      </c>
      <c r="M141" s="57"/>
      <c r="N141" s="57"/>
      <c r="O141" s="57"/>
      <c r="P141" s="57">
        <v>1</v>
      </c>
      <c r="Q141" s="57"/>
      <c r="R141" s="57"/>
      <c r="S141" s="57"/>
      <c r="T141" s="57"/>
      <c r="U141" s="57"/>
    </row>
    <row r="142" spans="1:21" x14ac:dyDescent="0.2">
      <c r="A142" s="266" t="s">
        <v>172</v>
      </c>
      <c r="B142" s="267" t="s">
        <v>172</v>
      </c>
      <c r="C142" s="268" t="s">
        <v>172</v>
      </c>
      <c r="D142" s="99" t="s">
        <v>29</v>
      </c>
      <c r="E142" s="54">
        <v>5000735009</v>
      </c>
      <c r="F142" s="56">
        <v>24</v>
      </c>
      <c r="G142" s="54" t="s">
        <v>26</v>
      </c>
      <c r="H142" s="54" t="s">
        <v>52</v>
      </c>
      <c r="I142" s="54">
        <v>15</v>
      </c>
      <c r="J142" s="57">
        <v>71</v>
      </c>
      <c r="K142" s="57">
        <v>60</v>
      </c>
      <c r="L142" s="57">
        <v>59</v>
      </c>
      <c r="M142" s="57">
        <v>65</v>
      </c>
      <c r="N142" s="57">
        <v>65</v>
      </c>
      <c r="O142" s="57">
        <v>27</v>
      </c>
      <c r="P142" s="57">
        <v>18</v>
      </c>
      <c r="Q142" s="57">
        <v>23</v>
      </c>
      <c r="R142" s="57">
        <v>22</v>
      </c>
      <c r="S142" s="57">
        <v>18</v>
      </c>
      <c r="T142" s="57">
        <v>20</v>
      </c>
      <c r="U142" s="57">
        <v>17</v>
      </c>
    </row>
    <row r="143" spans="1:21" x14ac:dyDescent="0.2">
      <c r="A143" s="266" t="s">
        <v>172</v>
      </c>
      <c r="B143" s="267" t="s">
        <v>172</v>
      </c>
      <c r="C143" s="268" t="s">
        <v>172</v>
      </c>
      <c r="D143" s="99" t="s">
        <v>29</v>
      </c>
      <c r="E143" s="54">
        <v>5001448499</v>
      </c>
      <c r="F143" s="55">
        <v>26</v>
      </c>
      <c r="G143" s="54" t="s">
        <v>24</v>
      </c>
      <c r="H143" s="54" t="s">
        <v>52</v>
      </c>
      <c r="I143" s="54">
        <v>15</v>
      </c>
      <c r="J143" s="57">
        <v>203400</v>
      </c>
      <c r="K143" s="57">
        <v>188700</v>
      </c>
      <c r="L143" s="57">
        <v>174000</v>
      </c>
      <c r="M143" s="57">
        <v>176700</v>
      </c>
      <c r="N143" s="57">
        <v>154200</v>
      </c>
      <c r="O143" s="57">
        <v>188100</v>
      </c>
      <c r="P143" s="57">
        <v>223200</v>
      </c>
      <c r="Q143" s="57">
        <v>219600</v>
      </c>
      <c r="R143" s="57">
        <v>189900</v>
      </c>
      <c r="S143" s="57">
        <v>186300</v>
      </c>
      <c r="T143" s="57">
        <v>176700</v>
      </c>
      <c r="U143" s="57">
        <v>211800</v>
      </c>
    </row>
    <row r="144" spans="1:21" x14ac:dyDescent="0.2">
      <c r="A144" s="266" t="s">
        <v>172</v>
      </c>
      <c r="B144" s="267" t="s">
        <v>172</v>
      </c>
      <c r="C144" s="268" t="s">
        <v>172</v>
      </c>
      <c r="D144" s="99" t="s">
        <v>29</v>
      </c>
      <c r="E144" s="54">
        <v>5001801673</v>
      </c>
      <c r="F144" s="56">
        <v>24</v>
      </c>
      <c r="G144" s="54" t="s">
        <v>26</v>
      </c>
      <c r="H144" s="54" t="s">
        <v>52</v>
      </c>
      <c r="I144" s="54">
        <v>15</v>
      </c>
      <c r="J144" s="57">
        <v>1516</v>
      </c>
      <c r="K144" s="57">
        <v>507</v>
      </c>
      <c r="L144" s="57">
        <v>195</v>
      </c>
      <c r="M144" s="57">
        <v>120</v>
      </c>
      <c r="N144" s="57">
        <v>203.43799999999999</v>
      </c>
      <c r="O144" s="57">
        <v>135.56200000000001</v>
      </c>
      <c r="P144" s="57">
        <v>41</v>
      </c>
      <c r="Q144" s="57">
        <v>38</v>
      </c>
      <c r="R144" s="57">
        <v>124</v>
      </c>
      <c r="S144" s="57">
        <v>598</v>
      </c>
      <c r="T144" s="57">
        <v>4200</v>
      </c>
      <c r="U144" s="57">
        <v>1319</v>
      </c>
    </row>
    <row r="145" spans="1:21" x14ac:dyDescent="0.2">
      <c r="A145" s="266" t="s">
        <v>172</v>
      </c>
      <c r="B145" s="267" t="s">
        <v>172</v>
      </c>
      <c r="C145" s="268" t="s">
        <v>172</v>
      </c>
      <c r="D145" s="99" t="s">
        <v>29</v>
      </c>
      <c r="E145" s="54">
        <v>5001153118</v>
      </c>
      <c r="F145" s="56">
        <v>24</v>
      </c>
      <c r="G145" s="54" t="s">
        <v>26</v>
      </c>
      <c r="H145" s="54" t="s">
        <v>52</v>
      </c>
      <c r="I145" s="54">
        <v>15</v>
      </c>
      <c r="J145" s="57">
        <v>1571</v>
      </c>
      <c r="K145" s="57">
        <v>1511</v>
      </c>
      <c r="L145" s="57">
        <v>1304</v>
      </c>
      <c r="M145" s="57">
        <v>1029</v>
      </c>
      <c r="N145" s="57">
        <v>825</v>
      </c>
      <c r="O145" s="57">
        <v>938</v>
      </c>
      <c r="P145" s="57">
        <v>929</v>
      </c>
      <c r="Q145" s="57">
        <v>895</v>
      </c>
      <c r="R145" s="57">
        <v>1058</v>
      </c>
      <c r="S145" s="57">
        <v>1242</v>
      </c>
      <c r="T145" s="57">
        <v>1169</v>
      </c>
      <c r="U145" s="57">
        <v>1241</v>
      </c>
    </row>
    <row r="146" spans="1:21" x14ac:dyDescent="0.2">
      <c r="A146" s="266" t="s">
        <v>172</v>
      </c>
      <c r="B146" s="267" t="s">
        <v>172</v>
      </c>
      <c r="C146" s="268" t="s">
        <v>172</v>
      </c>
      <c r="D146" s="99" t="s">
        <v>29</v>
      </c>
      <c r="E146" s="54">
        <v>5000858346</v>
      </c>
      <c r="F146" s="56">
        <v>24</v>
      </c>
      <c r="G146" s="54" t="s">
        <v>26</v>
      </c>
      <c r="H146" s="54" t="s">
        <v>52</v>
      </c>
      <c r="I146" s="54">
        <v>15</v>
      </c>
      <c r="J146" s="57">
        <v>24</v>
      </c>
      <c r="K146" s="57">
        <v>24</v>
      </c>
      <c r="L146" s="57">
        <v>26</v>
      </c>
      <c r="M146" s="57">
        <v>12</v>
      </c>
      <c r="N146" s="57">
        <v>23</v>
      </c>
      <c r="O146" s="57">
        <v>42</v>
      </c>
      <c r="P146" s="57">
        <v>104</v>
      </c>
      <c r="Q146" s="57">
        <v>95</v>
      </c>
      <c r="R146" s="57">
        <v>67</v>
      </c>
      <c r="S146" s="57">
        <v>44</v>
      </c>
      <c r="T146" s="57">
        <v>26</v>
      </c>
      <c r="U146" s="57">
        <v>28</v>
      </c>
    </row>
    <row r="147" spans="1:21" x14ac:dyDescent="0.2">
      <c r="A147" s="266" t="s">
        <v>172</v>
      </c>
      <c r="B147" s="267" t="s">
        <v>172</v>
      </c>
      <c r="C147" s="268" t="s">
        <v>172</v>
      </c>
      <c r="D147" s="99" t="s">
        <v>29</v>
      </c>
      <c r="E147" s="54">
        <v>5000676275</v>
      </c>
      <c r="F147" s="56">
        <v>24</v>
      </c>
      <c r="G147" s="54" t="s">
        <v>26</v>
      </c>
      <c r="H147" s="54" t="s">
        <v>52</v>
      </c>
      <c r="I147" s="54">
        <v>15</v>
      </c>
      <c r="J147" s="57">
        <v>413</v>
      </c>
      <c r="K147" s="57">
        <v>671</v>
      </c>
      <c r="L147" s="57">
        <v>657</v>
      </c>
      <c r="M147" s="57">
        <v>260</v>
      </c>
      <c r="N147" s="57">
        <v>265.31299999999999</v>
      </c>
      <c r="O147" s="57">
        <v>5.6870000000000003</v>
      </c>
      <c r="P147" s="57">
        <v>119</v>
      </c>
      <c r="Q147" s="57">
        <v>111</v>
      </c>
      <c r="R147" s="57">
        <v>146</v>
      </c>
      <c r="S147" s="57">
        <v>273</v>
      </c>
      <c r="T147" s="57">
        <v>357</v>
      </c>
      <c r="U147" s="57">
        <v>547</v>
      </c>
    </row>
    <row r="148" spans="1:21" x14ac:dyDescent="0.2">
      <c r="A148" s="266" t="s">
        <v>172</v>
      </c>
      <c r="B148" s="267" t="s">
        <v>172</v>
      </c>
      <c r="C148" s="268" t="s">
        <v>172</v>
      </c>
      <c r="D148" s="99" t="s">
        <v>29</v>
      </c>
      <c r="E148" s="54">
        <v>5001224284</v>
      </c>
      <c r="F148" s="56">
        <v>24</v>
      </c>
      <c r="G148" s="54" t="s">
        <v>26</v>
      </c>
      <c r="H148" s="54" t="s">
        <v>52</v>
      </c>
      <c r="I148" s="54">
        <v>15</v>
      </c>
      <c r="J148" s="57">
        <v>2880</v>
      </c>
      <c r="K148" s="57">
        <v>2240</v>
      </c>
      <c r="L148" s="57">
        <v>2080</v>
      </c>
      <c r="M148" s="57">
        <v>2080</v>
      </c>
      <c r="N148" s="57">
        <v>1520</v>
      </c>
      <c r="O148" s="57">
        <v>1280</v>
      </c>
      <c r="P148" s="57">
        <v>4040</v>
      </c>
      <c r="Q148" s="57">
        <v>4400</v>
      </c>
      <c r="R148" s="57">
        <v>1800</v>
      </c>
      <c r="S148" s="57">
        <v>1720</v>
      </c>
      <c r="T148" s="57">
        <v>2360</v>
      </c>
      <c r="U148" s="57">
        <v>3200</v>
      </c>
    </row>
    <row r="149" spans="1:21" x14ac:dyDescent="0.2">
      <c r="A149" s="266" t="s">
        <v>172</v>
      </c>
      <c r="B149" s="267" t="s">
        <v>172</v>
      </c>
      <c r="C149" s="268" t="s">
        <v>172</v>
      </c>
      <c r="D149" s="99" t="s">
        <v>29</v>
      </c>
      <c r="E149" s="54">
        <v>5001279157</v>
      </c>
      <c r="F149" s="55">
        <v>25</v>
      </c>
      <c r="G149" s="54" t="s">
        <v>25</v>
      </c>
      <c r="H149" s="54" t="s">
        <v>52</v>
      </c>
      <c r="I149" s="54">
        <v>15</v>
      </c>
      <c r="J149" s="57">
        <v>34720</v>
      </c>
      <c r="K149" s="57">
        <v>31160</v>
      </c>
      <c r="L149" s="57">
        <v>30160</v>
      </c>
      <c r="M149" s="57">
        <v>29040</v>
      </c>
      <c r="N149" s="57">
        <v>22200</v>
      </c>
      <c r="O149" s="57">
        <v>22160</v>
      </c>
      <c r="P149" s="57">
        <v>26880</v>
      </c>
      <c r="Q149" s="57">
        <v>26040</v>
      </c>
      <c r="R149" s="57">
        <v>23080</v>
      </c>
      <c r="S149" s="57">
        <v>22400</v>
      </c>
      <c r="T149" s="57">
        <v>24840</v>
      </c>
      <c r="U149" s="57">
        <v>31000</v>
      </c>
    </row>
    <row r="150" spans="1:21" x14ac:dyDescent="0.2">
      <c r="A150" s="266" t="s">
        <v>172</v>
      </c>
      <c r="B150" s="267" t="s">
        <v>172</v>
      </c>
      <c r="C150" s="268" t="s">
        <v>172</v>
      </c>
      <c r="D150" s="99" t="s">
        <v>29</v>
      </c>
      <c r="E150" s="54">
        <v>5001026740</v>
      </c>
      <c r="F150" s="55">
        <v>25</v>
      </c>
      <c r="G150" s="54" t="s">
        <v>25</v>
      </c>
      <c r="H150" s="54" t="s">
        <v>52</v>
      </c>
      <c r="I150" s="54">
        <v>15</v>
      </c>
      <c r="J150" s="57">
        <v>49920</v>
      </c>
      <c r="K150" s="57">
        <v>55440</v>
      </c>
      <c r="L150" s="57">
        <v>53160</v>
      </c>
      <c r="M150" s="57">
        <v>47520</v>
      </c>
      <c r="N150" s="57">
        <v>32400</v>
      </c>
      <c r="O150" s="57">
        <v>33240</v>
      </c>
      <c r="P150" s="57">
        <v>36600</v>
      </c>
      <c r="Q150" s="57">
        <v>32400</v>
      </c>
      <c r="R150" s="57">
        <v>32520</v>
      </c>
      <c r="S150" s="57">
        <v>32760</v>
      </c>
      <c r="T150" s="57">
        <v>44760</v>
      </c>
      <c r="U150" s="57">
        <v>51480</v>
      </c>
    </row>
    <row r="151" spans="1:21" x14ac:dyDescent="0.2">
      <c r="A151" s="266" t="s">
        <v>172</v>
      </c>
      <c r="B151" s="267" t="s">
        <v>172</v>
      </c>
      <c r="C151" s="268" t="s">
        <v>172</v>
      </c>
      <c r="D151" s="99" t="s">
        <v>29</v>
      </c>
      <c r="E151" s="54">
        <v>5000675173</v>
      </c>
      <c r="F151" s="56">
        <v>24</v>
      </c>
      <c r="G151" s="54" t="s">
        <v>26</v>
      </c>
      <c r="H151" s="54" t="s">
        <v>52</v>
      </c>
      <c r="I151" s="54">
        <v>15</v>
      </c>
      <c r="J151" s="57"/>
      <c r="K151" s="57"/>
      <c r="L151" s="57"/>
      <c r="M151" s="57"/>
      <c r="N151" s="57"/>
      <c r="O151" s="57"/>
      <c r="P151" s="57"/>
      <c r="Q151" s="57"/>
      <c r="R151" s="57"/>
      <c r="S151" s="57"/>
      <c r="T151" s="57">
        <v>42</v>
      </c>
      <c r="U151" s="57">
        <v>44</v>
      </c>
    </row>
    <row r="152" spans="1:21" x14ac:dyDescent="0.2">
      <c r="A152" s="266" t="s">
        <v>172</v>
      </c>
      <c r="B152" s="267" t="s">
        <v>172</v>
      </c>
      <c r="C152" s="268" t="s">
        <v>172</v>
      </c>
      <c r="D152" s="99" t="s">
        <v>29</v>
      </c>
      <c r="E152" s="54">
        <v>5001082297</v>
      </c>
      <c r="F152" s="56">
        <v>24</v>
      </c>
      <c r="G152" s="54" t="s">
        <v>26</v>
      </c>
      <c r="H152" s="54" t="s">
        <v>52</v>
      </c>
      <c r="I152" s="54">
        <v>15</v>
      </c>
      <c r="J152" s="57">
        <v>1406</v>
      </c>
      <c r="K152" s="57">
        <v>1312</v>
      </c>
      <c r="L152" s="57">
        <v>1038</v>
      </c>
      <c r="M152" s="57">
        <v>363</v>
      </c>
      <c r="N152" s="57">
        <v>313</v>
      </c>
      <c r="O152" s="57">
        <v>270</v>
      </c>
      <c r="P152" s="57">
        <v>296</v>
      </c>
      <c r="Q152" s="57">
        <v>261</v>
      </c>
      <c r="R152" s="57">
        <v>292</v>
      </c>
      <c r="S152" s="57">
        <v>291</v>
      </c>
      <c r="T152" s="57">
        <v>306</v>
      </c>
      <c r="U152" s="57">
        <v>479</v>
      </c>
    </row>
    <row r="153" spans="1:21" x14ac:dyDescent="0.2">
      <c r="A153" s="266" t="s">
        <v>172</v>
      </c>
      <c r="B153" s="267" t="s">
        <v>172</v>
      </c>
      <c r="C153" s="268" t="s">
        <v>172</v>
      </c>
      <c r="D153" s="99" t="s">
        <v>29</v>
      </c>
      <c r="E153" s="54">
        <v>5001244905</v>
      </c>
      <c r="F153" s="56">
        <v>24</v>
      </c>
      <c r="G153" s="54" t="s">
        <v>26</v>
      </c>
      <c r="H153" s="54" t="s">
        <v>52</v>
      </c>
      <c r="I153" s="54">
        <v>15</v>
      </c>
      <c r="J153" s="57">
        <v>3591</v>
      </c>
      <c r="K153" s="57">
        <v>3126</v>
      </c>
      <c r="L153" s="57">
        <v>3451</v>
      </c>
      <c r="M153" s="57">
        <v>3097</v>
      </c>
      <c r="N153" s="57">
        <v>3149</v>
      </c>
      <c r="O153" s="57">
        <v>3009</v>
      </c>
      <c r="P153" s="57">
        <v>3293</v>
      </c>
      <c r="Q153" s="57">
        <v>2873</v>
      </c>
      <c r="R153" s="57">
        <v>3268</v>
      </c>
      <c r="S153" s="57">
        <v>3728</v>
      </c>
      <c r="T153" s="57">
        <v>3742</v>
      </c>
      <c r="U153" s="57">
        <v>4163</v>
      </c>
    </row>
    <row r="154" spans="1:21" x14ac:dyDescent="0.2">
      <c r="A154" s="266" t="s">
        <v>172</v>
      </c>
      <c r="B154" s="267" t="s">
        <v>172</v>
      </c>
      <c r="C154" s="268" t="s">
        <v>172</v>
      </c>
      <c r="D154" s="99" t="s">
        <v>29</v>
      </c>
      <c r="E154" s="54">
        <v>5001501903</v>
      </c>
      <c r="F154" s="56">
        <v>24</v>
      </c>
      <c r="G154" s="54" t="s">
        <v>26</v>
      </c>
      <c r="H154" s="54" t="s">
        <v>52</v>
      </c>
      <c r="I154" s="54">
        <v>15</v>
      </c>
      <c r="J154" s="57">
        <v>1929</v>
      </c>
      <c r="K154" s="57">
        <v>1707</v>
      </c>
      <c r="L154" s="57">
        <v>1653</v>
      </c>
      <c r="M154" s="57">
        <v>1412</v>
      </c>
      <c r="N154" s="57">
        <v>319</v>
      </c>
      <c r="O154" s="57">
        <v>341</v>
      </c>
      <c r="P154" s="57">
        <v>363</v>
      </c>
      <c r="Q154" s="57">
        <v>445</v>
      </c>
      <c r="R154" s="57">
        <v>343</v>
      </c>
      <c r="S154" s="57">
        <v>928</v>
      </c>
      <c r="T154" s="57">
        <v>1351</v>
      </c>
      <c r="U154" s="57">
        <v>2335</v>
      </c>
    </row>
    <row r="155" spans="1:21" x14ac:dyDescent="0.2">
      <c r="A155" s="266" t="s">
        <v>172</v>
      </c>
      <c r="B155" s="267" t="s">
        <v>172</v>
      </c>
      <c r="C155" s="268" t="s">
        <v>172</v>
      </c>
      <c r="D155" s="99" t="s">
        <v>29</v>
      </c>
      <c r="E155" s="54">
        <v>5001501915</v>
      </c>
      <c r="F155" s="56">
        <v>24</v>
      </c>
      <c r="G155" s="54" t="s">
        <v>26</v>
      </c>
      <c r="H155" s="54" t="s">
        <v>52</v>
      </c>
      <c r="I155" s="54">
        <v>15</v>
      </c>
      <c r="J155" s="57">
        <v>4880</v>
      </c>
      <c r="K155" s="57">
        <v>4880</v>
      </c>
      <c r="L155" s="57">
        <v>3680</v>
      </c>
      <c r="M155" s="57">
        <v>3000</v>
      </c>
      <c r="N155" s="57">
        <v>2080</v>
      </c>
      <c r="O155" s="57">
        <v>2200</v>
      </c>
      <c r="P155" s="57">
        <v>2560</v>
      </c>
      <c r="Q155" s="57">
        <v>2320</v>
      </c>
      <c r="R155" s="57">
        <v>2040</v>
      </c>
      <c r="S155" s="57">
        <v>2480</v>
      </c>
      <c r="T155" s="57">
        <v>3320</v>
      </c>
      <c r="U155" s="57">
        <v>5400</v>
      </c>
    </row>
    <row r="156" spans="1:21" x14ac:dyDescent="0.2">
      <c r="A156" s="266" t="s">
        <v>172</v>
      </c>
      <c r="B156" s="267" t="s">
        <v>172</v>
      </c>
      <c r="C156" s="268" t="s">
        <v>172</v>
      </c>
      <c r="D156" s="99" t="s">
        <v>29</v>
      </c>
      <c r="E156" s="54">
        <v>5001555135</v>
      </c>
      <c r="F156" s="56">
        <v>24</v>
      </c>
      <c r="G156" s="54" t="s">
        <v>26</v>
      </c>
      <c r="H156" s="54" t="s">
        <v>52</v>
      </c>
      <c r="I156" s="54">
        <v>15</v>
      </c>
      <c r="J156" s="57">
        <v>17</v>
      </c>
      <c r="K156" s="57">
        <v>15</v>
      </c>
      <c r="L156" s="57">
        <v>15</v>
      </c>
      <c r="M156" s="57">
        <v>17</v>
      </c>
      <c r="N156" s="57">
        <v>15</v>
      </c>
      <c r="O156" s="57">
        <v>16</v>
      </c>
      <c r="P156" s="57">
        <v>16</v>
      </c>
      <c r="Q156" s="57">
        <v>16</v>
      </c>
      <c r="R156" s="57">
        <v>15</v>
      </c>
      <c r="S156" s="57">
        <v>17</v>
      </c>
      <c r="T156" s="57">
        <v>15</v>
      </c>
      <c r="U156" s="57">
        <v>17</v>
      </c>
    </row>
    <row r="157" spans="1:21" x14ac:dyDescent="0.2">
      <c r="A157" s="266" t="s">
        <v>172</v>
      </c>
      <c r="B157" s="267" t="s">
        <v>172</v>
      </c>
      <c r="C157" s="268" t="s">
        <v>172</v>
      </c>
      <c r="D157" s="99" t="s">
        <v>29</v>
      </c>
      <c r="E157" s="54">
        <v>5000784753</v>
      </c>
      <c r="F157" s="56">
        <v>24</v>
      </c>
      <c r="G157" s="54" t="s">
        <v>26</v>
      </c>
      <c r="H157" s="54" t="s">
        <v>52</v>
      </c>
      <c r="I157" s="54">
        <v>15</v>
      </c>
      <c r="J157" s="57">
        <v>3726</v>
      </c>
      <c r="K157" s="57">
        <v>3327</v>
      </c>
      <c r="L157" s="57">
        <v>3237</v>
      </c>
      <c r="M157" s="57">
        <v>3061</v>
      </c>
      <c r="N157" s="57">
        <v>3180</v>
      </c>
      <c r="O157" s="57">
        <v>3042</v>
      </c>
      <c r="P157" s="57">
        <v>4037</v>
      </c>
      <c r="Q157" s="57">
        <v>3878</v>
      </c>
      <c r="R157" s="57">
        <v>3448</v>
      </c>
      <c r="S157" s="57">
        <v>3232</v>
      </c>
      <c r="T157" s="57">
        <v>2847</v>
      </c>
      <c r="U157" s="57">
        <v>2985</v>
      </c>
    </row>
    <row r="158" spans="1:21" x14ac:dyDescent="0.2">
      <c r="A158" s="266" t="s">
        <v>172</v>
      </c>
      <c r="B158" s="267" t="s">
        <v>172</v>
      </c>
      <c r="C158" s="268" t="s">
        <v>172</v>
      </c>
      <c r="D158" s="99" t="s">
        <v>29</v>
      </c>
      <c r="E158" s="54">
        <v>5001445159</v>
      </c>
      <c r="F158" s="55">
        <v>25</v>
      </c>
      <c r="G158" s="54" t="s">
        <v>25</v>
      </c>
      <c r="H158" s="54" t="s">
        <v>52</v>
      </c>
      <c r="I158" s="54">
        <v>15</v>
      </c>
      <c r="J158" s="57">
        <v>36640</v>
      </c>
      <c r="K158" s="57">
        <v>34320</v>
      </c>
      <c r="L158" s="57">
        <v>34080</v>
      </c>
      <c r="M158" s="57">
        <v>31920</v>
      </c>
      <c r="N158" s="57">
        <v>36480</v>
      </c>
      <c r="O158" s="57">
        <v>34720</v>
      </c>
      <c r="P158" s="57">
        <v>43920</v>
      </c>
      <c r="Q158" s="57">
        <v>38160</v>
      </c>
      <c r="R158" s="57">
        <v>38960</v>
      </c>
      <c r="S158" s="57">
        <v>33600</v>
      </c>
      <c r="T158" s="57">
        <v>32560</v>
      </c>
      <c r="U158" s="57">
        <v>36800</v>
      </c>
    </row>
    <row r="159" spans="1:21" x14ac:dyDescent="0.2">
      <c r="A159" s="266" t="s">
        <v>172</v>
      </c>
      <c r="B159" s="267" t="s">
        <v>172</v>
      </c>
      <c r="C159" s="268" t="s">
        <v>172</v>
      </c>
      <c r="D159" s="99" t="s">
        <v>29</v>
      </c>
      <c r="E159" s="54">
        <v>5001111813</v>
      </c>
      <c r="F159" s="55">
        <v>25</v>
      </c>
      <c r="G159" s="54" t="s">
        <v>25</v>
      </c>
      <c r="H159" s="54" t="s">
        <v>52</v>
      </c>
      <c r="I159" s="54">
        <v>15</v>
      </c>
      <c r="J159" s="57">
        <v>28160</v>
      </c>
      <c r="K159" s="57">
        <v>25600</v>
      </c>
      <c r="L159" s="57">
        <v>24960</v>
      </c>
      <c r="M159" s="57">
        <v>26080</v>
      </c>
      <c r="N159" s="57">
        <v>23040</v>
      </c>
      <c r="O159" s="57">
        <v>28640</v>
      </c>
      <c r="P159" s="57">
        <v>40480</v>
      </c>
      <c r="Q159" s="57">
        <v>38080</v>
      </c>
      <c r="R159" s="57">
        <v>29440</v>
      </c>
      <c r="S159" s="57">
        <v>27840</v>
      </c>
      <c r="T159" s="57">
        <v>25920</v>
      </c>
      <c r="U159" s="57">
        <v>29760</v>
      </c>
    </row>
    <row r="160" spans="1:21" x14ac:dyDescent="0.2">
      <c r="A160" s="266" t="s">
        <v>172</v>
      </c>
      <c r="B160" s="267" t="s">
        <v>172</v>
      </c>
      <c r="C160" s="268" t="s">
        <v>172</v>
      </c>
      <c r="D160" s="99" t="s">
        <v>29</v>
      </c>
      <c r="E160" s="54">
        <v>5000766682</v>
      </c>
      <c r="F160" s="56">
        <v>24</v>
      </c>
      <c r="G160" s="54" t="s">
        <v>26</v>
      </c>
      <c r="H160" s="54" t="s">
        <v>52</v>
      </c>
      <c r="I160" s="54">
        <v>15</v>
      </c>
      <c r="J160" s="57">
        <v>659</v>
      </c>
      <c r="K160" s="57">
        <v>671</v>
      </c>
      <c r="L160" s="57">
        <v>576</v>
      </c>
      <c r="M160" s="57">
        <v>525</v>
      </c>
      <c r="N160" s="57">
        <v>6139</v>
      </c>
      <c r="O160" s="57">
        <v>522</v>
      </c>
      <c r="P160" s="57">
        <v>466</v>
      </c>
      <c r="Q160" s="57">
        <v>447</v>
      </c>
      <c r="R160" s="57">
        <v>4498</v>
      </c>
      <c r="S160" s="57">
        <v>1724</v>
      </c>
      <c r="T160" s="57">
        <v>638</v>
      </c>
      <c r="U160" s="57">
        <v>663</v>
      </c>
    </row>
    <row r="161" spans="1:21" x14ac:dyDescent="0.2">
      <c r="A161" s="266" t="s">
        <v>172</v>
      </c>
      <c r="B161" s="267" t="s">
        <v>172</v>
      </c>
      <c r="C161" s="268" t="s">
        <v>172</v>
      </c>
      <c r="D161" s="99" t="s">
        <v>29</v>
      </c>
      <c r="E161" s="54">
        <v>5001501368</v>
      </c>
      <c r="F161" s="56">
        <v>24</v>
      </c>
      <c r="G161" s="54" t="s">
        <v>26</v>
      </c>
      <c r="H161" s="54" t="s">
        <v>52</v>
      </c>
      <c r="I161" s="54">
        <v>15</v>
      </c>
      <c r="J161" s="57">
        <v>3803</v>
      </c>
      <c r="K161" s="57">
        <v>2444</v>
      </c>
      <c r="L161" s="57">
        <v>2945</v>
      </c>
      <c r="M161" s="57">
        <v>2575</v>
      </c>
      <c r="N161" s="57">
        <v>2197</v>
      </c>
      <c r="O161" s="57">
        <v>1928</v>
      </c>
      <c r="P161" s="57">
        <v>2166</v>
      </c>
      <c r="Q161" s="57">
        <v>2074</v>
      </c>
      <c r="R161" s="57">
        <v>1882</v>
      </c>
      <c r="S161" s="57">
        <v>2490</v>
      </c>
      <c r="T161" s="57">
        <v>2457</v>
      </c>
      <c r="U161" s="57">
        <v>2144</v>
      </c>
    </row>
    <row r="162" spans="1:21" x14ac:dyDescent="0.2">
      <c r="A162" s="266" t="s">
        <v>172</v>
      </c>
      <c r="B162" s="267" t="s">
        <v>172</v>
      </c>
      <c r="C162" s="268" t="s">
        <v>172</v>
      </c>
      <c r="D162" s="99" t="s">
        <v>29</v>
      </c>
      <c r="E162" s="54">
        <v>5001932582</v>
      </c>
      <c r="F162" s="56">
        <v>24</v>
      </c>
      <c r="G162" s="54" t="s">
        <v>26</v>
      </c>
      <c r="H162" s="54" t="s">
        <v>52</v>
      </c>
      <c r="I162" s="54">
        <v>15</v>
      </c>
      <c r="J162" s="57">
        <v>4614</v>
      </c>
      <c r="K162" s="57">
        <v>3364</v>
      </c>
      <c r="L162" s="57">
        <v>3334</v>
      </c>
      <c r="M162" s="57">
        <v>3240</v>
      </c>
      <c r="N162" s="57">
        <v>3380</v>
      </c>
      <c r="O162" s="57">
        <v>3151</v>
      </c>
      <c r="P162" s="57">
        <v>3628</v>
      </c>
      <c r="Q162" s="57">
        <v>3236</v>
      </c>
      <c r="R162" s="57">
        <v>3606</v>
      </c>
      <c r="S162" s="57">
        <v>3868</v>
      </c>
      <c r="T162" s="57">
        <v>3488</v>
      </c>
      <c r="U162" s="57">
        <v>3839</v>
      </c>
    </row>
    <row r="163" spans="1:21" x14ac:dyDescent="0.2">
      <c r="A163" s="266" t="s">
        <v>172</v>
      </c>
      <c r="B163" s="267" t="s">
        <v>172</v>
      </c>
      <c r="C163" s="268" t="s">
        <v>172</v>
      </c>
      <c r="D163" s="99" t="s">
        <v>29</v>
      </c>
      <c r="E163" s="54">
        <v>5000810597</v>
      </c>
      <c r="F163" s="56">
        <v>24</v>
      </c>
      <c r="G163" s="54" t="s">
        <v>26</v>
      </c>
      <c r="H163" s="54" t="s">
        <v>52</v>
      </c>
      <c r="I163" s="54">
        <v>15</v>
      </c>
      <c r="J163" s="57">
        <v>1339</v>
      </c>
      <c r="K163" s="57">
        <v>1219</v>
      </c>
      <c r="L163" s="57">
        <v>1210</v>
      </c>
      <c r="M163" s="57">
        <v>1091</v>
      </c>
      <c r="N163" s="57">
        <v>1110</v>
      </c>
      <c r="O163" s="57">
        <v>981</v>
      </c>
      <c r="P163" s="57">
        <v>893</v>
      </c>
      <c r="Q163" s="57">
        <v>660</v>
      </c>
      <c r="R163" s="57">
        <v>738</v>
      </c>
      <c r="S163" s="57">
        <v>885</v>
      </c>
      <c r="T163" s="57">
        <v>992</v>
      </c>
      <c r="U163" s="57">
        <v>1334</v>
      </c>
    </row>
    <row r="164" spans="1:21" x14ac:dyDescent="0.2">
      <c r="A164" s="266" t="s">
        <v>172</v>
      </c>
      <c r="B164" s="267" t="s">
        <v>172</v>
      </c>
      <c r="C164" s="268" t="s">
        <v>172</v>
      </c>
      <c r="D164" s="99" t="s">
        <v>29</v>
      </c>
      <c r="E164" s="54">
        <v>5000511094</v>
      </c>
      <c r="F164" s="56">
        <v>24</v>
      </c>
      <c r="G164" s="54" t="s">
        <v>19</v>
      </c>
      <c r="H164" s="54" t="s">
        <v>52</v>
      </c>
      <c r="I164" s="54">
        <v>15</v>
      </c>
      <c r="J164" s="57">
        <v>49</v>
      </c>
      <c r="K164" s="57">
        <v>15</v>
      </c>
      <c r="L164" s="57">
        <v>15</v>
      </c>
      <c r="M164" s="57">
        <v>16</v>
      </c>
      <c r="N164" s="57">
        <v>10.313000000000001</v>
      </c>
      <c r="O164" s="57">
        <v>20.687000000000001</v>
      </c>
      <c r="P164" s="57">
        <v>17</v>
      </c>
      <c r="Q164" s="57">
        <v>18</v>
      </c>
      <c r="R164" s="57">
        <v>14</v>
      </c>
      <c r="S164" s="57">
        <v>16</v>
      </c>
      <c r="T164" s="57">
        <v>24</v>
      </c>
      <c r="U164" s="57">
        <v>252</v>
      </c>
    </row>
    <row r="165" spans="1:21" x14ac:dyDescent="0.2">
      <c r="A165" s="266" t="s">
        <v>172</v>
      </c>
      <c r="B165" s="267" t="s">
        <v>172</v>
      </c>
      <c r="C165" s="268" t="s">
        <v>172</v>
      </c>
      <c r="D165" s="99" t="s">
        <v>29</v>
      </c>
      <c r="E165" s="54">
        <v>5000164558</v>
      </c>
      <c r="F165" s="56">
        <v>24</v>
      </c>
      <c r="G165" s="54" t="s">
        <v>26</v>
      </c>
      <c r="H165" s="54" t="s">
        <v>52</v>
      </c>
      <c r="I165" s="54">
        <v>15</v>
      </c>
      <c r="J165" s="57">
        <v>6</v>
      </c>
      <c r="K165" s="57">
        <v>6</v>
      </c>
      <c r="L165" s="57">
        <v>6</v>
      </c>
      <c r="M165" s="57">
        <v>6</v>
      </c>
      <c r="N165" s="57">
        <v>8.4380000000000006</v>
      </c>
      <c r="O165" s="57">
        <v>2.5619999999999998</v>
      </c>
      <c r="P165" s="57">
        <v>6</v>
      </c>
      <c r="Q165" s="57">
        <v>6</v>
      </c>
      <c r="R165" s="57">
        <v>5</v>
      </c>
      <c r="S165" s="57">
        <v>6</v>
      </c>
      <c r="T165" s="57">
        <v>5</v>
      </c>
      <c r="U165" s="57">
        <v>5</v>
      </c>
    </row>
    <row r="166" spans="1:21" x14ac:dyDescent="0.2">
      <c r="A166" s="266" t="s">
        <v>172</v>
      </c>
      <c r="B166" s="267" t="s">
        <v>172</v>
      </c>
      <c r="C166" s="268" t="s">
        <v>172</v>
      </c>
      <c r="D166" s="99" t="s">
        <v>29</v>
      </c>
      <c r="E166" s="54">
        <v>5000448064</v>
      </c>
      <c r="F166" s="56">
        <v>24</v>
      </c>
      <c r="G166" s="54" t="s">
        <v>26</v>
      </c>
      <c r="H166" s="54" t="s">
        <v>52</v>
      </c>
      <c r="I166" s="54">
        <v>15</v>
      </c>
      <c r="J166" s="57">
        <v>1248</v>
      </c>
      <c r="K166" s="57">
        <v>1173</v>
      </c>
      <c r="L166" s="57">
        <v>1141</v>
      </c>
      <c r="M166" s="57">
        <v>1151</v>
      </c>
      <c r="N166" s="57">
        <v>1334</v>
      </c>
      <c r="O166" s="57">
        <v>1303</v>
      </c>
      <c r="P166" s="57">
        <v>1589</v>
      </c>
      <c r="Q166" s="57">
        <v>1898</v>
      </c>
      <c r="R166" s="57">
        <v>1666</v>
      </c>
      <c r="S166" s="57">
        <v>1472</v>
      </c>
      <c r="T166" s="57">
        <v>1145</v>
      </c>
      <c r="U166" s="57">
        <v>1270</v>
      </c>
    </row>
    <row r="167" spans="1:21" x14ac:dyDescent="0.2">
      <c r="A167" s="266" t="s">
        <v>172</v>
      </c>
      <c r="B167" s="267" t="s">
        <v>172</v>
      </c>
      <c r="C167" s="268" t="s">
        <v>172</v>
      </c>
      <c r="D167" s="99" t="s">
        <v>28</v>
      </c>
      <c r="E167" s="54">
        <v>5000985639</v>
      </c>
      <c r="F167" s="56">
        <v>24</v>
      </c>
      <c r="G167" s="54" t="s">
        <v>26</v>
      </c>
      <c r="H167" s="54" t="s">
        <v>52</v>
      </c>
      <c r="I167" s="54">
        <v>18</v>
      </c>
      <c r="J167" s="57">
        <v>5020</v>
      </c>
      <c r="K167" s="57">
        <v>5000</v>
      </c>
      <c r="L167" s="57">
        <v>4380</v>
      </c>
      <c r="M167" s="57">
        <v>3740</v>
      </c>
      <c r="N167" s="57">
        <v>3570</v>
      </c>
      <c r="O167" s="57">
        <v>3120</v>
      </c>
      <c r="P167" s="57">
        <v>3140</v>
      </c>
      <c r="Q167" s="57">
        <v>3000</v>
      </c>
      <c r="R167" s="57">
        <v>3700</v>
      </c>
      <c r="S167" s="57">
        <v>4330</v>
      </c>
      <c r="T167" s="57">
        <v>4740</v>
      </c>
      <c r="U167" s="57">
        <v>5340</v>
      </c>
    </row>
    <row r="168" spans="1:21" x14ac:dyDescent="0.2">
      <c r="A168" s="266" t="s">
        <v>172</v>
      </c>
      <c r="B168" s="267" t="s">
        <v>172</v>
      </c>
      <c r="C168" s="268" t="s">
        <v>172</v>
      </c>
      <c r="D168" s="99" t="s">
        <v>28</v>
      </c>
      <c r="E168" s="54">
        <v>5001395711</v>
      </c>
      <c r="F168" s="56">
        <v>24</v>
      </c>
      <c r="G168" s="54" t="s">
        <v>26</v>
      </c>
      <c r="H168" s="54" t="s">
        <v>52</v>
      </c>
      <c r="I168" s="54">
        <v>18</v>
      </c>
      <c r="J168" s="57">
        <v>1640</v>
      </c>
      <c r="K168" s="57">
        <v>1620</v>
      </c>
      <c r="L168" s="57">
        <v>1670</v>
      </c>
      <c r="M168" s="57">
        <v>1610</v>
      </c>
      <c r="N168" s="57">
        <v>1740</v>
      </c>
      <c r="O168" s="57">
        <v>1770</v>
      </c>
      <c r="P168" s="57">
        <v>1800</v>
      </c>
      <c r="Q168" s="57">
        <v>1790</v>
      </c>
      <c r="R168" s="57">
        <v>1730</v>
      </c>
      <c r="S168" s="57">
        <v>1790</v>
      </c>
      <c r="T168" s="57">
        <v>1770</v>
      </c>
      <c r="U168" s="57">
        <v>2000</v>
      </c>
    </row>
    <row r="169" spans="1:21" x14ac:dyDescent="0.2">
      <c r="A169" s="266" t="s">
        <v>172</v>
      </c>
      <c r="B169" s="267" t="s">
        <v>172</v>
      </c>
      <c r="C169" s="268" t="s">
        <v>172</v>
      </c>
      <c r="D169" s="99" t="s">
        <v>28</v>
      </c>
      <c r="E169" s="54">
        <v>5001505307</v>
      </c>
      <c r="F169" s="56">
        <v>24</v>
      </c>
      <c r="G169" s="54" t="s">
        <v>26</v>
      </c>
      <c r="H169" s="54" t="s">
        <v>52</v>
      </c>
      <c r="I169" s="54">
        <v>18</v>
      </c>
      <c r="J169" s="57">
        <v>1880</v>
      </c>
      <c r="K169" s="57">
        <v>1800</v>
      </c>
      <c r="L169" s="57">
        <v>2100</v>
      </c>
      <c r="M169" s="57">
        <v>1870</v>
      </c>
      <c r="N169" s="57">
        <v>1160</v>
      </c>
      <c r="O169" s="57">
        <v>1680</v>
      </c>
      <c r="P169" s="57">
        <v>2060</v>
      </c>
      <c r="Q169" s="57">
        <v>1810</v>
      </c>
      <c r="R169" s="57">
        <v>1580</v>
      </c>
      <c r="S169" s="57">
        <v>1430</v>
      </c>
      <c r="T169" s="57">
        <v>1240</v>
      </c>
      <c r="U169" s="57">
        <v>1450</v>
      </c>
    </row>
    <row r="170" spans="1:21" x14ac:dyDescent="0.2">
      <c r="A170" s="266" t="s">
        <v>172</v>
      </c>
      <c r="B170" s="267" t="s">
        <v>172</v>
      </c>
      <c r="C170" s="268" t="s">
        <v>172</v>
      </c>
      <c r="D170" s="99" t="s">
        <v>27</v>
      </c>
      <c r="E170" s="54">
        <v>5001872182</v>
      </c>
      <c r="F170" s="56">
        <v>24</v>
      </c>
      <c r="G170" s="54" t="s">
        <v>26</v>
      </c>
      <c r="H170" s="54" t="s">
        <v>52</v>
      </c>
      <c r="I170" s="54">
        <v>10</v>
      </c>
      <c r="J170" s="57">
        <v>90</v>
      </c>
      <c r="K170" s="57">
        <v>70</v>
      </c>
      <c r="L170" s="57">
        <v>80</v>
      </c>
      <c r="M170" s="57">
        <v>90</v>
      </c>
      <c r="N170" s="57">
        <v>90</v>
      </c>
      <c r="O170" s="57">
        <v>80</v>
      </c>
      <c r="P170" s="57">
        <v>110</v>
      </c>
      <c r="Q170" s="57">
        <v>90</v>
      </c>
      <c r="R170" s="57">
        <v>100</v>
      </c>
      <c r="S170" s="57">
        <v>90</v>
      </c>
      <c r="T170" s="57">
        <v>80</v>
      </c>
      <c r="U170" s="57">
        <v>90</v>
      </c>
    </row>
    <row r="171" spans="1:21" x14ac:dyDescent="0.2">
      <c r="A171" s="266" t="s">
        <v>172</v>
      </c>
      <c r="B171" s="267" t="s">
        <v>172</v>
      </c>
      <c r="C171" s="268" t="s">
        <v>172</v>
      </c>
      <c r="D171" s="99" t="s">
        <v>27</v>
      </c>
      <c r="E171" s="54">
        <v>5000410274</v>
      </c>
      <c r="F171" s="56">
        <v>24</v>
      </c>
      <c r="G171" s="54" t="s">
        <v>26</v>
      </c>
      <c r="H171" s="54" t="s">
        <v>52</v>
      </c>
      <c r="I171" s="54">
        <v>10</v>
      </c>
      <c r="J171" s="57">
        <v>220</v>
      </c>
      <c r="K171" s="57">
        <v>198</v>
      </c>
      <c r="L171" s="57">
        <v>197</v>
      </c>
      <c r="M171" s="57">
        <v>155</v>
      </c>
      <c r="N171" s="57">
        <v>125</v>
      </c>
      <c r="O171" s="57">
        <v>89</v>
      </c>
      <c r="P171" s="57">
        <v>74</v>
      </c>
      <c r="Q171" s="57">
        <v>71</v>
      </c>
      <c r="R171" s="57">
        <v>68</v>
      </c>
      <c r="S171" s="57">
        <v>76</v>
      </c>
      <c r="T171" s="57">
        <v>131</v>
      </c>
      <c r="U171" s="57">
        <v>176</v>
      </c>
    </row>
    <row r="172" spans="1:21" x14ac:dyDescent="0.2">
      <c r="A172" s="266" t="s">
        <v>172</v>
      </c>
      <c r="B172" s="267" t="s">
        <v>172</v>
      </c>
      <c r="C172" s="268" t="s">
        <v>172</v>
      </c>
      <c r="D172" s="99" t="s">
        <v>27</v>
      </c>
      <c r="E172" s="54">
        <v>5001101263</v>
      </c>
      <c r="F172" s="56">
        <v>24</v>
      </c>
      <c r="G172" s="54" t="s">
        <v>26</v>
      </c>
      <c r="H172" s="54" t="s">
        <v>52</v>
      </c>
      <c r="I172" s="54">
        <v>10</v>
      </c>
      <c r="J172" s="57">
        <v>203</v>
      </c>
      <c r="K172" s="57">
        <v>185</v>
      </c>
      <c r="L172" s="57">
        <v>199</v>
      </c>
      <c r="M172" s="57">
        <v>173</v>
      </c>
      <c r="N172" s="57">
        <v>161</v>
      </c>
      <c r="O172" s="57">
        <v>134</v>
      </c>
      <c r="P172" s="57">
        <v>122</v>
      </c>
      <c r="Q172" s="57">
        <v>136</v>
      </c>
      <c r="R172" s="57">
        <v>129</v>
      </c>
      <c r="S172" s="57">
        <v>142</v>
      </c>
      <c r="T172" s="57">
        <v>175</v>
      </c>
      <c r="U172" s="57">
        <v>190</v>
      </c>
    </row>
    <row r="173" spans="1:21" x14ac:dyDescent="0.2">
      <c r="A173" s="266" t="s">
        <v>172</v>
      </c>
      <c r="B173" s="267" t="s">
        <v>172</v>
      </c>
      <c r="C173" s="268" t="s">
        <v>172</v>
      </c>
      <c r="D173" s="99" t="s">
        <v>28</v>
      </c>
      <c r="E173" s="54">
        <v>5002068359</v>
      </c>
      <c r="F173" s="56">
        <v>24</v>
      </c>
      <c r="G173" s="54" t="s">
        <v>26</v>
      </c>
      <c r="H173" s="54" t="s">
        <v>52</v>
      </c>
      <c r="I173" s="54">
        <v>18</v>
      </c>
      <c r="J173" s="57">
        <v>4537</v>
      </c>
      <c r="K173" s="57">
        <v>4036</v>
      </c>
      <c r="L173" s="57">
        <v>4162</v>
      </c>
      <c r="M173" s="57">
        <v>4116</v>
      </c>
      <c r="N173" s="57">
        <v>4574</v>
      </c>
      <c r="O173" s="57">
        <v>4323</v>
      </c>
      <c r="P173" s="57">
        <v>4241</v>
      </c>
      <c r="Q173" s="57">
        <v>4704</v>
      </c>
      <c r="R173" s="57">
        <v>4403</v>
      </c>
      <c r="S173" s="57">
        <v>4672</v>
      </c>
      <c r="T173" s="57">
        <v>4281</v>
      </c>
      <c r="U173" s="57">
        <v>4775</v>
      </c>
    </row>
    <row r="174" spans="1:21" x14ac:dyDescent="0.2">
      <c r="A174" s="266" t="s">
        <v>172</v>
      </c>
      <c r="B174" s="267" t="s">
        <v>172</v>
      </c>
      <c r="C174" s="268" t="s">
        <v>172</v>
      </c>
      <c r="D174" s="99" t="s">
        <v>28</v>
      </c>
      <c r="E174" s="54">
        <v>5002085315</v>
      </c>
      <c r="F174" s="56">
        <v>24</v>
      </c>
      <c r="G174" s="54" t="s">
        <v>26</v>
      </c>
      <c r="H174" s="54" t="s">
        <v>52</v>
      </c>
      <c r="I174" s="54">
        <v>18</v>
      </c>
      <c r="J174" s="57">
        <v>2827</v>
      </c>
      <c r="K174" s="57">
        <v>2651</v>
      </c>
      <c r="L174" s="57">
        <v>2739</v>
      </c>
      <c r="M174" s="57">
        <v>2681</v>
      </c>
      <c r="N174" s="57">
        <v>3068</v>
      </c>
      <c r="O174" s="57">
        <v>2890</v>
      </c>
      <c r="P174" s="57">
        <v>3079</v>
      </c>
      <c r="Q174" s="57">
        <v>2783</v>
      </c>
      <c r="R174" s="57">
        <v>2910</v>
      </c>
      <c r="S174" s="57">
        <v>2839</v>
      </c>
      <c r="T174" s="57">
        <v>2739</v>
      </c>
      <c r="U174" s="57">
        <v>2976</v>
      </c>
    </row>
    <row r="175" spans="1:21" x14ac:dyDescent="0.2">
      <c r="A175" s="266" t="s">
        <v>172</v>
      </c>
      <c r="B175" s="267" t="s">
        <v>172</v>
      </c>
      <c r="C175" s="268" t="s">
        <v>172</v>
      </c>
      <c r="D175" s="99" t="s">
        <v>28</v>
      </c>
      <c r="E175" s="54">
        <v>5002084066</v>
      </c>
      <c r="F175" s="56">
        <v>24</v>
      </c>
      <c r="G175" s="54" t="s">
        <v>26</v>
      </c>
      <c r="H175" s="54" t="s">
        <v>52</v>
      </c>
      <c r="I175" s="54">
        <v>18</v>
      </c>
      <c r="J175" s="57">
        <v>5946</v>
      </c>
      <c r="K175" s="57">
        <v>5744</v>
      </c>
      <c r="L175" s="57">
        <v>6019</v>
      </c>
      <c r="M175" s="57">
        <v>5713</v>
      </c>
      <c r="N175" s="57">
        <v>6032</v>
      </c>
      <c r="O175" s="57">
        <v>6483</v>
      </c>
      <c r="P175" s="57">
        <v>6026</v>
      </c>
      <c r="Q175" s="57">
        <v>5991</v>
      </c>
      <c r="R175" s="57">
        <v>7218</v>
      </c>
      <c r="S175" s="57">
        <v>6258</v>
      </c>
      <c r="T175" s="57">
        <v>6886</v>
      </c>
      <c r="U175" s="57">
        <v>6527</v>
      </c>
    </row>
    <row r="176" spans="1:21" x14ac:dyDescent="0.2">
      <c r="A176" s="266" t="s">
        <v>172</v>
      </c>
      <c r="B176" s="267" t="s">
        <v>172</v>
      </c>
      <c r="C176" s="268" t="s">
        <v>172</v>
      </c>
      <c r="D176" s="99" t="s">
        <v>28</v>
      </c>
      <c r="E176" s="54">
        <v>5002175898</v>
      </c>
      <c r="F176" s="56">
        <v>24</v>
      </c>
      <c r="G176" s="54" t="s">
        <v>26</v>
      </c>
      <c r="H176" s="54" t="s">
        <v>52</v>
      </c>
      <c r="I176" s="54">
        <v>18</v>
      </c>
      <c r="J176" s="57">
        <v>4829</v>
      </c>
      <c r="K176" s="57"/>
      <c r="L176" s="57">
        <v>4582</v>
      </c>
      <c r="M176" s="57"/>
      <c r="N176" s="57">
        <v>4752.2690000000002</v>
      </c>
      <c r="O176" s="57"/>
      <c r="P176" s="57">
        <v>4532.3810000000003</v>
      </c>
      <c r="Q176" s="57"/>
      <c r="R176" s="57">
        <v>2679.2330000000002</v>
      </c>
      <c r="S176" s="57"/>
      <c r="T176" s="57">
        <v>7567.1170000000002</v>
      </c>
      <c r="U176" s="57"/>
    </row>
    <row r="177" spans="1:21" x14ac:dyDescent="0.2">
      <c r="A177" s="266" t="s">
        <v>172</v>
      </c>
      <c r="B177" s="267" t="s">
        <v>172</v>
      </c>
      <c r="C177" s="268" t="s">
        <v>172</v>
      </c>
      <c r="D177" s="99" t="s">
        <v>28</v>
      </c>
      <c r="E177" s="54">
        <v>5000129377</v>
      </c>
      <c r="F177" s="55">
        <v>25</v>
      </c>
      <c r="G177" s="54" t="s">
        <v>25</v>
      </c>
      <c r="H177" s="54" t="s">
        <v>52</v>
      </c>
      <c r="I177" s="54">
        <v>18</v>
      </c>
      <c r="J177" s="57">
        <v>79500</v>
      </c>
      <c r="K177" s="57">
        <v>81600</v>
      </c>
      <c r="L177" s="57">
        <v>72600</v>
      </c>
      <c r="M177" s="57">
        <v>75000</v>
      </c>
      <c r="N177" s="57">
        <v>93600</v>
      </c>
      <c r="O177" s="57">
        <v>92100</v>
      </c>
      <c r="P177" s="57">
        <v>134700</v>
      </c>
      <c r="Q177" s="57">
        <v>138300</v>
      </c>
      <c r="R177" s="57">
        <v>114600</v>
      </c>
      <c r="S177" s="57">
        <v>95100</v>
      </c>
      <c r="T177" s="57">
        <v>76200</v>
      </c>
      <c r="U177" s="57">
        <v>84300</v>
      </c>
    </row>
    <row r="178" spans="1:21" x14ac:dyDescent="0.2">
      <c r="A178" s="266" t="s">
        <v>172</v>
      </c>
      <c r="B178" s="267" t="s">
        <v>172</v>
      </c>
      <c r="C178" s="268" t="s">
        <v>172</v>
      </c>
      <c r="D178" s="99" t="s">
        <v>28</v>
      </c>
      <c r="E178" s="54">
        <v>5001873144</v>
      </c>
      <c r="F178" s="56">
        <v>24</v>
      </c>
      <c r="G178" s="54" t="s">
        <v>26</v>
      </c>
      <c r="H178" s="54" t="s">
        <v>52</v>
      </c>
      <c r="I178" s="54">
        <v>18</v>
      </c>
      <c r="J178" s="57">
        <v>11200</v>
      </c>
      <c r="K178" s="57">
        <v>12240</v>
      </c>
      <c r="L178" s="57">
        <v>10360</v>
      </c>
      <c r="M178" s="57">
        <v>10000</v>
      </c>
      <c r="N178" s="57">
        <v>7160</v>
      </c>
      <c r="O178" s="57">
        <v>5800</v>
      </c>
      <c r="P178" s="57">
        <v>4080</v>
      </c>
      <c r="Q178" s="57">
        <v>4360</v>
      </c>
      <c r="R178" s="57">
        <v>5120</v>
      </c>
      <c r="S178" s="57">
        <v>7600</v>
      </c>
      <c r="T178" s="57">
        <v>8960</v>
      </c>
      <c r="U178" s="57">
        <v>11920</v>
      </c>
    </row>
    <row r="179" spans="1:21" x14ac:dyDescent="0.2">
      <c r="A179" s="266" t="s">
        <v>172</v>
      </c>
      <c r="B179" s="267" t="s">
        <v>172</v>
      </c>
      <c r="C179" s="268" t="s">
        <v>172</v>
      </c>
      <c r="D179" s="99" t="s">
        <v>28</v>
      </c>
      <c r="E179" s="54">
        <v>5001950942</v>
      </c>
      <c r="F179" s="56">
        <v>24</v>
      </c>
      <c r="G179" s="54" t="s">
        <v>26</v>
      </c>
      <c r="H179" s="54" t="s">
        <v>52</v>
      </c>
      <c r="I179" s="54">
        <v>18</v>
      </c>
      <c r="J179" s="57">
        <v>832</v>
      </c>
      <c r="K179" s="57">
        <v>938</v>
      </c>
      <c r="L179" s="57">
        <v>810</v>
      </c>
      <c r="M179" s="57">
        <v>740</v>
      </c>
      <c r="N179" s="57">
        <v>693</v>
      </c>
      <c r="O179" s="57">
        <v>625</v>
      </c>
      <c r="P179" s="57">
        <v>518</v>
      </c>
      <c r="Q179" s="57">
        <v>547</v>
      </c>
      <c r="R179" s="57">
        <v>583</v>
      </c>
      <c r="S179" s="57">
        <v>720</v>
      </c>
      <c r="T179" s="57">
        <v>705</v>
      </c>
      <c r="U179" s="57">
        <v>839</v>
      </c>
    </row>
    <row r="180" spans="1:21" x14ac:dyDescent="0.2">
      <c r="A180" s="266" t="s">
        <v>172</v>
      </c>
      <c r="B180" s="267" t="s">
        <v>172</v>
      </c>
      <c r="C180" s="268" t="s">
        <v>172</v>
      </c>
      <c r="D180" s="99" t="s">
        <v>27</v>
      </c>
      <c r="E180" s="54">
        <v>5000103870</v>
      </c>
      <c r="F180" s="55">
        <v>31</v>
      </c>
      <c r="G180" s="54" t="s">
        <v>23</v>
      </c>
      <c r="H180" s="54" t="s">
        <v>52</v>
      </c>
      <c r="I180" s="54">
        <v>10</v>
      </c>
      <c r="J180" s="57">
        <v>49200</v>
      </c>
      <c r="K180" s="57">
        <v>48900</v>
      </c>
      <c r="L180" s="57">
        <v>52800</v>
      </c>
      <c r="M180" s="57">
        <v>53700</v>
      </c>
      <c r="N180" s="57">
        <v>54300</v>
      </c>
      <c r="O180" s="57">
        <v>63300</v>
      </c>
      <c r="P180" s="57">
        <v>58500</v>
      </c>
      <c r="Q180" s="57">
        <v>65400</v>
      </c>
      <c r="R180" s="57">
        <v>77400</v>
      </c>
      <c r="S180" s="57">
        <v>71100</v>
      </c>
      <c r="T180" s="57">
        <v>75600</v>
      </c>
      <c r="U180" s="57">
        <v>71400</v>
      </c>
    </row>
    <row r="181" spans="1:21" x14ac:dyDescent="0.2">
      <c r="A181" s="266" t="s">
        <v>172</v>
      </c>
      <c r="B181" s="267" t="s">
        <v>172</v>
      </c>
      <c r="C181" s="268" t="s">
        <v>172</v>
      </c>
      <c r="D181" s="99" t="s">
        <v>27</v>
      </c>
      <c r="E181" s="54">
        <v>5000268333</v>
      </c>
      <c r="F181" s="55">
        <v>43</v>
      </c>
      <c r="G181" s="54" t="s">
        <v>22</v>
      </c>
      <c r="H181" s="54" t="s">
        <v>52</v>
      </c>
      <c r="I181" s="54">
        <v>10</v>
      </c>
      <c r="J181" s="57">
        <v>58500</v>
      </c>
      <c r="K181" s="57">
        <v>55800</v>
      </c>
      <c r="L181" s="57">
        <v>59400</v>
      </c>
      <c r="M181" s="57">
        <v>62100</v>
      </c>
      <c r="N181" s="57">
        <v>55200</v>
      </c>
      <c r="O181" s="57">
        <v>51900</v>
      </c>
      <c r="P181" s="57">
        <v>59100</v>
      </c>
      <c r="Q181" s="57">
        <v>54000</v>
      </c>
      <c r="R181" s="57">
        <v>60441.3</v>
      </c>
      <c r="S181" s="57">
        <v>69158.7</v>
      </c>
      <c r="T181" s="57">
        <v>64500</v>
      </c>
      <c r="U181" s="57">
        <v>76500</v>
      </c>
    </row>
    <row r="182" spans="1:21" x14ac:dyDescent="0.2">
      <c r="A182" s="266" t="s">
        <v>172</v>
      </c>
      <c r="B182" s="267" t="s">
        <v>172</v>
      </c>
      <c r="C182" s="268" t="s">
        <v>172</v>
      </c>
      <c r="D182" s="99" t="s">
        <v>27</v>
      </c>
      <c r="E182" s="54">
        <v>5000034501</v>
      </c>
      <c r="F182" s="55">
        <v>31</v>
      </c>
      <c r="G182" s="54" t="s">
        <v>23</v>
      </c>
      <c r="H182" s="54" t="s">
        <v>52</v>
      </c>
      <c r="I182" s="54">
        <v>10</v>
      </c>
      <c r="J182" s="57">
        <v>126900</v>
      </c>
      <c r="K182" s="57">
        <v>125400</v>
      </c>
      <c r="L182" s="57">
        <v>134700</v>
      </c>
      <c r="M182" s="57">
        <v>161700</v>
      </c>
      <c r="N182" s="57">
        <v>163500</v>
      </c>
      <c r="O182" s="57">
        <v>189600</v>
      </c>
      <c r="P182" s="57">
        <v>171600</v>
      </c>
      <c r="Q182" s="57">
        <v>201900</v>
      </c>
      <c r="R182" s="57">
        <v>240900</v>
      </c>
      <c r="S182" s="57">
        <v>223800</v>
      </c>
      <c r="T182" s="57">
        <v>251400</v>
      </c>
      <c r="U182" s="57">
        <v>230700</v>
      </c>
    </row>
    <row r="183" spans="1:21" x14ac:dyDescent="0.2">
      <c r="A183" s="266" t="s">
        <v>172</v>
      </c>
      <c r="B183" s="267" t="s">
        <v>172</v>
      </c>
      <c r="C183" s="268" t="s">
        <v>172</v>
      </c>
      <c r="D183" s="99" t="s">
        <v>27</v>
      </c>
      <c r="E183" s="54">
        <v>5000105266</v>
      </c>
      <c r="F183" s="55">
        <v>43</v>
      </c>
      <c r="G183" s="54" t="s">
        <v>22</v>
      </c>
      <c r="H183" s="54" t="s">
        <v>52</v>
      </c>
      <c r="I183" s="54">
        <v>10</v>
      </c>
      <c r="J183" s="57">
        <v>95400</v>
      </c>
      <c r="K183" s="57">
        <v>107100</v>
      </c>
      <c r="L183" s="57">
        <v>109800</v>
      </c>
      <c r="M183" s="57">
        <v>90900</v>
      </c>
      <c r="N183" s="57">
        <v>62100</v>
      </c>
      <c r="O183" s="57">
        <v>52200</v>
      </c>
      <c r="P183" s="57">
        <v>48600</v>
      </c>
      <c r="Q183" s="57">
        <v>45900</v>
      </c>
      <c r="R183" s="57">
        <v>62100</v>
      </c>
      <c r="S183" s="57">
        <v>84600</v>
      </c>
      <c r="T183" s="57">
        <v>113400</v>
      </c>
      <c r="U183" s="57">
        <v>133200</v>
      </c>
    </row>
    <row r="184" spans="1:21" x14ac:dyDescent="0.2">
      <c r="A184" s="266" t="s">
        <v>172</v>
      </c>
      <c r="B184" s="267" t="s">
        <v>172</v>
      </c>
      <c r="C184" s="268" t="s">
        <v>172</v>
      </c>
      <c r="D184" s="99" t="s">
        <v>27</v>
      </c>
      <c r="E184" s="54">
        <v>5000264902</v>
      </c>
      <c r="F184" s="55">
        <v>25</v>
      </c>
      <c r="G184" s="54" t="s">
        <v>25</v>
      </c>
      <c r="H184" s="54" t="s">
        <v>52</v>
      </c>
      <c r="I184" s="54">
        <v>10</v>
      </c>
      <c r="J184" s="57">
        <v>60960</v>
      </c>
      <c r="K184" s="57">
        <v>64800</v>
      </c>
      <c r="L184" s="57">
        <v>71160</v>
      </c>
      <c r="M184" s="57">
        <v>66480</v>
      </c>
      <c r="N184" s="57">
        <v>63000</v>
      </c>
      <c r="O184" s="57">
        <v>58200</v>
      </c>
      <c r="P184" s="57">
        <v>70920</v>
      </c>
      <c r="Q184" s="57">
        <v>68400</v>
      </c>
      <c r="R184" s="57">
        <v>69720</v>
      </c>
      <c r="S184" s="57">
        <v>63720</v>
      </c>
      <c r="T184" s="57">
        <v>60918.720000000001</v>
      </c>
      <c r="U184" s="57">
        <v>63927.24</v>
      </c>
    </row>
    <row r="185" spans="1:21" x14ac:dyDescent="0.2">
      <c r="A185" s="266" t="s">
        <v>172</v>
      </c>
      <c r="B185" s="267" t="s">
        <v>172</v>
      </c>
      <c r="C185" s="268" t="s">
        <v>172</v>
      </c>
      <c r="D185" s="99" t="s">
        <v>27</v>
      </c>
      <c r="E185" s="54">
        <v>5000531441</v>
      </c>
      <c r="F185" s="55">
        <v>43</v>
      </c>
      <c r="G185" s="54" t="s">
        <v>22</v>
      </c>
      <c r="H185" s="54" t="s">
        <v>52</v>
      </c>
      <c r="I185" s="54">
        <v>10</v>
      </c>
      <c r="J185" s="57">
        <v>130800</v>
      </c>
      <c r="K185" s="57">
        <v>127200</v>
      </c>
      <c r="L185" s="57">
        <v>120000</v>
      </c>
      <c r="M185" s="57">
        <v>118200</v>
      </c>
      <c r="N185" s="57">
        <v>96900</v>
      </c>
      <c r="O185" s="57">
        <v>81000</v>
      </c>
      <c r="P185" s="57">
        <v>64500</v>
      </c>
      <c r="Q185" s="57">
        <v>63000</v>
      </c>
      <c r="R185" s="57">
        <v>84900</v>
      </c>
      <c r="S185" s="57">
        <v>118800</v>
      </c>
      <c r="T185" s="57">
        <v>134700</v>
      </c>
      <c r="U185" s="57">
        <v>156900</v>
      </c>
    </row>
    <row r="186" spans="1:21" x14ac:dyDescent="0.2">
      <c r="A186" s="266" t="s">
        <v>172</v>
      </c>
      <c r="B186" s="267" t="s">
        <v>172</v>
      </c>
      <c r="C186" s="268" t="s">
        <v>172</v>
      </c>
      <c r="D186" s="99" t="s">
        <v>27</v>
      </c>
      <c r="E186" s="54">
        <v>5000500374</v>
      </c>
      <c r="F186" s="55">
        <v>43</v>
      </c>
      <c r="G186" s="54" t="s">
        <v>22</v>
      </c>
      <c r="H186" s="54" t="s">
        <v>52</v>
      </c>
      <c r="I186" s="54">
        <v>10</v>
      </c>
      <c r="J186" s="57">
        <v>75000</v>
      </c>
      <c r="K186" s="57">
        <v>103800</v>
      </c>
      <c r="L186" s="57">
        <v>76500</v>
      </c>
      <c r="M186" s="57">
        <v>64200</v>
      </c>
      <c r="N186" s="57">
        <v>42000</v>
      </c>
      <c r="O186" s="57">
        <v>37200</v>
      </c>
      <c r="P186" s="57">
        <v>39300</v>
      </c>
      <c r="Q186" s="57">
        <v>37500</v>
      </c>
      <c r="R186" s="57">
        <v>44700</v>
      </c>
      <c r="S186" s="57">
        <v>63600</v>
      </c>
      <c r="T186" s="57">
        <v>88500</v>
      </c>
      <c r="U186" s="57">
        <v>127200</v>
      </c>
    </row>
    <row r="187" spans="1:21" x14ac:dyDescent="0.2">
      <c r="A187" s="266" t="s">
        <v>172</v>
      </c>
      <c r="B187" s="267" t="s">
        <v>172</v>
      </c>
      <c r="C187" s="268" t="s">
        <v>172</v>
      </c>
      <c r="D187" s="99" t="s">
        <v>27</v>
      </c>
      <c r="E187" s="54">
        <v>5000296643</v>
      </c>
      <c r="F187" s="55">
        <v>43</v>
      </c>
      <c r="G187" s="54" t="s">
        <v>22</v>
      </c>
      <c r="H187" s="54" t="s">
        <v>52</v>
      </c>
      <c r="I187" s="54">
        <v>10</v>
      </c>
      <c r="J187" s="57">
        <v>41400</v>
      </c>
      <c r="K187" s="57">
        <v>43200</v>
      </c>
      <c r="L187" s="57">
        <v>47100</v>
      </c>
      <c r="M187" s="57">
        <v>48300</v>
      </c>
      <c r="N187" s="57">
        <v>43800</v>
      </c>
      <c r="O187" s="57">
        <v>44100</v>
      </c>
      <c r="P187" s="57">
        <v>49200</v>
      </c>
      <c r="Q187" s="57">
        <v>41100</v>
      </c>
      <c r="R187" s="57">
        <v>45000</v>
      </c>
      <c r="S187" s="57">
        <v>40800</v>
      </c>
      <c r="T187" s="57">
        <v>62346.9</v>
      </c>
      <c r="U187" s="57">
        <v>56753.1</v>
      </c>
    </row>
    <row r="188" spans="1:21" x14ac:dyDescent="0.2">
      <c r="A188" s="266" t="s">
        <v>172</v>
      </c>
      <c r="B188" s="267" t="s">
        <v>172</v>
      </c>
      <c r="C188" s="268" t="s">
        <v>172</v>
      </c>
      <c r="D188" s="99" t="s">
        <v>27</v>
      </c>
      <c r="E188" s="54">
        <v>5002106931</v>
      </c>
      <c r="F188" s="55">
        <v>31</v>
      </c>
      <c r="G188" s="54" t="s">
        <v>23</v>
      </c>
      <c r="H188" s="54" t="s">
        <v>52</v>
      </c>
      <c r="I188" s="54">
        <v>10</v>
      </c>
      <c r="J188" s="57">
        <v>55800</v>
      </c>
      <c r="K188" s="57">
        <v>50400</v>
      </c>
      <c r="L188" s="57">
        <v>55500</v>
      </c>
      <c r="M188" s="57">
        <v>53400</v>
      </c>
      <c r="N188" s="57">
        <v>47700</v>
      </c>
      <c r="O188" s="57">
        <v>45300</v>
      </c>
      <c r="P188" s="57">
        <v>48900</v>
      </c>
      <c r="Q188" s="57">
        <v>44700</v>
      </c>
      <c r="R188" s="57">
        <v>50400</v>
      </c>
      <c r="S188" s="57">
        <v>56400</v>
      </c>
      <c r="T188" s="57">
        <v>54900</v>
      </c>
      <c r="U188" s="57">
        <v>63900</v>
      </c>
    </row>
    <row r="189" spans="1:21" x14ac:dyDescent="0.2">
      <c r="A189" s="266" t="s">
        <v>172</v>
      </c>
      <c r="B189" s="267" t="s">
        <v>172</v>
      </c>
      <c r="C189" s="268" t="s">
        <v>172</v>
      </c>
      <c r="D189" s="99" t="s">
        <v>27</v>
      </c>
      <c r="E189" s="54">
        <v>5000595520</v>
      </c>
      <c r="F189" s="55">
        <v>26</v>
      </c>
      <c r="G189" s="54" t="s">
        <v>24</v>
      </c>
      <c r="H189" s="54" t="s">
        <v>52</v>
      </c>
      <c r="I189" s="54">
        <v>10</v>
      </c>
      <c r="J189" s="57">
        <v>166500</v>
      </c>
      <c r="K189" s="57">
        <v>166800</v>
      </c>
      <c r="L189" s="57">
        <v>196200</v>
      </c>
      <c r="M189" s="57">
        <v>199800</v>
      </c>
      <c r="N189" s="57">
        <v>188700</v>
      </c>
      <c r="O189" s="57">
        <v>186300</v>
      </c>
      <c r="P189" s="57">
        <v>221100</v>
      </c>
      <c r="Q189" s="57">
        <v>194400</v>
      </c>
      <c r="R189" s="57">
        <v>236700</v>
      </c>
      <c r="S189" s="57">
        <v>266400</v>
      </c>
      <c r="T189" s="57">
        <v>248700</v>
      </c>
      <c r="U189" s="57">
        <v>268800</v>
      </c>
    </row>
    <row r="190" spans="1:21" x14ac:dyDescent="0.2">
      <c r="A190" s="266" t="s">
        <v>172</v>
      </c>
      <c r="B190" s="267" t="s">
        <v>172</v>
      </c>
      <c r="C190" s="268" t="s">
        <v>172</v>
      </c>
      <c r="D190" s="99" t="s">
        <v>27</v>
      </c>
      <c r="E190" s="54">
        <v>5000595541</v>
      </c>
      <c r="F190" s="55">
        <v>25</v>
      </c>
      <c r="G190" s="54" t="s">
        <v>25</v>
      </c>
      <c r="H190" s="54" t="s">
        <v>52</v>
      </c>
      <c r="I190" s="54">
        <v>10</v>
      </c>
      <c r="J190" s="57">
        <v>25200</v>
      </c>
      <c r="K190" s="57">
        <v>24900</v>
      </c>
      <c r="L190" s="57">
        <v>24000</v>
      </c>
      <c r="M190" s="57">
        <v>25800</v>
      </c>
      <c r="N190" s="57">
        <v>27900</v>
      </c>
      <c r="O190" s="57">
        <v>29700</v>
      </c>
      <c r="P190" s="57">
        <v>27300</v>
      </c>
      <c r="Q190" s="57">
        <v>24900</v>
      </c>
      <c r="R190" s="57">
        <v>29100</v>
      </c>
      <c r="S190" s="57">
        <v>35700</v>
      </c>
      <c r="T190" s="57">
        <v>33600</v>
      </c>
      <c r="U190" s="57">
        <v>36000</v>
      </c>
    </row>
    <row r="191" spans="1:21" x14ac:dyDescent="0.2">
      <c r="A191" s="266" t="s">
        <v>172</v>
      </c>
      <c r="B191" s="267" t="s">
        <v>172</v>
      </c>
      <c r="C191" s="268" t="s">
        <v>172</v>
      </c>
      <c r="D191" s="99" t="s">
        <v>27</v>
      </c>
      <c r="E191" s="54">
        <v>5001396057</v>
      </c>
      <c r="F191" s="55">
        <v>25</v>
      </c>
      <c r="G191" s="54" t="s">
        <v>25</v>
      </c>
      <c r="H191" s="54" t="s">
        <v>52</v>
      </c>
      <c r="I191" s="54">
        <v>10</v>
      </c>
      <c r="J191" s="57">
        <v>56400</v>
      </c>
      <c r="K191" s="57">
        <v>55800</v>
      </c>
      <c r="L191" s="57">
        <v>59700</v>
      </c>
      <c r="M191" s="57">
        <v>56100</v>
      </c>
      <c r="N191" s="57">
        <v>55500</v>
      </c>
      <c r="O191" s="57">
        <v>52200</v>
      </c>
      <c r="P191" s="57">
        <v>66300</v>
      </c>
      <c r="Q191" s="57">
        <v>57900</v>
      </c>
      <c r="R191" s="57">
        <v>67200</v>
      </c>
      <c r="S191" s="57">
        <v>65400</v>
      </c>
      <c r="T191" s="57">
        <v>61200</v>
      </c>
      <c r="U191" s="57">
        <v>68700</v>
      </c>
    </row>
    <row r="192" spans="1:21" x14ac:dyDescent="0.2">
      <c r="A192" s="266" t="s">
        <v>172</v>
      </c>
      <c r="B192" s="267" t="s">
        <v>172</v>
      </c>
      <c r="C192" s="268" t="s">
        <v>172</v>
      </c>
      <c r="D192" s="99" t="s">
        <v>27</v>
      </c>
      <c r="E192" s="54">
        <v>5000713622</v>
      </c>
      <c r="F192" s="56">
        <v>24</v>
      </c>
      <c r="G192" s="54" t="s">
        <v>26</v>
      </c>
      <c r="H192" s="54" t="s">
        <v>52</v>
      </c>
      <c r="I192" s="54">
        <v>10</v>
      </c>
      <c r="J192" s="57">
        <v>3200</v>
      </c>
      <c r="K192" s="57">
        <v>3000</v>
      </c>
      <c r="L192" s="57">
        <v>3040</v>
      </c>
      <c r="M192" s="57">
        <v>3120</v>
      </c>
      <c r="N192" s="57">
        <v>2920</v>
      </c>
      <c r="O192" s="57">
        <v>3360</v>
      </c>
      <c r="P192" s="57">
        <v>2880</v>
      </c>
      <c r="Q192" s="57">
        <v>2160</v>
      </c>
      <c r="R192" s="57">
        <v>3760</v>
      </c>
      <c r="S192" s="57">
        <v>5360</v>
      </c>
      <c r="T192" s="57">
        <v>3400</v>
      </c>
      <c r="U192" s="57">
        <v>3960</v>
      </c>
    </row>
    <row r="193" spans="1:21" x14ac:dyDescent="0.2">
      <c r="A193" s="266" t="s">
        <v>172</v>
      </c>
      <c r="B193" s="267" t="s">
        <v>172</v>
      </c>
      <c r="C193" s="268" t="s">
        <v>172</v>
      </c>
      <c r="D193" s="99" t="s">
        <v>27</v>
      </c>
      <c r="E193" s="54">
        <v>5000850883</v>
      </c>
      <c r="F193" s="55">
        <v>25</v>
      </c>
      <c r="G193" s="54" t="s">
        <v>25</v>
      </c>
      <c r="H193" s="54" t="s">
        <v>52</v>
      </c>
      <c r="I193" s="54">
        <v>10</v>
      </c>
      <c r="J193" s="57">
        <v>27520</v>
      </c>
      <c r="K193" s="57">
        <v>28760</v>
      </c>
      <c r="L193" s="57">
        <v>27560</v>
      </c>
      <c r="M193" s="57">
        <v>27560</v>
      </c>
      <c r="N193" s="57">
        <v>20080</v>
      </c>
      <c r="O193" s="57">
        <v>17880</v>
      </c>
      <c r="P193" s="57">
        <v>16880</v>
      </c>
      <c r="Q193" s="57">
        <v>16520</v>
      </c>
      <c r="R193" s="57">
        <v>18600</v>
      </c>
      <c r="S193" s="57">
        <v>22040</v>
      </c>
      <c r="T193" s="57">
        <v>27120</v>
      </c>
      <c r="U193" s="57">
        <v>26720</v>
      </c>
    </row>
    <row r="194" spans="1:21" x14ac:dyDescent="0.2">
      <c r="A194" s="266" t="s">
        <v>172</v>
      </c>
      <c r="B194" s="267" t="s">
        <v>172</v>
      </c>
      <c r="C194" s="268" t="s">
        <v>172</v>
      </c>
      <c r="D194" s="99" t="s">
        <v>27</v>
      </c>
      <c r="E194" s="54">
        <v>5001592294</v>
      </c>
      <c r="F194" s="55">
        <v>25</v>
      </c>
      <c r="G194" s="54" t="s">
        <v>25</v>
      </c>
      <c r="H194" s="54" t="s">
        <v>52</v>
      </c>
      <c r="I194" s="54">
        <v>10</v>
      </c>
      <c r="J194" s="57">
        <v>50880</v>
      </c>
      <c r="K194" s="57">
        <v>50400</v>
      </c>
      <c r="L194" s="57">
        <v>51600</v>
      </c>
      <c r="M194" s="57">
        <v>58920</v>
      </c>
      <c r="N194" s="57">
        <v>56400</v>
      </c>
      <c r="O194" s="57">
        <v>64440</v>
      </c>
      <c r="P194" s="57">
        <v>63840</v>
      </c>
      <c r="Q194" s="57">
        <v>71160</v>
      </c>
      <c r="R194" s="57">
        <v>67800</v>
      </c>
      <c r="S194" s="57">
        <v>57120</v>
      </c>
      <c r="T194" s="57">
        <v>62280</v>
      </c>
      <c r="U194" s="57">
        <v>55800</v>
      </c>
    </row>
    <row r="195" spans="1:21" x14ac:dyDescent="0.2">
      <c r="A195" s="266" t="s">
        <v>172</v>
      </c>
      <c r="B195" s="267" t="s">
        <v>172</v>
      </c>
      <c r="C195" s="268" t="s">
        <v>172</v>
      </c>
      <c r="D195" s="99" t="s">
        <v>27</v>
      </c>
      <c r="E195" s="54">
        <v>5000496324</v>
      </c>
      <c r="F195" s="55">
        <v>31</v>
      </c>
      <c r="G195" s="54" t="s">
        <v>23</v>
      </c>
      <c r="H195" s="54" t="s">
        <v>52</v>
      </c>
      <c r="I195" s="54">
        <v>10</v>
      </c>
      <c r="J195" s="57">
        <v>38760</v>
      </c>
      <c r="K195" s="57">
        <v>38760</v>
      </c>
      <c r="L195" s="57">
        <v>42960</v>
      </c>
      <c r="M195" s="57">
        <v>42960</v>
      </c>
      <c r="N195" s="57">
        <v>40680</v>
      </c>
      <c r="O195" s="57">
        <v>40680</v>
      </c>
      <c r="P195" s="57">
        <v>44520</v>
      </c>
      <c r="Q195" s="57">
        <v>36240</v>
      </c>
      <c r="R195" s="57">
        <v>46800</v>
      </c>
      <c r="S195" s="57">
        <v>50520</v>
      </c>
      <c r="T195" s="57">
        <v>58080</v>
      </c>
      <c r="U195" s="57">
        <v>58680</v>
      </c>
    </row>
    <row r="196" spans="1:21" x14ac:dyDescent="0.2">
      <c r="A196" s="266" t="s">
        <v>172</v>
      </c>
      <c r="B196" s="267" t="s">
        <v>172</v>
      </c>
      <c r="C196" s="268" t="s">
        <v>172</v>
      </c>
      <c r="D196" s="99" t="s">
        <v>27</v>
      </c>
      <c r="E196" s="54">
        <v>5002227080</v>
      </c>
      <c r="F196" s="55">
        <v>31</v>
      </c>
      <c r="G196" s="54" t="s">
        <v>23</v>
      </c>
      <c r="H196" s="54" t="s">
        <v>52</v>
      </c>
      <c r="I196" s="54">
        <v>10</v>
      </c>
      <c r="J196" s="57">
        <v>74700</v>
      </c>
      <c r="K196" s="57">
        <v>76500</v>
      </c>
      <c r="L196" s="57">
        <v>83700</v>
      </c>
      <c r="M196" s="57">
        <v>79200</v>
      </c>
      <c r="N196" s="57">
        <v>76500</v>
      </c>
      <c r="O196" s="57">
        <v>71100</v>
      </c>
      <c r="P196" s="57">
        <v>80100</v>
      </c>
      <c r="Q196" s="57">
        <v>69300</v>
      </c>
      <c r="R196" s="57">
        <v>81900</v>
      </c>
      <c r="S196" s="57">
        <v>89100</v>
      </c>
      <c r="T196" s="57">
        <v>87300</v>
      </c>
      <c r="U196" s="57">
        <v>107100</v>
      </c>
    </row>
    <row r="197" spans="1:21" x14ac:dyDescent="0.2">
      <c r="A197" s="266" t="s">
        <v>172</v>
      </c>
      <c r="B197" s="267" t="s">
        <v>172</v>
      </c>
      <c r="C197" s="268" t="s">
        <v>172</v>
      </c>
      <c r="D197" s="99" t="s">
        <v>27</v>
      </c>
      <c r="E197" s="54">
        <v>5000995873</v>
      </c>
      <c r="F197" s="55">
        <v>43</v>
      </c>
      <c r="G197" s="54" t="s">
        <v>22</v>
      </c>
      <c r="H197" s="54" t="s">
        <v>52</v>
      </c>
      <c r="I197" s="54">
        <v>10</v>
      </c>
      <c r="J197" s="57">
        <v>133200</v>
      </c>
      <c r="K197" s="57">
        <v>139500</v>
      </c>
      <c r="L197" s="57">
        <v>148500</v>
      </c>
      <c r="M197" s="57">
        <v>144900</v>
      </c>
      <c r="N197" s="57">
        <v>126900</v>
      </c>
      <c r="O197" s="57">
        <v>105300</v>
      </c>
      <c r="P197" s="57">
        <v>81900</v>
      </c>
      <c r="Q197" s="57">
        <v>50400</v>
      </c>
      <c r="R197" s="57">
        <v>69300</v>
      </c>
      <c r="S197" s="57">
        <v>34200</v>
      </c>
      <c r="T197" s="57">
        <v>288000</v>
      </c>
      <c r="U197" s="57">
        <v>258300</v>
      </c>
    </row>
    <row r="198" spans="1:21" x14ac:dyDescent="0.2">
      <c r="A198" s="266" t="s">
        <v>172</v>
      </c>
      <c r="B198" s="267" t="s">
        <v>172</v>
      </c>
      <c r="C198" s="268" t="s">
        <v>172</v>
      </c>
      <c r="D198" s="99" t="s">
        <v>27</v>
      </c>
      <c r="E198" s="54">
        <v>5001220901</v>
      </c>
      <c r="F198" s="55">
        <v>43</v>
      </c>
      <c r="G198" s="54" t="s">
        <v>22</v>
      </c>
      <c r="H198" s="54" t="s">
        <v>52</v>
      </c>
      <c r="I198" s="54">
        <v>10</v>
      </c>
      <c r="J198" s="57">
        <v>51600</v>
      </c>
      <c r="K198" s="57">
        <v>42300</v>
      </c>
      <c r="L198" s="57">
        <v>46500</v>
      </c>
      <c r="M198" s="57">
        <v>42000</v>
      </c>
      <c r="N198" s="57">
        <v>37800</v>
      </c>
      <c r="O198" s="57">
        <v>32700</v>
      </c>
      <c r="P198" s="57">
        <v>31800</v>
      </c>
      <c r="Q198" s="57">
        <v>27900</v>
      </c>
      <c r="R198" s="57">
        <v>29700</v>
      </c>
      <c r="S198" s="57">
        <v>32100</v>
      </c>
      <c r="T198" s="57">
        <v>36300</v>
      </c>
      <c r="U198" s="57">
        <v>40500</v>
      </c>
    </row>
    <row r="199" spans="1:21" x14ac:dyDescent="0.2">
      <c r="A199" s="266" t="s">
        <v>172</v>
      </c>
      <c r="B199" s="267" t="s">
        <v>172</v>
      </c>
      <c r="C199" s="268" t="s">
        <v>172</v>
      </c>
      <c r="D199" s="99" t="s">
        <v>27</v>
      </c>
      <c r="E199" s="54">
        <v>5000860482</v>
      </c>
      <c r="F199" s="55">
        <v>25</v>
      </c>
      <c r="G199" s="54" t="s">
        <v>25</v>
      </c>
      <c r="H199" s="54" t="s">
        <v>52</v>
      </c>
      <c r="I199" s="54">
        <v>10</v>
      </c>
      <c r="J199" s="57">
        <v>51360</v>
      </c>
      <c r="K199" s="57">
        <v>60360</v>
      </c>
      <c r="L199" s="57">
        <v>61200</v>
      </c>
      <c r="M199" s="57">
        <v>50280</v>
      </c>
      <c r="N199" s="57">
        <v>46560</v>
      </c>
      <c r="O199" s="57">
        <v>39240</v>
      </c>
      <c r="P199" s="57">
        <v>18360</v>
      </c>
      <c r="Q199" s="57">
        <v>23520</v>
      </c>
      <c r="R199" s="57">
        <v>39240</v>
      </c>
      <c r="S199" s="57">
        <v>47640</v>
      </c>
      <c r="T199" s="57">
        <v>49680</v>
      </c>
      <c r="U199" s="57">
        <v>45840</v>
      </c>
    </row>
    <row r="200" spans="1:21" x14ac:dyDescent="0.2">
      <c r="A200" s="266" t="s">
        <v>172</v>
      </c>
      <c r="B200" s="267" t="s">
        <v>172</v>
      </c>
      <c r="C200" s="268" t="s">
        <v>172</v>
      </c>
      <c r="D200" s="99" t="s">
        <v>27</v>
      </c>
      <c r="E200" s="54">
        <v>5001006303</v>
      </c>
      <c r="F200" s="55">
        <v>25</v>
      </c>
      <c r="G200" s="54" t="s">
        <v>25</v>
      </c>
      <c r="H200" s="54" t="s">
        <v>52</v>
      </c>
      <c r="I200" s="54">
        <v>10</v>
      </c>
      <c r="J200" s="57">
        <v>49800</v>
      </c>
      <c r="K200" s="57">
        <v>49800</v>
      </c>
      <c r="L200" s="57">
        <v>49800</v>
      </c>
      <c r="M200" s="57">
        <v>55200</v>
      </c>
      <c r="N200" s="57">
        <v>61560</v>
      </c>
      <c r="O200" s="57">
        <v>66240</v>
      </c>
      <c r="P200" s="57">
        <v>75120</v>
      </c>
      <c r="Q200" s="57">
        <v>66960</v>
      </c>
      <c r="R200" s="57">
        <v>77520</v>
      </c>
      <c r="S200" s="57">
        <v>84480</v>
      </c>
      <c r="T200" s="57">
        <v>76560</v>
      </c>
      <c r="U200" s="57">
        <v>74760</v>
      </c>
    </row>
    <row r="201" spans="1:21" x14ac:dyDescent="0.2">
      <c r="A201" s="266" t="s">
        <v>172</v>
      </c>
      <c r="B201" s="267" t="s">
        <v>172</v>
      </c>
      <c r="C201" s="268" t="s">
        <v>172</v>
      </c>
      <c r="D201" s="99" t="s">
        <v>27</v>
      </c>
      <c r="E201" s="54">
        <v>5001201541</v>
      </c>
      <c r="F201" s="55">
        <v>43</v>
      </c>
      <c r="G201" s="54" t="s">
        <v>22</v>
      </c>
      <c r="H201" s="54" t="s">
        <v>52</v>
      </c>
      <c r="I201" s="54">
        <v>10</v>
      </c>
      <c r="J201" s="57">
        <v>103200</v>
      </c>
      <c r="K201" s="57">
        <v>121800</v>
      </c>
      <c r="L201" s="57">
        <v>160200</v>
      </c>
      <c r="M201" s="57">
        <v>139200</v>
      </c>
      <c r="N201" s="57">
        <v>93600</v>
      </c>
      <c r="O201" s="57">
        <v>66000</v>
      </c>
      <c r="P201" s="57">
        <v>57000</v>
      </c>
      <c r="Q201" s="57">
        <v>42600</v>
      </c>
      <c r="R201" s="57">
        <v>50400</v>
      </c>
      <c r="S201" s="57">
        <v>61200</v>
      </c>
      <c r="T201" s="57">
        <v>80400</v>
      </c>
      <c r="U201" s="57">
        <v>116400</v>
      </c>
    </row>
    <row r="202" spans="1:21" x14ac:dyDescent="0.2">
      <c r="A202" s="266" t="s">
        <v>172</v>
      </c>
      <c r="B202" s="267" t="s">
        <v>172</v>
      </c>
      <c r="C202" s="268" t="s">
        <v>172</v>
      </c>
      <c r="D202" s="99" t="s">
        <v>27</v>
      </c>
      <c r="E202" s="54">
        <v>5000942248</v>
      </c>
      <c r="F202" s="55">
        <v>26</v>
      </c>
      <c r="G202" s="54" t="s">
        <v>24</v>
      </c>
      <c r="H202" s="54" t="s">
        <v>52</v>
      </c>
      <c r="I202" s="54">
        <v>10</v>
      </c>
      <c r="J202" s="57">
        <v>70800</v>
      </c>
      <c r="K202" s="57">
        <v>72480</v>
      </c>
      <c r="L202" s="57">
        <v>79800</v>
      </c>
      <c r="M202" s="57">
        <v>88080</v>
      </c>
      <c r="N202" s="57">
        <v>88440</v>
      </c>
      <c r="O202" s="57">
        <v>103800</v>
      </c>
      <c r="P202" s="57">
        <v>83760</v>
      </c>
      <c r="Q202" s="57">
        <v>93000</v>
      </c>
      <c r="R202" s="57">
        <v>113400</v>
      </c>
      <c r="S202" s="57">
        <v>107760</v>
      </c>
      <c r="T202" s="57">
        <v>119280</v>
      </c>
      <c r="U202" s="57">
        <v>99960</v>
      </c>
    </row>
    <row r="203" spans="1:21" x14ac:dyDescent="0.2">
      <c r="A203" s="266" t="s">
        <v>172</v>
      </c>
      <c r="B203" s="267" t="s">
        <v>172</v>
      </c>
      <c r="C203" s="268" t="s">
        <v>172</v>
      </c>
      <c r="D203" s="99" t="s">
        <v>27</v>
      </c>
      <c r="E203" s="54">
        <v>5001808008</v>
      </c>
      <c r="F203" s="56">
        <v>24</v>
      </c>
      <c r="G203" s="54" t="s">
        <v>26</v>
      </c>
      <c r="H203" s="54" t="s">
        <v>52</v>
      </c>
      <c r="I203" s="54">
        <v>10</v>
      </c>
      <c r="J203" s="57">
        <v>1840</v>
      </c>
      <c r="K203" s="57">
        <v>2080</v>
      </c>
      <c r="L203" s="57">
        <v>2000</v>
      </c>
      <c r="M203" s="57">
        <v>1840</v>
      </c>
      <c r="N203" s="57">
        <v>1200</v>
      </c>
      <c r="O203" s="57">
        <v>800</v>
      </c>
      <c r="P203" s="57">
        <v>1040</v>
      </c>
      <c r="Q203" s="57">
        <v>1040</v>
      </c>
      <c r="R203" s="57">
        <v>1040</v>
      </c>
      <c r="S203" s="57">
        <v>640</v>
      </c>
      <c r="T203" s="57">
        <v>1440</v>
      </c>
      <c r="U203" s="57">
        <v>1760</v>
      </c>
    </row>
    <row r="204" spans="1:21" x14ac:dyDescent="0.2">
      <c r="A204" s="266" t="s">
        <v>172</v>
      </c>
      <c r="B204" s="267" t="s">
        <v>172</v>
      </c>
      <c r="C204" s="268" t="s">
        <v>172</v>
      </c>
      <c r="D204" s="99" t="s">
        <v>27</v>
      </c>
      <c r="E204" s="54">
        <v>5001808012</v>
      </c>
      <c r="F204" s="55">
        <v>25</v>
      </c>
      <c r="G204" s="54" t="s">
        <v>25</v>
      </c>
      <c r="H204" s="54" t="s">
        <v>52</v>
      </c>
      <c r="I204" s="54">
        <v>10</v>
      </c>
      <c r="J204" s="57">
        <v>18240</v>
      </c>
      <c r="K204" s="57">
        <v>17280</v>
      </c>
      <c r="L204" s="57">
        <v>17640</v>
      </c>
      <c r="M204" s="57">
        <v>16920</v>
      </c>
      <c r="N204" s="57">
        <v>15720</v>
      </c>
      <c r="O204" s="57">
        <v>13080</v>
      </c>
      <c r="P204" s="57">
        <v>15120</v>
      </c>
      <c r="Q204" s="57">
        <v>14040</v>
      </c>
      <c r="R204" s="57">
        <v>15960</v>
      </c>
      <c r="S204" s="57">
        <v>16680</v>
      </c>
      <c r="T204" s="57">
        <v>17040</v>
      </c>
      <c r="U204" s="57">
        <v>20400</v>
      </c>
    </row>
    <row r="205" spans="1:21" x14ac:dyDescent="0.2">
      <c r="A205" s="266" t="s">
        <v>172</v>
      </c>
      <c r="B205" s="267" t="s">
        <v>172</v>
      </c>
      <c r="C205" s="268" t="s">
        <v>172</v>
      </c>
      <c r="D205" s="99" t="s">
        <v>27</v>
      </c>
      <c r="E205" s="54">
        <v>5000761420</v>
      </c>
      <c r="F205" s="55">
        <v>26</v>
      </c>
      <c r="G205" s="54" t="s">
        <v>24</v>
      </c>
      <c r="H205" s="54" t="s">
        <v>52</v>
      </c>
      <c r="I205" s="54">
        <v>10</v>
      </c>
      <c r="J205" s="57">
        <v>50640</v>
      </c>
      <c r="K205" s="57">
        <v>55320</v>
      </c>
      <c r="L205" s="57">
        <v>57240</v>
      </c>
      <c r="M205" s="57">
        <v>61680</v>
      </c>
      <c r="N205" s="57">
        <v>73920</v>
      </c>
      <c r="O205" s="57">
        <v>78480</v>
      </c>
      <c r="P205" s="57">
        <v>87240</v>
      </c>
      <c r="Q205" s="57">
        <v>72120</v>
      </c>
      <c r="R205" s="57">
        <v>80040</v>
      </c>
      <c r="S205" s="57">
        <v>93720</v>
      </c>
      <c r="T205" s="57">
        <v>85560</v>
      </c>
      <c r="U205" s="57">
        <v>89160</v>
      </c>
    </row>
    <row r="206" spans="1:21" x14ac:dyDescent="0.2">
      <c r="A206" s="266" t="s">
        <v>172</v>
      </c>
      <c r="B206" s="267" t="s">
        <v>172</v>
      </c>
      <c r="C206" s="268" t="s">
        <v>172</v>
      </c>
      <c r="D206" s="99" t="s">
        <v>27</v>
      </c>
      <c r="E206" s="54">
        <v>5002125638</v>
      </c>
      <c r="F206" s="55">
        <v>31</v>
      </c>
      <c r="G206" s="54" t="s">
        <v>23</v>
      </c>
      <c r="H206" s="54" t="s">
        <v>52</v>
      </c>
      <c r="I206" s="54">
        <v>10</v>
      </c>
      <c r="J206" s="57">
        <v>58500</v>
      </c>
      <c r="K206" s="57">
        <v>57600</v>
      </c>
      <c r="L206" s="57">
        <v>60300</v>
      </c>
      <c r="M206" s="57">
        <v>60300</v>
      </c>
      <c r="N206" s="57">
        <v>72900</v>
      </c>
      <c r="O206" s="57">
        <v>73800</v>
      </c>
      <c r="P206" s="57">
        <v>97200</v>
      </c>
      <c r="Q206" s="57">
        <v>99000</v>
      </c>
      <c r="R206" s="57">
        <v>114300</v>
      </c>
      <c r="S206" s="57">
        <v>109800</v>
      </c>
      <c r="T206" s="57">
        <v>88200</v>
      </c>
      <c r="U206" s="57">
        <v>81216.899999999994</v>
      </c>
    </row>
    <row r="207" spans="1:21" x14ac:dyDescent="0.2">
      <c r="A207" s="266" t="s">
        <v>172</v>
      </c>
      <c r="B207" s="267" t="s">
        <v>172</v>
      </c>
      <c r="C207" s="268" t="s">
        <v>172</v>
      </c>
      <c r="D207" s="99" t="s">
        <v>27</v>
      </c>
      <c r="E207" s="54">
        <v>5001725379</v>
      </c>
      <c r="F207" s="56">
        <v>24</v>
      </c>
      <c r="G207" s="54" t="s">
        <v>26</v>
      </c>
      <c r="H207" s="54" t="s">
        <v>52</v>
      </c>
      <c r="I207" s="54">
        <v>10</v>
      </c>
      <c r="J207" s="57">
        <v>1713</v>
      </c>
      <c r="K207" s="57">
        <v>1616</v>
      </c>
      <c r="L207" s="57">
        <v>1346</v>
      </c>
      <c r="M207" s="57">
        <v>1607</v>
      </c>
      <c r="N207" s="57">
        <v>1672</v>
      </c>
      <c r="O207" s="57">
        <v>1788</v>
      </c>
      <c r="P207" s="57">
        <v>1866</v>
      </c>
      <c r="Q207" s="57">
        <v>1995</v>
      </c>
      <c r="R207" s="57">
        <v>1758</v>
      </c>
      <c r="S207" s="57">
        <v>1792</v>
      </c>
      <c r="T207" s="57">
        <v>1624</v>
      </c>
      <c r="U207" s="57">
        <v>1753</v>
      </c>
    </row>
    <row r="208" spans="1:21" x14ac:dyDescent="0.2">
      <c r="A208" s="266" t="s">
        <v>172</v>
      </c>
      <c r="B208" s="267" t="s">
        <v>172</v>
      </c>
      <c r="C208" s="268" t="s">
        <v>172</v>
      </c>
      <c r="D208" s="99" t="s">
        <v>27</v>
      </c>
      <c r="E208" s="54">
        <v>5001703975</v>
      </c>
      <c r="F208" s="55">
        <v>26</v>
      </c>
      <c r="G208" s="54" t="s">
        <v>24</v>
      </c>
      <c r="H208" s="54" t="s">
        <v>52</v>
      </c>
      <c r="I208" s="54">
        <v>10</v>
      </c>
      <c r="J208" s="57">
        <v>144000</v>
      </c>
      <c r="K208" s="57">
        <v>277200</v>
      </c>
      <c r="L208" s="57">
        <v>154800</v>
      </c>
      <c r="M208" s="57">
        <v>185700</v>
      </c>
      <c r="N208" s="57">
        <v>130200</v>
      </c>
      <c r="O208" s="57">
        <v>117600</v>
      </c>
      <c r="P208" s="57">
        <v>143400</v>
      </c>
      <c r="Q208" s="57">
        <v>139200</v>
      </c>
      <c r="R208" s="57">
        <v>140700</v>
      </c>
      <c r="S208" s="57">
        <v>121800</v>
      </c>
      <c r="T208" s="57">
        <v>121200</v>
      </c>
      <c r="U208" s="57">
        <v>139500</v>
      </c>
    </row>
    <row r="209" spans="1:21" x14ac:dyDescent="0.2">
      <c r="A209" s="266" t="s">
        <v>172</v>
      </c>
      <c r="B209" s="267" t="s">
        <v>172</v>
      </c>
      <c r="C209" s="268" t="s">
        <v>172</v>
      </c>
      <c r="D209" s="99" t="s">
        <v>27</v>
      </c>
      <c r="E209" s="54">
        <v>5002230435</v>
      </c>
      <c r="F209" s="55">
        <v>31</v>
      </c>
      <c r="G209" s="54" t="s">
        <v>23</v>
      </c>
      <c r="H209" s="54" t="s">
        <v>52</v>
      </c>
      <c r="I209" s="54">
        <v>10</v>
      </c>
      <c r="J209" s="57">
        <v>49200</v>
      </c>
      <c r="K209" s="57">
        <v>51600</v>
      </c>
      <c r="L209" s="57">
        <v>49200</v>
      </c>
      <c r="M209" s="57">
        <v>49200</v>
      </c>
      <c r="N209" s="57">
        <v>72000</v>
      </c>
      <c r="O209" s="57">
        <v>72000</v>
      </c>
      <c r="P209" s="57">
        <v>81600</v>
      </c>
      <c r="Q209" s="57">
        <v>64800</v>
      </c>
      <c r="R209" s="57">
        <v>74400</v>
      </c>
      <c r="S209" s="57">
        <v>88800</v>
      </c>
      <c r="T209" s="57">
        <v>76800</v>
      </c>
      <c r="U209" s="57">
        <v>88800</v>
      </c>
    </row>
    <row r="210" spans="1:21" x14ac:dyDescent="0.2">
      <c r="A210" s="266" t="s">
        <v>172</v>
      </c>
      <c r="B210" s="267" t="s">
        <v>172</v>
      </c>
      <c r="C210" s="268" t="s">
        <v>172</v>
      </c>
      <c r="D210" s="99" t="s">
        <v>27</v>
      </c>
      <c r="E210" s="54">
        <v>5002304288</v>
      </c>
      <c r="F210" s="55">
        <v>25</v>
      </c>
      <c r="G210" s="54" t="s">
        <v>25</v>
      </c>
      <c r="H210" s="54" t="s">
        <v>52</v>
      </c>
      <c r="I210" s="54">
        <v>10</v>
      </c>
      <c r="J210" s="57">
        <v>9600</v>
      </c>
      <c r="K210" s="57">
        <v>11100</v>
      </c>
      <c r="L210" s="57">
        <v>9300</v>
      </c>
      <c r="M210" s="57">
        <v>11700</v>
      </c>
      <c r="N210" s="57">
        <v>18900</v>
      </c>
      <c r="O210" s="57">
        <v>20400</v>
      </c>
      <c r="P210" s="57">
        <v>28500</v>
      </c>
      <c r="Q210" s="57">
        <v>47700</v>
      </c>
      <c r="R210" s="57">
        <v>59100</v>
      </c>
      <c r="S210" s="57">
        <v>57900</v>
      </c>
      <c r="T210" s="57">
        <v>36600</v>
      </c>
      <c r="U210" s="57">
        <v>33000</v>
      </c>
    </row>
    <row r="211" spans="1:21" x14ac:dyDescent="0.2">
      <c r="A211" s="266" t="s">
        <v>172</v>
      </c>
      <c r="B211" s="267" t="s">
        <v>172</v>
      </c>
      <c r="C211" s="268" t="s">
        <v>172</v>
      </c>
      <c r="D211" s="99" t="s">
        <v>27</v>
      </c>
      <c r="E211" s="54">
        <v>5002304292</v>
      </c>
      <c r="F211" s="55">
        <v>26</v>
      </c>
      <c r="G211" s="54" t="s">
        <v>24</v>
      </c>
      <c r="H211" s="54" t="s">
        <v>52</v>
      </c>
      <c r="I211" s="54">
        <v>10</v>
      </c>
      <c r="J211" s="57">
        <v>177000</v>
      </c>
      <c r="K211" s="57">
        <v>133200</v>
      </c>
      <c r="L211" s="57">
        <v>144300</v>
      </c>
      <c r="M211" s="57">
        <v>147900</v>
      </c>
      <c r="N211" s="57">
        <v>184500</v>
      </c>
      <c r="O211" s="57">
        <v>192000</v>
      </c>
      <c r="P211" s="57">
        <v>236700</v>
      </c>
      <c r="Q211" s="57">
        <v>205500</v>
      </c>
      <c r="R211" s="57">
        <v>261000</v>
      </c>
      <c r="S211" s="57">
        <v>312900</v>
      </c>
      <c r="T211" s="57">
        <v>311100</v>
      </c>
      <c r="U211" s="57">
        <v>338100</v>
      </c>
    </row>
    <row r="212" spans="1:21" x14ac:dyDescent="0.2">
      <c r="A212" s="266" t="s">
        <v>172</v>
      </c>
      <c r="B212" s="267" t="s">
        <v>172</v>
      </c>
      <c r="C212" s="268" t="s">
        <v>172</v>
      </c>
      <c r="D212" s="99" t="s">
        <v>27</v>
      </c>
      <c r="E212" s="54">
        <v>5002304293</v>
      </c>
      <c r="F212" s="56">
        <v>24</v>
      </c>
      <c r="G212" s="54" t="s">
        <v>26</v>
      </c>
      <c r="H212" s="54" t="s">
        <v>52</v>
      </c>
      <c r="I212" s="54">
        <v>10</v>
      </c>
      <c r="J212" s="57">
        <v>1240</v>
      </c>
      <c r="K212" s="57">
        <v>1250</v>
      </c>
      <c r="L212" s="57">
        <v>1200</v>
      </c>
      <c r="M212" s="57">
        <v>950</v>
      </c>
      <c r="N212" s="57">
        <v>890</v>
      </c>
      <c r="O212" s="57">
        <v>820</v>
      </c>
      <c r="P212" s="57">
        <v>830</v>
      </c>
      <c r="Q212" s="57">
        <v>811</v>
      </c>
      <c r="R212" s="57">
        <v>943</v>
      </c>
      <c r="S212" s="57">
        <v>999</v>
      </c>
      <c r="T212" s="57">
        <v>1138</v>
      </c>
      <c r="U212" s="57">
        <v>1417</v>
      </c>
    </row>
    <row r="213" spans="1:21" x14ac:dyDescent="0.2">
      <c r="A213" s="266" t="s">
        <v>172</v>
      </c>
      <c r="B213" s="267" t="s">
        <v>172</v>
      </c>
      <c r="C213" s="268" t="s">
        <v>172</v>
      </c>
      <c r="D213" s="99" t="s">
        <v>27</v>
      </c>
      <c r="E213" s="54">
        <v>5000879756</v>
      </c>
      <c r="F213" s="56">
        <v>24</v>
      </c>
      <c r="G213" s="54" t="s">
        <v>26</v>
      </c>
      <c r="H213" s="54" t="s">
        <v>52</v>
      </c>
      <c r="I213" s="54">
        <v>10</v>
      </c>
      <c r="J213" s="57">
        <v>5360</v>
      </c>
      <c r="K213" s="57">
        <v>4320</v>
      </c>
      <c r="L213" s="57">
        <v>4480</v>
      </c>
      <c r="M213" s="57">
        <v>4160</v>
      </c>
      <c r="N213" s="57">
        <v>2240</v>
      </c>
      <c r="O213" s="57">
        <v>2920</v>
      </c>
      <c r="P213" s="57">
        <v>3160</v>
      </c>
      <c r="Q213" s="57">
        <v>3200</v>
      </c>
      <c r="R213" s="57">
        <v>2760</v>
      </c>
      <c r="S213" s="57">
        <v>3160</v>
      </c>
      <c r="T213" s="57">
        <v>3320</v>
      </c>
      <c r="U213" s="57">
        <v>4000</v>
      </c>
    </row>
    <row r="214" spans="1:21" x14ac:dyDescent="0.2">
      <c r="A214" s="266" t="s">
        <v>172</v>
      </c>
      <c r="B214" s="267" t="s">
        <v>172</v>
      </c>
      <c r="C214" s="268" t="s">
        <v>172</v>
      </c>
      <c r="D214" s="99" t="s">
        <v>28</v>
      </c>
      <c r="E214" s="54">
        <v>5002058852</v>
      </c>
      <c r="F214" s="56">
        <v>24</v>
      </c>
      <c r="G214" s="54" t="s">
        <v>26</v>
      </c>
      <c r="H214" s="54" t="s">
        <v>52</v>
      </c>
      <c r="I214" s="54">
        <v>18</v>
      </c>
      <c r="J214" s="57">
        <v>1624</v>
      </c>
      <c r="K214" s="57">
        <v>1809</v>
      </c>
      <c r="L214" s="57">
        <v>1600</v>
      </c>
      <c r="M214" s="57">
        <v>1596</v>
      </c>
      <c r="N214" s="57">
        <v>1636</v>
      </c>
      <c r="O214" s="57">
        <v>1512</v>
      </c>
      <c r="P214" s="57">
        <v>1459</v>
      </c>
      <c r="Q214" s="57">
        <v>1603</v>
      </c>
      <c r="R214" s="57">
        <v>1495</v>
      </c>
      <c r="S214" s="57">
        <v>1657</v>
      </c>
      <c r="T214" s="57">
        <v>1594</v>
      </c>
      <c r="U214" s="57">
        <v>1765</v>
      </c>
    </row>
    <row r="215" spans="1:21" x14ac:dyDescent="0.2">
      <c r="A215" s="266" t="s">
        <v>172</v>
      </c>
      <c r="B215" s="267" t="s">
        <v>172</v>
      </c>
      <c r="C215" s="268" t="s">
        <v>172</v>
      </c>
      <c r="D215" s="99" t="s">
        <v>28</v>
      </c>
      <c r="E215" s="54">
        <v>5002135346</v>
      </c>
      <c r="F215" s="56">
        <v>24</v>
      </c>
      <c r="G215" s="54" t="s">
        <v>26</v>
      </c>
      <c r="H215" s="54" t="s">
        <v>52</v>
      </c>
      <c r="I215" s="54">
        <v>18</v>
      </c>
      <c r="J215" s="57">
        <v>3405</v>
      </c>
      <c r="K215" s="57">
        <v>3258</v>
      </c>
      <c r="L215" s="57">
        <v>3485</v>
      </c>
      <c r="M215" s="57">
        <v>3196</v>
      </c>
      <c r="N215" s="57">
        <v>3307</v>
      </c>
      <c r="O215" s="57">
        <v>3600</v>
      </c>
      <c r="P215" s="57">
        <v>3613</v>
      </c>
      <c r="Q215" s="57">
        <v>3630</v>
      </c>
      <c r="R215" s="57">
        <v>4100.5150000000003</v>
      </c>
      <c r="S215" s="57">
        <v>3302.4850000000001</v>
      </c>
      <c r="T215" s="57">
        <v>6136</v>
      </c>
      <c r="U215" s="57">
        <v>6456</v>
      </c>
    </row>
    <row r="216" spans="1:21" x14ac:dyDescent="0.2">
      <c r="A216" s="266" t="s">
        <v>172</v>
      </c>
      <c r="B216" s="267" t="s">
        <v>172</v>
      </c>
      <c r="C216" s="268" t="s">
        <v>172</v>
      </c>
      <c r="D216" s="99" t="s">
        <v>27</v>
      </c>
      <c r="E216" s="54">
        <v>5000403179</v>
      </c>
      <c r="F216" s="56">
        <v>24</v>
      </c>
      <c r="G216" s="54" t="s">
        <v>26</v>
      </c>
      <c r="H216" s="54" t="s">
        <v>52</v>
      </c>
      <c r="I216" s="54">
        <v>10</v>
      </c>
      <c r="J216" s="57">
        <v>4020</v>
      </c>
      <c r="K216" s="57">
        <v>3830</v>
      </c>
      <c r="L216" s="57">
        <v>3480</v>
      </c>
      <c r="M216" s="57">
        <v>3020</v>
      </c>
      <c r="N216" s="57">
        <v>2980</v>
      </c>
      <c r="O216" s="57">
        <v>2180</v>
      </c>
      <c r="P216" s="57">
        <v>2120</v>
      </c>
      <c r="Q216" s="57">
        <v>2510</v>
      </c>
      <c r="R216" s="57">
        <v>2860</v>
      </c>
      <c r="S216" s="57">
        <v>3000</v>
      </c>
      <c r="T216" s="57">
        <v>3750</v>
      </c>
      <c r="U216" s="57">
        <v>4160</v>
      </c>
    </row>
    <row r="217" spans="1:21" x14ac:dyDescent="0.2">
      <c r="A217" s="266" t="s">
        <v>172</v>
      </c>
      <c r="B217" s="267" t="s">
        <v>172</v>
      </c>
      <c r="C217" s="268" t="s">
        <v>172</v>
      </c>
      <c r="D217" s="99" t="s">
        <v>27</v>
      </c>
      <c r="E217" s="54">
        <v>5000929932</v>
      </c>
      <c r="F217" s="56">
        <v>24</v>
      </c>
      <c r="G217" s="54" t="s">
        <v>26</v>
      </c>
      <c r="H217" s="54" t="s">
        <v>52</v>
      </c>
      <c r="I217" s="54">
        <v>10</v>
      </c>
      <c r="J217" s="57">
        <v>208</v>
      </c>
      <c r="K217" s="57">
        <v>187</v>
      </c>
      <c r="L217" s="57">
        <v>205</v>
      </c>
      <c r="M217" s="57">
        <v>160</v>
      </c>
      <c r="N217" s="57">
        <v>152</v>
      </c>
      <c r="O217" s="57">
        <v>139</v>
      </c>
      <c r="P217" s="57">
        <v>112</v>
      </c>
      <c r="Q217" s="57">
        <v>120</v>
      </c>
      <c r="R217" s="57">
        <v>128</v>
      </c>
      <c r="S217" s="57">
        <v>118</v>
      </c>
      <c r="T217" s="57">
        <v>142</v>
      </c>
      <c r="U217" s="57">
        <v>181</v>
      </c>
    </row>
    <row r="218" spans="1:21" x14ac:dyDescent="0.2">
      <c r="A218" s="266" t="s">
        <v>172</v>
      </c>
      <c r="B218" s="267" t="s">
        <v>172</v>
      </c>
      <c r="C218" s="268" t="s">
        <v>172</v>
      </c>
      <c r="D218" s="99" t="s">
        <v>27</v>
      </c>
      <c r="E218" s="54">
        <v>5002129552</v>
      </c>
      <c r="F218" s="56">
        <v>24</v>
      </c>
      <c r="G218" s="54" t="s">
        <v>26</v>
      </c>
      <c r="H218" s="54" t="s">
        <v>52</v>
      </c>
      <c r="I218" s="54">
        <v>10</v>
      </c>
      <c r="J218" s="57"/>
      <c r="K218" s="57">
        <v>5280</v>
      </c>
      <c r="L218" s="57">
        <v>12880</v>
      </c>
      <c r="M218" s="57">
        <v>9000</v>
      </c>
      <c r="N218" s="57">
        <v>3720</v>
      </c>
      <c r="O218" s="57">
        <v>6520</v>
      </c>
      <c r="P218" s="57"/>
      <c r="Q218" s="57"/>
      <c r="R218" s="57"/>
      <c r="S218" s="57">
        <v>2200</v>
      </c>
      <c r="T218" s="57">
        <v>9680</v>
      </c>
      <c r="U218" s="57">
        <v>17400</v>
      </c>
    </row>
    <row r="219" spans="1:21" x14ac:dyDescent="0.2">
      <c r="A219" s="266" t="s">
        <v>172</v>
      </c>
      <c r="B219" s="267" t="s">
        <v>172</v>
      </c>
      <c r="C219" s="268" t="s">
        <v>172</v>
      </c>
      <c r="D219" s="99" t="s">
        <v>27</v>
      </c>
      <c r="E219" s="54">
        <v>5002083628</v>
      </c>
      <c r="F219" s="56">
        <v>24</v>
      </c>
      <c r="G219" s="54" t="s">
        <v>26</v>
      </c>
      <c r="H219" s="54" t="s">
        <v>52</v>
      </c>
      <c r="I219" s="54">
        <v>10</v>
      </c>
      <c r="J219" s="57">
        <v>1492</v>
      </c>
      <c r="K219" s="57">
        <v>1121</v>
      </c>
      <c r="L219" s="57">
        <v>864</v>
      </c>
      <c r="M219" s="57">
        <v>678</v>
      </c>
      <c r="N219" s="57">
        <v>633</v>
      </c>
      <c r="O219" s="57">
        <v>553</v>
      </c>
      <c r="P219" s="57">
        <v>865</v>
      </c>
      <c r="Q219" s="57">
        <v>767</v>
      </c>
      <c r="R219" s="57">
        <v>658</v>
      </c>
      <c r="S219" s="57">
        <v>296</v>
      </c>
      <c r="T219" s="57">
        <v>235</v>
      </c>
      <c r="U219" s="57">
        <v>380</v>
      </c>
    </row>
    <row r="220" spans="1:21" x14ac:dyDescent="0.2">
      <c r="A220" s="266" t="s">
        <v>172</v>
      </c>
      <c r="B220" s="267" t="s">
        <v>172</v>
      </c>
      <c r="C220" s="268" t="s">
        <v>172</v>
      </c>
      <c r="D220" s="99" t="s">
        <v>27</v>
      </c>
      <c r="E220" s="54">
        <v>5002083618</v>
      </c>
      <c r="F220" s="56">
        <v>24</v>
      </c>
      <c r="G220" s="54" t="s">
        <v>26</v>
      </c>
      <c r="H220" s="54" t="s">
        <v>52</v>
      </c>
      <c r="I220" s="54">
        <v>10</v>
      </c>
      <c r="J220" s="57">
        <v>527</v>
      </c>
      <c r="K220" s="57">
        <v>521</v>
      </c>
      <c r="L220" s="57">
        <v>693</v>
      </c>
      <c r="M220" s="57">
        <v>475</v>
      </c>
      <c r="N220" s="57">
        <v>385</v>
      </c>
      <c r="O220" s="57">
        <v>298</v>
      </c>
      <c r="P220" s="57">
        <v>513</v>
      </c>
      <c r="Q220" s="57">
        <v>448</v>
      </c>
      <c r="R220" s="57">
        <v>487</v>
      </c>
      <c r="S220" s="57">
        <v>334</v>
      </c>
      <c r="T220" s="57">
        <v>285</v>
      </c>
      <c r="U220" s="57">
        <v>455</v>
      </c>
    </row>
    <row r="221" spans="1:21" x14ac:dyDescent="0.2">
      <c r="A221" s="266" t="s">
        <v>172</v>
      </c>
      <c r="B221" s="267" t="s">
        <v>172</v>
      </c>
      <c r="C221" s="268" t="s">
        <v>172</v>
      </c>
      <c r="D221" s="99" t="s">
        <v>27</v>
      </c>
      <c r="E221" s="54">
        <v>5002083612</v>
      </c>
      <c r="F221" s="56">
        <v>24</v>
      </c>
      <c r="G221" s="54" t="s">
        <v>26</v>
      </c>
      <c r="H221" s="54" t="s">
        <v>52</v>
      </c>
      <c r="I221" s="54">
        <v>10</v>
      </c>
      <c r="J221" s="57">
        <v>393</v>
      </c>
      <c r="K221" s="57">
        <v>328</v>
      </c>
      <c r="L221" s="57">
        <v>300</v>
      </c>
      <c r="M221" s="57">
        <v>251</v>
      </c>
      <c r="N221" s="57">
        <v>247</v>
      </c>
      <c r="O221" s="57">
        <v>233</v>
      </c>
      <c r="P221" s="57">
        <v>313</v>
      </c>
      <c r="Q221" s="57">
        <v>290</v>
      </c>
      <c r="R221" s="57">
        <v>309</v>
      </c>
      <c r="S221" s="57">
        <v>256</v>
      </c>
      <c r="T221" s="57">
        <v>232</v>
      </c>
      <c r="U221" s="57">
        <v>283</v>
      </c>
    </row>
    <row r="222" spans="1:21" x14ac:dyDescent="0.2">
      <c r="A222" s="266" t="s">
        <v>172</v>
      </c>
      <c r="B222" s="267" t="s">
        <v>172</v>
      </c>
      <c r="C222" s="268" t="s">
        <v>172</v>
      </c>
      <c r="D222" s="99" t="s">
        <v>27</v>
      </c>
      <c r="E222" s="54">
        <v>5002083615</v>
      </c>
      <c r="F222" s="56">
        <v>24</v>
      </c>
      <c r="G222" s="54" t="s">
        <v>26</v>
      </c>
      <c r="H222" s="54" t="s">
        <v>52</v>
      </c>
      <c r="I222" s="54">
        <v>10</v>
      </c>
      <c r="J222" s="57">
        <v>25</v>
      </c>
      <c r="K222" s="57">
        <v>26</v>
      </c>
      <c r="L222" s="57">
        <v>27</v>
      </c>
      <c r="M222" s="57">
        <v>25</v>
      </c>
      <c r="N222" s="57">
        <v>26</v>
      </c>
      <c r="O222" s="57">
        <v>25</v>
      </c>
      <c r="P222" s="57">
        <v>28</v>
      </c>
      <c r="Q222" s="57">
        <v>26</v>
      </c>
      <c r="R222" s="57">
        <v>28</v>
      </c>
      <c r="S222" s="57">
        <v>26</v>
      </c>
      <c r="T222" s="57">
        <v>27</v>
      </c>
      <c r="U222" s="57">
        <v>28</v>
      </c>
    </row>
    <row r="223" spans="1:21" x14ac:dyDescent="0.2">
      <c r="A223" s="266" t="s">
        <v>172</v>
      </c>
      <c r="B223" s="267" t="s">
        <v>172</v>
      </c>
      <c r="C223" s="268" t="s">
        <v>172</v>
      </c>
      <c r="D223" s="99" t="s">
        <v>27</v>
      </c>
      <c r="E223" s="54">
        <v>5002083668</v>
      </c>
      <c r="F223" s="56">
        <v>24</v>
      </c>
      <c r="G223" s="54" t="s">
        <v>26</v>
      </c>
      <c r="H223" s="54" t="s">
        <v>52</v>
      </c>
      <c r="I223" s="54">
        <v>10</v>
      </c>
      <c r="J223" s="57">
        <v>519</v>
      </c>
      <c r="K223" s="57">
        <v>468</v>
      </c>
      <c r="L223" s="57">
        <v>594</v>
      </c>
      <c r="M223" s="57">
        <v>399</v>
      </c>
      <c r="N223" s="57">
        <v>256</v>
      </c>
      <c r="O223" s="57">
        <v>156</v>
      </c>
      <c r="P223" s="57">
        <v>303</v>
      </c>
      <c r="Q223" s="57">
        <v>237</v>
      </c>
      <c r="R223" s="57">
        <v>270</v>
      </c>
      <c r="S223" s="57">
        <v>153</v>
      </c>
      <c r="T223" s="57">
        <v>173</v>
      </c>
      <c r="U223" s="57">
        <v>344</v>
      </c>
    </row>
    <row r="224" spans="1:21" x14ac:dyDescent="0.2">
      <c r="A224" s="266" t="s">
        <v>172</v>
      </c>
      <c r="B224" s="267" t="s">
        <v>172</v>
      </c>
      <c r="C224" s="268" t="s">
        <v>172</v>
      </c>
      <c r="D224" s="99" t="s">
        <v>27</v>
      </c>
      <c r="E224" s="54">
        <v>5002083629</v>
      </c>
      <c r="F224" s="56">
        <v>24</v>
      </c>
      <c r="G224" s="54" t="s">
        <v>26</v>
      </c>
      <c r="H224" s="54" t="s">
        <v>52</v>
      </c>
      <c r="I224" s="54">
        <v>10</v>
      </c>
      <c r="J224" s="57">
        <v>458</v>
      </c>
      <c r="K224" s="57">
        <v>459</v>
      </c>
      <c r="L224" s="57">
        <v>557</v>
      </c>
      <c r="M224" s="57">
        <v>430</v>
      </c>
      <c r="N224" s="57">
        <v>403</v>
      </c>
      <c r="O224" s="57">
        <v>324</v>
      </c>
      <c r="P224" s="57">
        <v>598</v>
      </c>
      <c r="Q224" s="57">
        <v>543</v>
      </c>
      <c r="R224" s="57">
        <v>600</v>
      </c>
      <c r="S224" s="57">
        <v>398</v>
      </c>
      <c r="T224" s="57">
        <v>280</v>
      </c>
      <c r="U224" s="57">
        <v>413</v>
      </c>
    </row>
    <row r="225" spans="1:21" x14ac:dyDescent="0.2">
      <c r="A225" s="266" t="s">
        <v>172</v>
      </c>
      <c r="B225" s="267" t="s">
        <v>172</v>
      </c>
      <c r="C225" s="268" t="s">
        <v>172</v>
      </c>
      <c r="D225" s="99" t="s">
        <v>27</v>
      </c>
      <c r="E225" s="54">
        <v>5002083621</v>
      </c>
      <c r="F225" s="56">
        <v>24</v>
      </c>
      <c r="G225" s="54" t="s">
        <v>26</v>
      </c>
      <c r="H225" s="54" t="s">
        <v>52</v>
      </c>
      <c r="I225" s="54">
        <v>10</v>
      </c>
      <c r="J225" s="57">
        <v>980</v>
      </c>
      <c r="K225" s="57">
        <v>969</v>
      </c>
      <c r="L225" s="57">
        <v>1151</v>
      </c>
      <c r="M225" s="57">
        <v>914</v>
      </c>
      <c r="N225" s="57">
        <v>734</v>
      </c>
      <c r="O225" s="57">
        <v>577</v>
      </c>
      <c r="P225" s="57">
        <v>917</v>
      </c>
      <c r="Q225" s="57">
        <v>819</v>
      </c>
      <c r="R225" s="57">
        <v>930</v>
      </c>
      <c r="S225" s="57">
        <v>651</v>
      </c>
      <c r="T225" s="57">
        <v>615</v>
      </c>
      <c r="U225" s="57">
        <v>905</v>
      </c>
    </row>
    <row r="226" spans="1:21" x14ac:dyDescent="0.2">
      <c r="A226" s="266" t="s">
        <v>172</v>
      </c>
      <c r="B226" s="267" t="s">
        <v>172</v>
      </c>
      <c r="C226" s="268" t="s">
        <v>172</v>
      </c>
      <c r="D226" s="99" t="s">
        <v>27</v>
      </c>
      <c r="E226" s="54">
        <v>5001714383</v>
      </c>
      <c r="F226" s="55">
        <v>25</v>
      </c>
      <c r="G226" s="54" t="s">
        <v>25</v>
      </c>
      <c r="H226" s="54" t="s">
        <v>52</v>
      </c>
      <c r="I226" s="54">
        <v>10</v>
      </c>
      <c r="J226" s="57">
        <v>10000</v>
      </c>
      <c r="K226" s="57">
        <v>9120</v>
      </c>
      <c r="L226" s="57">
        <v>9600</v>
      </c>
      <c r="M226" s="57">
        <v>7680</v>
      </c>
      <c r="N226" s="57">
        <v>6320</v>
      </c>
      <c r="O226" s="57">
        <v>5520</v>
      </c>
      <c r="P226" s="57">
        <v>6720</v>
      </c>
      <c r="Q226" s="57">
        <v>6000</v>
      </c>
      <c r="R226" s="57">
        <v>6480</v>
      </c>
      <c r="S226" s="57">
        <v>5680</v>
      </c>
      <c r="T226" s="57">
        <v>7440</v>
      </c>
      <c r="U226" s="57">
        <v>12160</v>
      </c>
    </row>
    <row r="227" spans="1:21" x14ac:dyDescent="0.2">
      <c r="A227" s="266" t="s">
        <v>172</v>
      </c>
      <c r="B227" s="267" t="s">
        <v>172</v>
      </c>
      <c r="C227" s="268" t="s">
        <v>172</v>
      </c>
      <c r="D227" s="99" t="s">
        <v>27</v>
      </c>
      <c r="E227" s="54">
        <v>5002115613</v>
      </c>
      <c r="F227" s="56">
        <v>24</v>
      </c>
      <c r="G227" s="54" t="s">
        <v>26</v>
      </c>
      <c r="H227" s="54" t="s">
        <v>52</v>
      </c>
      <c r="I227" s="54">
        <v>10</v>
      </c>
      <c r="J227" s="57">
        <v>9772.7000000000007</v>
      </c>
      <c r="K227" s="57"/>
      <c r="L227" s="57">
        <v>14597.3</v>
      </c>
      <c r="M227" s="57"/>
      <c r="N227" s="57">
        <v>8700</v>
      </c>
      <c r="O227" s="57"/>
      <c r="P227" s="57">
        <v>4840</v>
      </c>
      <c r="Q227" s="57"/>
      <c r="R227" s="57">
        <v>4050</v>
      </c>
      <c r="S227" s="57"/>
      <c r="T227" s="57">
        <v>5647</v>
      </c>
      <c r="U227" s="57"/>
    </row>
    <row r="228" spans="1:21" x14ac:dyDescent="0.2">
      <c r="A228" s="266" t="s">
        <v>172</v>
      </c>
      <c r="B228" s="267" t="s">
        <v>172</v>
      </c>
      <c r="C228" s="268" t="s">
        <v>172</v>
      </c>
      <c r="D228" s="99" t="s">
        <v>27</v>
      </c>
      <c r="E228" s="54">
        <v>5002115614</v>
      </c>
      <c r="F228" s="56">
        <v>24</v>
      </c>
      <c r="G228" s="54" t="s">
        <v>26</v>
      </c>
      <c r="H228" s="54" t="s">
        <v>52</v>
      </c>
      <c r="I228" s="54">
        <v>10</v>
      </c>
      <c r="J228" s="57">
        <v>2033.7</v>
      </c>
      <c r="K228" s="57"/>
      <c r="L228" s="57">
        <v>21526.3</v>
      </c>
      <c r="M228" s="57"/>
      <c r="N228" s="57">
        <v>7850</v>
      </c>
      <c r="O228" s="57"/>
      <c r="P228" s="57">
        <v>4860</v>
      </c>
      <c r="Q228" s="57"/>
      <c r="R228" s="57">
        <v>4451</v>
      </c>
      <c r="S228" s="57"/>
      <c r="T228" s="57">
        <v>5720</v>
      </c>
      <c r="U228" s="57"/>
    </row>
    <row r="229" spans="1:21" x14ac:dyDescent="0.2">
      <c r="A229" s="266" t="s">
        <v>172</v>
      </c>
      <c r="B229" s="267" t="s">
        <v>172</v>
      </c>
      <c r="C229" s="268" t="s">
        <v>172</v>
      </c>
      <c r="D229" s="99" t="s">
        <v>27</v>
      </c>
      <c r="E229" s="54">
        <v>5002115611</v>
      </c>
      <c r="F229" s="56">
        <v>24</v>
      </c>
      <c r="G229" s="54" t="s">
        <v>26</v>
      </c>
      <c r="H229" s="54" t="s">
        <v>52</v>
      </c>
      <c r="I229" s="54">
        <v>10</v>
      </c>
      <c r="J229" s="57">
        <v>10425.81</v>
      </c>
      <c r="K229" s="57"/>
      <c r="L229" s="57">
        <v>9448.39</v>
      </c>
      <c r="M229" s="57"/>
      <c r="N229" s="57">
        <v>9937.1</v>
      </c>
      <c r="O229" s="57"/>
      <c r="P229" s="57">
        <v>23098.21</v>
      </c>
      <c r="Q229" s="57"/>
      <c r="R229" s="57">
        <v>6223</v>
      </c>
      <c r="S229" s="57"/>
      <c r="T229" s="57">
        <v>7708</v>
      </c>
      <c r="U229" s="57"/>
    </row>
    <row r="230" spans="1:21" x14ac:dyDescent="0.2">
      <c r="A230" s="266" t="s">
        <v>172</v>
      </c>
      <c r="B230" s="267" t="s">
        <v>172</v>
      </c>
      <c r="C230" s="268" t="s">
        <v>172</v>
      </c>
      <c r="D230" s="99" t="s">
        <v>27</v>
      </c>
      <c r="E230" s="54">
        <v>5002115610</v>
      </c>
      <c r="F230" s="56">
        <v>24</v>
      </c>
      <c r="G230" s="54" t="s">
        <v>26</v>
      </c>
      <c r="H230" s="54" t="s">
        <v>52</v>
      </c>
      <c r="I230" s="54">
        <v>10</v>
      </c>
      <c r="J230" s="57">
        <v>7500</v>
      </c>
      <c r="K230" s="57">
        <v>5650</v>
      </c>
      <c r="L230" s="57">
        <v>5720</v>
      </c>
      <c r="M230" s="57">
        <v>4570</v>
      </c>
      <c r="N230" s="57">
        <v>3690</v>
      </c>
      <c r="O230" s="57">
        <v>2567.19</v>
      </c>
      <c r="P230" s="57">
        <v>4902.8100000000004</v>
      </c>
      <c r="Q230" s="57">
        <v>3550</v>
      </c>
      <c r="R230" s="57">
        <v>3890</v>
      </c>
      <c r="S230" s="57">
        <v>3950</v>
      </c>
      <c r="T230" s="57">
        <v>5871</v>
      </c>
      <c r="U230" s="57">
        <v>5859</v>
      </c>
    </row>
    <row r="231" spans="1:21" x14ac:dyDescent="0.2">
      <c r="A231" s="266" t="s">
        <v>172</v>
      </c>
      <c r="B231" s="267" t="s">
        <v>172</v>
      </c>
      <c r="C231" s="268" t="s">
        <v>172</v>
      </c>
      <c r="D231" s="99" t="s">
        <v>27</v>
      </c>
      <c r="E231" s="54">
        <v>5002115608</v>
      </c>
      <c r="F231" s="56">
        <v>24</v>
      </c>
      <c r="G231" s="54" t="s">
        <v>26</v>
      </c>
      <c r="H231" s="54" t="s">
        <v>52</v>
      </c>
      <c r="I231" s="54">
        <v>10</v>
      </c>
      <c r="J231" s="57">
        <v>5638.11</v>
      </c>
      <c r="K231" s="57">
        <v>3901.89</v>
      </c>
      <c r="L231" s="57">
        <v>4550</v>
      </c>
      <c r="M231" s="57">
        <v>3760</v>
      </c>
      <c r="N231" s="57">
        <v>3400</v>
      </c>
      <c r="O231" s="57">
        <v>1021.81</v>
      </c>
      <c r="P231" s="57">
        <v>3948.19</v>
      </c>
      <c r="Q231" s="57">
        <v>2440</v>
      </c>
      <c r="R231" s="57">
        <v>2740</v>
      </c>
      <c r="S231" s="57">
        <v>2740</v>
      </c>
      <c r="T231" s="57">
        <v>4026</v>
      </c>
      <c r="U231" s="57">
        <v>4698</v>
      </c>
    </row>
    <row r="232" spans="1:21" x14ac:dyDescent="0.2">
      <c r="A232" s="266" t="s">
        <v>172</v>
      </c>
      <c r="B232" s="267" t="s">
        <v>172</v>
      </c>
      <c r="C232" s="268" t="s">
        <v>172</v>
      </c>
      <c r="D232" s="99" t="s">
        <v>27</v>
      </c>
      <c r="E232" s="54">
        <v>5000204374</v>
      </c>
      <c r="F232" s="55">
        <v>25</v>
      </c>
      <c r="G232" s="54" t="s">
        <v>25</v>
      </c>
      <c r="H232" s="54" t="s">
        <v>52</v>
      </c>
      <c r="I232" s="54">
        <v>10</v>
      </c>
      <c r="J232" s="57">
        <v>16080</v>
      </c>
      <c r="K232" s="57">
        <v>17720</v>
      </c>
      <c r="L232" s="57">
        <v>15560</v>
      </c>
      <c r="M232" s="57">
        <v>13800</v>
      </c>
      <c r="N232" s="57">
        <v>10040</v>
      </c>
      <c r="O232" s="57">
        <v>10120</v>
      </c>
      <c r="P232" s="57">
        <v>10320</v>
      </c>
      <c r="Q232" s="57">
        <v>10480</v>
      </c>
      <c r="R232" s="57">
        <v>9320</v>
      </c>
      <c r="S232" s="57">
        <v>11320</v>
      </c>
      <c r="T232" s="57">
        <v>11560</v>
      </c>
      <c r="U232" s="57">
        <v>15760</v>
      </c>
    </row>
    <row r="233" spans="1:21" x14ac:dyDescent="0.2">
      <c r="A233" s="266" t="s">
        <v>172</v>
      </c>
      <c r="B233" s="267" t="s">
        <v>172</v>
      </c>
      <c r="C233" s="268" t="s">
        <v>172</v>
      </c>
      <c r="D233" s="99" t="s">
        <v>27</v>
      </c>
      <c r="E233" s="54">
        <v>5001569856</v>
      </c>
      <c r="F233" s="56">
        <v>24</v>
      </c>
      <c r="G233" s="54" t="s">
        <v>26</v>
      </c>
      <c r="H233" s="54" t="s">
        <v>52</v>
      </c>
      <c r="I233" s="54">
        <v>10</v>
      </c>
      <c r="J233" s="57">
        <v>4320</v>
      </c>
      <c r="K233" s="57">
        <v>5160</v>
      </c>
      <c r="L233" s="57">
        <v>4680</v>
      </c>
      <c r="M233" s="57">
        <v>4640</v>
      </c>
      <c r="N233" s="57">
        <v>4080</v>
      </c>
      <c r="O233" s="57">
        <v>3600</v>
      </c>
      <c r="P233" s="57">
        <v>3800</v>
      </c>
      <c r="Q233" s="57">
        <v>4000</v>
      </c>
      <c r="R233" s="57">
        <v>3840</v>
      </c>
      <c r="S233" s="57">
        <v>4160</v>
      </c>
      <c r="T233" s="57">
        <v>4560</v>
      </c>
      <c r="U233" s="57">
        <v>4360</v>
      </c>
    </row>
    <row r="234" spans="1:21" x14ac:dyDescent="0.2">
      <c r="A234" s="266" t="s">
        <v>172</v>
      </c>
      <c r="B234" s="267" t="s">
        <v>172</v>
      </c>
      <c r="C234" s="268" t="s">
        <v>172</v>
      </c>
      <c r="D234" s="99" t="s">
        <v>27</v>
      </c>
      <c r="E234" s="54">
        <v>5001710058</v>
      </c>
      <c r="F234" s="56">
        <v>24</v>
      </c>
      <c r="G234" s="54" t="s">
        <v>26</v>
      </c>
      <c r="H234" s="54" t="s">
        <v>52</v>
      </c>
      <c r="I234" s="54">
        <v>10</v>
      </c>
      <c r="J234" s="57">
        <v>3075</v>
      </c>
      <c r="K234" s="57">
        <v>2959</v>
      </c>
      <c r="L234" s="57">
        <v>3298</v>
      </c>
      <c r="M234" s="57">
        <v>2801</v>
      </c>
      <c r="N234" s="57">
        <v>2030</v>
      </c>
      <c r="O234" s="57">
        <v>1738</v>
      </c>
      <c r="P234" s="57">
        <v>1499</v>
      </c>
      <c r="Q234" s="57">
        <v>1439</v>
      </c>
      <c r="R234" s="57">
        <v>1550</v>
      </c>
      <c r="S234" s="57">
        <v>1539</v>
      </c>
      <c r="T234" s="57">
        <v>2099</v>
      </c>
      <c r="U234" s="57">
        <v>2996</v>
      </c>
    </row>
    <row r="235" spans="1:21" x14ac:dyDescent="0.2">
      <c r="A235" s="266" t="s">
        <v>172</v>
      </c>
      <c r="B235" s="267" t="s">
        <v>172</v>
      </c>
      <c r="C235" s="268" t="s">
        <v>172</v>
      </c>
      <c r="D235" s="99" t="s">
        <v>27</v>
      </c>
      <c r="E235" s="54">
        <v>5001159688</v>
      </c>
      <c r="F235" s="56">
        <v>24</v>
      </c>
      <c r="G235" s="54" t="s">
        <v>26</v>
      </c>
      <c r="H235" s="54" t="s">
        <v>52</v>
      </c>
      <c r="I235" s="54">
        <v>10</v>
      </c>
      <c r="J235" s="57">
        <v>3135</v>
      </c>
      <c r="K235" s="57">
        <v>4057</v>
      </c>
      <c r="L235" s="57">
        <v>4159</v>
      </c>
      <c r="M235" s="57">
        <v>4867</v>
      </c>
      <c r="N235" s="57">
        <v>4582</v>
      </c>
      <c r="O235" s="57">
        <v>4856</v>
      </c>
      <c r="P235" s="57">
        <v>5111</v>
      </c>
      <c r="Q235" s="57">
        <v>4768</v>
      </c>
      <c r="R235" s="57">
        <v>4857</v>
      </c>
      <c r="S235" s="57">
        <v>5104</v>
      </c>
      <c r="T235" s="57">
        <v>4119</v>
      </c>
      <c r="U235" s="57">
        <v>4521</v>
      </c>
    </row>
    <row r="236" spans="1:21" x14ac:dyDescent="0.2">
      <c r="A236" s="266" t="s">
        <v>172</v>
      </c>
      <c r="B236" s="267" t="s">
        <v>172</v>
      </c>
      <c r="C236" s="268" t="s">
        <v>172</v>
      </c>
      <c r="D236" s="99" t="s">
        <v>27</v>
      </c>
      <c r="E236" s="54">
        <v>5000990638</v>
      </c>
      <c r="F236" s="56">
        <v>24</v>
      </c>
      <c r="G236" s="54" t="s">
        <v>26</v>
      </c>
      <c r="H236" s="54" t="s">
        <v>52</v>
      </c>
      <c r="I236" s="54">
        <v>10</v>
      </c>
      <c r="J236" s="57">
        <v>12560</v>
      </c>
      <c r="K236" s="57">
        <v>9200</v>
      </c>
      <c r="L236" s="57">
        <v>11680</v>
      </c>
      <c r="M236" s="57">
        <v>9360</v>
      </c>
      <c r="N236" s="57">
        <v>7200</v>
      </c>
      <c r="O236" s="57">
        <v>3440</v>
      </c>
      <c r="P236" s="57">
        <v>2720</v>
      </c>
      <c r="Q236" s="57">
        <v>2000</v>
      </c>
      <c r="R236" s="57">
        <v>2400</v>
      </c>
      <c r="S236" s="57">
        <v>2640</v>
      </c>
      <c r="T236" s="57">
        <v>5680</v>
      </c>
      <c r="U236" s="57">
        <v>8240</v>
      </c>
    </row>
    <row r="237" spans="1:21" x14ac:dyDescent="0.2">
      <c r="A237" s="266" t="s">
        <v>172</v>
      </c>
      <c r="B237" s="267" t="s">
        <v>172</v>
      </c>
      <c r="C237" s="268" t="s">
        <v>172</v>
      </c>
      <c r="D237" s="99" t="s">
        <v>27</v>
      </c>
      <c r="E237" s="54">
        <v>5001020075</v>
      </c>
      <c r="F237" s="56">
        <v>24</v>
      </c>
      <c r="G237" s="54" t="s">
        <v>26</v>
      </c>
      <c r="H237" s="54" t="s">
        <v>52</v>
      </c>
      <c r="I237" s="54">
        <v>10</v>
      </c>
      <c r="J237" s="57">
        <v>4867</v>
      </c>
      <c r="K237" s="57">
        <v>4970</v>
      </c>
      <c r="L237" s="57">
        <v>5854</v>
      </c>
      <c r="M237" s="57">
        <v>3729</v>
      </c>
      <c r="N237" s="57">
        <v>2415</v>
      </c>
      <c r="O237" s="57">
        <v>1721</v>
      </c>
      <c r="P237" s="57">
        <v>1546</v>
      </c>
      <c r="Q237" s="57">
        <v>1577</v>
      </c>
      <c r="R237" s="57">
        <v>1712</v>
      </c>
      <c r="S237" s="57">
        <v>1835</v>
      </c>
      <c r="T237" s="57">
        <v>2681</v>
      </c>
      <c r="U237" s="57">
        <v>3641</v>
      </c>
    </row>
    <row r="238" spans="1:21" x14ac:dyDescent="0.2">
      <c r="A238" s="266" t="s">
        <v>172</v>
      </c>
      <c r="B238" s="267" t="s">
        <v>172</v>
      </c>
      <c r="C238" s="268" t="s">
        <v>172</v>
      </c>
      <c r="D238" s="99" t="s">
        <v>27</v>
      </c>
      <c r="E238" s="54">
        <v>5001136634</v>
      </c>
      <c r="F238" s="56">
        <v>24</v>
      </c>
      <c r="G238" s="54" t="s">
        <v>26</v>
      </c>
      <c r="H238" s="54" t="s">
        <v>52</v>
      </c>
      <c r="I238" s="54">
        <v>10</v>
      </c>
      <c r="J238" s="57">
        <v>3240</v>
      </c>
      <c r="K238" s="57">
        <v>3480</v>
      </c>
      <c r="L238" s="57">
        <v>3320</v>
      </c>
      <c r="M238" s="57">
        <v>2640</v>
      </c>
      <c r="N238" s="57">
        <v>1920</v>
      </c>
      <c r="O238" s="57">
        <v>1640</v>
      </c>
      <c r="P238" s="57">
        <v>1360</v>
      </c>
      <c r="Q238" s="57">
        <v>1120</v>
      </c>
      <c r="R238" s="57">
        <v>1560</v>
      </c>
      <c r="S238" s="57">
        <v>1880</v>
      </c>
      <c r="T238" s="57">
        <v>2400</v>
      </c>
      <c r="U238" s="57">
        <v>3600</v>
      </c>
    </row>
    <row r="239" spans="1:21" x14ac:dyDescent="0.2">
      <c r="A239" s="266" t="s">
        <v>172</v>
      </c>
      <c r="B239" s="267" t="s">
        <v>172</v>
      </c>
      <c r="C239" s="268" t="s">
        <v>172</v>
      </c>
      <c r="D239" s="99" t="s">
        <v>27</v>
      </c>
      <c r="E239" s="54">
        <v>5001794092</v>
      </c>
      <c r="F239" s="55">
        <v>25</v>
      </c>
      <c r="G239" s="54" t="s">
        <v>25</v>
      </c>
      <c r="H239" s="54" t="s">
        <v>52</v>
      </c>
      <c r="I239" s="54">
        <v>10</v>
      </c>
      <c r="J239" s="57">
        <v>28500</v>
      </c>
      <c r="K239" s="57">
        <v>27300</v>
      </c>
      <c r="L239" s="57">
        <v>23700</v>
      </c>
      <c r="M239" s="57">
        <v>21600</v>
      </c>
      <c r="N239" s="57">
        <v>14100</v>
      </c>
      <c r="O239" s="57">
        <v>16200</v>
      </c>
      <c r="P239" s="57">
        <v>13200</v>
      </c>
      <c r="Q239" s="57">
        <v>13500</v>
      </c>
      <c r="R239" s="57">
        <v>12900</v>
      </c>
      <c r="S239" s="57">
        <v>15300</v>
      </c>
      <c r="T239" s="57">
        <v>17700</v>
      </c>
      <c r="U239" s="57">
        <v>21600</v>
      </c>
    </row>
    <row r="240" spans="1:21" x14ac:dyDescent="0.2">
      <c r="A240" s="266" t="s">
        <v>172</v>
      </c>
      <c r="B240" s="267" t="s">
        <v>172</v>
      </c>
      <c r="C240" s="268" t="s">
        <v>172</v>
      </c>
      <c r="D240" s="99" t="s">
        <v>27</v>
      </c>
      <c r="E240" s="54">
        <v>5001127715</v>
      </c>
      <c r="F240" s="56">
        <v>24</v>
      </c>
      <c r="G240" s="54" t="s">
        <v>19</v>
      </c>
      <c r="H240" s="54" t="s">
        <v>52</v>
      </c>
      <c r="I240" s="54">
        <v>10</v>
      </c>
      <c r="J240" s="57">
        <v>5167</v>
      </c>
      <c r="K240" s="57">
        <v>4866</v>
      </c>
      <c r="L240" s="57">
        <v>4204</v>
      </c>
      <c r="M240" s="57">
        <v>3951</v>
      </c>
      <c r="N240" s="57">
        <v>2929</v>
      </c>
      <c r="O240" s="57">
        <v>1962</v>
      </c>
      <c r="P240" s="57">
        <v>1479</v>
      </c>
      <c r="Q240" s="57">
        <v>1487</v>
      </c>
      <c r="R240" s="57">
        <v>2011</v>
      </c>
      <c r="S240" s="57">
        <v>3086</v>
      </c>
      <c r="T240" s="57">
        <v>4276</v>
      </c>
      <c r="U240" s="57">
        <v>4515</v>
      </c>
    </row>
    <row r="241" spans="1:21" x14ac:dyDescent="0.2">
      <c r="A241" s="266" t="s">
        <v>172</v>
      </c>
      <c r="B241" s="267" t="s">
        <v>172</v>
      </c>
      <c r="C241" s="268" t="s">
        <v>172</v>
      </c>
      <c r="D241" s="99" t="s">
        <v>27</v>
      </c>
      <c r="E241" s="54">
        <v>5000117959</v>
      </c>
      <c r="F241" s="56">
        <v>24</v>
      </c>
      <c r="G241" s="54" t="s">
        <v>26</v>
      </c>
      <c r="H241" s="54" t="s">
        <v>52</v>
      </c>
      <c r="I241" s="54">
        <v>10</v>
      </c>
      <c r="J241" s="57">
        <v>7600</v>
      </c>
      <c r="K241" s="57">
        <v>5760</v>
      </c>
      <c r="L241" s="57">
        <v>5720</v>
      </c>
      <c r="M241" s="57">
        <v>2840</v>
      </c>
      <c r="N241" s="57">
        <v>1760</v>
      </c>
      <c r="O241" s="57">
        <v>1280</v>
      </c>
      <c r="P241" s="57">
        <v>800</v>
      </c>
      <c r="Q241" s="57">
        <v>640</v>
      </c>
      <c r="R241" s="57">
        <v>480</v>
      </c>
      <c r="S241" s="57">
        <v>1240</v>
      </c>
      <c r="T241" s="57">
        <v>3080</v>
      </c>
      <c r="U241" s="57">
        <v>4320</v>
      </c>
    </row>
    <row r="242" spans="1:21" x14ac:dyDescent="0.2">
      <c r="A242" s="266" t="s">
        <v>172</v>
      </c>
      <c r="B242" s="267" t="s">
        <v>172</v>
      </c>
      <c r="C242" s="268" t="s">
        <v>172</v>
      </c>
      <c r="D242" s="99" t="s">
        <v>27</v>
      </c>
      <c r="E242" s="54">
        <v>5001542938</v>
      </c>
      <c r="F242" s="56">
        <v>24</v>
      </c>
      <c r="G242" s="54" t="s">
        <v>26</v>
      </c>
      <c r="H242" s="54" t="s">
        <v>52</v>
      </c>
      <c r="I242" s="54">
        <v>10</v>
      </c>
      <c r="J242" s="57">
        <v>250</v>
      </c>
      <c r="K242" s="57">
        <v>203</v>
      </c>
      <c r="L242" s="57">
        <v>178</v>
      </c>
      <c r="M242" s="57">
        <v>154</v>
      </c>
      <c r="N242" s="57">
        <v>143</v>
      </c>
      <c r="O242" s="57">
        <v>118</v>
      </c>
      <c r="P242" s="57">
        <v>121</v>
      </c>
      <c r="Q242" s="57">
        <v>130</v>
      </c>
      <c r="R242" s="57">
        <v>153</v>
      </c>
      <c r="S242" s="57">
        <v>193</v>
      </c>
      <c r="T242" s="57">
        <v>204</v>
      </c>
      <c r="U242" s="57">
        <v>238</v>
      </c>
    </row>
    <row r="243" spans="1:21" x14ac:dyDescent="0.2">
      <c r="A243" s="266" t="s">
        <v>172</v>
      </c>
      <c r="B243" s="267" t="s">
        <v>172</v>
      </c>
      <c r="C243" s="268" t="s">
        <v>172</v>
      </c>
      <c r="D243" s="99" t="s">
        <v>27</v>
      </c>
      <c r="E243" s="54">
        <v>5001542959</v>
      </c>
      <c r="F243" s="56">
        <v>24</v>
      </c>
      <c r="G243" s="54" t="s">
        <v>26</v>
      </c>
      <c r="H243" s="54" t="s">
        <v>52</v>
      </c>
      <c r="I243" s="54">
        <v>10</v>
      </c>
      <c r="J243" s="57">
        <v>3520</v>
      </c>
      <c r="K243" s="57">
        <v>3200</v>
      </c>
      <c r="L243" s="57">
        <v>2840</v>
      </c>
      <c r="M243" s="57">
        <v>2360</v>
      </c>
      <c r="N243" s="57">
        <v>2640</v>
      </c>
      <c r="O243" s="57">
        <v>2000</v>
      </c>
      <c r="P243" s="57">
        <v>2120</v>
      </c>
      <c r="Q243" s="57">
        <v>1920</v>
      </c>
      <c r="R243" s="57">
        <v>2000</v>
      </c>
      <c r="S243" s="57">
        <v>2240</v>
      </c>
      <c r="T243" s="57">
        <v>2240</v>
      </c>
      <c r="U243" s="57">
        <v>2720</v>
      </c>
    </row>
    <row r="244" spans="1:21" x14ac:dyDescent="0.2">
      <c r="A244" s="266" t="s">
        <v>172</v>
      </c>
      <c r="B244" s="267" t="s">
        <v>172</v>
      </c>
      <c r="C244" s="268" t="s">
        <v>172</v>
      </c>
      <c r="D244" s="99" t="s">
        <v>27</v>
      </c>
      <c r="E244" s="54">
        <v>5000849701</v>
      </c>
      <c r="F244" s="56">
        <v>24</v>
      </c>
      <c r="G244" s="54" t="s">
        <v>26</v>
      </c>
      <c r="H244" s="54" t="s">
        <v>52</v>
      </c>
      <c r="I244" s="54">
        <v>10</v>
      </c>
      <c r="J244" s="57">
        <v>4040</v>
      </c>
      <c r="K244" s="57">
        <v>3480</v>
      </c>
      <c r="L244" s="57">
        <v>4240</v>
      </c>
      <c r="M244" s="57">
        <v>2840</v>
      </c>
      <c r="N244" s="57">
        <v>2280</v>
      </c>
      <c r="O244" s="57">
        <v>2280</v>
      </c>
      <c r="P244" s="57">
        <v>1560</v>
      </c>
      <c r="Q244" s="57">
        <v>1760</v>
      </c>
      <c r="R244" s="57">
        <v>1680</v>
      </c>
      <c r="S244" s="57">
        <v>1680</v>
      </c>
      <c r="T244" s="57">
        <v>2760</v>
      </c>
      <c r="U244" s="57">
        <v>4520</v>
      </c>
    </row>
    <row r="245" spans="1:21" x14ac:dyDescent="0.2">
      <c r="A245" s="266" t="s">
        <v>172</v>
      </c>
      <c r="B245" s="267" t="s">
        <v>172</v>
      </c>
      <c r="C245" s="268" t="s">
        <v>172</v>
      </c>
      <c r="D245" s="99" t="s">
        <v>27</v>
      </c>
      <c r="E245" s="54">
        <v>5000363762</v>
      </c>
      <c r="F245" s="56">
        <v>24</v>
      </c>
      <c r="G245" s="54" t="s">
        <v>26</v>
      </c>
      <c r="H245" s="54" t="s">
        <v>52</v>
      </c>
      <c r="I245" s="54">
        <v>10</v>
      </c>
      <c r="J245" s="57">
        <v>6269</v>
      </c>
      <c r="K245" s="57">
        <v>6171</v>
      </c>
      <c r="L245" s="57">
        <v>4707</v>
      </c>
      <c r="M245" s="57">
        <v>2539</v>
      </c>
      <c r="N245" s="57">
        <v>2188</v>
      </c>
      <c r="O245" s="57">
        <v>2183</v>
      </c>
      <c r="P245" s="57">
        <v>2200</v>
      </c>
      <c r="Q245" s="57">
        <v>2080</v>
      </c>
      <c r="R245" s="57">
        <v>2037</v>
      </c>
      <c r="S245" s="57">
        <v>2184</v>
      </c>
      <c r="T245" s="57">
        <v>3906</v>
      </c>
      <c r="U245" s="57">
        <v>6041</v>
      </c>
    </row>
    <row r="246" spans="1:21" x14ac:dyDescent="0.2">
      <c r="A246" s="266" t="s">
        <v>172</v>
      </c>
      <c r="B246" s="267" t="s">
        <v>172</v>
      </c>
      <c r="C246" s="268" t="s">
        <v>172</v>
      </c>
      <c r="D246" s="99" t="s">
        <v>27</v>
      </c>
      <c r="E246" s="54">
        <v>5001281381</v>
      </c>
      <c r="F246" s="56">
        <v>24</v>
      </c>
      <c r="G246" s="54" t="s">
        <v>26</v>
      </c>
      <c r="H246" s="54" t="s">
        <v>52</v>
      </c>
      <c r="I246" s="54">
        <v>10</v>
      </c>
      <c r="J246" s="57">
        <v>4240</v>
      </c>
      <c r="K246" s="57">
        <v>4640</v>
      </c>
      <c r="L246" s="57">
        <v>4080</v>
      </c>
      <c r="M246" s="57">
        <v>4040</v>
      </c>
      <c r="N246" s="57">
        <v>4000</v>
      </c>
      <c r="O246" s="57">
        <v>4160</v>
      </c>
      <c r="P246" s="57">
        <v>3600</v>
      </c>
      <c r="Q246" s="57">
        <v>3480</v>
      </c>
      <c r="R246" s="57">
        <v>3720</v>
      </c>
      <c r="S246" s="57">
        <v>3640</v>
      </c>
      <c r="T246" s="57">
        <v>4240</v>
      </c>
      <c r="U246" s="57">
        <v>4240</v>
      </c>
    </row>
    <row r="247" spans="1:21" x14ac:dyDescent="0.2">
      <c r="A247" s="266" t="s">
        <v>172</v>
      </c>
      <c r="B247" s="267" t="s">
        <v>172</v>
      </c>
      <c r="C247" s="268" t="s">
        <v>172</v>
      </c>
      <c r="D247" s="99" t="s">
        <v>27</v>
      </c>
      <c r="E247" s="54">
        <v>5001306617</v>
      </c>
      <c r="F247" s="56">
        <v>24</v>
      </c>
      <c r="G247" s="54" t="s">
        <v>26</v>
      </c>
      <c r="H247" s="54" t="s">
        <v>52</v>
      </c>
      <c r="I247" s="54">
        <v>10</v>
      </c>
      <c r="J247" s="57">
        <v>11760</v>
      </c>
      <c r="K247" s="57">
        <v>11520</v>
      </c>
      <c r="L247" s="57">
        <v>11440</v>
      </c>
      <c r="M247" s="57">
        <v>11360</v>
      </c>
      <c r="N247" s="57">
        <v>10640</v>
      </c>
      <c r="O247" s="57">
        <v>7680</v>
      </c>
      <c r="P247" s="57">
        <v>8160</v>
      </c>
      <c r="Q247" s="57">
        <v>7040</v>
      </c>
      <c r="R247" s="57">
        <v>7200</v>
      </c>
      <c r="S247" s="57">
        <v>7360</v>
      </c>
      <c r="T247" s="57">
        <v>9200</v>
      </c>
      <c r="U247" s="57">
        <v>10720</v>
      </c>
    </row>
    <row r="248" spans="1:21" x14ac:dyDescent="0.2">
      <c r="A248" s="266" t="s">
        <v>172</v>
      </c>
      <c r="B248" s="267" t="s">
        <v>172</v>
      </c>
      <c r="C248" s="268" t="s">
        <v>172</v>
      </c>
      <c r="D248" s="99" t="s">
        <v>27</v>
      </c>
      <c r="E248" s="54">
        <v>5001446138</v>
      </c>
      <c r="F248" s="56">
        <v>24</v>
      </c>
      <c r="G248" s="54" t="s">
        <v>26</v>
      </c>
      <c r="H248" s="54" t="s">
        <v>52</v>
      </c>
      <c r="I248" s="54">
        <v>10</v>
      </c>
      <c r="J248" s="57">
        <v>6080</v>
      </c>
      <c r="K248" s="57">
        <v>6200</v>
      </c>
      <c r="L248" s="57">
        <v>6240</v>
      </c>
      <c r="M248" s="57">
        <v>6280</v>
      </c>
      <c r="N248" s="57">
        <v>7200</v>
      </c>
      <c r="O248" s="57">
        <v>6840</v>
      </c>
      <c r="P248" s="57">
        <v>7400</v>
      </c>
      <c r="Q248" s="57">
        <v>6800</v>
      </c>
      <c r="R248" s="57">
        <v>7440</v>
      </c>
      <c r="S248" s="57">
        <v>7360</v>
      </c>
      <c r="T248" s="57">
        <v>7320</v>
      </c>
      <c r="U248" s="57">
        <v>7920</v>
      </c>
    </row>
    <row r="249" spans="1:21" x14ac:dyDescent="0.2">
      <c r="A249" s="266" t="s">
        <v>172</v>
      </c>
      <c r="B249" s="267" t="s">
        <v>172</v>
      </c>
      <c r="C249" s="268" t="s">
        <v>172</v>
      </c>
      <c r="D249" s="99" t="s">
        <v>27</v>
      </c>
      <c r="E249" s="54">
        <v>5000264330</v>
      </c>
      <c r="F249" s="56">
        <v>24</v>
      </c>
      <c r="G249" s="54" t="s">
        <v>21</v>
      </c>
      <c r="H249" s="54" t="s">
        <v>52</v>
      </c>
      <c r="I249" s="54">
        <v>10</v>
      </c>
      <c r="J249" s="57">
        <v>1313</v>
      </c>
      <c r="K249" s="57">
        <v>1773</v>
      </c>
      <c r="L249" s="57">
        <v>1053</v>
      </c>
      <c r="M249" s="57">
        <v>448</v>
      </c>
      <c r="N249" s="57">
        <v>406</v>
      </c>
      <c r="O249" s="57">
        <v>1252</v>
      </c>
      <c r="P249" s="57">
        <v>354</v>
      </c>
      <c r="Q249" s="57">
        <v>385</v>
      </c>
      <c r="R249" s="57">
        <v>1385</v>
      </c>
      <c r="S249" s="57">
        <v>426</v>
      </c>
      <c r="T249" s="57">
        <v>629</v>
      </c>
      <c r="U249" s="57">
        <v>866</v>
      </c>
    </row>
    <row r="250" spans="1:21" x14ac:dyDescent="0.2">
      <c r="A250" s="266" t="s">
        <v>172</v>
      </c>
      <c r="B250" s="267" t="s">
        <v>172</v>
      </c>
      <c r="C250" s="268" t="s">
        <v>172</v>
      </c>
      <c r="D250" s="99" t="s">
        <v>27</v>
      </c>
      <c r="E250" s="54">
        <v>5000416578</v>
      </c>
      <c r="F250" s="56">
        <v>24</v>
      </c>
      <c r="G250" s="54" t="s">
        <v>26</v>
      </c>
      <c r="H250" s="54" t="s">
        <v>52</v>
      </c>
      <c r="I250" s="54">
        <v>10</v>
      </c>
      <c r="J250" s="57">
        <v>1845</v>
      </c>
      <c r="K250" s="57">
        <v>2035</v>
      </c>
      <c r="L250" s="57">
        <v>1917</v>
      </c>
      <c r="M250" s="57">
        <v>1978</v>
      </c>
      <c r="N250" s="57">
        <v>2790</v>
      </c>
      <c r="O250" s="57">
        <v>3083</v>
      </c>
      <c r="P250" s="57">
        <v>3035</v>
      </c>
      <c r="Q250" s="57">
        <v>3285</v>
      </c>
      <c r="R250" s="57">
        <v>3419</v>
      </c>
      <c r="S250" s="57">
        <v>2701</v>
      </c>
      <c r="T250" s="57">
        <v>2363</v>
      </c>
      <c r="U250" s="57">
        <v>2244</v>
      </c>
    </row>
    <row r="251" spans="1:21" x14ac:dyDescent="0.2">
      <c r="A251" s="266" t="s">
        <v>172</v>
      </c>
      <c r="B251" s="267" t="s">
        <v>172</v>
      </c>
      <c r="C251" s="268" t="s">
        <v>172</v>
      </c>
      <c r="D251" s="99" t="s">
        <v>27</v>
      </c>
      <c r="E251" s="54">
        <v>5000413125</v>
      </c>
      <c r="F251" s="55">
        <v>25</v>
      </c>
      <c r="G251" s="54" t="s">
        <v>25</v>
      </c>
      <c r="H251" s="54" t="s">
        <v>52</v>
      </c>
      <c r="I251" s="54">
        <v>10</v>
      </c>
      <c r="J251" s="57">
        <v>26600</v>
      </c>
      <c r="K251" s="57">
        <v>27600</v>
      </c>
      <c r="L251" s="57">
        <v>24520</v>
      </c>
      <c r="M251" s="57">
        <v>22280</v>
      </c>
      <c r="N251" s="57">
        <v>20960</v>
      </c>
      <c r="O251" s="57">
        <v>21400</v>
      </c>
      <c r="P251" s="57">
        <v>19920</v>
      </c>
      <c r="Q251" s="57">
        <v>19800</v>
      </c>
      <c r="R251" s="57">
        <v>21640</v>
      </c>
      <c r="S251" s="57">
        <v>20360</v>
      </c>
      <c r="T251" s="57">
        <v>23840</v>
      </c>
      <c r="U251" s="57">
        <v>25040</v>
      </c>
    </row>
    <row r="252" spans="1:21" x14ac:dyDescent="0.2">
      <c r="A252" s="266" t="s">
        <v>172</v>
      </c>
      <c r="B252" s="267" t="s">
        <v>172</v>
      </c>
      <c r="C252" s="268" t="s">
        <v>172</v>
      </c>
      <c r="D252" s="99" t="s">
        <v>27</v>
      </c>
      <c r="E252" s="54">
        <v>5001352207</v>
      </c>
      <c r="F252" s="56">
        <v>24</v>
      </c>
      <c r="G252" s="54" t="s">
        <v>26</v>
      </c>
      <c r="H252" s="54" t="s">
        <v>52</v>
      </c>
      <c r="I252" s="54">
        <v>10</v>
      </c>
      <c r="J252" s="57">
        <v>2073</v>
      </c>
      <c r="K252" s="57">
        <v>1940</v>
      </c>
      <c r="L252" s="57">
        <v>1921</v>
      </c>
      <c r="M252" s="57">
        <v>1020</v>
      </c>
      <c r="N252" s="57">
        <v>630</v>
      </c>
      <c r="O252" s="57">
        <v>313</v>
      </c>
      <c r="P252" s="57">
        <v>275</v>
      </c>
      <c r="Q252" s="57">
        <v>298</v>
      </c>
      <c r="R252" s="57">
        <v>430</v>
      </c>
      <c r="S252" s="57">
        <v>754</v>
      </c>
      <c r="T252" s="57">
        <v>781</v>
      </c>
      <c r="U252" s="57">
        <v>919</v>
      </c>
    </row>
    <row r="253" spans="1:21" x14ac:dyDescent="0.2">
      <c r="A253" s="266" t="s">
        <v>172</v>
      </c>
      <c r="B253" s="267" t="s">
        <v>172</v>
      </c>
      <c r="C253" s="268" t="s">
        <v>172</v>
      </c>
      <c r="D253" s="99" t="s">
        <v>29</v>
      </c>
      <c r="E253" s="54">
        <v>5000505437</v>
      </c>
      <c r="F253" s="55">
        <v>25</v>
      </c>
      <c r="G253" s="54" t="s">
        <v>25</v>
      </c>
      <c r="H253" s="54" t="s">
        <v>52</v>
      </c>
      <c r="I253" s="54">
        <v>15</v>
      </c>
      <c r="J253" s="57">
        <v>58480</v>
      </c>
      <c r="K253" s="57">
        <v>63680</v>
      </c>
      <c r="L253" s="57">
        <v>51680</v>
      </c>
      <c r="M253" s="57">
        <v>47920</v>
      </c>
      <c r="N253" s="57">
        <v>40480</v>
      </c>
      <c r="O253" s="57">
        <v>34160</v>
      </c>
      <c r="P253" s="57">
        <v>34800</v>
      </c>
      <c r="Q253" s="57">
        <v>35920</v>
      </c>
      <c r="R253" s="57">
        <v>36480</v>
      </c>
      <c r="S253" s="57">
        <v>44000</v>
      </c>
      <c r="T253" s="57">
        <v>41920</v>
      </c>
      <c r="U253" s="57">
        <v>51200</v>
      </c>
    </row>
    <row r="254" spans="1:21" x14ac:dyDescent="0.2">
      <c r="A254" s="266" t="s">
        <v>172</v>
      </c>
      <c r="B254" s="267" t="s">
        <v>172</v>
      </c>
      <c r="C254" s="268" t="s">
        <v>172</v>
      </c>
      <c r="D254" s="99" t="s">
        <v>29</v>
      </c>
      <c r="E254" s="54">
        <v>5002045071</v>
      </c>
      <c r="F254" s="55">
        <v>26</v>
      </c>
      <c r="G254" s="54" t="s">
        <v>24</v>
      </c>
      <c r="H254" s="54" t="s">
        <v>52</v>
      </c>
      <c r="I254" s="54">
        <v>15</v>
      </c>
      <c r="J254" s="57">
        <v>319200</v>
      </c>
      <c r="K254" s="57">
        <v>307200</v>
      </c>
      <c r="L254" s="57">
        <v>308700</v>
      </c>
      <c r="M254" s="57">
        <v>290400</v>
      </c>
      <c r="N254" s="57">
        <v>289500</v>
      </c>
      <c r="O254" s="57">
        <v>354900</v>
      </c>
      <c r="P254" s="57">
        <v>360600</v>
      </c>
      <c r="Q254" s="57">
        <v>353100</v>
      </c>
      <c r="R254" s="57">
        <v>336600</v>
      </c>
      <c r="S254" s="57">
        <v>292200</v>
      </c>
      <c r="T254" s="57">
        <v>294000</v>
      </c>
      <c r="U254" s="57">
        <v>264300</v>
      </c>
    </row>
    <row r="255" spans="1:21" x14ac:dyDescent="0.2">
      <c r="A255" s="266" t="s">
        <v>172</v>
      </c>
      <c r="B255" s="267" t="s">
        <v>172</v>
      </c>
      <c r="C255" s="268" t="s">
        <v>172</v>
      </c>
      <c r="D255" s="99" t="s">
        <v>29</v>
      </c>
      <c r="E255" s="54">
        <v>5002134770</v>
      </c>
      <c r="F255" s="55">
        <v>26</v>
      </c>
      <c r="G255" s="54" t="s">
        <v>24</v>
      </c>
      <c r="H255" s="54" t="s">
        <v>52</v>
      </c>
      <c r="I255" s="54">
        <v>15</v>
      </c>
      <c r="J255" s="57">
        <v>230700</v>
      </c>
      <c r="K255" s="57">
        <v>232200</v>
      </c>
      <c r="L255" s="57">
        <v>227100</v>
      </c>
      <c r="M255" s="57">
        <v>211500</v>
      </c>
      <c r="N255" s="57">
        <v>233400</v>
      </c>
      <c r="O255" s="57">
        <v>262800</v>
      </c>
      <c r="P255" s="57">
        <v>302400</v>
      </c>
      <c r="Q255" s="57">
        <v>241800</v>
      </c>
      <c r="R255" s="57">
        <v>183300</v>
      </c>
      <c r="S255" s="57">
        <v>191700</v>
      </c>
      <c r="T255" s="57">
        <v>215700</v>
      </c>
      <c r="U255" s="57">
        <v>252300</v>
      </c>
    </row>
    <row r="256" spans="1:21" x14ac:dyDescent="0.2">
      <c r="A256" s="266" t="s">
        <v>172</v>
      </c>
      <c r="B256" s="267" t="s">
        <v>172</v>
      </c>
      <c r="C256" s="268" t="s">
        <v>172</v>
      </c>
      <c r="D256" s="99" t="s">
        <v>29</v>
      </c>
      <c r="E256" s="54">
        <v>5002153596</v>
      </c>
      <c r="F256" s="55">
        <v>26</v>
      </c>
      <c r="G256" s="54" t="s">
        <v>24</v>
      </c>
      <c r="H256" s="54" t="s">
        <v>52</v>
      </c>
      <c r="I256" s="54">
        <v>15</v>
      </c>
      <c r="J256" s="57">
        <v>119100</v>
      </c>
      <c r="K256" s="57">
        <v>114600</v>
      </c>
      <c r="L256" s="57">
        <v>103200</v>
      </c>
      <c r="M256" s="57">
        <v>84000</v>
      </c>
      <c r="N256" s="57">
        <v>74700</v>
      </c>
      <c r="O256" s="57">
        <v>84600</v>
      </c>
      <c r="P256" s="57">
        <v>104700</v>
      </c>
      <c r="Q256" s="57">
        <v>82200</v>
      </c>
      <c r="R256" s="57">
        <v>66300</v>
      </c>
      <c r="S256" s="57">
        <v>79200</v>
      </c>
      <c r="T256" s="57">
        <v>103200</v>
      </c>
      <c r="U256" s="57">
        <v>126900</v>
      </c>
    </row>
    <row r="257" spans="1:21" x14ac:dyDescent="0.2">
      <c r="A257" s="266" t="s">
        <v>172</v>
      </c>
      <c r="B257" s="267" t="s">
        <v>172</v>
      </c>
      <c r="C257" s="268" t="s">
        <v>172</v>
      </c>
      <c r="D257" s="99" t="s">
        <v>29</v>
      </c>
      <c r="E257" s="54">
        <v>5002080401</v>
      </c>
      <c r="F257" s="55">
        <v>26</v>
      </c>
      <c r="G257" s="54" t="s">
        <v>24</v>
      </c>
      <c r="H257" s="54" t="s">
        <v>52</v>
      </c>
      <c r="I257" s="54">
        <v>15</v>
      </c>
      <c r="J257" s="57">
        <v>173400</v>
      </c>
      <c r="K257" s="57">
        <v>183000</v>
      </c>
      <c r="L257" s="57">
        <v>163500</v>
      </c>
      <c r="M257" s="57">
        <v>126000</v>
      </c>
      <c r="N257" s="57">
        <v>121200</v>
      </c>
      <c r="O257" s="57">
        <v>139500</v>
      </c>
      <c r="P257" s="57">
        <v>157500</v>
      </c>
      <c r="Q257" s="57">
        <v>144900</v>
      </c>
      <c r="R257" s="57">
        <v>125100</v>
      </c>
      <c r="S257" s="57">
        <v>137100</v>
      </c>
      <c r="T257" s="57">
        <v>178800</v>
      </c>
      <c r="U257" s="57">
        <v>204600</v>
      </c>
    </row>
    <row r="258" spans="1:21" x14ac:dyDescent="0.2">
      <c r="A258" s="266" t="s">
        <v>172</v>
      </c>
      <c r="B258" s="267" t="s">
        <v>172</v>
      </c>
      <c r="C258" s="268" t="s">
        <v>172</v>
      </c>
      <c r="D258" s="99" t="s">
        <v>29</v>
      </c>
      <c r="E258" s="54">
        <v>5002169423</v>
      </c>
      <c r="F258" s="56">
        <v>24</v>
      </c>
      <c r="G258" s="54" t="s">
        <v>26</v>
      </c>
      <c r="H258" s="54" t="s">
        <v>52</v>
      </c>
      <c r="I258" s="54">
        <v>15</v>
      </c>
      <c r="J258" s="57">
        <v>1000</v>
      </c>
      <c r="K258" s="57">
        <v>1100</v>
      </c>
      <c r="L258" s="57">
        <v>1000</v>
      </c>
      <c r="M258" s="57">
        <v>990</v>
      </c>
      <c r="N258" s="57">
        <v>1030</v>
      </c>
      <c r="O258" s="57">
        <v>1120</v>
      </c>
      <c r="P258" s="57">
        <v>1080</v>
      </c>
      <c r="Q258" s="57">
        <v>1080</v>
      </c>
      <c r="R258" s="57">
        <v>1140</v>
      </c>
      <c r="S258" s="57">
        <v>1080</v>
      </c>
      <c r="T258" s="57">
        <v>1150</v>
      </c>
      <c r="U258" s="57">
        <v>1110</v>
      </c>
    </row>
    <row r="259" spans="1:21" x14ac:dyDescent="0.2">
      <c r="A259" s="266" t="s">
        <v>172</v>
      </c>
      <c r="B259" s="267" t="s">
        <v>172</v>
      </c>
      <c r="C259" s="268" t="s">
        <v>172</v>
      </c>
      <c r="D259" s="99" t="s">
        <v>27</v>
      </c>
      <c r="E259" s="54">
        <v>5000306462</v>
      </c>
      <c r="F259" s="56">
        <v>24</v>
      </c>
      <c r="G259" s="54" t="s">
        <v>26</v>
      </c>
      <c r="H259" s="54" t="s">
        <v>52</v>
      </c>
      <c r="I259" s="54">
        <v>10</v>
      </c>
      <c r="J259" s="57">
        <v>0</v>
      </c>
      <c r="K259" s="57"/>
      <c r="L259" s="57"/>
      <c r="M259" s="57"/>
      <c r="N259" s="57">
        <v>17.72</v>
      </c>
      <c r="O259" s="57">
        <v>102.28</v>
      </c>
      <c r="P259" s="57">
        <v>100</v>
      </c>
      <c r="Q259" s="57">
        <v>100</v>
      </c>
      <c r="R259" s="57">
        <v>140</v>
      </c>
      <c r="S259" s="57">
        <v>150</v>
      </c>
      <c r="T259" s="57">
        <v>170</v>
      </c>
      <c r="U259" s="57">
        <v>210</v>
      </c>
    </row>
    <row r="260" spans="1:21" x14ac:dyDescent="0.2">
      <c r="A260" s="266" t="s">
        <v>172</v>
      </c>
      <c r="B260" s="267" t="s">
        <v>172</v>
      </c>
      <c r="C260" s="268" t="s">
        <v>172</v>
      </c>
      <c r="D260" s="99" t="s">
        <v>27</v>
      </c>
      <c r="E260" s="54">
        <v>5001059261</v>
      </c>
      <c r="F260" s="56">
        <v>24</v>
      </c>
      <c r="G260" s="54" t="s">
        <v>26</v>
      </c>
      <c r="H260" s="54" t="s">
        <v>52</v>
      </c>
      <c r="I260" s="54">
        <v>10</v>
      </c>
      <c r="J260" s="57">
        <v>2960</v>
      </c>
      <c r="K260" s="57">
        <v>2480</v>
      </c>
      <c r="L260" s="57">
        <v>2240</v>
      </c>
      <c r="M260" s="57">
        <v>1840</v>
      </c>
      <c r="N260" s="57">
        <v>1760</v>
      </c>
      <c r="O260" s="57">
        <v>1440</v>
      </c>
      <c r="P260" s="57">
        <v>1200</v>
      </c>
      <c r="Q260" s="57">
        <v>1360</v>
      </c>
      <c r="R260" s="57">
        <v>1440</v>
      </c>
      <c r="S260" s="57">
        <v>1680</v>
      </c>
      <c r="T260" s="57">
        <v>2240</v>
      </c>
      <c r="U260" s="57">
        <v>2480</v>
      </c>
    </row>
    <row r="261" spans="1:21" x14ac:dyDescent="0.2">
      <c r="A261" s="266" t="s">
        <v>172</v>
      </c>
      <c r="B261" s="267" t="s">
        <v>172</v>
      </c>
      <c r="C261" s="268" t="s">
        <v>172</v>
      </c>
      <c r="D261" s="99" t="s">
        <v>27</v>
      </c>
      <c r="E261" s="54">
        <v>5001396732</v>
      </c>
      <c r="F261" s="56">
        <v>24</v>
      </c>
      <c r="G261" s="54" t="s">
        <v>26</v>
      </c>
      <c r="H261" s="54" t="s">
        <v>52</v>
      </c>
      <c r="I261" s="54">
        <v>10</v>
      </c>
      <c r="J261" s="57">
        <v>701</v>
      </c>
      <c r="K261" s="57">
        <v>683</v>
      </c>
      <c r="L261" s="57">
        <v>658</v>
      </c>
      <c r="M261" s="57">
        <v>567</v>
      </c>
      <c r="N261" s="57">
        <v>544</v>
      </c>
      <c r="O261" s="57">
        <v>465</v>
      </c>
      <c r="P261" s="57">
        <v>446</v>
      </c>
      <c r="Q261" s="57">
        <v>476</v>
      </c>
      <c r="R261" s="57">
        <v>508</v>
      </c>
      <c r="S261" s="57">
        <v>518</v>
      </c>
      <c r="T261" s="57">
        <v>654</v>
      </c>
      <c r="U261" s="57">
        <v>706</v>
      </c>
    </row>
    <row r="262" spans="1:21" x14ac:dyDescent="0.2">
      <c r="A262" s="266" t="s">
        <v>172</v>
      </c>
      <c r="B262" s="267" t="s">
        <v>172</v>
      </c>
      <c r="C262" s="268" t="s">
        <v>172</v>
      </c>
      <c r="D262" s="99" t="s">
        <v>27</v>
      </c>
      <c r="E262" s="54">
        <v>5000715108</v>
      </c>
      <c r="F262" s="56">
        <v>24</v>
      </c>
      <c r="G262" s="54" t="s">
        <v>26</v>
      </c>
      <c r="H262" s="54" t="s">
        <v>52</v>
      </c>
      <c r="I262" s="54">
        <v>10</v>
      </c>
      <c r="J262" s="57">
        <v>566</v>
      </c>
      <c r="K262" s="57">
        <v>489</v>
      </c>
      <c r="L262" s="57">
        <v>496</v>
      </c>
      <c r="M262" s="57">
        <v>443</v>
      </c>
      <c r="N262" s="57">
        <v>476</v>
      </c>
      <c r="O262" s="57">
        <v>425</v>
      </c>
      <c r="P262" s="57">
        <v>412</v>
      </c>
      <c r="Q262" s="57">
        <v>460</v>
      </c>
      <c r="R262" s="57">
        <v>451</v>
      </c>
      <c r="S262" s="57">
        <v>500</v>
      </c>
      <c r="T262" s="57">
        <v>489</v>
      </c>
      <c r="U262" s="57">
        <v>564</v>
      </c>
    </row>
    <row r="263" spans="1:21" x14ac:dyDescent="0.2">
      <c r="A263" s="266" t="s">
        <v>172</v>
      </c>
      <c r="B263" s="267" t="s">
        <v>172</v>
      </c>
      <c r="C263" s="268" t="s">
        <v>172</v>
      </c>
      <c r="D263" s="99" t="s">
        <v>27</v>
      </c>
      <c r="E263" s="54">
        <v>5000685734</v>
      </c>
      <c r="F263" s="56">
        <v>24</v>
      </c>
      <c r="G263" s="54" t="s">
        <v>19</v>
      </c>
      <c r="H263" s="54" t="s">
        <v>52</v>
      </c>
      <c r="I263" s="54">
        <v>10</v>
      </c>
      <c r="J263" s="57"/>
      <c r="K263" s="57">
        <v>442</v>
      </c>
      <c r="L263" s="57"/>
      <c r="M263" s="57">
        <v>451</v>
      </c>
      <c r="N263" s="57"/>
      <c r="O263" s="57">
        <v>375</v>
      </c>
      <c r="P263" s="57"/>
      <c r="Q263" s="57">
        <v>388</v>
      </c>
      <c r="R263" s="57"/>
      <c r="S263" s="57">
        <v>451</v>
      </c>
      <c r="T263" s="57"/>
      <c r="U263" s="57">
        <v>516</v>
      </c>
    </row>
    <row r="264" spans="1:21" x14ac:dyDescent="0.2">
      <c r="A264" s="266" t="s">
        <v>172</v>
      </c>
      <c r="B264" s="267" t="s">
        <v>172</v>
      </c>
      <c r="C264" s="268" t="s">
        <v>172</v>
      </c>
      <c r="D264" s="99" t="s">
        <v>27</v>
      </c>
      <c r="E264" s="54">
        <v>5000531726</v>
      </c>
      <c r="F264" s="56">
        <v>24</v>
      </c>
      <c r="G264" s="54" t="s">
        <v>26</v>
      </c>
      <c r="H264" s="54" t="s">
        <v>52</v>
      </c>
      <c r="I264" s="54">
        <v>10</v>
      </c>
      <c r="J264" s="57">
        <v>577</v>
      </c>
      <c r="K264" s="57"/>
      <c r="L264" s="57">
        <v>510</v>
      </c>
      <c r="M264" s="57"/>
      <c r="N264" s="57">
        <v>373</v>
      </c>
      <c r="O264" s="57"/>
      <c r="P264" s="57">
        <v>293</v>
      </c>
      <c r="Q264" s="57"/>
      <c r="R264" s="57">
        <v>297</v>
      </c>
      <c r="S264" s="57"/>
      <c r="T264" s="57">
        <v>285</v>
      </c>
      <c r="U264" s="57"/>
    </row>
    <row r="265" spans="1:21" x14ac:dyDescent="0.2">
      <c r="A265" s="266" t="s">
        <v>172</v>
      </c>
      <c r="B265" s="267" t="s">
        <v>172</v>
      </c>
      <c r="C265" s="268" t="s">
        <v>172</v>
      </c>
      <c r="D265" s="99" t="s">
        <v>27</v>
      </c>
      <c r="E265" s="54">
        <v>5000866508</v>
      </c>
      <c r="F265" s="56">
        <v>24</v>
      </c>
      <c r="G265" s="54" t="s">
        <v>26</v>
      </c>
      <c r="H265" s="54" t="s">
        <v>52</v>
      </c>
      <c r="I265" s="54">
        <v>10</v>
      </c>
      <c r="J265" s="57">
        <v>1350</v>
      </c>
      <c r="K265" s="57">
        <v>1300</v>
      </c>
      <c r="L265" s="57">
        <v>1360</v>
      </c>
      <c r="M265" s="57">
        <v>1060</v>
      </c>
      <c r="N265" s="57">
        <v>970</v>
      </c>
      <c r="O265" s="57">
        <v>940</v>
      </c>
      <c r="P265" s="57">
        <v>860</v>
      </c>
      <c r="Q265" s="57">
        <v>910</v>
      </c>
      <c r="R265" s="57">
        <v>1160</v>
      </c>
      <c r="S265" s="57">
        <v>1170</v>
      </c>
      <c r="T265" s="57">
        <v>1280</v>
      </c>
      <c r="U265" s="57">
        <v>1460</v>
      </c>
    </row>
    <row r="266" spans="1:21" x14ac:dyDescent="0.2">
      <c r="A266" s="266" t="s">
        <v>172</v>
      </c>
      <c r="B266" s="267" t="s">
        <v>172</v>
      </c>
      <c r="C266" s="268" t="s">
        <v>172</v>
      </c>
      <c r="D266" s="99" t="s">
        <v>27</v>
      </c>
      <c r="E266" s="54">
        <v>5000674803</v>
      </c>
      <c r="F266" s="56">
        <v>24</v>
      </c>
      <c r="G266" s="54" t="s">
        <v>26</v>
      </c>
      <c r="H266" s="54" t="s">
        <v>52</v>
      </c>
      <c r="I266" s="54">
        <v>10</v>
      </c>
      <c r="J266" s="57"/>
      <c r="K266" s="57">
        <v>1376</v>
      </c>
      <c r="L266" s="57"/>
      <c r="M266" s="57">
        <v>1055</v>
      </c>
      <c r="N266" s="57"/>
      <c r="O266" s="57">
        <v>748</v>
      </c>
      <c r="P266" s="57"/>
      <c r="Q266" s="57">
        <v>690</v>
      </c>
      <c r="R266" s="57"/>
      <c r="S266" s="57">
        <v>927</v>
      </c>
      <c r="T266" s="57"/>
      <c r="U266" s="57">
        <v>1271</v>
      </c>
    </row>
    <row r="267" spans="1:21" x14ac:dyDescent="0.2">
      <c r="A267" s="266" t="s">
        <v>172</v>
      </c>
      <c r="B267" s="267" t="s">
        <v>172</v>
      </c>
      <c r="C267" s="268" t="s">
        <v>172</v>
      </c>
      <c r="D267" s="99" t="s">
        <v>27</v>
      </c>
      <c r="E267" s="54">
        <v>5000405465</v>
      </c>
      <c r="F267" s="56">
        <v>24</v>
      </c>
      <c r="G267" s="54" t="s">
        <v>19</v>
      </c>
      <c r="H267" s="54" t="s">
        <v>52</v>
      </c>
      <c r="I267" s="54">
        <v>10</v>
      </c>
      <c r="J267" s="57">
        <v>152</v>
      </c>
      <c r="K267" s="57">
        <v>127</v>
      </c>
      <c r="L267" s="57">
        <v>111</v>
      </c>
      <c r="M267" s="57">
        <v>98</v>
      </c>
      <c r="N267" s="57">
        <v>92</v>
      </c>
      <c r="O267" s="57">
        <v>77</v>
      </c>
      <c r="P267" s="57">
        <v>78</v>
      </c>
      <c r="Q267" s="57">
        <v>94</v>
      </c>
      <c r="R267" s="57">
        <v>102</v>
      </c>
      <c r="S267" s="57">
        <v>132</v>
      </c>
      <c r="T267" s="57">
        <v>132</v>
      </c>
      <c r="U267" s="57">
        <v>153</v>
      </c>
    </row>
    <row r="268" spans="1:21" x14ac:dyDescent="0.2">
      <c r="A268" s="266" t="s">
        <v>172</v>
      </c>
      <c r="B268" s="267" t="s">
        <v>172</v>
      </c>
      <c r="C268" s="268" t="s">
        <v>172</v>
      </c>
      <c r="D268" s="99" t="s">
        <v>27</v>
      </c>
      <c r="E268" s="54">
        <v>5000710733</v>
      </c>
      <c r="F268" s="56">
        <v>24</v>
      </c>
      <c r="G268" s="54" t="s">
        <v>19</v>
      </c>
      <c r="H268" s="54" t="s">
        <v>52</v>
      </c>
      <c r="I268" s="54">
        <v>10</v>
      </c>
      <c r="J268" s="57">
        <v>383</v>
      </c>
      <c r="K268" s="57"/>
      <c r="L268" s="57">
        <v>335</v>
      </c>
      <c r="M268" s="57"/>
      <c r="N268" s="57">
        <v>249</v>
      </c>
      <c r="O268" s="57"/>
      <c r="P268" s="57">
        <v>205</v>
      </c>
      <c r="Q268" s="57"/>
      <c r="R268" s="57">
        <v>231</v>
      </c>
      <c r="S268" s="57"/>
      <c r="T268" s="57">
        <v>300</v>
      </c>
      <c r="U268" s="57"/>
    </row>
    <row r="269" spans="1:21" x14ac:dyDescent="0.2">
      <c r="A269" s="266" t="s">
        <v>172</v>
      </c>
      <c r="B269" s="267" t="s">
        <v>172</v>
      </c>
      <c r="C269" s="268" t="s">
        <v>172</v>
      </c>
      <c r="D269" s="99" t="s">
        <v>27</v>
      </c>
      <c r="E269" s="54">
        <v>5001608837</v>
      </c>
      <c r="F269" s="56">
        <v>24</v>
      </c>
      <c r="G269" s="54" t="s">
        <v>26</v>
      </c>
      <c r="H269" s="54" t="s">
        <v>52</v>
      </c>
      <c r="I269" s="54">
        <v>10</v>
      </c>
      <c r="J269" s="57">
        <v>1180</v>
      </c>
      <c r="K269" s="57">
        <v>1030</v>
      </c>
      <c r="L269" s="57">
        <v>910</v>
      </c>
      <c r="M269" s="57">
        <v>810</v>
      </c>
      <c r="N269" s="57">
        <v>800</v>
      </c>
      <c r="O269" s="57">
        <v>720</v>
      </c>
      <c r="P269" s="57">
        <v>750</v>
      </c>
      <c r="Q269" s="57">
        <v>730</v>
      </c>
      <c r="R269" s="57">
        <v>770</v>
      </c>
      <c r="S269" s="57">
        <v>900</v>
      </c>
      <c r="T269" s="57">
        <v>890</v>
      </c>
      <c r="U269" s="57">
        <v>1070</v>
      </c>
    </row>
    <row r="270" spans="1:21" x14ac:dyDescent="0.2">
      <c r="A270" s="266" t="s">
        <v>172</v>
      </c>
      <c r="B270" s="267" t="s">
        <v>172</v>
      </c>
      <c r="C270" s="268" t="s">
        <v>172</v>
      </c>
      <c r="D270" s="99" t="s">
        <v>27</v>
      </c>
      <c r="E270" s="54">
        <v>5000857723</v>
      </c>
      <c r="F270" s="56">
        <v>24</v>
      </c>
      <c r="G270" s="54" t="s">
        <v>19</v>
      </c>
      <c r="H270" s="54" t="s">
        <v>52</v>
      </c>
      <c r="I270" s="54">
        <v>10</v>
      </c>
      <c r="J270" s="57">
        <v>1176</v>
      </c>
      <c r="K270" s="57"/>
      <c r="L270" s="57">
        <v>1023</v>
      </c>
      <c r="M270" s="57"/>
      <c r="N270" s="57">
        <v>753</v>
      </c>
      <c r="O270" s="57"/>
      <c r="P270" s="57">
        <v>594</v>
      </c>
      <c r="Q270" s="57"/>
      <c r="R270" s="57">
        <v>688</v>
      </c>
      <c r="S270" s="57"/>
      <c r="T270" s="57">
        <v>947</v>
      </c>
      <c r="U270" s="57"/>
    </row>
    <row r="271" spans="1:21" x14ac:dyDescent="0.2">
      <c r="A271" s="266" t="s">
        <v>172</v>
      </c>
      <c r="B271" s="267" t="s">
        <v>172</v>
      </c>
      <c r="C271" s="268" t="s">
        <v>172</v>
      </c>
      <c r="D271" s="99" t="s">
        <v>27</v>
      </c>
      <c r="E271" s="54">
        <v>5001719922</v>
      </c>
      <c r="F271" s="56">
        <v>24</v>
      </c>
      <c r="G271" s="54" t="s">
        <v>26</v>
      </c>
      <c r="H271" s="54" t="s">
        <v>52</v>
      </c>
      <c r="I271" s="54">
        <v>10</v>
      </c>
      <c r="J271" s="57">
        <v>288</v>
      </c>
      <c r="K271" s="57">
        <v>312</v>
      </c>
      <c r="L271" s="57">
        <v>305</v>
      </c>
      <c r="M271" s="57">
        <v>268</v>
      </c>
      <c r="N271" s="57">
        <v>251</v>
      </c>
      <c r="O271" s="57">
        <v>245</v>
      </c>
      <c r="P271" s="57">
        <v>257</v>
      </c>
      <c r="Q271" s="57">
        <v>236</v>
      </c>
      <c r="R271" s="57">
        <v>251</v>
      </c>
      <c r="S271" s="57">
        <v>278</v>
      </c>
      <c r="T271" s="57">
        <v>270</v>
      </c>
      <c r="U271" s="57">
        <v>305</v>
      </c>
    </row>
    <row r="272" spans="1:21" x14ac:dyDescent="0.2">
      <c r="A272" s="266" t="s">
        <v>172</v>
      </c>
      <c r="B272" s="267" t="s">
        <v>172</v>
      </c>
      <c r="C272" s="268" t="s">
        <v>172</v>
      </c>
      <c r="D272" s="99" t="s">
        <v>27</v>
      </c>
      <c r="E272" s="54">
        <v>5000936826</v>
      </c>
      <c r="F272" s="56">
        <v>24</v>
      </c>
      <c r="G272" s="54" t="s">
        <v>26</v>
      </c>
      <c r="H272" s="54" t="s">
        <v>52</v>
      </c>
      <c r="I272" s="54">
        <v>10</v>
      </c>
      <c r="J272" s="57">
        <v>660</v>
      </c>
      <c r="K272" s="57">
        <v>600</v>
      </c>
      <c r="L272" s="57">
        <v>570</v>
      </c>
      <c r="M272" s="57">
        <v>510</v>
      </c>
      <c r="N272" s="57">
        <v>410</v>
      </c>
      <c r="O272" s="57">
        <v>340</v>
      </c>
      <c r="P272" s="57">
        <v>330</v>
      </c>
      <c r="Q272" s="57">
        <v>310</v>
      </c>
      <c r="R272" s="57">
        <v>380</v>
      </c>
      <c r="S272" s="57">
        <v>490</v>
      </c>
      <c r="T272" s="57">
        <v>560</v>
      </c>
      <c r="U272" s="57">
        <v>540</v>
      </c>
    </row>
    <row r="273" spans="1:21" x14ac:dyDescent="0.2">
      <c r="A273" s="266" t="s">
        <v>172</v>
      </c>
      <c r="B273" s="267" t="s">
        <v>172</v>
      </c>
      <c r="C273" s="268" t="s">
        <v>172</v>
      </c>
      <c r="D273" s="99" t="s">
        <v>27</v>
      </c>
      <c r="E273" s="54">
        <v>5001792639</v>
      </c>
      <c r="F273" s="56">
        <v>24</v>
      </c>
      <c r="G273" s="54" t="s">
        <v>26</v>
      </c>
      <c r="H273" s="54" t="s">
        <v>52</v>
      </c>
      <c r="I273" s="54">
        <v>10</v>
      </c>
      <c r="J273" s="57">
        <v>180</v>
      </c>
      <c r="K273" s="57">
        <v>172</v>
      </c>
      <c r="L273" s="57">
        <v>152</v>
      </c>
      <c r="M273" s="57">
        <v>131</v>
      </c>
      <c r="N273" s="57">
        <v>122</v>
      </c>
      <c r="O273" s="57">
        <v>97</v>
      </c>
      <c r="P273" s="57">
        <v>90</v>
      </c>
      <c r="Q273" s="57">
        <v>102</v>
      </c>
      <c r="R273" s="57">
        <v>123</v>
      </c>
      <c r="S273" s="57">
        <v>133</v>
      </c>
      <c r="T273" s="57">
        <v>168</v>
      </c>
      <c r="U273" s="57">
        <v>181</v>
      </c>
    </row>
    <row r="274" spans="1:21" x14ac:dyDescent="0.2">
      <c r="A274" s="266" t="s">
        <v>172</v>
      </c>
      <c r="B274" s="267" t="s">
        <v>172</v>
      </c>
      <c r="C274" s="268" t="s">
        <v>172</v>
      </c>
      <c r="D274" s="99" t="s">
        <v>27</v>
      </c>
      <c r="E274" s="54">
        <v>5000513961</v>
      </c>
      <c r="F274" s="56">
        <v>24</v>
      </c>
      <c r="G274" s="54" t="s">
        <v>26</v>
      </c>
      <c r="H274" s="54" t="s">
        <v>52</v>
      </c>
      <c r="I274" s="54">
        <v>10</v>
      </c>
      <c r="J274" s="57">
        <v>359</v>
      </c>
      <c r="K274" s="57"/>
      <c r="L274" s="57">
        <v>316</v>
      </c>
      <c r="M274" s="57"/>
      <c r="N274" s="57">
        <v>226</v>
      </c>
      <c r="O274" s="57"/>
      <c r="P274" s="57">
        <v>193</v>
      </c>
      <c r="Q274" s="57"/>
      <c r="R274" s="57">
        <v>251</v>
      </c>
      <c r="S274" s="57"/>
      <c r="T274" s="57">
        <v>353</v>
      </c>
      <c r="U274" s="57"/>
    </row>
    <row r="275" spans="1:21" x14ac:dyDescent="0.2">
      <c r="A275" s="266" t="s">
        <v>172</v>
      </c>
      <c r="B275" s="267" t="s">
        <v>172</v>
      </c>
      <c r="C275" s="268" t="s">
        <v>172</v>
      </c>
      <c r="D275" s="99" t="s">
        <v>27</v>
      </c>
      <c r="E275" s="54">
        <v>5001162708</v>
      </c>
      <c r="F275" s="56">
        <v>24</v>
      </c>
      <c r="G275" s="54" t="s">
        <v>26</v>
      </c>
      <c r="H275" s="54" t="s">
        <v>52</v>
      </c>
      <c r="I275" s="54">
        <v>10</v>
      </c>
      <c r="J275" s="57">
        <v>882</v>
      </c>
      <c r="K275" s="57">
        <v>820</v>
      </c>
      <c r="L275" s="57">
        <v>740</v>
      </c>
      <c r="M275" s="57">
        <v>619</v>
      </c>
      <c r="N275" s="57">
        <v>571</v>
      </c>
      <c r="O275" s="57">
        <v>467</v>
      </c>
      <c r="P275" s="57">
        <v>425</v>
      </c>
      <c r="Q275" s="57">
        <v>482</v>
      </c>
      <c r="R275" s="57">
        <v>576</v>
      </c>
      <c r="S275" s="57">
        <v>632</v>
      </c>
      <c r="T275" s="57">
        <v>817</v>
      </c>
      <c r="U275" s="57">
        <v>879</v>
      </c>
    </row>
    <row r="276" spans="1:21" x14ac:dyDescent="0.2">
      <c r="A276" s="266" t="s">
        <v>172</v>
      </c>
      <c r="B276" s="267" t="s">
        <v>172</v>
      </c>
      <c r="C276" s="268" t="s">
        <v>172</v>
      </c>
      <c r="D276" s="99" t="s">
        <v>27</v>
      </c>
      <c r="E276" s="54">
        <v>5000082222</v>
      </c>
      <c r="F276" s="56">
        <v>24</v>
      </c>
      <c r="G276" s="54" t="s">
        <v>19</v>
      </c>
      <c r="H276" s="54" t="s">
        <v>52</v>
      </c>
      <c r="I276" s="54">
        <v>10</v>
      </c>
      <c r="J276" s="57">
        <v>352</v>
      </c>
      <c r="K276" s="57">
        <v>361</v>
      </c>
      <c r="L276" s="57">
        <v>287</v>
      </c>
      <c r="M276" s="57">
        <v>252</v>
      </c>
      <c r="N276" s="57">
        <v>236</v>
      </c>
      <c r="O276" s="57">
        <v>194</v>
      </c>
      <c r="P276" s="57">
        <v>183</v>
      </c>
      <c r="Q276" s="57">
        <v>226</v>
      </c>
      <c r="R276" s="57">
        <v>250</v>
      </c>
      <c r="S276" s="57">
        <v>314</v>
      </c>
      <c r="T276" s="57">
        <v>324</v>
      </c>
      <c r="U276" s="57">
        <v>358</v>
      </c>
    </row>
    <row r="277" spans="1:21" x14ac:dyDescent="0.2">
      <c r="A277" s="266" t="s">
        <v>172</v>
      </c>
      <c r="B277" s="267" t="s">
        <v>172</v>
      </c>
      <c r="C277" s="268" t="s">
        <v>172</v>
      </c>
      <c r="D277" s="99" t="s">
        <v>27</v>
      </c>
      <c r="E277" s="54">
        <v>5000872292</v>
      </c>
      <c r="F277" s="56">
        <v>24</v>
      </c>
      <c r="G277" s="54" t="s">
        <v>19</v>
      </c>
      <c r="H277" s="54" t="s">
        <v>52</v>
      </c>
      <c r="I277" s="54">
        <v>10</v>
      </c>
      <c r="J277" s="57">
        <v>1148</v>
      </c>
      <c r="K277" s="57"/>
      <c r="L277" s="57">
        <v>1067</v>
      </c>
      <c r="M277" s="57"/>
      <c r="N277" s="57">
        <v>925</v>
      </c>
      <c r="O277" s="57"/>
      <c r="P277" s="57">
        <v>852</v>
      </c>
      <c r="Q277" s="57"/>
      <c r="R277" s="57">
        <v>886</v>
      </c>
      <c r="S277" s="57"/>
      <c r="T277" s="57">
        <v>966</v>
      </c>
      <c r="U277" s="57"/>
    </row>
    <row r="278" spans="1:21" x14ac:dyDescent="0.2">
      <c r="A278" s="266" t="s">
        <v>172</v>
      </c>
      <c r="B278" s="267" t="s">
        <v>172</v>
      </c>
      <c r="C278" s="268" t="s">
        <v>172</v>
      </c>
      <c r="D278" s="99" t="s">
        <v>27</v>
      </c>
      <c r="E278" s="54">
        <v>5000331532</v>
      </c>
      <c r="F278" s="56">
        <v>24</v>
      </c>
      <c r="G278" s="54" t="s">
        <v>26</v>
      </c>
      <c r="H278" s="54" t="s">
        <v>52</v>
      </c>
      <c r="I278" s="54">
        <v>10</v>
      </c>
      <c r="J278" s="57">
        <v>1900</v>
      </c>
      <c r="K278" s="57"/>
      <c r="L278" s="57">
        <v>1700</v>
      </c>
      <c r="M278" s="57"/>
      <c r="N278" s="57">
        <v>1482</v>
      </c>
      <c r="O278" s="57"/>
      <c r="P278" s="57">
        <v>1281</v>
      </c>
      <c r="Q278" s="57"/>
      <c r="R278" s="57">
        <v>1277</v>
      </c>
      <c r="S278" s="57"/>
      <c r="T278" s="57">
        <v>1648</v>
      </c>
      <c r="U278" s="57"/>
    </row>
    <row r="279" spans="1:21" x14ac:dyDescent="0.2">
      <c r="A279" s="266" t="s">
        <v>172</v>
      </c>
      <c r="B279" s="267" t="s">
        <v>172</v>
      </c>
      <c r="C279" s="268" t="s">
        <v>172</v>
      </c>
      <c r="D279" s="99" t="s">
        <v>27</v>
      </c>
      <c r="E279" s="54">
        <v>5000970655</v>
      </c>
      <c r="F279" s="56">
        <v>24</v>
      </c>
      <c r="G279" s="54" t="s">
        <v>26</v>
      </c>
      <c r="H279" s="54" t="s">
        <v>52</v>
      </c>
      <c r="I279" s="54">
        <v>10</v>
      </c>
      <c r="J279" s="57">
        <v>260</v>
      </c>
      <c r="K279" s="57">
        <v>260</v>
      </c>
      <c r="L279" s="57">
        <v>230</v>
      </c>
      <c r="M279" s="57">
        <v>220</v>
      </c>
      <c r="N279" s="57">
        <v>170</v>
      </c>
      <c r="O279" s="57">
        <v>150</v>
      </c>
      <c r="P279" s="57">
        <v>150</v>
      </c>
      <c r="Q279" s="57">
        <v>140</v>
      </c>
      <c r="R279" s="57">
        <v>170</v>
      </c>
      <c r="S279" s="57">
        <v>220</v>
      </c>
      <c r="T279" s="57">
        <v>240</v>
      </c>
      <c r="U279" s="57">
        <v>290</v>
      </c>
    </row>
    <row r="280" spans="1:21" x14ac:dyDescent="0.2">
      <c r="A280" s="266" t="s">
        <v>172</v>
      </c>
      <c r="B280" s="267" t="s">
        <v>172</v>
      </c>
      <c r="C280" s="268" t="s">
        <v>172</v>
      </c>
      <c r="D280" s="99" t="s">
        <v>27</v>
      </c>
      <c r="E280" s="54">
        <v>5000580857</v>
      </c>
      <c r="F280" s="56">
        <v>24</v>
      </c>
      <c r="G280" s="54" t="s">
        <v>19</v>
      </c>
      <c r="H280" s="54" t="s">
        <v>52</v>
      </c>
      <c r="I280" s="54">
        <v>10</v>
      </c>
      <c r="J280" s="57">
        <v>348</v>
      </c>
      <c r="K280" s="57"/>
      <c r="L280" s="57">
        <v>282</v>
      </c>
      <c r="M280" s="57"/>
      <c r="N280" s="57">
        <v>219</v>
      </c>
      <c r="O280" s="57"/>
      <c r="P280" s="57">
        <v>179</v>
      </c>
      <c r="Q280" s="57"/>
      <c r="R280" s="57">
        <v>227</v>
      </c>
      <c r="S280" s="57"/>
      <c r="T280" s="57">
        <v>298</v>
      </c>
      <c r="U280" s="57"/>
    </row>
    <row r="281" spans="1:21" x14ac:dyDescent="0.2">
      <c r="A281" s="266" t="s">
        <v>172</v>
      </c>
      <c r="B281" s="267" t="s">
        <v>172</v>
      </c>
      <c r="C281" s="268" t="s">
        <v>172</v>
      </c>
      <c r="D281" s="99" t="s">
        <v>27</v>
      </c>
      <c r="E281" s="54">
        <v>5001752551</v>
      </c>
      <c r="F281" s="56">
        <v>24</v>
      </c>
      <c r="G281" s="54" t="s">
        <v>26</v>
      </c>
      <c r="H281" s="54" t="s">
        <v>52</v>
      </c>
      <c r="I281" s="54">
        <v>10</v>
      </c>
      <c r="J281" s="57">
        <v>771</v>
      </c>
      <c r="K281" s="57">
        <v>662</v>
      </c>
      <c r="L281" s="57">
        <v>593</v>
      </c>
      <c r="M281" s="57">
        <v>533</v>
      </c>
      <c r="N281" s="57">
        <v>509</v>
      </c>
      <c r="O281" s="57">
        <v>439</v>
      </c>
      <c r="P281" s="57">
        <v>456</v>
      </c>
      <c r="Q281" s="57">
        <v>463</v>
      </c>
      <c r="R281" s="57">
        <v>510</v>
      </c>
      <c r="S281" s="57">
        <v>607</v>
      </c>
      <c r="T281" s="57">
        <v>620</v>
      </c>
      <c r="U281" s="57">
        <v>724</v>
      </c>
    </row>
    <row r="282" spans="1:21" x14ac:dyDescent="0.2">
      <c r="A282" s="266" t="s">
        <v>172</v>
      </c>
      <c r="B282" s="267" t="s">
        <v>172</v>
      </c>
      <c r="C282" s="268" t="s">
        <v>172</v>
      </c>
      <c r="D282" s="99" t="s">
        <v>27</v>
      </c>
      <c r="E282" s="54">
        <v>5000551149</v>
      </c>
      <c r="F282" s="56">
        <v>24</v>
      </c>
      <c r="G282" s="54" t="s">
        <v>26</v>
      </c>
      <c r="H282" s="54" t="s">
        <v>52</v>
      </c>
      <c r="I282" s="54">
        <v>10</v>
      </c>
      <c r="J282" s="57">
        <v>530</v>
      </c>
      <c r="K282" s="57">
        <v>470</v>
      </c>
      <c r="L282" s="57">
        <v>460</v>
      </c>
      <c r="M282" s="57">
        <v>430</v>
      </c>
      <c r="N282" s="57">
        <v>440</v>
      </c>
      <c r="O282" s="57">
        <v>400</v>
      </c>
      <c r="P282" s="57">
        <v>380</v>
      </c>
      <c r="Q282" s="57">
        <v>420</v>
      </c>
      <c r="R282" s="57">
        <v>420</v>
      </c>
      <c r="S282" s="57">
        <v>480</v>
      </c>
      <c r="T282" s="57">
        <v>455.81</v>
      </c>
      <c r="U282" s="57">
        <v>534.19000000000005</v>
      </c>
    </row>
    <row r="283" spans="1:21" x14ac:dyDescent="0.2">
      <c r="A283" s="266" t="s">
        <v>172</v>
      </c>
      <c r="B283" s="267" t="s">
        <v>172</v>
      </c>
      <c r="C283" s="268" t="s">
        <v>172</v>
      </c>
      <c r="D283" s="99" t="s">
        <v>27</v>
      </c>
      <c r="E283" s="54">
        <v>5000758983</v>
      </c>
      <c r="F283" s="56">
        <v>24</v>
      </c>
      <c r="G283" s="54" t="s">
        <v>26</v>
      </c>
      <c r="H283" s="54" t="s">
        <v>52</v>
      </c>
      <c r="I283" s="54">
        <v>10</v>
      </c>
      <c r="J283" s="57">
        <v>390</v>
      </c>
      <c r="K283" s="57">
        <v>370</v>
      </c>
      <c r="L283" s="57">
        <v>350</v>
      </c>
      <c r="M283" s="57">
        <v>360</v>
      </c>
      <c r="N283" s="57">
        <v>320</v>
      </c>
      <c r="O283" s="57">
        <v>310</v>
      </c>
      <c r="P283" s="57">
        <v>320</v>
      </c>
      <c r="Q283" s="57">
        <v>300</v>
      </c>
      <c r="R283" s="57">
        <v>320</v>
      </c>
      <c r="S283" s="57">
        <v>370</v>
      </c>
      <c r="T283" s="57">
        <v>370</v>
      </c>
      <c r="U283" s="57">
        <v>420</v>
      </c>
    </row>
    <row r="284" spans="1:21" x14ac:dyDescent="0.2">
      <c r="A284" s="266" t="s">
        <v>172</v>
      </c>
      <c r="B284" s="267" t="s">
        <v>172</v>
      </c>
      <c r="C284" s="268" t="s">
        <v>172</v>
      </c>
      <c r="D284" s="99" t="s">
        <v>27</v>
      </c>
      <c r="E284" s="54">
        <v>5001308803</v>
      </c>
      <c r="F284" s="56">
        <v>24</v>
      </c>
      <c r="G284" s="54" t="s">
        <v>26</v>
      </c>
      <c r="H284" s="54" t="s">
        <v>52</v>
      </c>
      <c r="I284" s="54">
        <v>10</v>
      </c>
      <c r="J284" s="57">
        <v>250</v>
      </c>
      <c r="K284" s="57">
        <v>210</v>
      </c>
      <c r="L284" s="57">
        <v>180</v>
      </c>
      <c r="M284" s="57">
        <v>160</v>
      </c>
      <c r="N284" s="57">
        <v>150</v>
      </c>
      <c r="O284" s="57">
        <v>140</v>
      </c>
      <c r="P284" s="57">
        <v>140</v>
      </c>
      <c r="Q284" s="57">
        <v>150</v>
      </c>
      <c r="R284" s="57">
        <v>170</v>
      </c>
      <c r="S284" s="57">
        <v>210</v>
      </c>
      <c r="T284" s="57">
        <v>220</v>
      </c>
      <c r="U284" s="57">
        <v>240</v>
      </c>
    </row>
    <row r="285" spans="1:21" x14ac:dyDescent="0.2">
      <c r="A285" s="266" t="s">
        <v>172</v>
      </c>
      <c r="B285" s="267" t="s">
        <v>172</v>
      </c>
      <c r="C285" s="268" t="s">
        <v>172</v>
      </c>
      <c r="D285" s="99" t="s">
        <v>27</v>
      </c>
      <c r="E285" s="54">
        <v>5000119335</v>
      </c>
      <c r="F285" s="56">
        <v>24</v>
      </c>
      <c r="G285" s="54" t="s">
        <v>26</v>
      </c>
      <c r="H285" s="54" t="s">
        <v>52</v>
      </c>
      <c r="I285" s="54">
        <v>10</v>
      </c>
      <c r="J285" s="57">
        <v>1200</v>
      </c>
      <c r="K285" s="57">
        <v>980</v>
      </c>
      <c r="L285" s="57">
        <v>890</v>
      </c>
      <c r="M285" s="57">
        <v>800</v>
      </c>
      <c r="N285" s="57">
        <v>770</v>
      </c>
      <c r="O285" s="57">
        <v>660</v>
      </c>
      <c r="P285" s="57">
        <v>610</v>
      </c>
      <c r="Q285" s="57">
        <v>630</v>
      </c>
      <c r="R285" s="57">
        <v>710</v>
      </c>
      <c r="S285" s="57">
        <v>850</v>
      </c>
      <c r="T285" s="57">
        <v>880</v>
      </c>
      <c r="U285" s="57">
        <v>990</v>
      </c>
    </row>
    <row r="286" spans="1:21" x14ac:dyDescent="0.2">
      <c r="A286" s="266" t="s">
        <v>172</v>
      </c>
      <c r="B286" s="267" t="s">
        <v>172</v>
      </c>
      <c r="C286" s="268" t="s">
        <v>172</v>
      </c>
      <c r="D286" s="99" t="s">
        <v>27</v>
      </c>
      <c r="E286" s="54">
        <v>5001353972</v>
      </c>
      <c r="F286" s="56">
        <v>24</v>
      </c>
      <c r="G286" s="54" t="s">
        <v>26</v>
      </c>
      <c r="H286" s="54" t="s">
        <v>52</v>
      </c>
      <c r="I286" s="54">
        <v>10</v>
      </c>
      <c r="J286" s="57">
        <v>350</v>
      </c>
      <c r="K286" s="57">
        <v>330</v>
      </c>
      <c r="L286" s="57">
        <v>310</v>
      </c>
      <c r="M286" s="57">
        <v>330</v>
      </c>
      <c r="N286" s="57">
        <v>300</v>
      </c>
      <c r="O286" s="57">
        <v>300</v>
      </c>
      <c r="P286" s="57">
        <v>310</v>
      </c>
      <c r="Q286" s="57">
        <v>280</v>
      </c>
      <c r="R286" s="57">
        <v>310</v>
      </c>
      <c r="S286" s="57">
        <v>340</v>
      </c>
      <c r="T286" s="57">
        <v>330</v>
      </c>
      <c r="U286" s="57">
        <v>390</v>
      </c>
    </row>
    <row r="287" spans="1:21" x14ac:dyDescent="0.2">
      <c r="A287" s="266" t="s">
        <v>172</v>
      </c>
      <c r="B287" s="267" t="s">
        <v>172</v>
      </c>
      <c r="C287" s="268" t="s">
        <v>172</v>
      </c>
      <c r="D287" s="99" t="s">
        <v>27</v>
      </c>
      <c r="E287" s="54">
        <v>5000388489</v>
      </c>
      <c r="F287" s="56">
        <v>24</v>
      </c>
      <c r="G287" s="54" t="s">
        <v>26</v>
      </c>
      <c r="H287" s="54" t="s">
        <v>52</v>
      </c>
      <c r="I287" s="54">
        <v>10</v>
      </c>
      <c r="J287" s="57">
        <v>300</v>
      </c>
      <c r="K287" s="57">
        <v>270</v>
      </c>
      <c r="L287" s="57">
        <v>250</v>
      </c>
      <c r="M287" s="57">
        <v>237.42</v>
      </c>
      <c r="N287" s="57">
        <v>184.84</v>
      </c>
      <c r="O287" s="57">
        <v>137.74</v>
      </c>
      <c r="P287" s="57">
        <v>180</v>
      </c>
      <c r="Q287" s="57">
        <v>130</v>
      </c>
      <c r="R287" s="57">
        <v>210</v>
      </c>
      <c r="S287" s="57">
        <v>200</v>
      </c>
      <c r="T287" s="57">
        <v>250</v>
      </c>
      <c r="U287" s="57">
        <v>300</v>
      </c>
    </row>
    <row r="288" spans="1:21" x14ac:dyDescent="0.2">
      <c r="A288" s="266" t="s">
        <v>172</v>
      </c>
      <c r="B288" s="267" t="s">
        <v>172</v>
      </c>
      <c r="C288" s="268" t="s">
        <v>172</v>
      </c>
      <c r="D288" s="99" t="s">
        <v>27</v>
      </c>
      <c r="E288" s="54">
        <v>5001056627</v>
      </c>
      <c r="F288" s="56">
        <v>24</v>
      </c>
      <c r="G288" s="54" t="s">
        <v>26</v>
      </c>
      <c r="H288" s="54" t="s">
        <v>52</v>
      </c>
      <c r="I288" s="54">
        <v>10</v>
      </c>
      <c r="J288" s="57">
        <v>6297</v>
      </c>
      <c r="K288" s="57"/>
      <c r="L288" s="57">
        <v>5620</v>
      </c>
      <c r="M288" s="57"/>
      <c r="N288" s="57">
        <v>4346</v>
      </c>
      <c r="O288" s="57"/>
      <c r="P288" s="57">
        <v>3531</v>
      </c>
      <c r="Q288" s="57"/>
      <c r="R288" s="57">
        <v>3497</v>
      </c>
      <c r="S288" s="57"/>
      <c r="T288" s="57">
        <v>5005.3389999999999</v>
      </c>
      <c r="U288" s="57"/>
    </row>
    <row r="289" spans="1:21" x14ac:dyDescent="0.2">
      <c r="A289" s="266" t="s">
        <v>172</v>
      </c>
      <c r="B289" s="267" t="s">
        <v>172</v>
      </c>
      <c r="C289" s="268" t="s">
        <v>172</v>
      </c>
      <c r="D289" s="99" t="s">
        <v>27</v>
      </c>
      <c r="E289" s="54">
        <v>5001022797</v>
      </c>
      <c r="F289" s="56">
        <v>24</v>
      </c>
      <c r="G289" s="54" t="s">
        <v>26</v>
      </c>
      <c r="H289" s="54" t="s">
        <v>52</v>
      </c>
      <c r="I289" s="54">
        <v>10</v>
      </c>
      <c r="J289" s="57">
        <v>964</v>
      </c>
      <c r="K289" s="57">
        <v>914</v>
      </c>
      <c r="L289" s="57">
        <v>889</v>
      </c>
      <c r="M289" s="57">
        <v>777</v>
      </c>
      <c r="N289" s="57">
        <v>693</v>
      </c>
      <c r="O289" s="57">
        <v>707</v>
      </c>
      <c r="P289" s="57">
        <v>675</v>
      </c>
      <c r="Q289" s="57">
        <v>750</v>
      </c>
      <c r="R289" s="57">
        <v>1008</v>
      </c>
      <c r="S289" s="57">
        <v>1071</v>
      </c>
      <c r="T289" s="57">
        <v>1223</v>
      </c>
      <c r="U289" s="57">
        <v>1153</v>
      </c>
    </row>
    <row r="290" spans="1:21" x14ac:dyDescent="0.2">
      <c r="A290" s="266" t="s">
        <v>172</v>
      </c>
      <c r="B290" s="267" t="s">
        <v>172</v>
      </c>
      <c r="C290" s="268" t="s">
        <v>172</v>
      </c>
      <c r="D290" s="99" t="s">
        <v>27</v>
      </c>
      <c r="E290" s="54">
        <v>5000527966</v>
      </c>
      <c r="F290" s="56">
        <v>24</v>
      </c>
      <c r="G290" s="54" t="s">
        <v>26</v>
      </c>
      <c r="H290" s="54" t="s">
        <v>52</v>
      </c>
      <c r="I290" s="54">
        <v>10</v>
      </c>
      <c r="J290" s="57">
        <v>469</v>
      </c>
      <c r="K290" s="57">
        <v>452</v>
      </c>
      <c r="L290" s="57">
        <v>429</v>
      </c>
      <c r="M290" s="57">
        <v>372</v>
      </c>
      <c r="N290" s="57">
        <v>349</v>
      </c>
      <c r="O290" s="57">
        <v>293</v>
      </c>
      <c r="P290" s="57">
        <v>268</v>
      </c>
      <c r="Q290" s="57">
        <v>282</v>
      </c>
      <c r="R290" s="57">
        <v>311</v>
      </c>
      <c r="S290" s="57">
        <v>321</v>
      </c>
      <c r="T290" s="57">
        <v>440</v>
      </c>
      <c r="U290" s="57">
        <v>464</v>
      </c>
    </row>
    <row r="291" spans="1:21" x14ac:dyDescent="0.2">
      <c r="A291" s="266" t="s">
        <v>172</v>
      </c>
      <c r="B291" s="267" t="s">
        <v>172</v>
      </c>
      <c r="C291" s="268" t="s">
        <v>172</v>
      </c>
      <c r="D291" s="99" t="s">
        <v>27</v>
      </c>
      <c r="E291" s="54">
        <v>5000689665</v>
      </c>
      <c r="F291" s="56">
        <v>24</v>
      </c>
      <c r="G291" s="54" t="s">
        <v>26</v>
      </c>
      <c r="H291" s="54" t="s">
        <v>52</v>
      </c>
      <c r="I291" s="54">
        <v>10</v>
      </c>
      <c r="J291" s="57">
        <v>570</v>
      </c>
      <c r="K291" s="57">
        <v>520</v>
      </c>
      <c r="L291" s="57">
        <v>480</v>
      </c>
      <c r="M291" s="57">
        <v>440</v>
      </c>
      <c r="N291" s="57">
        <v>350</v>
      </c>
      <c r="O291" s="57">
        <v>290</v>
      </c>
      <c r="P291" s="57">
        <v>280</v>
      </c>
      <c r="Q291" s="57">
        <v>260</v>
      </c>
      <c r="R291" s="57">
        <v>320</v>
      </c>
      <c r="S291" s="57">
        <v>410</v>
      </c>
      <c r="T291" s="57">
        <v>470</v>
      </c>
      <c r="U291" s="57">
        <v>520</v>
      </c>
    </row>
    <row r="292" spans="1:21" x14ac:dyDescent="0.2">
      <c r="A292" s="266" t="s">
        <v>172</v>
      </c>
      <c r="B292" s="267" t="s">
        <v>172</v>
      </c>
      <c r="C292" s="268" t="s">
        <v>172</v>
      </c>
      <c r="D292" s="99" t="s">
        <v>27</v>
      </c>
      <c r="E292" s="54">
        <v>5000085442</v>
      </c>
      <c r="F292" s="56">
        <v>24</v>
      </c>
      <c r="G292" s="54" t="s">
        <v>26</v>
      </c>
      <c r="H292" s="54" t="s">
        <v>52</v>
      </c>
      <c r="I292" s="54">
        <v>10</v>
      </c>
      <c r="J292" s="57">
        <v>524</v>
      </c>
      <c r="K292" s="57">
        <v>462</v>
      </c>
      <c r="L292" s="57">
        <v>497</v>
      </c>
      <c r="M292" s="57">
        <v>444</v>
      </c>
      <c r="N292" s="57">
        <v>439</v>
      </c>
      <c r="O292" s="57">
        <v>380</v>
      </c>
      <c r="P292" s="57">
        <v>347</v>
      </c>
      <c r="Q292" s="57">
        <v>380</v>
      </c>
      <c r="R292" s="57">
        <v>368</v>
      </c>
      <c r="S292" s="57">
        <v>414</v>
      </c>
      <c r="T292" s="57">
        <v>439</v>
      </c>
      <c r="U292" s="57">
        <v>535</v>
      </c>
    </row>
    <row r="293" spans="1:21" x14ac:dyDescent="0.2">
      <c r="A293" s="266" t="s">
        <v>172</v>
      </c>
      <c r="B293" s="267" t="s">
        <v>172</v>
      </c>
      <c r="C293" s="268" t="s">
        <v>172</v>
      </c>
      <c r="D293" s="99" t="s">
        <v>27</v>
      </c>
      <c r="E293" s="54">
        <v>5000616408</v>
      </c>
      <c r="F293" s="56">
        <v>24</v>
      </c>
      <c r="G293" s="54" t="s">
        <v>26</v>
      </c>
      <c r="H293" s="54" t="s">
        <v>52</v>
      </c>
      <c r="I293" s="54">
        <v>10</v>
      </c>
      <c r="J293" s="57"/>
      <c r="K293" s="57">
        <v>6800</v>
      </c>
      <c r="L293" s="57"/>
      <c r="M293" s="57">
        <v>5360</v>
      </c>
      <c r="N293" s="57"/>
      <c r="O293" s="57">
        <v>4080</v>
      </c>
      <c r="P293" s="57"/>
      <c r="Q293" s="57">
        <v>3280</v>
      </c>
      <c r="R293" s="57"/>
      <c r="S293" s="57">
        <v>4560</v>
      </c>
      <c r="T293" s="57"/>
      <c r="U293" s="57">
        <v>6400</v>
      </c>
    </row>
    <row r="294" spans="1:21" x14ac:dyDescent="0.2">
      <c r="A294" s="266" t="s">
        <v>172</v>
      </c>
      <c r="B294" s="267" t="s">
        <v>172</v>
      </c>
      <c r="C294" s="268" t="s">
        <v>172</v>
      </c>
      <c r="D294" s="99" t="s">
        <v>27</v>
      </c>
      <c r="E294" s="54">
        <v>5000924767</v>
      </c>
      <c r="F294" s="56">
        <v>24</v>
      </c>
      <c r="G294" s="54" t="s">
        <v>19</v>
      </c>
      <c r="H294" s="54" t="s">
        <v>52</v>
      </c>
      <c r="I294" s="54">
        <v>10</v>
      </c>
      <c r="J294" s="57">
        <v>480</v>
      </c>
      <c r="K294" s="57">
        <v>390</v>
      </c>
      <c r="L294" s="57">
        <v>370</v>
      </c>
      <c r="M294" s="57">
        <v>340</v>
      </c>
      <c r="N294" s="57">
        <v>360</v>
      </c>
      <c r="O294" s="57">
        <v>330</v>
      </c>
      <c r="P294" s="57">
        <v>340</v>
      </c>
      <c r="Q294" s="57">
        <v>340</v>
      </c>
      <c r="R294" s="57">
        <v>360</v>
      </c>
      <c r="S294" s="57">
        <v>410</v>
      </c>
      <c r="T294" s="57">
        <v>390</v>
      </c>
      <c r="U294" s="57">
        <v>440</v>
      </c>
    </row>
    <row r="295" spans="1:21" x14ac:dyDescent="0.2">
      <c r="A295" s="266" t="s">
        <v>172</v>
      </c>
      <c r="B295" s="267" t="s">
        <v>172</v>
      </c>
      <c r="C295" s="268" t="s">
        <v>172</v>
      </c>
      <c r="D295" s="99" t="s">
        <v>27</v>
      </c>
      <c r="E295" s="54">
        <v>5000008807</v>
      </c>
      <c r="F295" s="56">
        <v>24</v>
      </c>
      <c r="G295" s="54" t="s">
        <v>19</v>
      </c>
      <c r="H295" s="54" t="s">
        <v>52</v>
      </c>
      <c r="I295" s="54">
        <v>10</v>
      </c>
      <c r="J295" s="57"/>
      <c r="K295" s="57">
        <v>155</v>
      </c>
      <c r="L295" s="57"/>
      <c r="M295" s="57">
        <v>103</v>
      </c>
      <c r="N295" s="57"/>
      <c r="O295" s="57">
        <v>75</v>
      </c>
      <c r="P295" s="57"/>
      <c r="Q295" s="57">
        <v>75</v>
      </c>
      <c r="R295" s="57"/>
      <c r="S295" s="57">
        <v>390</v>
      </c>
      <c r="T295" s="57"/>
      <c r="U295" s="57"/>
    </row>
    <row r="296" spans="1:21" x14ac:dyDescent="0.2">
      <c r="A296" s="266" t="s">
        <v>172</v>
      </c>
      <c r="B296" s="267" t="s">
        <v>172</v>
      </c>
      <c r="C296" s="268" t="s">
        <v>172</v>
      </c>
      <c r="D296" s="99" t="s">
        <v>27</v>
      </c>
      <c r="E296" s="54">
        <v>5000180117</v>
      </c>
      <c r="F296" s="56">
        <v>24</v>
      </c>
      <c r="G296" s="54" t="s">
        <v>19</v>
      </c>
      <c r="H296" s="54" t="s">
        <v>52</v>
      </c>
      <c r="I296" s="54">
        <v>10</v>
      </c>
      <c r="J296" s="57"/>
      <c r="K296" s="57">
        <v>357</v>
      </c>
      <c r="L296" s="57"/>
      <c r="M296" s="57">
        <v>285</v>
      </c>
      <c r="N296" s="57"/>
      <c r="O296" s="57">
        <v>205</v>
      </c>
      <c r="P296" s="57"/>
      <c r="Q296" s="57">
        <v>198</v>
      </c>
      <c r="R296" s="57"/>
      <c r="S296" s="57">
        <v>290</v>
      </c>
      <c r="T296" s="57"/>
      <c r="U296" s="57">
        <v>357</v>
      </c>
    </row>
    <row r="297" spans="1:21" x14ac:dyDescent="0.2">
      <c r="A297" s="266" t="s">
        <v>172</v>
      </c>
      <c r="B297" s="267" t="s">
        <v>172</v>
      </c>
      <c r="C297" s="268" t="s">
        <v>172</v>
      </c>
      <c r="D297" s="99" t="s">
        <v>27</v>
      </c>
      <c r="E297" s="54">
        <v>5000190559</v>
      </c>
      <c r="F297" s="56">
        <v>24</v>
      </c>
      <c r="G297" s="54" t="s">
        <v>26</v>
      </c>
      <c r="H297" s="54" t="s">
        <v>52</v>
      </c>
      <c r="I297" s="54">
        <v>10</v>
      </c>
      <c r="J297" s="57">
        <v>1011</v>
      </c>
      <c r="K297" s="57">
        <v>963</v>
      </c>
      <c r="L297" s="57">
        <v>891</v>
      </c>
      <c r="M297" s="57">
        <v>761</v>
      </c>
      <c r="N297" s="57">
        <v>719</v>
      </c>
      <c r="O297" s="57">
        <v>597</v>
      </c>
      <c r="P297" s="57">
        <v>564</v>
      </c>
      <c r="Q297" s="57">
        <v>621</v>
      </c>
      <c r="R297" s="57">
        <v>700</v>
      </c>
      <c r="S297" s="57">
        <v>732</v>
      </c>
      <c r="T297" s="57">
        <v>932</v>
      </c>
      <c r="U297" s="57">
        <v>998</v>
      </c>
    </row>
    <row r="298" spans="1:21" x14ac:dyDescent="0.2">
      <c r="A298" s="266" t="s">
        <v>172</v>
      </c>
      <c r="B298" s="267" t="s">
        <v>172</v>
      </c>
      <c r="C298" s="268" t="s">
        <v>172</v>
      </c>
      <c r="D298" s="99" t="s">
        <v>27</v>
      </c>
      <c r="E298" s="54">
        <v>5000482718</v>
      </c>
      <c r="F298" s="56">
        <v>24</v>
      </c>
      <c r="G298" s="54" t="s">
        <v>19</v>
      </c>
      <c r="H298" s="54" t="s">
        <v>52</v>
      </c>
      <c r="I298" s="54">
        <v>10</v>
      </c>
      <c r="J298" s="57">
        <v>428</v>
      </c>
      <c r="K298" s="57">
        <v>358</v>
      </c>
      <c r="L298" s="57">
        <v>310</v>
      </c>
      <c r="M298" s="57">
        <v>274</v>
      </c>
      <c r="N298" s="57">
        <v>253</v>
      </c>
      <c r="O298" s="57">
        <v>214</v>
      </c>
      <c r="P298" s="57">
        <v>210</v>
      </c>
      <c r="Q298" s="57">
        <v>255</v>
      </c>
      <c r="R298" s="57">
        <v>273</v>
      </c>
      <c r="S298" s="57">
        <v>225</v>
      </c>
      <c r="T298" s="57">
        <v>39</v>
      </c>
      <c r="U298" s="57">
        <v>29</v>
      </c>
    </row>
    <row r="299" spans="1:21" x14ac:dyDescent="0.2">
      <c r="A299" s="266" t="s">
        <v>172</v>
      </c>
      <c r="B299" s="267" t="s">
        <v>172</v>
      </c>
      <c r="C299" s="268" t="s">
        <v>172</v>
      </c>
      <c r="D299" s="99" t="s">
        <v>27</v>
      </c>
      <c r="E299" s="54">
        <v>5001593152</v>
      </c>
      <c r="F299" s="56">
        <v>24</v>
      </c>
      <c r="G299" s="54" t="s">
        <v>19</v>
      </c>
      <c r="H299" s="54" t="s">
        <v>52</v>
      </c>
      <c r="I299" s="54">
        <v>10</v>
      </c>
      <c r="J299" s="57">
        <v>326</v>
      </c>
      <c r="K299" s="57"/>
      <c r="L299" s="57">
        <v>281</v>
      </c>
      <c r="M299" s="57"/>
      <c r="N299" s="57">
        <v>211</v>
      </c>
      <c r="O299" s="57"/>
      <c r="P299" s="57">
        <v>169</v>
      </c>
      <c r="Q299" s="57"/>
      <c r="R299" s="57">
        <v>183</v>
      </c>
      <c r="S299" s="57"/>
      <c r="T299" s="57">
        <v>135</v>
      </c>
      <c r="U299" s="57"/>
    </row>
    <row r="300" spans="1:21" x14ac:dyDescent="0.2">
      <c r="A300" s="266" t="s">
        <v>172</v>
      </c>
      <c r="B300" s="267" t="s">
        <v>172</v>
      </c>
      <c r="C300" s="268" t="s">
        <v>172</v>
      </c>
      <c r="D300" s="99" t="s">
        <v>27</v>
      </c>
      <c r="E300" s="54">
        <v>5000408624</v>
      </c>
      <c r="F300" s="56">
        <v>24</v>
      </c>
      <c r="G300" s="54" t="s">
        <v>26</v>
      </c>
      <c r="H300" s="54" t="s">
        <v>52</v>
      </c>
      <c r="I300" s="54">
        <v>10</v>
      </c>
      <c r="J300" s="57">
        <v>330</v>
      </c>
      <c r="K300" s="57">
        <v>310</v>
      </c>
      <c r="L300" s="57">
        <v>290</v>
      </c>
      <c r="M300" s="57">
        <v>230</v>
      </c>
      <c r="N300" s="57">
        <v>180</v>
      </c>
      <c r="O300" s="57">
        <v>160</v>
      </c>
      <c r="P300" s="57">
        <v>140</v>
      </c>
      <c r="Q300" s="57">
        <v>170</v>
      </c>
      <c r="R300" s="57">
        <v>210</v>
      </c>
      <c r="S300" s="57">
        <v>250</v>
      </c>
      <c r="T300" s="57">
        <v>280</v>
      </c>
      <c r="U300" s="57">
        <v>360</v>
      </c>
    </row>
    <row r="301" spans="1:21" x14ac:dyDescent="0.2">
      <c r="A301" s="266" t="s">
        <v>172</v>
      </c>
      <c r="B301" s="267" t="s">
        <v>172</v>
      </c>
      <c r="C301" s="268" t="s">
        <v>172</v>
      </c>
      <c r="D301" s="99" t="s">
        <v>27</v>
      </c>
      <c r="E301" s="54">
        <v>5000372702</v>
      </c>
      <c r="F301" s="56">
        <v>24</v>
      </c>
      <c r="G301" s="54" t="s">
        <v>26</v>
      </c>
      <c r="H301" s="54" t="s">
        <v>52</v>
      </c>
      <c r="I301" s="54">
        <v>10</v>
      </c>
      <c r="J301" s="57"/>
      <c r="K301" s="57">
        <v>1616</v>
      </c>
      <c r="L301" s="57"/>
      <c r="M301" s="57">
        <v>671</v>
      </c>
      <c r="N301" s="57"/>
      <c r="O301" s="57">
        <v>189</v>
      </c>
      <c r="P301" s="57"/>
      <c r="Q301" s="57">
        <v>185</v>
      </c>
      <c r="R301" s="57"/>
      <c r="S301" s="57">
        <v>593</v>
      </c>
      <c r="T301" s="57"/>
      <c r="U301" s="57">
        <v>1686</v>
      </c>
    </row>
    <row r="302" spans="1:21" x14ac:dyDescent="0.2">
      <c r="A302" s="266" t="s">
        <v>172</v>
      </c>
      <c r="B302" s="267" t="s">
        <v>172</v>
      </c>
      <c r="C302" s="268" t="s">
        <v>172</v>
      </c>
      <c r="D302" s="99" t="s">
        <v>27</v>
      </c>
      <c r="E302" s="54">
        <v>5000736398</v>
      </c>
      <c r="F302" s="56">
        <v>24</v>
      </c>
      <c r="G302" s="54" t="s">
        <v>19</v>
      </c>
      <c r="H302" s="54" t="s">
        <v>52</v>
      </c>
      <c r="I302" s="54">
        <v>10</v>
      </c>
      <c r="J302" s="57">
        <v>513</v>
      </c>
      <c r="K302" s="57">
        <v>444</v>
      </c>
      <c r="L302" s="57">
        <v>454</v>
      </c>
      <c r="M302" s="57">
        <v>427</v>
      </c>
      <c r="N302" s="57">
        <v>444</v>
      </c>
      <c r="O302" s="57">
        <v>397</v>
      </c>
      <c r="P302" s="57">
        <v>382</v>
      </c>
      <c r="Q302" s="57">
        <v>435</v>
      </c>
      <c r="R302" s="57">
        <v>428</v>
      </c>
      <c r="S302" s="57">
        <v>480</v>
      </c>
      <c r="T302" s="57">
        <v>476</v>
      </c>
      <c r="U302" s="57">
        <v>552</v>
      </c>
    </row>
    <row r="303" spans="1:21" x14ac:dyDescent="0.2">
      <c r="A303" s="266" t="s">
        <v>172</v>
      </c>
      <c r="B303" s="267" t="s">
        <v>172</v>
      </c>
      <c r="C303" s="268" t="s">
        <v>172</v>
      </c>
      <c r="D303" s="99" t="s">
        <v>27</v>
      </c>
      <c r="E303" s="54">
        <v>5001447313</v>
      </c>
      <c r="F303" s="56">
        <v>24</v>
      </c>
      <c r="G303" s="54" t="s">
        <v>19</v>
      </c>
      <c r="H303" s="54" t="s">
        <v>52</v>
      </c>
      <c r="I303" s="54">
        <v>10</v>
      </c>
      <c r="J303" s="57">
        <v>240</v>
      </c>
      <c r="K303" s="57">
        <v>200</v>
      </c>
      <c r="L303" s="57">
        <v>210</v>
      </c>
      <c r="M303" s="57">
        <v>160</v>
      </c>
      <c r="N303" s="57">
        <v>140</v>
      </c>
      <c r="O303" s="57">
        <v>140</v>
      </c>
      <c r="P303" s="57">
        <v>120</v>
      </c>
      <c r="Q303" s="57">
        <v>120</v>
      </c>
      <c r="R303" s="57">
        <v>160</v>
      </c>
      <c r="S303" s="57">
        <v>170</v>
      </c>
      <c r="T303" s="57">
        <v>200</v>
      </c>
      <c r="U303" s="57">
        <v>240</v>
      </c>
    </row>
    <row r="304" spans="1:21" x14ac:dyDescent="0.2">
      <c r="A304" s="266" t="s">
        <v>172</v>
      </c>
      <c r="B304" s="267" t="s">
        <v>172</v>
      </c>
      <c r="C304" s="268" t="s">
        <v>172</v>
      </c>
      <c r="D304" s="99" t="s">
        <v>27</v>
      </c>
      <c r="E304" s="54">
        <v>5000542999</v>
      </c>
      <c r="F304" s="56">
        <v>24</v>
      </c>
      <c r="G304" s="54" t="s">
        <v>26</v>
      </c>
      <c r="H304" s="54" t="s">
        <v>52</v>
      </c>
      <c r="I304" s="54">
        <v>10</v>
      </c>
      <c r="J304" s="57">
        <v>340</v>
      </c>
      <c r="K304" s="57">
        <v>320</v>
      </c>
      <c r="L304" s="57">
        <v>290</v>
      </c>
      <c r="M304" s="57">
        <v>240</v>
      </c>
      <c r="N304" s="57">
        <v>190</v>
      </c>
      <c r="O304" s="57">
        <v>200</v>
      </c>
      <c r="P304" s="57">
        <v>170</v>
      </c>
      <c r="Q304" s="57">
        <v>200</v>
      </c>
      <c r="R304" s="57">
        <v>240</v>
      </c>
      <c r="S304" s="57">
        <v>280</v>
      </c>
      <c r="T304" s="57">
        <v>290</v>
      </c>
      <c r="U304" s="57">
        <v>360</v>
      </c>
    </row>
    <row r="305" spans="1:21" x14ac:dyDescent="0.2">
      <c r="A305" s="266" t="s">
        <v>172</v>
      </c>
      <c r="B305" s="267" t="s">
        <v>172</v>
      </c>
      <c r="C305" s="268" t="s">
        <v>172</v>
      </c>
      <c r="D305" s="99" t="s">
        <v>27</v>
      </c>
      <c r="E305" s="54">
        <v>5000593412</v>
      </c>
      <c r="F305" s="56">
        <v>24</v>
      </c>
      <c r="G305" s="54" t="s">
        <v>26</v>
      </c>
      <c r="H305" s="54" t="s">
        <v>52</v>
      </c>
      <c r="I305" s="54">
        <v>10</v>
      </c>
      <c r="J305" s="57">
        <v>961</v>
      </c>
      <c r="K305" s="57"/>
      <c r="L305" s="57">
        <v>816</v>
      </c>
      <c r="M305" s="57"/>
      <c r="N305" s="57">
        <v>540</v>
      </c>
      <c r="O305" s="57"/>
      <c r="P305" s="57">
        <v>357</v>
      </c>
      <c r="Q305" s="57"/>
      <c r="R305" s="57">
        <v>464</v>
      </c>
      <c r="S305" s="57"/>
      <c r="T305" s="57">
        <v>734</v>
      </c>
      <c r="U305" s="57"/>
    </row>
    <row r="306" spans="1:21" x14ac:dyDescent="0.2">
      <c r="A306" s="266" t="s">
        <v>172</v>
      </c>
      <c r="B306" s="267" t="s">
        <v>172</v>
      </c>
      <c r="C306" s="268" t="s">
        <v>172</v>
      </c>
      <c r="D306" s="99" t="s">
        <v>27</v>
      </c>
      <c r="E306" s="54">
        <v>5000875995</v>
      </c>
      <c r="F306" s="56">
        <v>24</v>
      </c>
      <c r="G306" s="54" t="s">
        <v>19</v>
      </c>
      <c r="H306" s="54" t="s">
        <v>52</v>
      </c>
      <c r="I306" s="54">
        <v>10</v>
      </c>
      <c r="J306" s="57">
        <v>396</v>
      </c>
      <c r="K306" s="57">
        <v>355</v>
      </c>
      <c r="L306" s="57">
        <v>353</v>
      </c>
      <c r="M306" s="57">
        <v>322</v>
      </c>
      <c r="N306" s="57">
        <v>344</v>
      </c>
      <c r="O306" s="57">
        <v>318</v>
      </c>
      <c r="P306" s="57">
        <v>303</v>
      </c>
      <c r="Q306" s="57">
        <v>339</v>
      </c>
      <c r="R306" s="57">
        <v>329</v>
      </c>
      <c r="S306" s="57">
        <v>393</v>
      </c>
      <c r="T306" s="57">
        <v>368.12900000000002</v>
      </c>
      <c r="U306" s="57">
        <v>356.87099999999998</v>
      </c>
    </row>
    <row r="307" spans="1:21" x14ac:dyDescent="0.2">
      <c r="A307" s="266" t="s">
        <v>172</v>
      </c>
      <c r="B307" s="267" t="s">
        <v>172</v>
      </c>
      <c r="C307" s="268" t="s">
        <v>172</v>
      </c>
      <c r="D307" s="99" t="s">
        <v>27</v>
      </c>
      <c r="E307" s="54">
        <v>5000780159</v>
      </c>
      <c r="F307" s="56">
        <v>24</v>
      </c>
      <c r="G307" s="54" t="s">
        <v>19</v>
      </c>
      <c r="H307" s="54" t="s">
        <v>52</v>
      </c>
      <c r="I307" s="54">
        <v>10</v>
      </c>
      <c r="J307" s="57">
        <v>4940</v>
      </c>
      <c r="K307" s="57"/>
      <c r="L307" s="57">
        <v>4900</v>
      </c>
      <c r="M307" s="57"/>
      <c r="N307" s="57">
        <v>3710</v>
      </c>
      <c r="O307" s="57"/>
      <c r="P307" s="57">
        <v>2930</v>
      </c>
      <c r="Q307" s="57"/>
      <c r="R307" s="57">
        <v>3200</v>
      </c>
      <c r="S307" s="57"/>
      <c r="T307" s="57">
        <v>4220</v>
      </c>
      <c r="U307" s="57"/>
    </row>
    <row r="308" spans="1:21" x14ac:dyDescent="0.2">
      <c r="A308" s="266" t="s">
        <v>172</v>
      </c>
      <c r="B308" s="267" t="s">
        <v>172</v>
      </c>
      <c r="C308" s="268" t="s">
        <v>172</v>
      </c>
      <c r="D308" s="99" t="s">
        <v>27</v>
      </c>
      <c r="E308" s="54">
        <v>5000489255</v>
      </c>
      <c r="F308" s="56">
        <v>24</v>
      </c>
      <c r="G308" s="54" t="s">
        <v>19</v>
      </c>
      <c r="H308" s="54" t="s">
        <v>52</v>
      </c>
      <c r="I308" s="54">
        <v>10</v>
      </c>
      <c r="J308" s="57">
        <v>650</v>
      </c>
      <c r="K308" s="57">
        <v>700</v>
      </c>
      <c r="L308" s="57">
        <v>610</v>
      </c>
      <c r="M308" s="57">
        <v>530</v>
      </c>
      <c r="N308" s="57">
        <v>470</v>
      </c>
      <c r="O308" s="57">
        <v>400</v>
      </c>
      <c r="P308" s="57">
        <v>400</v>
      </c>
      <c r="Q308" s="57">
        <v>490</v>
      </c>
      <c r="R308" s="57">
        <v>540</v>
      </c>
      <c r="S308" s="57">
        <v>690</v>
      </c>
      <c r="T308" s="57">
        <v>670</v>
      </c>
      <c r="U308" s="57">
        <v>770</v>
      </c>
    </row>
    <row r="309" spans="1:21" x14ac:dyDescent="0.2">
      <c r="A309" s="266" t="s">
        <v>172</v>
      </c>
      <c r="B309" s="267" t="s">
        <v>172</v>
      </c>
      <c r="C309" s="268" t="s">
        <v>172</v>
      </c>
      <c r="D309" s="99" t="s">
        <v>27</v>
      </c>
      <c r="E309" s="54">
        <v>5001080243</v>
      </c>
      <c r="F309" s="56">
        <v>24</v>
      </c>
      <c r="G309" s="54" t="s">
        <v>19</v>
      </c>
      <c r="H309" s="54" t="s">
        <v>52</v>
      </c>
      <c r="I309" s="54">
        <v>10</v>
      </c>
      <c r="J309" s="57">
        <v>535</v>
      </c>
      <c r="K309" s="57">
        <v>491</v>
      </c>
      <c r="L309" s="57">
        <v>458</v>
      </c>
      <c r="M309" s="57">
        <v>372</v>
      </c>
      <c r="N309" s="57">
        <v>316</v>
      </c>
      <c r="O309" s="57">
        <v>307</v>
      </c>
      <c r="P309" s="57">
        <v>267</v>
      </c>
      <c r="Q309" s="57">
        <v>239</v>
      </c>
      <c r="R309" s="57">
        <v>286</v>
      </c>
      <c r="S309" s="57">
        <v>323</v>
      </c>
      <c r="T309" s="57">
        <v>389</v>
      </c>
      <c r="U309" s="57">
        <v>370</v>
      </c>
    </row>
    <row r="310" spans="1:21" x14ac:dyDescent="0.2">
      <c r="A310" s="266" t="s">
        <v>172</v>
      </c>
      <c r="B310" s="267" t="s">
        <v>172</v>
      </c>
      <c r="C310" s="268" t="s">
        <v>172</v>
      </c>
      <c r="D310" s="99" t="s">
        <v>27</v>
      </c>
      <c r="E310" s="54">
        <v>5000753041</v>
      </c>
      <c r="F310" s="56">
        <v>24</v>
      </c>
      <c r="G310" s="54" t="s">
        <v>26</v>
      </c>
      <c r="H310" s="54" t="s">
        <v>52</v>
      </c>
      <c r="I310" s="54">
        <v>10</v>
      </c>
      <c r="J310" s="57">
        <v>512</v>
      </c>
      <c r="K310" s="57">
        <v>475</v>
      </c>
      <c r="L310" s="57">
        <v>471</v>
      </c>
      <c r="M310" s="57">
        <v>473</v>
      </c>
      <c r="N310" s="57">
        <v>434</v>
      </c>
      <c r="O310" s="57">
        <v>382</v>
      </c>
      <c r="P310" s="57">
        <v>399</v>
      </c>
      <c r="Q310" s="57">
        <v>374</v>
      </c>
      <c r="R310" s="57">
        <v>390</v>
      </c>
      <c r="S310" s="57">
        <v>384</v>
      </c>
      <c r="T310" s="57">
        <v>368</v>
      </c>
      <c r="U310" s="57">
        <v>407</v>
      </c>
    </row>
    <row r="311" spans="1:21" x14ac:dyDescent="0.2">
      <c r="A311" s="266" t="s">
        <v>172</v>
      </c>
      <c r="B311" s="267" t="s">
        <v>172</v>
      </c>
      <c r="C311" s="268" t="s">
        <v>172</v>
      </c>
      <c r="D311" s="99" t="s">
        <v>27</v>
      </c>
      <c r="E311" s="54">
        <v>5000387939</v>
      </c>
      <c r="F311" s="56">
        <v>24</v>
      </c>
      <c r="G311" s="54" t="s">
        <v>26</v>
      </c>
      <c r="H311" s="54" t="s">
        <v>52</v>
      </c>
      <c r="I311" s="54">
        <v>10</v>
      </c>
      <c r="J311" s="57">
        <v>183</v>
      </c>
      <c r="K311" s="57">
        <v>140</v>
      </c>
      <c r="L311" s="57">
        <v>88</v>
      </c>
      <c r="M311" s="57">
        <v>67</v>
      </c>
      <c r="N311" s="57">
        <v>69</v>
      </c>
      <c r="O311" s="57">
        <v>49</v>
      </c>
      <c r="P311" s="57">
        <v>69</v>
      </c>
      <c r="Q311" s="57">
        <v>62</v>
      </c>
      <c r="R311" s="57">
        <v>108</v>
      </c>
      <c r="S311" s="57">
        <v>128</v>
      </c>
      <c r="T311" s="57">
        <v>165</v>
      </c>
      <c r="U311" s="57">
        <v>177</v>
      </c>
    </row>
    <row r="312" spans="1:21" x14ac:dyDescent="0.2">
      <c r="A312" s="266" t="s">
        <v>172</v>
      </c>
      <c r="B312" s="267" t="s">
        <v>172</v>
      </c>
      <c r="C312" s="268" t="s">
        <v>172</v>
      </c>
      <c r="D312" s="99" t="s">
        <v>27</v>
      </c>
      <c r="E312" s="54">
        <v>5001371498</v>
      </c>
      <c r="F312" s="56">
        <v>24</v>
      </c>
      <c r="G312" s="54" t="s">
        <v>19</v>
      </c>
      <c r="H312" s="54" t="s">
        <v>52</v>
      </c>
      <c r="I312" s="54">
        <v>10</v>
      </c>
      <c r="J312" s="57">
        <v>410</v>
      </c>
      <c r="K312" s="57">
        <v>420</v>
      </c>
      <c r="L312" s="57">
        <v>430</v>
      </c>
      <c r="M312" s="57">
        <v>420</v>
      </c>
      <c r="N312" s="57">
        <v>430</v>
      </c>
      <c r="O312" s="57">
        <v>430</v>
      </c>
      <c r="P312" s="57">
        <v>460</v>
      </c>
      <c r="Q312" s="57">
        <v>450</v>
      </c>
      <c r="R312" s="57">
        <v>410</v>
      </c>
      <c r="S312" s="57">
        <v>480</v>
      </c>
      <c r="T312" s="57">
        <v>420</v>
      </c>
      <c r="U312" s="57">
        <v>490</v>
      </c>
    </row>
    <row r="313" spans="1:21" x14ac:dyDescent="0.2">
      <c r="A313" s="266" t="s">
        <v>172</v>
      </c>
      <c r="B313" s="267" t="s">
        <v>172</v>
      </c>
      <c r="C313" s="268" t="s">
        <v>172</v>
      </c>
      <c r="D313" s="99" t="s">
        <v>27</v>
      </c>
      <c r="E313" s="54">
        <v>5001244612</v>
      </c>
      <c r="F313" s="56">
        <v>24</v>
      </c>
      <c r="G313" s="54" t="s">
        <v>26</v>
      </c>
      <c r="H313" s="54" t="s">
        <v>52</v>
      </c>
      <c r="I313" s="54">
        <v>10</v>
      </c>
      <c r="J313" s="57">
        <v>869</v>
      </c>
      <c r="K313" s="57">
        <v>863</v>
      </c>
      <c r="L313" s="57">
        <v>793</v>
      </c>
      <c r="M313" s="57">
        <v>669</v>
      </c>
      <c r="N313" s="57">
        <v>629</v>
      </c>
      <c r="O313" s="57">
        <v>521</v>
      </c>
      <c r="P313" s="57">
        <v>483</v>
      </c>
      <c r="Q313" s="57">
        <v>527</v>
      </c>
      <c r="R313" s="57">
        <v>595</v>
      </c>
      <c r="S313" s="57">
        <v>601</v>
      </c>
      <c r="T313" s="57">
        <v>772</v>
      </c>
      <c r="U313" s="57">
        <v>828</v>
      </c>
    </row>
    <row r="314" spans="1:21" x14ac:dyDescent="0.2">
      <c r="A314" s="266" t="s">
        <v>172</v>
      </c>
      <c r="B314" s="267" t="s">
        <v>172</v>
      </c>
      <c r="C314" s="268" t="s">
        <v>172</v>
      </c>
      <c r="D314" s="99" t="s">
        <v>27</v>
      </c>
      <c r="E314" s="54">
        <v>5000145062</v>
      </c>
      <c r="F314" s="56">
        <v>24</v>
      </c>
      <c r="G314" s="54" t="s">
        <v>26</v>
      </c>
      <c r="H314" s="54" t="s">
        <v>52</v>
      </c>
      <c r="I314" s="54">
        <v>10</v>
      </c>
      <c r="J314" s="57">
        <v>170</v>
      </c>
      <c r="K314" s="57">
        <v>170</v>
      </c>
      <c r="L314" s="57">
        <v>170</v>
      </c>
      <c r="M314" s="57">
        <v>180</v>
      </c>
      <c r="N314" s="57">
        <v>180</v>
      </c>
      <c r="O314" s="57">
        <v>190</v>
      </c>
      <c r="P314" s="57">
        <v>200</v>
      </c>
      <c r="Q314" s="57">
        <v>180</v>
      </c>
      <c r="R314" s="57">
        <v>190</v>
      </c>
      <c r="S314" s="57">
        <v>200</v>
      </c>
      <c r="T314" s="57">
        <v>180</v>
      </c>
      <c r="U314" s="57">
        <v>190</v>
      </c>
    </row>
    <row r="315" spans="1:21" x14ac:dyDescent="0.2">
      <c r="A315" s="266" t="s">
        <v>172</v>
      </c>
      <c r="B315" s="267" t="s">
        <v>172</v>
      </c>
      <c r="C315" s="268" t="s">
        <v>172</v>
      </c>
      <c r="D315" s="99" t="s">
        <v>27</v>
      </c>
      <c r="E315" s="54">
        <v>5000020885</v>
      </c>
      <c r="F315" s="56">
        <v>24</v>
      </c>
      <c r="G315" s="54" t="s">
        <v>26</v>
      </c>
      <c r="H315" s="54" t="s">
        <v>52</v>
      </c>
      <c r="I315" s="54">
        <v>10</v>
      </c>
      <c r="J315" s="57">
        <v>300</v>
      </c>
      <c r="K315" s="57">
        <v>280</v>
      </c>
      <c r="L315" s="57">
        <v>260</v>
      </c>
      <c r="M315" s="57">
        <v>250</v>
      </c>
      <c r="N315" s="57">
        <v>190</v>
      </c>
      <c r="O315" s="57">
        <v>160</v>
      </c>
      <c r="P315" s="57">
        <v>140</v>
      </c>
      <c r="Q315" s="57">
        <v>140</v>
      </c>
      <c r="R315" s="57">
        <v>160</v>
      </c>
      <c r="S315" s="57">
        <v>220</v>
      </c>
      <c r="T315" s="57">
        <v>250</v>
      </c>
      <c r="U315" s="57">
        <v>320</v>
      </c>
    </row>
    <row r="316" spans="1:21" x14ac:dyDescent="0.2">
      <c r="A316" s="266" t="s">
        <v>172</v>
      </c>
      <c r="B316" s="267" t="s">
        <v>172</v>
      </c>
      <c r="C316" s="268" t="s">
        <v>172</v>
      </c>
      <c r="D316" s="99" t="s">
        <v>27</v>
      </c>
      <c r="E316" s="54">
        <v>5000475921</v>
      </c>
      <c r="F316" s="56">
        <v>24</v>
      </c>
      <c r="G316" s="54" t="s">
        <v>26</v>
      </c>
      <c r="H316" s="54" t="s">
        <v>52</v>
      </c>
      <c r="I316" s="54">
        <v>10</v>
      </c>
      <c r="J316" s="57">
        <v>180</v>
      </c>
      <c r="K316" s="57">
        <v>180</v>
      </c>
      <c r="L316" s="57">
        <v>180</v>
      </c>
      <c r="M316" s="57">
        <v>190</v>
      </c>
      <c r="N316" s="57">
        <v>180</v>
      </c>
      <c r="O316" s="57">
        <v>190</v>
      </c>
      <c r="P316" s="57">
        <v>190</v>
      </c>
      <c r="Q316" s="57">
        <v>180</v>
      </c>
      <c r="R316" s="57">
        <v>190</v>
      </c>
      <c r="S316" s="57">
        <v>190</v>
      </c>
      <c r="T316" s="57">
        <v>190</v>
      </c>
      <c r="U316" s="57">
        <v>190</v>
      </c>
    </row>
    <row r="317" spans="1:21" x14ac:dyDescent="0.2">
      <c r="A317" s="266" t="s">
        <v>172</v>
      </c>
      <c r="B317" s="267" t="s">
        <v>172</v>
      </c>
      <c r="C317" s="268" t="s">
        <v>172</v>
      </c>
      <c r="D317" s="99" t="s">
        <v>27</v>
      </c>
      <c r="E317" s="54">
        <v>5001243395</v>
      </c>
      <c r="F317" s="56">
        <v>24</v>
      </c>
      <c r="G317" s="54" t="s">
        <v>26</v>
      </c>
      <c r="H317" s="54" t="s">
        <v>52</v>
      </c>
      <c r="I317" s="54">
        <v>10</v>
      </c>
      <c r="J317" s="57"/>
      <c r="K317" s="57">
        <v>1440</v>
      </c>
      <c r="L317" s="57"/>
      <c r="M317" s="57">
        <v>1280</v>
      </c>
      <c r="N317" s="57"/>
      <c r="O317" s="57">
        <v>960</v>
      </c>
      <c r="P317" s="57"/>
      <c r="Q317" s="57">
        <v>800</v>
      </c>
      <c r="R317" s="57"/>
      <c r="S317" s="57">
        <v>1040</v>
      </c>
      <c r="T317" s="57"/>
      <c r="U317" s="57">
        <v>1680</v>
      </c>
    </row>
    <row r="318" spans="1:21" x14ac:dyDescent="0.2">
      <c r="A318" s="266" t="s">
        <v>172</v>
      </c>
      <c r="B318" s="267" t="s">
        <v>172</v>
      </c>
      <c r="C318" s="268" t="s">
        <v>172</v>
      </c>
      <c r="D318" s="99" t="s">
        <v>27</v>
      </c>
      <c r="E318" s="54">
        <v>5000749035</v>
      </c>
      <c r="F318" s="56">
        <v>24</v>
      </c>
      <c r="G318" s="54" t="s">
        <v>26</v>
      </c>
      <c r="H318" s="54" t="s">
        <v>52</v>
      </c>
      <c r="I318" s="54">
        <v>10</v>
      </c>
      <c r="J318" s="57">
        <v>480</v>
      </c>
      <c r="K318" s="57">
        <v>440</v>
      </c>
      <c r="L318" s="57">
        <v>440</v>
      </c>
      <c r="M318" s="57">
        <v>430</v>
      </c>
      <c r="N318" s="57">
        <v>380</v>
      </c>
      <c r="O318" s="57">
        <v>360</v>
      </c>
      <c r="P318" s="57">
        <v>370</v>
      </c>
      <c r="Q318" s="57">
        <v>350</v>
      </c>
      <c r="R318" s="57">
        <v>360</v>
      </c>
      <c r="S318" s="57">
        <v>410</v>
      </c>
      <c r="T318" s="57">
        <v>320</v>
      </c>
      <c r="U318" s="57">
        <v>350</v>
      </c>
    </row>
    <row r="319" spans="1:21" x14ac:dyDescent="0.2">
      <c r="A319" s="266" t="s">
        <v>172</v>
      </c>
      <c r="B319" s="267" t="s">
        <v>172</v>
      </c>
      <c r="C319" s="268" t="s">
        <v>172</v>
      </c>
      <c r="D319" s="99" t="s">
        <v>27</v>
      </c>
      <c r="E319" s="54">
        <v>5001698892</v>
      </c>
      <c r="F319" s="56">
        <v>24</v>
      </c>
      <c r="G319" s="54" t="s">
        <v>26</v>
      </c>
      <c r="H319" s="54" t="s">
        <v>52</v>
      </c>
      <c r="I319" s="54">
        <v>10</v>
      </c>
      <c r="J319" s="57">
        <v>1004</v>
      </c>
      <c r="K319" s="57">
        <v>938</v>
      </c>
      <c r="L319" s="57">
        <v>951</v>
      </c>
      <c r="M319" s="57">
        <v>789</v>
      </c>
      <c r="N319" s="57">
        <v>729</v>
      </c>
      <c r="O319" s="57">
        <v>711</v>
      </c>
      <c r="P319" s="57">
        <v>639</v>
      </c>
      <c r="Q319" s="57">
        <v>649</v>
      </c>
      <c r="R319" s="57">
        <v>804</v>
      </c>
      <c r="S319" s="57">
        <v>780</v>
      </c>
      <c r="T319" s="57">
        <v>861</v>
      </c>
      <c r="U319" s="57">
        <v>1008</v>
      </c>
    </row>
    <row r="320" spans="1:21" x14ac:dyDescent="0.2">
      <c r="A320" s="266" t="s">
        <v>172</v>
      </c>
      <c r="B320" s="267" t="s">
        <v>172</v>
      </c>
      <c r="C320" s="268" t="s">
        <v>172</v>
      </c>
      <c r="D320" s="99" t="s">
        <v>27</v>
      </c>
      <c r="E320" s="54">
        <v>5001684138</v>
      </c>
      <c r="F320" s="56">
        <v>24</v>
      </c>
      <c r="G320" s="54" t="s">
        <v>19</v>
      </c>
      <c r="H320" s="54" t="s">
        <v>52</v>
      </c>
      <c r="I320" s="54">
        <v>10</v>
      </c>
      <c r="J320" s="57">
        <v>358</v>
      </c>
      <c r="K320" s="57">
        <v>298</v>
      </c>
      <c r="L320" s="57">
        <v>262</v>
      </c>
      <c r="M320" s="57">
        <v>224</v>
      </c>
      <c r="N320" s="57">
        <v>198</v>
      </c>
      <c r="O320" s="57">
        <v>160</v>
      </c>
      <c r="P320" s="57">
        <v>136</v>
      </c>
      <c r="Q320" s="57">
        <v>144</v>
      </c>
      <c r="R320" s="57">
        <v>171</v>
      </c>
      <c r="S320" s="57">
        <v>230</v>
      </c>
      <c r="T320" s="57">
        <v>261</v>
      </c>
      <c r="U320" s="57">
        <v>321</v>
      </c>
    </row>
    <row r="321" spans="1:21" x14ac:dyDescent="0.2">
      <c r="A321" s="266" t="s">
        <v>172</v>
      </c>
      <c r="B321" s="267" t="s">
        <v>172</v>
      </c>
      <c r="C321" s="268" t="s">
        <v>172</v>
      </c>
      <c r="D321" s="99" t="s">
        <v>27</v>
      </c>
      <c r="E321" s="54">
        <v>5000834231</v>
      </c>
      <c r="F321" s="56">
        <v>24</v>
      </c>
      <c r="G321" s="54" t="s">
        <v>26</v>
      </c>
      <c r="H321" s="54" t="s">
        <v>52</v>
      </c>
      <c r="I321" s="54">
        <v>10</v>
      </c>
      <c r="J321" s="57">
        <v>702</v>
      </c>
      <c r="K321" s="57">
        <v>645</v>
      </c>
      <c r="L321" s="57">
        <v>655</v>
      </c>
      <c r="M321" s="57">
        <v>560</v>
      </c>
      <c r="N321" s="57">
        <v>530</v>
      </c>
      <c r="O321" s="57">
        <v>520</v>
      </c>
      <c r="P321" s="57">
        <v>473</v>
      </c>
      <c r="Q321" s="57">
        <v>474</v>
      </c>
      <c r="R321" s="57">
        <v>580</v>
      </c>
      <c r="S321" s="57">
        <v>504</v>
      </c>
      <c r="T321" s="57">
        <v>593</v>
      </c>
      <c r="U321" s="57">
        <v>589</v>
      </c>
    </row>
    <row r="322" spans="1:21" x14ac:dyDescent="0.2">
      <c r="A322" s="266" t="s">
        <v>172</v>
      </c>
      <c r="B322" s="267" t="s">
        <v>172</v>
      </c>
      <c r="C322" s="268" t="s">
        <v>172</v>
      </c>
      <c r="D322" s="99" t="s">
        <v>27</v>
      </c>
      <c r="E322" s="54">
        <v>5001703843</v>
      </c>
      <c r="F322" s="56">
        <v>24</v>
      </c>
      <c r="G322" s="54" t="s">
        <v>26</v>
      </c>
      <c r="H322" s="54" t="s">
        <v>52</v>
      </c>
      <c r="I322" s="54">
        <v>10</v>
      </c>
      <c r="J322" s="57">
        <v>812</v>
      </c>
      <c r="K322" s="57">
        <v>747</v>
      </c>
      <c r="L322" s="57">
        <v>705</v>
      </c>
      <c r="M322" s="57">
        <v>607</v>
      </c>
      <c r="N322" s="57">
        <v>508</v>
      </c>
      <c r="O322" s="57">
        <v>466</v>
      </c>
      <c r="P322" s="57">
        <v>478</v>
      </c>
      <c r="Q322" s="57">
        <v>457</v>
      </c>
      <c r="R322" s="57">
        <v>520</v>
      </c>
      <c r="S322" s="57">
        <v>606</v>
      </c>
      <c r="T322" s="57">
        <v>617</v>
      </c>
      <c r="U322" s="57">
        <v>693</v>
      </c>
    </row>
    <row r="323" spans="1:21" x14ac:dyDescent="0.2">
      <c r="A323" s="266" t="s">
        <v>172</v>
      </c>
      <c r="B323" s="267" t="s">
        <v>172</v>
      </c>
      <c r="C323" s="268" t="s">
        <v>172</v>
      </c>
      <c r="D323" s="99" t="s">
        <v>27</v>
      </c>
      <c r="E323" s="54">
        <v>5000941154</v>
      </c>
      <c r="F323" s="56">
        <v>24</v>
      </c>
      <c r="G323" s="54" t="s">
        <v>19</v>
      </c>
      <c r="H323" s="54" t="s">
        <v>52</v>
      </c>
      <c r="I323" s="54">
        <v>10</v>
      </c>
      <c r="J323" s="57">
        <v>240</v>
      </c>
      <c r="K323" s="57">
        <v>220</v>
      </c>
      <c r="L323" s="57">
        <v>230</v>
      </c>
      <c r="M323" s="57">
        <v>210</v>
      </c>
      <c r="N323" s="57">
        <v>240</v>
      </c>
      <c r="O323" s="57">
        <v>230</v>
      </c>
      <c r="P323" s="57">
        <v>210</v>
      </c>
      <c r="Q323" s="57">
        <v>250</v>
      </c>
      <c r="R323" s="57">
        <v>220</v>
      </c>
      <c r="S323" s="57">
        <v>260</v>
      </c>
      <c r="T323" s="57">
        <v>240</v>
      </c>
      <c r="U323" s="57">
        <v>270</v>
      </c>
    </row>
    <row r="324" spans="1:21" x14ac:dyDescent="0.2">
      <c r="A324" s="266" t="s">
        <v>172</v>
      </c>
      <c r="B324" s="267" t="s">
        <v>172</v>
      </c>
      <c r="C324" s="268" t="s">
        <v>172</v>
      </c>
      <c r="D324" s="99" t="s">
        <v>27</v>
      </c>
      <c r="E324" s="54">
        <v>5001629896</v>
      </c>
      <c r="F324" s="56">
        <v>24</v>
      </c>
      <c r="G324" s="54" t="s">
        <v>26</v>
      </c>
      <c r="H324" s="54" t="s">
        <v>52</v>
      </c>
      <c r="I324" s="54">
        <v>10</v>
      </c>
      <c r="J324" s="57">
        <v>929</v>
      </c>
      <c r="K324" s="57">
        <v>861</v>
      </c>
      <c r="L324" s="57">
        <v>879</v>
      </c>
      <c r="M324" s="57">
        <v>748</v>
      </c>
      <c r="N324" s="57">
        <v>715</v>
      </c>
      <c r="O324" s="57">
        <v>714</v>
      </c>
      <c r="P324" s="57">
        <v>626</v>
      </c>
      <c r="Q324" s="57">
        <v>631</v>
      </c>
      <c r="R324" s="57">
        <v>679</v>
      </c>
      <c r="S324" s="57">
        <v>603</v>
      </c>
      <c r="T324" s="57">
        <v>660</v>
      </c>
      <c r="U324" s="57">
        <v>763</v>
      </c>
    </row>
    <row r="325" spans="1:21" x14ac:dyDescent="0.2">
      <c r="A325" s="266" t="s">
        <v>172</v>
      </c>
      <c r="B325" s="267" t="s">
        <v>172</v>
      </c>
      <c r="C325" s="268" t="s">
        <v>172</v>
      </c>
      <c r="D325" s="99" t="s">
        <v>27</v>
      </c>
      <c r="E325" s="54">
        <v>5001247144</v>
      </c>
      <c r="F325" s="56">
        <v>24</v>
      </c>
      <c r="G325" s="54" t="s">
        <v>26</v>
      </c>
      <c r="H325" s="54" t="s">
        <v>52</v>
      </c>
      <c r="I325" s="54">
        <v>10</v>
      </c>
      <c r="J325" s="57">
        <v>270</v>
      </c>
      <c r="K325" s="57">
        <v>250</v>
      </c>
      <c r="L325" s="57">
        <v>250</v>
      </c>
      <c r="M325" s="57">
        <v>250</v>
      </c>
      <c r="N325" s="57">
        <v>230</v>
      </c>
      <c r="O325" s="57">
        <v>230</v>
      </c>
      <c r="P325" s="57">
        <v>250</v>
      </c>
      <c r="Q325" s="57">
        <v>220</v>
      </c>
      <c r="R325" s="57">
        <v>240</v>
      </c>
      <c r="S325" s="57">
        <v>270</v>
      </c>
      <c r="T325" s="57">
        <v>260</v>
      </c>
      <c r="U325" s="57">
        <v>290</v>
      </c>
    </row>
    <row r="326" spans="1:21" x14ac:dyDescent="0.2">
      <c r="A326" s="266" t="s">
        <v>172</v>
      </c>
      <c r="B326" s="267" t="s">
        <v>172</v>
      </c>
      <c r="C326" s="268" t="s">
        <v>172</v>
      </c>
      <c r="D326" s="99" t="s">
        <v>27</v>
      </c>
      <c r="E326" s="54">
        <v>5000898342</v>
      </c>
      <c r="F326" s="56">
        <v>24</v>
      </c>
      <c r="G326" s="54" t="s">
        <v>26</v>
      </c>
      <c r="H326" s="54" t="s">
        <v>52</v>
      </c>
      <c r="I326" s="54">
        <v>10</v>
      </c>
      <c r="J326" s="57">
        <v>949</v>
      </c>
      <c r="K326" s="57">
        <v>880</v>
      </c>
      <c r="L326" s="57">
        <v>810</v>
      </c>
      <c r="M326" s="57">
        <v>767</v>
      </c>
      <c r="N326" s="57">
        <v>649</v>
      </c>
      <c r="O326" s="57">
        <v>575</v>
      </c>
      <c r="P326" s="57">
        <v>573</v>
      </c>
      <c r="Q326" s="57">
        <v>547</v>
      </c>
      <c r="R326" s="57">
        <v>647</v>
      </c>
      <c r="S326" s="57">
        <v>791</v>
      </c>
      <c r="T326" s="57">
        <v>840</v>
      </c>
      <c r="U326" s="57">
        <v>1014</v>
      </c>
    </row>
    <row r="327" spans="1:21" x14ac:dyDescent="0.2">
      <c r="A327" s="266" t="s">
        <v>172</v>
      </c>
      <c r="B327" s="267" t="s">
        <v>172</v>
      </c>
      <c r="C327" s="268" t="s">
        <v>172</v>
      </c>
      <c r="D327" s="99" t="s">
        <v>27</v>
      </c>
      <c r="E327" s="54">
        <v>5001039977</v>
      </c>
      <c r="F327" s="56">
        <v>24</v>
      </c>
      <c r="G327" s="54" t="s">
        <v>26</v>
      </c>
      <c r="H327" s="54" t="s">
        <v>52</v>
      </c>
      <c r="I327" s="54">
        <v>10</v>
      </c>
      <c r="J327" s="57">
        <v>530</v>
      </c>
      <c r="K327" s="57">
        <v>500</v>
      </c>
      <c r="L327" s="57">
        <v>500</v>
      </c>
      <c r="M327" s="57">
        <v>480</v>
      </c>
      <c r="N327" s="57">
        <v>430</v>
      </c>
      <c r="O327" s="57">
        <v>410</v>
      </c>
      <c r="P327" s="57">
        <v>430</v>
      </c>
      <c r="Q327" s="57">
        <v>390</v>
      </c>
      <c r="R327" s="57">
        <v>450</v>
      </c>
      <c r="S327" s="57">
        <v>500</v>
      </c>
      <c r="T327" s="57">
        <v>510</v>
      </c>
      <c r="U327" s="57">
        <v>600</v>
      </c>
    </row>
    <row r="328" spans="1:21" x14ac:dyDescent="0.2">
      <c r="A328" s="266" t="s">
        <v>172</v>
      </c>
      <c r="B328" s="267" t="s">
        <v>172</v>
      </c>
      <c r="C328" s="268" t="s">
        <v>172</v>
      </c>
      <c r="D328" s="99" t="s">
        <v>27</v>
      </c>
      <c r="E328" s="54">
        <v>5001063682</v>
      </c>
      <c r="F328" s="56">
        <v>24</v>
      </c>
      <c r="G328" s="54" t="s">
        <v>26</v>
      </c>
      <c r="H328" s="54" t="s">
        <v>52</v>
      </c>
      <c r="I328" s="54">
        <v>10</v>
      </c>
      <c r="J328" s="57">
        <v>540</v>
      </c>
      <c r="K328" s="57">
        <v>520</v>
      </c>
      <c r="L328" s="57">
        <v>490</v>
      </c>
      <c r="M328" s="57">
        <v>430</v>
      </c>
      <c r="N328" s="57">
        <v>420</v>
      </c>
      <c r="O328" s="57">
        <v>350</v>
      </c>
      <c r="P328" s="57">
        <v>320</v>
      </c>
      <c r="Q328" s="57">
        <v>340</v>
      </c>
      <c r="R328" s="57">
        <v>360</v>
      </c>
      <c r="S328" s="57">
        <v>380</v>
      </c>
      <c r="T328" s="57">
        <v>490</v>
      </c>
      <c r="U328" s="57">
        <v>520</v>
      </c>
    </row>
    <row r="329" spans="1:21" x14ac:dyDescent="0.2">
      <c r="A329" s="266" t="s">
        <v>172</v>
      </c>
      <c r="B329" s="267" t="s">
        <v>172</v>
      </c>
      <c r="C329" s="268" t="s">
        <v>172</v>
      </c>
      <c r="D329" s="99" t="s">
        <v>27</v>
      </c>
      <c r="E329" s="54">
        <v>5001094452</v>
      </c>
      <c r="F329" s="56">
        <v>24</v>
      </c>
      <c r="G329" s="54" t="s">
        <v>26</v>
      </c>
      <c r="H329" s="54" t="s">
        <v>52</v>
      </c>
      <c r="I329" s="54">
        <v>10</v>
      </c>
      <c r="J329" s="57">
        <v>280</v>
      </c>
      <c r="K329" s="57">
        <v>220</v>
      </c>
      <c r="L329" s="57">
        <v>200</v>
      </c>
      <c r="M329" s="57">
        <v>170</v>
      </c>
      <c r="N329" s="57">
        <v>160</v>
      </c>
      <c r="O329" s="57">
        <v>130</v>
      </c>
      <c r="P329" s="57">
        <v>120</v>
      </c>
      <c r="Q329" s="57">
        <v>130</v>
      </c>
      <c r="R329" s="57">
        <v>150</v>
      </c>
      <c r="S329" s="57">
        <v>180</v>
      </c>
      <c r="T329" s="57">
        <v>210</v>
      </c>
      <c r="U329" s="57">
        <v>240</v>
      </c>
    </row>
    <row r="330" spans="1:21" x14ac:dyDescent="0.2">
      <c r="A330" s="266" t="s">
        <v>172</v>
      </c>
      <c r="B330" s="267" t="s">
        <v>172</v>
      </c>
      <c r="C330" s="268" t="s">
        <v>172</v>
      </c>
      <c r="D330" s="99" t="s">
        <v>27</v>
      </c>
      <c r="E330" s="54">
        <v>5000594198</v>
      </c>
      <c r="F330" s="56">
        <v>24</v>
      </c>
      <c r="G330" s="54" t="s">
        <v>26</v>
      </c>
      <c r="H330" s="54" t="s">
        <v>52</v>
      </c>
      <c r="I330" s="54">
        <v>10</v>
      </c>
      <c r="J330" s="57">
        <v>170</v>
      </c>
      <c r="K330" s="57">
        <v>160</v>
      </c>
      <c r="L330" s="57">
        <v>130</v>
      </c>
      <c r="M330" s="57">
        <v>130</v>
      </c>
      <c r="N330" s="57">
        <v>100</v>
      </c>
      <c r="O330" s="57">
        <v>100</v>
      </c>
      <c r="P330" s="57">
        <v>80</v>
      </c>
      <c r="Q330" s="57">
        <v>90</v>
      </c>
      <c r="R330" s="57">
        <v>100</v>
      </c>
      <c r="S330" s="57">
        <v>130</v>
      </c>
      <c r="T330" s="57">
        <v>140</v>
      </c>
      <c r="U330" s="57">
        <v>170</v>
      </c>
    </row>
    <row r="331" spans="1:21" x14ac:dyDescent="0.2">
      <c r="A331" s="266" t="s">
        <v>172</v>
      </c>
      <c r="B331" s="267" t="s">
        <v>172</v>
      </c>
      <c r="C331" s="268" t="s">
        <v>172</v>
      </c>
      <c r="D331" s="99" t="s">
        <v>27</v>
      </c>
      <c r="E331" s="54">
        <v>5001309986</v>
      </c>
      <c r="F331" s="56">
        <v>24</v>
      </c>
      <c r="G331" s="54" t="s">
        <v>26</v>
      </c>
      <c r="H331" s="54" t="s">
        <v>52</v>
      </c>
      <c r="I331" s="54">
        <v>10</v>
      </c>
      <c r="J331" s="57">
        <v>277</v>
      </c>
      <c r="K331" s="57">
        <v>283</v>
      </c>
      <c r="L331" s="57">
        <v>281</v>
      </c>
      <c r="M331" s="57">
        <v>301</v>
      </c>
      <c r="N331" s="57">
        <v>266</v>
      </c>
      <c r="O331" s="57">
        <v>196</v>
      </c>
      <c r="P331" s="57">
        <v>195</v>
      </c>
      <c r="Q331" s="57">
        <v>188</v>
      </c>
      <c r="R331" s="57">
        <v>208</v>
      </c>
      <c r="S331" s="57">
        <v>229</v>
      </c>
      <c r="T331" s="57">
        <v>254</v>
      </c>
      <c r="U331" s="57">
        <v>288</v>
      </c>
    </row>
    <row r="332" spans="1:21" x14ac:dyDescent="0.2">
      <c r="A332" s="266" t="s">
        <v>172</v>
      </c>
      <c r="B332" s="267" t="s">
        <v>172</v>
      </c>
      <c r="C332" s="268" t="s">
        <v>172</v>
      </c>
      <c r="D332" s="99" t="s">
        <v>27</v>
      </c>
      <c r="E332" s="54">
        <v>5000485800</v>
      </c>
      <c r="F332" s="56">
        <v>24</v>
      </c>
      <c r="G332" s="54" t="s">
        <v>26</v>
      </c>
      <c r="H332" s="54" t="s">
        <v>52</v>
      </c>
      <c r="I332" s="54">
        <v>10</v>
      </c>
      <c r="J332" s="57">
        <v>210</v>
      </c>
      <c r="K332" s="57">
        <v>190</v>
      </c>
      <c r="L332" s="57">
        <v>180</v>
      </c>
      <c r="M332" s="57">
        <v>140</v>
      </c>
      <c r="N332" s="57">
        <v>140</v>
      </c>
      <c r="O332" s="57">
        <v>110</v>
      </c>
      <c r="P332" s="57">
        <v>100</v>
      </c>
      <c r="Q332" s="57">
        <v>110</v>
      </c>
      <c r="R332" s="57">
        <v>140</v>
      </c>
      <c r="S332" s="57">
        <v>150</v>
      </c>
      <c r="T332" s="57">
        <v>190</v>
      </c>
      <c r="U332" s="57">
        <v>210</v>
      </c>
    </row>
    <row r="333" spans="1:21" x14ac:dyDescent="0.2">
      <c r="A333" s="266" t="s">
        <v>172</v>
      </c>
      <c r="B333" s="267" t="s">
        <v>172</v>
      </c>
      <c r="C333" s="268" t="s">
        <v>172</v>
      </c>
      <c r="D333" s="99" t="s">
        <v>27</v>
      </c>
      <c r="E333" s="54">
        <v>5000597793</v>
      </c>
      <c r="F333" s="56">
        <v>24</v>
      </c>
      <c r="G333" s="54" t="s">
        <v>26</v>
      </c>
      <c r="H333" s="54" t="s">
        <v>52</v>
      </c>
      <c r="I333" s="54">
        <v>10</v>
      </c>
      <c r="J333" s="57">
        <v>860</v>
      </c>
      <c r="K333" s="57">
        <v>930</v>
      </c>
      <c r="L333" s="57">
        <v>800</v>
      </c>
      <c r="M333" s="57">
        <v>730</v>
      </c>
      <c r="N333" s="57">
        <v>670</v>
      </c>
      <c r="O333" s="57">
        <v>630</v>
      </c>
      <c r="P333" s="57">
        <v>520</v>
      </c>
      <c r="Q333" s="57">
        <v>540</v>
      </c>
      <c r="R333" s="57">
        <v>620</v>
      </c>
      <c r="S333" s="57">
        <v>640</v>
      </c>
      <c r="T333" s="57">
        <v>750</v>
      </c>
      <c r="U333" s="57">
        <v>780</v>
      </c>
    </row>
    <row r="334" spans="1:21" x14ac:dyDescent="0.2">
      <c r="A334" s="266" t="s">
        <v>172</v>
      </c>
      <c r="B334" s="267" t="s">
        <v>172</v>
      </c>
      <c r="C334" s="268" t="s">
        <v>172</v>
      </c>
      <c r="D334" s="99" t="s">
        <v>27</v>
      </c>
      <c r="E334" s="54">
        <v>5000807255</v>
      </c>
      <c r="F334" s="56">
        <v>24</v>
      </c>
      <c r="G334" s="54" t="s">
        <v>26</v>
      </c>
      <c r="H334" s="54" t="s">
        <v>52</v>
      </c>
      <c r="I334" s="54">
        <v>10</v>
      </c>
      <c r="J334" s="57">
        <v>210</v>
      </c>
      <c r="K334" s="57">
        <v>180</v>
      </c>
      <c r="L334" s="57">
        <v>170</v>
      </c>
      <c r="M334" s="57">
        <v>160</v>
      </c>
      <c r="N334" s="57">
        <v>130</v>
      </c>
      <c r="O334" s="57">
        <v>100</v>
      </c>
      <c r="P334" s="57">
        <v>110</v>
      </c>
      <c r="Q334" s="57">
        <v>100</v>
      </c>
      <c r="R334" s="57">
        <v>130</v>
      </c>
      <c r="S334" s="57">
        <v>160</v>
      </c>
      <c r="T334" s="57">
        <v>170</v>
      </c>
      <c r="U334" s="57">
        <v>210</v>
      </c>
    </row>
    <row r="335" spans="1:21" x14ac:dyDescent="0.2">
      <c r="A335" s="266" t="s">
        <v>172</v>
      </c>
      <c r="B335" s="267" t="s">
        <v>172</v>
      </c>
      <c r="C335" s="268" t="s">
        <v>172</v>
      </c>
      <c r="D335" s="99" t="s">
        <v>27</v>
      </c>
      <c r="E335" s="54">
        <v>5000597907</v>
      </c>
      <c r="F335" s="56">
        <v>24</v>
      </c>
      <c r="G335" s="54" t="s">
        <v>26</v>
      </c>
      <c r="H335" s="54" t="s">
        <v>52</v>
      </c>
      <c r="I335" s="54">
        <v>10</v>
      </c>
      <c r="J335" s="57">
        <v>564</v>
      </c>
      <c r="K335" s="57">
        <v>524</v>
      </c>
      <c r="L335" s="57">
        <v>525</v>
      </c>
      <c r="M335" s="57">
        <v>444</v>
      </c>
      <c r="N335" s="57">
        <v>407</v>
      </c>
      <c r="O335" s="57">
        <v>369</v>
      </c>
      <c r="P335" s="57">
        <v>329</v>
      </c>
      <c r="Q335" s="57">
        <v>335</v>
      </c>
      <c r="R335" s="57">
        <v>430</v>
      </c>
      <c r="S335" s="57">
        <v>423</v>
      </c>
      <c r="T335" s="57">
        <v>519</v>
      </c>
      <c r="U335" s="57">
        <v>544</v>
      </c>
    </row>
    <row r="336" spans="1:21" x14ac:dyDescent="0.2">
      <c r="A336" s="266" t="s">
        <v>172</v>
      </c>
      <c r="B336" s="267" t="s">
        <v>172</v>
      </c>
      <c r="C336" s="268" t="s">
        <v>172</v>
      </c>
      <c r="D336" s="99" t="s">
        <v>27</v>
      </c>
      <c r="E336" s="54">
        <v>5001625131</v>
      </c>
      <c r="F336" s="56">
        <v>24</v>
      </c>
      <c r="G336" s="54" t="s">
        <v>26</v>
      </c>
      <c r="H336" s="54" t="s">
        <v>52</v>
      </c>
      <c r="I336" s="54">
        <v>10</v>
      </c>
      <c r="J336" s="57">
        <v>1210</v>
      </c>
      <c r="K336" s="57">
        <v>1160</v>
      </c>
      <c r="L336" s="57">
        <v>1080</v>
      </c>
      <c r="M336" s="57">
        <v>930</v>
      </c>
      <c r="N336" s="57">
        <v>860</v>
      </c>
      <c r="O336" s="57">
        <v>700</v>
      </c>
      <c r="P336" s="57">
        <v>680</v>
      </c>
      <c r="Q336" s="57">
        <v>740</v>
      </c>
      <c r="R336" s="57">
        <v>830</v>
      </c>
      <c r="S336" s="57">
        <v>900</v>
      </c>
      <c r="T336" s="57">
        <v>1160</v>
      </c>
      <c r="U336" s="57">
        <v>1210</v>
      </c>
    </row>
    <row r="337" spans="1:21" x14ac:dyDescent="0.2">
      <c r="A337" s="266" t="s">
        <v>172</v>
      </c>
      <c r="B337" s="267" t="s">
        <v>172</v>
      </c>
      <c r="C337" s="268" t="s">
        <v>172</v>
      </c>
      <c r="D337" s="99" t="s">
        <v>27</v>
      </c>
      <c r="E337" s="54">
        <v>5000727985</v>
      </c>
      <c r="F337" s="56">
        <v>24</v>
      </c>
      <c r="G337" s="54" t="s">
        <v>26</v>
      </c>
      <c r="H337" s="54" t="s">
        <v>52</v>
      </c>
      <c r="I337" s="54">
        <v>10</v>
      </c>
      <c r="J337" s="57">
        <v>250</v>
      </c>
      <c r="K337" s="57">
        <v>240</v>
      </c>
      <c r="L337" s="57">
        <v>220</v>
      </c>
      <c r="M337" s="57">
        <v>180</v>
      </c>
      <c r="N337" s="57">
        <v>160</v>
      </c>
      <c r="O337" s="57">
        <v>130</v>
      </c>
      <c r="P337" s="57">
        <v>120</v>
      </c>
      <c r="Q337" s="57">
        <v>110</v>
      </c>
      <c r="R337" s="57">
        <v>160</v>
      </c>
      <c r="S337" s="57">
        <v>160</v>
      </c>
      <c r="T337" s="57">
        <v>200</v>
      </c>
      <c r="U337" s="57">
        <v>270</v>
      </c>
    </row>
    <row r="338" spans="1:21" x14ac:dyDescent="0.2">
      <c r="A338" s="266" t="s">
        <v>172</v>
      </c>
      <c r="B338" s="267" t="s">
        <v>172</v>
      </c>
      <c r="C338" s="268" t="s">
        <v>172</v>
      </c>
      <c r="D338" s="99" t="s">
        <v>27</v>
      </c>
      <c r="E338" s="54">
        <v>5001339952</v>
      </c>
      <c r="F338" s="56">
        <v>24</v>
      </c>
      <c r="G338" s="54" t="s">
        <v>26</v>
      </c>
      <c r="H338" s="54" t="s">
        <v>52</v>
      </c>
      <c r="I338" s="54">
        <v>10</v>
      </c>
      <c r="J338" s="57">
        <v>560</v>
      </c>
      <c r="K338" s="57">
        <v>700</v>
      </c>
      <c r="L338" s="57">
        <v>770</v>
      </c>
      <c r="M338" s="57">
        <v>420</v>
      </c>
      <c r="N338" s="57">
        <v>340</v>
      </c>
      <c r="O338" s="57">
        <v>280</v>
      </c>
      <c r="P338" s="57">
        <v>270</v>
      </c>
      <c r="Q338" s="57">
        <v>250</v>
      </c>
      <c r="R338" s="57">
        <v>320</v>
      </c>
      <c r="S338" s="57">
        <v>410</v>
      </c>
      <c r="T338" s="57">
        <v>460</v>
      </c>
      <c r="U338" s="57">
        <v>560</v>
      </c>
    </row>
    <row r="339" spans="1:21" x14ac:dyDescent="0.2">
      <c r="A339" s="266" t="s">
        <v>172</v>
      </c>
      <c r="B339" s="267" t="s">
        <v>172</v>
      </c>
      <c r="C339" s="268" t="s">
        <v>172</v>
      </c>
      <c r="D339" s="99" t="s">
        <v>27</v>
      </c>
      <c r="E339" s="54">
        <v>5000567911</v>
      </c>
      <c r="F339" s="56">
        <v>24</v>
      </c>
      <c r="G339" s="54" t="s">
        <v>26</v>
      </c>
      <c r="H339" s="54" t="s">
        <v>52</v>
      </c>
      <c r="I339" s="54">
        <v>10</v>
      </c>
      <c r="J339" s="57">
        <v>250</v>
      </c>
      <c r="K339" s="57">
        <v>240</v>
      </c>
      <c r="L339" s="57">
        <v>230</v>
      </c>
      <c r="M339" s="57">
        <v>200</v>
      </c>
      <c r="N339" s="57">
        <v>150</v>
      </c>
      <c r="O339" s="57">
        <v>130</v>
      </c>
      <c r="P339" s="57">
        <v>110</v>
      </c>
      <c r="Q339" s="57">
        <v>110</v>
      </c>
      <c r="R339" s="57">
        <v>130</v>
      </c>
      <c r="S339" s="57">
        <v>170</v>
      </c>
      <c r="T339" s="57">
        <v>210</v>
      </c>
      <c r="U339" s="57">
        <v>278.33</v>
      </c>
    </row>
    <row r="340" spans="1:21" x14ac:dyDescent="0.2">
      <c r="A340" s="266" t="s">
        <v>172</v>
      </c>
      <c r="B340" s="267" t="s">
        <v>172</v>
      </c>
      <c r="C340" s="268" t="s">
        <v>172</v>
      </c>
      <c r="D340" s="99" t="s">
        <v>27</v>
      </c>
      <c r="E340" s="54">
        <v>5001284905</v>
      </c>
      <c r="F340" s="56">
        <v>24</v>
      </c>
      <c r="G340" s="54" t="s">
        <v>26</v>
      </c>
      <c r="H340" s="54" t="s">
        <v>52</v>
      </c>
      <c r="I340" s="54">
        <v>10</v>
      </c>
      <c r="J340" s="57">
        <v>220</v>
      </c>
      <c r="K340" s="57">
        <v>180</v>
      </c>
      <c r="L340" s="57">
        <v>180</v>
      </c>
      <c r="M340" s="57">
        <v>150</v>
      </c>
      <c r="N340" s="57">
        <v>130</v>
      </c>
      <c r="O340" s="57">
        <v>120</v>
      </c>
      <c r="P340" s="57">
        <v>100</v>
      </c>
      <c r="Q340" s="57">
        <v>110</v>
      </c>
      <c r="R340" s="57">
        <v>140</v>
      </c>
      <c r="S340" s="57">
        <v>150</v>
      </c>
      <c r="T340" s="57">
        <v>180</v>
      </c>
      <c r="U340" s="57">
        <v>220</v>
      </c>
    </row>
    <row r="341" spans="1:21" x14ac:dyDescent="0.2">
      <c r="A341" s="266" t="s">
        <v>172</v>
      </c>
      <c r="B341" s="267" t="s">
        <v>172</v>
      </c>
      <c r="C341" s="268" t="s">
        <v>172</v>
      </c>
      <c r="D341" s="99" t="s">
        <v>27</v>
      </c>
      <c r="E341" s="54">
        <v>5001680645</v>
      </c>
      <c r="F341" s="56">
        <v>24</v>
      </c>
      <c r="G341" s="54" t="s">
        <v>26</v>
      </c>
      <c r="H341" s="54" t="s">
        <v>52</v>
      </c>
      <c r="I341" s="54">
        <v>10</v>
      </c>
      <c r="J341" s="57">
        <v>210</v>
      </c>
      <c r="K341" s="57">
        <v>180</v>
      </c>
      <c r="L341" s="57">
        <v>190</v>
      </c>
      <c r="M341" s="57">
        <v>155.16999999999999</v>
      </c>
      <c r="N341" s="57">
        <v>123.64</v>
      </c>
      <c r="O341" s="57">
        <v>116.36</v>
      </c>
      <c r="P341" s="57">
        <v>94.83</v>
      </c>
      <c r="Q341" s="57">
        <v>100</v>
      </c>
      <c r="R341" s="57">
        <v>140</v>
      </c>
      <c r="S341" s="57">
        <v>140</v>
      </c>
      <c r="T341" s="57">
        <v>190</v>
      </c>
      <c r="U341" s="57">
        <v>220</v>
      </c>
    </row>
    <row r="342" spans="1:21" x14ac:dyDescent="0.2">
      <c r="A342" s="266" t="s">
        <v>172</v>
      </c>
      <c r="B342" s="267" t="s">
        <v>172</v>
      </c>
      <c r="C342" s="268" t="s">
        <v>172</v>
      </c>
      <c r="D342" s="99" t="s">
        <v>27</v>
      </c>
      <c r="E342" s="54">
        <v>5001926596</v>
      </c>
      <c r="F342" s="56">
        <v>24</v>
      </c>
      <c r="G342" s="54" t="s">
        <v>26</v>
      </c>
      <c r="H342" s="54" t="s">
        <v>52</v>
      </c>
      <c r="I342" s="54">
        <v>10</v>
      </c>
      <c r="J342" s="57">
        <v>540</v>
      </c>
      <c r="K342" s="57">
        <v>500</v>
      </c>
      <c r="L342" s="57">
        <v>520</v>
      </c>
      <c r="M342" s="57">
        <v>405.77</v>
      </c>
      <c r="N342" s="57">
        <v>333.62</v>
      </c>
      <c r="O342" s="57">
        <v>300.61</v>
      </c>
      <c r="P342" s="57">
        <v>250</v>
      </c>
      <c r="Q342" s="57">
        <v>300</v>
      </c>
      <c r="R342" s="57">
        <v>330</v>
      </c>
      <c r="S342" s="57">
        <v>435.48</v>
      </c>
      <c r="T342" s="57">
        <v>504.52</v>
      </c>
      <c r="U342" s="57">
        <v>600</v>
      </c>
    </row>
    <row r="343" spans="1:21" x14ac:dyDescent="0.2">
      <c r="A343" s="266" t="s">
        <v>172</v>
      </c>
      <c r="B343" s="267" t="s">
        <v>172</v>
      </c>
      <c r="C343" s="268" t="s">
        <v>172</v>
      </c>
      <c r="D343" s="99" t="s">
        <v>27</v>
      </c>
      <c r="E343" s="54">
        <v>5001355266</v>
      </c>
      <c r="F343" s="56">
        <v>24</v>
      </c>
      <c r="G343" s="54" t="s">
        <v>26</v>
      </c>
      <c r="H343" s="54" t="s">
        <v>52</v>
      </c>
      <c r="I343" s="54">
        <v>10</v>
      </c>
      <c r="J343" s="57">
        <v>360</v>
      </c>
      <c r="K343" s="57">
        <v>320</v>
      </c>
      <c r="L343" s="57">
        <v>310</v>
      </c>
      <c r="M343" s="57">
        <v>240</v>
      </c>
      <c r="N343" s="57">
        <v>220</v>
      </c>
      <c r="O343" s="57">
        <v>190</v>
      </c>
      <c r="P343" s="57">
        <v>180</v>
      </c>
      <c r="Q343" s="57">
        <v>170</v>
      </c>
      <c r="R343" s="57">
        <v>250</v>
      </c>
      <c r="S343" s="57">
        <v>260</v>
      </c>
      <c r="T343" s="57">
        <v>320</v>
      </c>
      <c r="U343" s="57">
        <v>350</v>
      </c>
    </row>
    <row r="344" spans="1:21" x14ac:dyDescent="0.2">
      <c r="A344" s="266" t="s">
        <v>172</v>
      </c>
      <c r="B344" s="267" t="s">
        <v>172</v>
      </c>
      <c r="C344" s="268" t="s">
        <v>172</v>
      </c>
      <c r="D344" s="99" t="s">
        <v>27</v>
      </c>
      <c r="E344" s="54">
        <v>5000540868</v>
      </c>
      <c r="F344" s="56">
        <v>24</v>
      </c>
      <c r="G344" s="54" t="s">
        <v>26</v>
      </c>
      <c r="H344" s="54" t="s">
        <v>52</v>
      </c>
      <c r="I344" s="54">
        <v>10</v>
      </c>
      <c r="J344" s="57">
        <v>1120</v>
      </c>
      <c r="K344" s="57">
        <v>1020</v>
      </c>
      <c r="L344" s="57">
        <v>1000</v>
      </c>
      <c r="M344" s="57">
        <v>780</v>
      </c>
      <c r="N344" s="57">
        <v>680</v>
      </c>
      <c r="O344" s="57">
        <v>610</v>
      </c>
      <c r="P344" s="57">
        <v>520</v>
      </c>
      <c r="Q344" s="57">
        <v>540</v>
      </c>
      <c r="R344" s="57">
        <v>760</v>
      </c>
      <c r="S344" s="57">
        <v>740</v>
      </c>
      <c r="T344" s="57">
        <v>880</v>
      </c>
      <c r="U344" s="57">
        <v>1207.33</v>
      </c>
    </row>
    <row r="345" spans="1:21" x14ac:dyDescent="0.2">
      <c r="A345" s="266" t="s">
        <v>172</v>
      </c>
      <c r="B345" s="267" t="s">
        <v>172</v>
      </c>
      <c r="C345" s="268" t="s">
        <v>172</v>
      </c>
      <c r="D345" s="99" t="s">
        <v>27</v>
      </c>
      <c r="E345" s="54">
        <v>5000097382</v>
      </c>
      <c r="F345" s="56">
        <v>24</v>
      </c>
      <c r="G345" s="54" t="s">
        <v>26</v>
      </c>
      <c r="H345" s="54" t="s">
        <v>52</v>
      </c>
      <c r="I345" s="54">
        <v>10</v>
      </c>
      <c r="J345" s="57">
        <v>1170</v>
      </c>
      <c r="K345" s="57">
        <v>1000</v>
      </c>
      <c r="L345" s="57">
        <v>900</v>
      </c>
      <c r="M345" s="57">
        <v>840</v>
      </c>
      <c r="N345" s="57">
        <v>790</v>
      </c>
      <c r="O345" s="57">
        <v>720</v>
      </c>
      <c r="P345" s="57">
        <v>710</v>
      </c>
      <c r="Q345" s="57">
        <v>840</v>
      </c>
      <c r="R345" s="57">
        <v>850</v>
      </c>
      <c r="S345" s="57">
        <v>1050</v>
      </c>
      <c r="T345" s="57">
        <v>990</v>
      </c>
      <c r="U345" s="57">
        <v>1200</v>
      </c>
    </row>
    <row r="346" spans="1:21" x14ac:dyDescent="0.2">
      <c r="A346" s="266" t="s">
        <v>172</v>
      </c>
      <c r="B346" s="267" t="s">
        <v>172</v>
      </c>
      <c r="C346" s="268" t="s">
        <v>172</v>
      </c>
      <c r="D346" s="99" t="s">
        <v>27</v>
      </c>
      <c r="E346" s="54">
        <v>5000836147</v>
      </c>
      <c r="F346" s="56">
        <v>24</v>
      </c>
      <c r="G346" s="54" t="s">
        <v>19</v>
      </c>
      <c r="H346" s="54" t="s">
        <v>52</v>
      </c>
      <c r="I346" s="54">
        <v>10</v>
      </c>
      <c r="J346" s="57">
        <v>1000</v>
      </c>
      <c r="K346" s="57">
        <v>850</v>
      </c>
      <c r="L346" s="57">
        <v>780</v>
      </c>
      <c r="M346" s="57">
        <v>720</v>
      </c>
      <c r="N346" s="57">
        <v>680</v>
      </c>
      <c r="O346" s="57">
        <v>600</v>
      </c>
      <c r="P346" s="57">
        <v>600</v>
      </c>
      <c r="Q346" s="57">
        <v>700</v>
      </c>
      <c r="R346" s="57">
        <v>720</v>
      </c>
      <c r="S346" s="57">
        <v>880</v>
      </c>
      <c r="T346" s="57">
        <v>830</v>
      </c>
      <c r="U346" s="57">
        <v>950</v>
      </c>
    </row>
    <row r="347" spans="1:21" x14ac:dyDescent="0.2">
      <c r="A347" s="266" t="s">
        <v>172</v>
      </c>
      <c r="B347" s="267" t="s">
        <v>172</v>
      </c>
      <c r="C347" s="268" t="s">
        <v>172</v>
      </c>
      <c r="D347" s="99" t="s">
        <v>27</v>
      </c>
      <c r="E347" s="54">
        <v>5001866155</v>
      </c>
      <c r="F347" s="56">
        <v>24</v>
      </c>
      <c r="G347" s="54" t="s">
        <v>26</v>
      </c>
      <c r="H347" s="54" t="s">
        <v>52</v>
      </c>
      <c r="I347" s="54">
        <v>10</v>
      </c>
      <c r="J347" s="57">
        <v>165</v>
      </c>
      <c r="K347" s="57">
        <v>141</v>
      </c>
      <c r="L347" s="57">
        <v>129</v>
      </c>
      <c r="M347" s="57">
        <v>119</v>
      </c>
      <c r="N347" s="57">
        <v>124</v>
      </c>
      <c r="O347" s="57">
        <v>111</v>
      </c>
      <c r="P347" s="57">
        <v>120</v>
      </c>
      <c r="Q347" s="57">
        <v>117</v>
      </c>
      <c r="R347" s="57">
        <v>124</v>
      </c>
      <c r="S347" s="57">
        <v>140</v>
      </c>
      <c r="T347" s="57">
        <v>136</v>
      </c>
      <c r="U347" s="57">
        <v>151</v>
      </c>
    </row>
    <row r="348" spans="1:21" x14ac:dyDescent="0.2">
      <c r="A348" s="266" t="s">
        <v>172</v>
      </c>
      <c r="B348" s="267" t="s">
        <v>172</v>
      </c>
      <c r="C348" s="268" t="s">
        <v>172</v>
      </c>
      <c r="D348" s="99" t="s">
        <v>27</v>
      </c>
      <c r="E348" s="54">
        <v>5000274951</v>
      </c>
      <c r="F348" s="56">
        <v>24</v>
      </c>
      <c r="G348" s="54" t="s">
        <v>26</v>
      </c>
      <c r="H348" s="54" t="s">
        <v>52</v>
      </c>
      <c r="I348" s="54">
        <v>10</v>
      </c>
      <c r="J348" s="57">
        <v>160</v>
      </c>
      <c r="K348" s="57">
        <v>134</v>
      </c>
      <c r="L348" s="57">
        <v>126</v>
      </c>
      <c r="M348" s="57">
        <v>118</v>
      </c>
      <c r="N348" s="57">
        <v>121</v>
      </c>
      <c r="O348" s="57">
        <v>108</v>
      </c>
      <c r="P348" s="57">
        <v>116</v>
      </c>
      <c r="Q348" s="57">
        <v>113</v>
      </c>
      <c r="R348" s="57">
        <v>119</v>
      </c>
      <c r="S348" s="57">
        <v>138</v>
      </c>
      <c r="T348" s="57">
        <v>135</v>
      </c>
      <c r="U348" s="57">
        <v>151</v>
      </c>
    </row>
    <row r="349" spans="1:21" x14ac:dyDescent="0.2">
      <c r="A349" s="266" t="s">
        <v>172</v>
      </c>
      <c r="B349" s="267" t="s">
        <v>172</v>
      </c>
      <c r="C349" s="268" t="s">
        <v>172</v>
      </c>
      <c r="D349" s="99" t="s">
        <v>27</v>
      </c>
      <c r="E349" s="54">
        <v>5000152274</v>
      </c>
      <c r="F349" s="56">
        <v>24</v>
      </c>
      <c r="G349" s="54" t="s">
        <v>26</v>
      </c>
      <c r="H349" s="54" t="s">
        <v>52</v>
      </c>
      <c r="I349" s="54">
        <v>10</v>
      </c>
      <c r="J349" s="57">
        <v>438</v>
      </c>
      <c r="K349" s="57">
        <v>282.10700000000003</v>
      </c>
      <c r="L349" s="57">
        <v>381.89299999999997</v>
      </c>
      <c r="M349" s="57">
        <v>278</v>
      </c>
      <c r="N349" s="57">
        <v>242</v>
      </c>
      <c r="O349" s="57">
        <v>198</v>
      </c>
      <c r="P349" s="57">
        <v>187</v>
      </c>
      <c r="Q349" s="57">
        <v>308.64499999999998</v>
      </c>
      <c r="R349" s="57">
        <v>224.35499999999999</v>
      </c>
      <c r="S349" s="57">
        <v>425</v>
      </c>
      <c r="T349" s="57">
        <v>545</v>
      </c>
      <c r="U349" s="57">
        <v>541</v>
      </c>
    </row>
    <row r="350" spans="1:21" x14ac:dyDescent="0.2">
      <c r="A350" s="266" t="s">
        <v>172</v>
      </c>
      <c r="B350" s="267" t="s">
        <v>172</v>
      </c>
      <c r="C350" s="268" t="s">
        <v>172</v>
      </c>
      <c r="D350" s="99" t="s">
        <v>27</v>
      </c>
      <c r="E350" s="54">
        <v>5000951127</v>
      </c>
      <c r="F350" s="56">
        <v>24</v>
      </c>
      <c r="G350" s="54" t="s">
        <v>26</v>
      </c>
      <c r="H350" s="54" t="s">
        <v>52</v>
      </c>
      <c r="I350" s="54">
        <v>10</v>
      </c>
      <c r="J350" s="57">
        <v>277</v>
      </c>
      <c r="K350" s="57">
        <v>373</v>
      </c>
      <c r="L350" s="57">
        <v>187.03299999999999</v>
      </c>
      <c r="M350" s="57">
        <v>155</v>
      </c>
      <c r="N350" s="57">
        <v>142.15199999999999</v>
      </c>
      <c r="O350" s="57">
        <v>0</v>
      </c>
      <c r="P350" s="57">
        <v>0</v>
      </c>
      <c r="Q350" s="57"/>
      <c r="R350" s="57">
        <v>180</v>
      </c>
      <c r="S350" s="57">
        <v>340</v>
      </c>
      <c r="T350" s="57">
        <v>420</v>
      </c>
      <c r="U350" s="57">
        <v>430</v>
      </c>
    </row>
    <row r="351" spans="1:21" x14ac:dyDescent="0.2">
      <c r="A351" s="266" t="s">
        <v>172</v>
      </c>
      <c r="B351" s="267" t="s">
        <v>172</v>
      </c>
      <c r="C351" s="268" t="s">
        <v>172</v>
      </c>
      <c r="D351" s="99" t="s">
        <v>27</v>
      </c>
      <c r="E351" s="54">
        <v>5000767468</v>
      </c>
      <c r="F351" s="56">
        <v>24</v>
      </c>
      <c r="G351" s="54" t="s">
        <v>26</v>
      </c>
      <c r="H351" s="54" t="s">
        <v>52</v>
      </c>
      <c r="I351" s="54">
        <v>10</v>
      </c>
      <c r="J351" s="57">
        <v>410</v>
      </c>
      <c r="K351" s="57">
        <v>350</v>
      </c>
      <c r="L351" s="57">
        <v>320</v>
      </c>
      <c r="M351" s="57">
        <v>310</v>
      </c>
      <c r="N351" s="57">
        <v>310</v>
      </c>
      <c r="O351" s="57">
        <v>290</v>
      </c>
      <c r="P351" s="57">
        <v>290</v>
      </c>
      <c r="Q351" s="57">
        <v>290</v>
      </c>
      <c r="R351" s="57">
        <v>320</v>
      </c>
      <c r="S351" s="57">
        <v>360</v>
      </c>
      <c r="T351" s="57">
        <v>350</v>
      </c>
      <c r="U351" s="57">
        <v>390</v>
      </c>
    </row>
    <row r="352" spans="1:21" x14ac:dyDescent="0.2">
      <c r="A352" s="266" t="s">
        <v>172</v>
      </c>
      <c r="B352" s="267" t="s">
        <v>172</v>
      </c>
      <c r="C352" s="268" t="s">
        <v>172</v>
      </c>
      <c r="D352" s="99" t="s">
        <v>27</v>
      </c>
      <c r="E352" s="54">
        <v>5001059745</v>
      </c>
      <c r="F352" s="56">
        <v>24</v>
      </c>
      <c r="G352" s="54" t="s">
        <v>26</v>
      </c>
      <c r="H352" s="54" t="s">
        <v>52</v>
      </c>
      <c r="I352" s="54">
        <v>10</v>
      </c>
      <c r="J352" s="57">
        <v>1920</v>
      </c>
      <c r="K352" s="57"/>
      <c r="L352" s="57">
        <v>1700</v>
      </c>
      <c r="M352" s="57"/>
      <c r="N352" s="57">
        <v>1370</v>
      </c>
      <c r="O352" s="57"/>
      <c r="P352" s="57">
        <v>1070</v>
      </c>
      <c r="Q352" s="57"/>
      <c r="R352" s="57">
        <v>1080</v>
      </c>
      <c r="S352" s="57"/>
      <c r="T352" s="57">
        <v>1410</v>
      </c>
      <c r="U352" s="57"/>
    </row>
    <row r="353" spans="1:21" x14ac:dyDescent="0.2">
      <c r="A353" s="266" t="s">
        <v>172</v>
      </c>
      <c r="B353" s="267" t="s">
        <v>172</v>
      </c>
      <c r="C353" s="268" t="s">
        <v>172</v>
      </c>
      <c r="D353" s="99" t="s">
        <v>27</v>
      </c>
      <c r="E353" s="54">
        <v>5001565274</v>
      </c>
      <c r="F353" s="56">
        <v>24</v>
      </c>
      <c r="G353" s="54" t="s">
        <v>26</v>
      </c>
      <c r="H353" s="54" t="s">
        <v>52</v>
      </c>
      <c r="I353" s="54">
        <v>10</v>
      </c>
      <c r="J353" s="57">
        <v>1390</v>
      </c>
      <c r="K353" s="57"/>
      <c r="L353" s="57">
        <v>1190</v>
      </c>
      <c r="M353" s="57"/>
      <c r="N353" s="57">
        <v>1040</v>
      </c>
      <c r="O353" s="57"/>
      <c r="P353" s="57">
        <v>850</v>
      </c>
      <c r="Q353" s="57"/>
      <c r="R353" s="57">
        <v>870</v>
      </c>
      <c r="S353" s="57"/>
      <c r="T353" s="57">
        <v>1160</v>
      </c>
      <c r="U353" s="57"/>
    </row>
    <row r="354" spans="1:21" x14ac:dyDescent="0.2">
      <c r="A354" s="266" t="s">
        <v>172</v>
      </c>
      <c r="B354" s="267" t="s">
        <v>172</v>
      </c>
      <c r="C354" s="268" t="s">
        <v>172</v>
      </c>
      <c r="D354" s="99" t="s">
        <v>27</v>
      </c>
      <c r="E354" s="54">
        <v>5000799118</v>
      </c>
      <c r="F354" s="56">
        <v>24</v>
      </c>
      <c r="G354" s="54" t="s">
        <v>26</v>
      </c>
      <c r="H354" s="54" t="s">
        <v>52</v>
      </c>
      <c r="I354" s="54">
        <v>10</v>
      </c>
      <c r="J354" s="57">
        <v>1198</v>
      </c>
      <c r="K354" s="57"/>
      <c r="L354" s="57">
        <v>1048</v>
      </c>
      <c r="M354" s="57"/>
      <c r="N354" s="57">
        <v>746</v>
      </c>
      <c r="O354" s="57"/>
      <c r="P354" s="57">
        <v>605</v>
      </c>
      <c r="Q354" s="57"/>
      <c r="R354" s="57">
        <v>720</v>
      </c>
      <c r="S354" s="57"/>
      <c r="T354" s="57">
        <v>837</v>
      </c>
      <c r="U354" s="57"/>
    </row>
    <row r="355" spans="1:21" x14ac:dyDescent="0.2">
      <c r="A355" s="266" t="s">
        <v>172</v>
      </c>
      <c r="B355" s="267" t="s">
        <v>172</v>
      </c>
      <c r="C355" s="268" t="s">
        <v>172</v>
      </c>
      <c r="D355" s="99" t="s">
        <v>27</v>
      </c>
      <c r="E355" s="54">
        <v>5001267779</v>
      </c>
      <c r="F355" s="56">
        <v>24</v>
      </c>
      <c r="G355" s="54" t="s">
        <v>26</v>
      </c>
      <c r="H355" s="54" t="s">
        <v>52</v>
      </c>
      <c r="I355" s="54">
        <v>10</v>
      </c>
      <c r="J355" s="57"/>
      <c r="K355" s="57">
        <v>690</v>
      </c>
      <c r="L355" s="57"/>
      <c r="M355" s="57">
        <v>550</v>
      </c>
      <c r="N355" s="57"/>
      <c r="O355" s="57">
        <v>380</v>
      </c>
      <c r="P355" s="57"/>
      <c r="Q355" s="57">
        <v>350</v>
      </c>
      <c r="R355" s="57"/>
      <c r="S355" s="57">
        <v>560</v>
      </c>
      <c r="T355" s="57"/>
      <c r="U355" s="57">
        <v>740</v>
      </c>
    </row>
    <row r="356" spans="1:21" x14ac:dyDescent="0.2">
      <c r="A356" s="266" t="s">
        <v>172</v>
      </c>
      <c r="B356" s="267" t="s">
        <v>172</v>
      </c>
      <c r="C356" s="268" t="s">
        <v>172</v>
      </c>
      <c r="D356" s="99" t="s">
        <v>27</v>
      </c>
      <c r="E356" s="54">
        <v>5000128652</v>
      </c>
      <c r="F356" s="56">
        <v>24</v>
      </c>
      <c r="G356" s="54" t="s">
        <v>26</v>
      </c>
      <c r="H356" s="54" t="s">
        <v>52</v>
      </c>
      <c r="I356" s="54">
        <v>10</v>
      </c>
      <c r="J356" s="57">
        <v>1340</v>
      </c>
      <c r="K356" s="57"/>
      <c r="L356" s="57">
        <v>1200</v>
      </c>
      <c r="M356" s="57"/>
      <c r="N356" s="57">
        <v>990</v>
      </c>
      <c r="O356" s="57"/>
      <c r="P356" s="57">
        <v>890</v>
      </c>
      <c r="Q356" s="57"/>
      <c r="R356" s="57">
        <v>950</v>
      </c>
      <c r="S356" s="57"/>
      <c r="T356" s="57">
        <v>1150</v>
      </c>
      <c r="U356" s="57"/>
    </row>
    <row r="357" spans="1:21" x14ac:dyDescent="0.2">
      <c r="A357" s="266" t="s">
        <v>172</v>
      </c>
      <c r="B357" s="267" t="s">
        <v>172</v>
      </c>
      <c r="C357" s="268" t="s">
        <v>172</v>
      </c>
      <c r="D357" s="99" t="s">
        <v>27</v>
      </c>
      <c r="E357" s="54">
        <v>5001049653</v>
      </c>
      <c r="F357" s="56">
        <v>24</v>
      </c>
      <c r="G357" s="54" t="s">
        <v>26</v>
      </c>
      <c r="H357" s="54" t="s">
        <v>52</v>
      </c>
      <c r="I357" s="54">
        <v>10</v>
      </c>
      <c r="J357" s="57">
        <v>1343</v>
      </c>
      <c r="K357" s="57"/>
      <c r="L357" s="57">
        <v>583</v>
      </c>
      <c r="M357" s="57"/>
      <c r="N357" s="57">
        <v>782</v>
      </c>
      <c r="O357" s="57"/>
      <c r="P357" s="57">
        <v>600</v>
      </c>
      <c r="Q357" s="57"/>
      <c r="R357" s="57">
        <v>595</v>
      </c>
      <c r="S357" s="57"/>
      <c r="T357" s="57">
        <v>800</v>
      </c>
      <c r="U357" s="57"/>
    </row>
    <row r="358" spans="1:21" x14ac:dyDescent="0.2">
      <c r="A358" s="266" t="s">
        <v>172</v>
      </c>
      <c r="B358" s="267" t="s">
        <v>172</v>
      </c>
      <c r="C358" s="268" t="s">
        <v>172</v>
      </c>
      <c r="D358" s="99" t="s">
        <v>27</v>
      </c>
      <c r="E358" s="54">
        <v>5000523348</v>
      </c>
      <c r="F358" s="56">
        <v>24</v>
      </c>
      <c r="G358" s="54" t="s">
        <v>26</v>
      </c>
      <c r="H358" s="54" t="s">
        <v>52</v>
      </c>
      <c r="I358" s="54">
        <v>10</v>
      </c>
      <c r="J358" s="57">
        <v>920</v>
      </c>
      <c r="K358" s="57">
        <v>980</v>
      </c>
      <c r="L358" s="57">
        <v>820</v>
      </c>
      <c r="M358" s="57">
        <v>730</v>
      </c>
      <c r="N358" s="57">
        <v>670</v>
      </c>
      <c r="O358" s="57">
        <v>640</v>
      </c>
      <c r="P358" s="57">
        <v>540</v>
      </c>
      <c r="Q358" s="57">
        <v>570</v>
      </c>
      <c r="R358" s="57">
        <v>690</v>
      </c>
      <c r="S358" s="57">
        <v>710</v>
      </c>
      <c r="T358" s="57">
        <v>870</v>
      </c>
      <c r="U358" s="57">
        <v>920</v>
      </c>
    </row>
    <row r="359" spans="1:21" x14ac:dyDescent="0.2">
      <c r="A359" s="266" t="s">
        <v>172</v>
      </c>
      <c r="B359" s="267" t="s">
        <v>172</v>
      </c>
      <c r="C359" s="268" t="s">
        <v>172</v>
      </c>
      <c r="D359" s="99" t="s">
        <v>27</v>
      </c>
      <c r="E359" s="54">
        <v>5001221107</v>
      </c>
      <c r="F359" s="56">
        <v>24</v>
      </c>
      <c r="G359" s="54" t="s">
        <v>26</v>
      </c>
      <c r="H359" s="54" t="s">
        <v>52</v>
      </c>
      <c r="I359" s="54">
        <v>10</v>
      </c>
      <c r="J359" s="57">
        <v>4070</v>
      </c>
      <c r="K359" s="57">
        <v>4460</v>
      </c>
      <c r="L359" s="57">
        <v>3690</v>
      </c>
      <c r="M359" s="57">
        <v>3250</v>
      </c>
      <c r="N359" s="57">
        <v>2930</v>
      </c>
      <c r="O359" s="57">
        <v>2740</v>
      </c>
      <c r="P359" s="57">
        <v>2230</v>
      </c>
      <c r="Q359" s="57">
        <v>2390</v>
      </c>
      <c r="R359" s="57">
        <v>2970</v>
      </c>
      <c r="S359" s="57">
        <v>3230</v>
      </c>
      <c r="T359" s="57">
        <v>3980</v>
      </c>
      <c r="U359" s="57">
        <v>4260</v>
      </c>
    </row>
    <row r="360" spans="1:21" x14ac:dyDescent="0.2">
      <c r="A360" s="266" t="s">
        <v>172</v>
      </c>
      <c r="B360" s="267" t="s">
        <v>172</v>
      </c>
      <c r="C360" s="268" t="s">
        <v>172</v>
      </c>
      <c r="D360" s="99" t="s">
        <v>27</v>
      </c>
      <c r="E360" s="54">
        <v>5001706014</v>
      </c>
      <c r="F360" s="56">
        <v>24</v>
      </c>
      <c r="G360" s="54" t="s">
        <v>26</v>
      </c>
      <c r="H360" s="54" t="s">
        <v>52</v>
      </c>
      <c r="I360" s="54">
        <v>10</v>
      </c>
      <c r="J360" s="57">
        <v>192</v>
      </c>
      <c r="K360" s="57"/>
      <c r="L360" s="57">
        <v>172</v>
      </c>
      <c r="M360" s="57"/>
      <c r="N360" s="57">
        <v>125</v>
      </c>
      <c r="O360" s="57"/>
      <c r="P360" s="57">
        <v>117</v>
      </c>
      <c r="Q360" s="57"/>
      <c r="R360" s="57">
        <v>142</v>
      </c>
      <c r="S360" s="57"/>
      <c r="T360" s="57">
        <v>198</v>
      </c>
      <c r="U360" s="57"/>
    </row>
    <row r="361" spans="1:21" x14ac:dyDescent="0.2">
      <c r="A361" s="266" t="s">
        <v>172</v>
      </c>
      <c r="B361" s="267" t="s">
        <v>172</v>
      </c>
      <c r="C361" s="268" t="s">
        <v>172</v>
      </c>
      <c r="D361" s="99" t="s">
        <v>27</v>
      </c>
      <c r="E361" s="54">
        <v>5000363161</v>
      </c>
      <c r="F361" s="56">
        <v>24</v>
      </c>
      <c r="G361" s="54" t="s">
        <v>19</v>
      </c>
      <c r="H361" s="54" t="s">
        <v>52</v>
      </c>
      <c r="I361" s="54">
        <v>10</v>
      </c>
      <c r="J361" s="57">
        <v>490</v>
      </c>
      <c r="K361" s="57"/>
      <c r="L361" s="57">
        <v>410</v>
      </c>
      <c r="M361" s="57"/>
      <c r="N361" s="57">
        <v>300</v>
      </c>
      <c r="O361" s="57"/>
      <c r="P361" s="57">
        <v>270</v>
      </c>
      <c r="Q361" s="57"/>
      <c r="R361" s="57">
        <v>350</v>
      </c>
      <c r="S361" s="57"/>
      <c r="T361" s="57">
        <v>460</v>
      </c>
      <c r="U361" s="57"/>
    </row>
    <row r="362" spans="1:21" x14ac:dyDescent="0.2">
      <c r="A362" s="266" t="s">
        <v>172</v>
      </c>
      <c r="B362" s="267" t="s">
        <v>172</v>
      </c>
      <c r="C362" s="268" t="s">
        <v>172</v>
      </c>
      <c r="D362" s="99" t="s">
        <v>27</v>
      </c>
      <c r="E362" s="54">
        <v>5001799316</v>
      </c>
      <c r="F362" s="56">
        <v>24</v>
      </c>
      <c r="G362" s="54" t="s">
        <v>26</v>
      </c>
      <c r="H362" s="54" t="s">
        <v>52</v>
      </c>
      <c r="I362" s="54">
        <v>10</v>
      </c>
      <c r="J362" s="57"/>
      <c r="K362" s="57">
        <v>491</v>
      </c>
      <c r="L362" s="57"/>
      <c r="M362" s="57">
        <v>366</v>
      </c>
      <c r="N362" s="57"/>
      <c r="O362" s="57">
        <v>284</v>
      </c>
      <c r="P362" s="57"/>
      <c r="Q362" s="57">
        <v>270</v>
      </c>
      <c r="R362" s="57"/>
      <c r="S362" s="57">
        <v>359</v>
      </c>
      <c r="T362" s="57"/>
      <c r="U362" s="57">
        <v>392</v>
      </c>
    </row>
    <row r="363" spans="1:21" x14ac:dyDescent="0.2">
      <c r="A363" s="266" t="s">
        <v>172</v>
      </c>
      <c r="B363" s="267" t="s">
        <v>172</v>
      </c>
      <c r="C363" s="268" t="s">
        <v>172</v>
      </c>
      <c r="D363" s="99" t="s">
        <v>27</v>
      </c>
      <c r="E363" s="54">
        <v>5001484986</v>
      </c>
      <c r="F363" s="56">
        <v>24</v>
      </c>
      <c r="G363" s="54" t="s">
        <v>26</v>
      </c>
      <c r="H363" s="54" t="s">
        <v>52</v>
      </c>
      <c r="I363" s="54">
        <v>10</v>
      </c>
      <c r="J363" s="57"/>
      <c r="K363" s="57">
        <v>617</v>
      </c>
      <c r="L363" s="57"/>
      <c r="M363" s="57">
        <v>458</v>
      </c>
      <c r="N363" s="57"/>
      <c r="O363" s="57">
        <v>354</v>
      </c>
      <c r="P363" s="57"/>
      <c r="Q363" s="57">
        <v>332</v>
      </c>
      <c r="R363" s="57"/>
      <c r="S363" s="57">
        <v>467</v>
      </c>
      <c r="T363" s="57"/>
      <c r="U363" s="57">
        <v>598</v>
      </c>
    </row>
    <row r="364" spans="1:21" x14ac:dyDescent="0.2">
      <c r="A364" s="266" t="s">
        <v>172</v>
      </c>
      <c r="B364" s="267" t="s">
        <v>172</v>
      </c>
      <c r="C364" s="268" t="s">
        <v>172</v>
      </c>
      <c r="D364" s="99" t="s">
        <v>27</v>
      </c>
      <c r="E364" s="54">
        <v>5000885360</v>
      </c>
      <c r="F364" s="56">
        <v>24</v>
      </c>
      <c r="G364" s="54" t="s">
        <v>26</v>
      </c>
      <c r="H364" s="54" t="s">
        <v>52</v>
      </c>
      <c r="I364" s="54">
        <v>10</v>
      </c>
      <c r="J364" s="57"/>
      <c r="K364" s="57">
        <v>1116</v>
      </c>
      <c r="L364" s="57"/>
      <c r="M364" s="57">
        <v>913</v>
      </c>
      <c r="N364" s="57"/>
      <c r="O364" s="57">
        <v>648</v>
      </c>
      <c r="P364" s="57"/>
      <c r="Q364" s="57">
        <v>703</v>
      </c>
      <c r="R364" s="57"/>
      <c r="S364" s="57">
        <v>962</v>
      </c>
      <c r="T364" s="57"/>
      <c r="U364" s="57">
        <v>1279.915</v>
      </c>
    </row>
    <row r="365" spans="1:21" x14ac:dyDescent="0.2">
      <c r="A365" s="266" t="s">
        <v>172</v>
      </c>
      <c r="B365" s="267" t="s">
        <v>172</v>
      </c>
      <c r="C365" s="268" t="s">
        <v>172</v>
      </c>
      <c r="D365" s="99" t="s">
        <v>27</v>
      </c>
      <c r="E365" s="54">
        <v>5000912685</v>
      </c>
      <c r="F365" s="56">
        <v>24</v>
      </c>
      <c r="G365" s="54" t="s">
        <v>26</v>
      </c>
      <c r="H365" s="54" t="s">
        <v>52</v>
      </c>
      <c r="I365" s="54">
        <v>10</v>
      </c>
      <c r="J365" s="57">
        <v>13680</v>
      </c>
      <c r="K365" s="57">
        <v>12920</v>
      </c>
      <c r="L365" s="57">
        <v>11720</v>
      </c>
      <c r="M365" s="57">
        <v>9800</v>
      </c>
      <c r="N365" s="57">
        <v>9200</v>
      </c>
      <c r="O365" s="57">
        <v>7400</v>
      </c>
      <c r="P365" s="57">
        <v>6880</v>
      </c>
      <c r="Q365" s="57">
        <v>7720</v>
      </c>
      <c r="R365" s="57">
        <v>9040</v>
      </c>
      <c r="S365" s="57">
        <v>9640</v>
      </c>
      <c r="T365" s="57">
        <v>12800</v>
      </c>
      <c r="U365" s="57">
        <v>13440</v>
      </c>
    </row>
    <row r="366" spans="1:21" x14ac:dyDescent="0.2">
      <c r="A366" s="266" t="s">
        <v>172</v>
      </c>
      <c r="B366" s="267" t="s">
        <v>172</v>
      </c>
      <c r="C366" s="268" t="s">
        <v>172</v>
      </c>
      <c r="D366" s="99" t="s">
        <v>27</v>
      </c>
      <c r="E366" s="54">
        <v>5001923759</v>
      </c>
      <c r="F366" s="56">
        <v>24</v>
      </c>
      <c r="G366" s="54" t="s">
        <v>26</v>
      </c>
      <c r="H366" s="54" t="s">
        <v>52</v>
      </c>
      <c r="I366" s="54">
        <v>10</v>
      </c>
      <c r="J366" s="57">
        <v>332</v>
      </c>
      <c r="K366" s="57">
        <v>715</v>
      </c>
      <c r="L366" s="57">
        <v>391</v>
      </c>
      <c r="M366" s="57">
        <v>238</v>
      </c>
      <c r="N366" s="57">
        <v>121</v>
      </c>
      <c r="O366" s="57">
        <v>128</v>
      </c>
      <c r="P366" s="57">
        <v>137</v>
      </c>
      <c r="Q366" s="57">
        <v>128</v>
      </c>
      <c r="R366" s="57">
        <v>125</v>
      </c>
      <c r="S366" s="57">
        <v>135</v>
      </c>
      <c r="T366" s="57">
        <v>411</v>
      </c>
      <c r="U366" s="57">
        <v>644</v>
      </c>
    </row>
    <row r="367" spans="1:21" x14ac:dyDescent="0.2">
      <c r="A367" s="266" t="s">
        <v>172</v>
      </c>
      <c r="B367" s="267" t="s">
        <v>172</v>
      </c>
      <c r="C367" s="268" t="s">
        <v>172</v>
      </c>
      <c r="D367" s="99" t="s">
        <v>27</v>
      </c>
      <c r="E367" s="54">
        <v>5000457182</v>
      </c>
      <c r="F367" s="56">
        <v>24</v>
      </c>
      <c r="G367" s="54" t="s">
        <v>26</v>
      </c>
      <c r="H367" s="54" t="s">
        <v>52</v>
      </c>
      <c r="I367" s="54">
        <v>10</v>
      </c>
      <c r="J367" s="57">
        <v>48</v>
      </c>
      <c r="K367" s="57">
        <v>37</v>
      </c>
      <c r="L367" s="57">
        <v>40</v>
      </c>
      <c r="M367" s="57">
        <v>44</v>
      </c>
      <c r="N367" s="57">
        <v>41</v>
      </c>
      <c r="O367" s="57">
        <v>45</v>
      </c>
      <c r="P367" s="57">
        <v>45</v>
      </c>
      <c r="Q367" s="57">
        <v>41</v>
      </c>
      <c r="R367" s="57">
        <v>41</v>
      </c>
      <c r="S367" s="57">
        <v>44</v>
      </c>
      <c r="T367" s="57">
        <v>41</v>
      </c>
      <c r="U367" s="57">
        <v>46</v>
      </c>
    </row>
    <row r="368" spans="1:21" x14ac:dyDescent="0.2">
      <c r="A368" s="266" t="s">
        <v>172</v>
      </c>
      <c r="B368" s="267" t="s">
        <v>172</v>
      </c>
      <c r="C368" s="268" t="s">
        <v>172</v>
      </c>
      <c r="D368" s="99" t="s">
        <v>27</v>
      </c>
      <c r="E368" s="54">
        <v>5001327546</v>
      </c>
      <c r="F368" s="56">
        <v>24</v>
      </c>
      <c r="G368" s="54" t="s">
        <v>26</v>
      </c>
      <c r="H368" s="54" t="s">
        <v>52</v>
      </c>
      <c r="I368" s="54">
        <v>10</v>
      </c>
      <c r="J368" s="57">
        <v>4510</v>
      </c>
      <c r="K368" s="57">
        <v>5200</v>
      </c>
      <c r="L368" s="57">
        <v>4190</v>
      </c>
      <c r="M368" s="57">
        <v>3740</v>
      </c>
      <c r="N368" s="57">
        <v>3001</v>
      </c>
      <c r="O368" s="57">
        <v>1592</v>
      </c>
      <c r="P368" s="57">
        <v>2014</v>
      </c>
      <c r="Q368" s="57">
        <v>2376</v>
      </c>
      <c r="R368" s="57">
        <v>1334</v>
      </c>
      <c r="S368" s="57">
        <v>951</v>
      </c>
      <c r="T368" s="57">
        <v>2576</v>
      </c>
      <c r="U368" s="57">
        <v>3506</v>
      </c>
    </row>
    <row r="369" spans="1:21" x14ac:dyDescent="0.2">
      <c r="A369" s="266" t="s">
        <v>172</v>
      </c>
      <c r="B369" s="267" t="s">
        <v>172</v>
      </c>
      <c r="C369" s="268" t="s">
        <v>172</v>
      </c>
      <c r="D369" s="99" t="s">
        <v>27</v>
      </c>
      <c r="E369" s="54">
        <v>5000867661</v>
      </c>
      <c r="F369" s="56">
        <v>24</v>
      </c>
      <c r="G369" s="54" t="s">
        <v>26</v>
      </c>
      <c r="H369" s="54" t="s">
        <v>52</v>
      </c>
      <c r="I369" s="54">
        <v>10</v>
      </c>
      <c r="J369" s="57">
        <v>672</v>
      </c>
      <c r="K369" s="57">
        <v>758</v>
      </c>
      <c r="L369" s="57">
        <v>634</v>
      </c>
      <c r="M369" s="57">
        <v>617</v>
      </c>
      <c r="N369" s="57">
        <v>652</v>
      </c>
      <c r="O369" s="57">
        <v>613</v>
      </c>
      <c r="P369" s="57">
        <v>612</v>
      </c>
      <c r="Q369" s="57">
        <v>663</v>
      </c>
      <c r="R369" s="57">
        <v>644</v>
      </c>
      <c r="S369" s="57">
        <v>717</v>
      </c>
      <c r="T369" s="57">
        <v>675</v>
      </c>
      <c r="U369" s="57">
        <v>771</v>
      </c>
    </row>
    <row r="370" spans="1:21" x14ac:dyDescent="0.2">
      <c r="A370" s="266" t="s">
        <v>172</v>
      </c>
      <c r="B370" s="267" t="s">
        <v>172</v>
      </c>
      <c r="C370" s="268" t="s">
        <v>172</v>
      </c>
      <c r="D370" s="99" t="s">
        <v>27</v>
      </c>
      <c r="E370" s="54">
        <v>5000192375</v>
      </c>
      <c r="F370" s="55">
        <v>25</v>
      </c>
      <c r="G370" s="54" t="s">
        <v>25</v>
      </c>
      <c r="H370" s="54" t="s">
        <v>52</v>
      </c>
      <c r="I370" s="54">
        <v>10</v>
      </c>
      <c r="J370" s="57">
        <v>48680</v>
      </c>
      <c r="K370" s="57">
        <v>44920</v>
      </c>
      <c r="L370" s="57">
        <v>43840</v>
      </c>
      <c r="M370" s="57">
        <v>43600</v>
      </c>
      <c r="N370" s="57">
        <v>52840</v>
      </c>
      <c r="O370" s="57">
        <v>56160</v>
      </c>
      <c r="P370" s="57">
        <v>62960</v>
      </c>
      <c r="Q370" s="57">
        <v>70880</v>
      </c>
      <c r="R370" s="57">
        <v>68360</v>
      </c>
      <c r="S370" s="57">
        <v>71280</v>
      </c>
      <c r="T370" s="57">
        <v>59920</v>
      </c>
      <c r="U370" s="57">
        <v>61440</v>
      </c>
    </row>
    <row r="371" spans="1:21" x14ac:dyDescent="0.2">
      <c r="A371" s="266" t="s">
        <v>172</v>
      </c>
      <c r="B371" s="267" t="s">
        <v>172</v>
      </c>
      <c r="C371" s="268" t="s">
        <v>172</v>
      </c>
      <c r="D371" s="99" t="s">
        <v>27</v>
      </c>
      <c r="E371" s="54">
        <v>5001788694</v>
      </c>
      <c r="F371" s="55">
        <v>26</v>
      </c>
      <c r="G371" s="54" t="s">
        <v>24</v>
      </c>
      <c r="H371" s="54" t="s">
        <v>52</v>
      </c>
      <c r="I371" s="54">
        <v>10</v>
      </c>
      <c r="J371" s="57">
        <v>117300</v>
      </c>
      <c r="K371" s="57">
        <v>119400</v>
      </c>
      <c r="L371" s="57">
        <v>132900</v>
      </c>
      <c r="M371" s="57">
        <v>130500</v>
      </c>
      <c r="N371" s="57">
        <v>106800</v>
      </c>
      <c r="O371" s="57">
        <v>114900</v>
      </c>
      <c r="P371" s="57">
        <v>129900</v>
      </c>
      <c r="Q371" s="57">
        <v>139200</v>
      </c>
      <c r="R371" s="57">
        <v>131400</v>
      </c>
      <c r="S371" s="57">
        <v>114000</v>
      </c>
      <c r="T371" s="57">
        <v>117000</v>
      </c>
      <c r="U371" s="57">
        <v>124200</v>
      </c>
    </row>
    <row r="372" spans="1:21" x14ac:dyDescent="0.2">
      <c r="A372" s="266" t="s">
        <v>172</v>
      </c>
      <c r="B372" s="267" t="s">
        <v>172</v>
      </c>
      <c r="C372" s="268" t="s">
        <v>172</v>
      </c>
      <c r="D372" s="99" t="s">
        <v>27</v>
      </c>
      <c r="E372" s="54">
        <v>5000947531</v>
      </c>
      <c r="F372" s="55">
        <v>26</v>
      </c>
      <c r="G372" s="54" t="s">
        <v>24</v>
      </c>
      <c r="H372" s="54" t="s">
        <v>52</v>
      </c>
      <c r="I372" s="54">
        <v>10</v>
      </c>
      <c r="J372" s="57">
        <v>103200</v>
      </c>
      <c r="K372" s="57">
        <v>96900</v>
      </c>
      <c r="L372" s="57">
        <v>104400</v>
      </c>
      <c r="M372" s="57">
        <v>96000</v>
      </c>
      <c r="N372" s="57">
        <v>93300</v>
      </c>
      <c r="O372" s="57">
        <v>79500</v>
      </c>
      <c r="P372" s="57">
        <v>92400</v>
      </c>
      <c r="Q372" s="57">
        <v>101100</v>
      </c>
      <c r="R372" s="57">
        <v>87600</v>
      </c>
      <c r="S372" s="57">
        <v>79500</v>
      </c>
      <c r="T372" s="57">
        <v>91500</v>
      </c>
      <c r="U372" s="57">
        <v>98400</v>
      </c>
    </row>
    <row r="373" spans="1:21" x14ac:dyDescent="0.2">
      <c r="A373" s="266" t="s">
        <v>172</v>
      </c>
      <c r="B373" s="267" t="s">
        <v>172</v>
      </c>
      <c r="C373" s="268" t="s">
        <v>172</v>
      </c>
      <c r="D373" s="99" t="s">
        <v>27</v>
      </c>
      <c r="E373" s="54">
        <v>5001007197</v>
      </c>
      <c r="F373" s="56">
        <v>24</v>
      </c>
      <c r="G373" s="54" t="s">
        <v>26</v>
      </c>
      <c r="H373" s="54" t="s">
        <v>52</v>
      </c>
      <c r="I373" s="54">
        <v>10</v>
      </c>
      <c r="J373" s="57">
        <v>30</v>
      </c>
      <c r="K373" s="57">
        <v>29</v>
      </c>
      <c r="L373" s="57">
        <v>33</v>
      </c>
      <c r="M373" s="57">
        <v>25</v>
      </c>
      <c r="N373" s="57">
        <v>24</v>
      </c>
      <c r="O373" s="57">
        <v>801</v>
      </c>
      <c r="P373" s="57">
        <v>610</v>
      </c>
      <c r="Q373" s="57">
        <v>503</v>
      </c>
      <c r="R373" s="57">
        <v>588</v>
      </c>
      <c r="S373" s="57">
        <v>656</v>
      </c>
      <c r="T373" s="57">
        <v>139</v>
      </c>
      <c r="U373" s="57">
        <v>33</v>
      </c>
    </row>
    <row r="374" spans="1:21" x14ac:dyDescent="0.2">
      <c r="A374" s="266" t="s">
        <v>172</v>
      </c>
      <c r="B374" s="267" t="s">
        <v>172</v>
      </c>
      <c r="C374" s="268" t="s">
        <v>172</v>
      </c>
      <c r="D374" s="99" t="s">
        <v>27</v>
      </c>
      <c r="E374" s="54">
        <v>5000014014</v>
      </c>
      <c r="F374" s="56">
        <v>24</v>
      </c>
      <c r="G374" s="54" t="s">
        <v>26</v>
      </c>
      <c r="H374" s="54" t="s">
        <v>52</v>
      </c>
      <c r="I374" s="54">
        <v>10</v>
      </c>
      <c r="J374" s="57">
        <v>460</v>
      </c>
      <c r="K374" s="57">
        <v>480</v>
      </c>
      <c r="L374" s="57">
        <v>450</v>
      </c>
      <c r="M374" s="57">
        <v>460</v>
      </c>
      <c r="N374" s="57">
        <v>450</v>
      </c>
      <c r="O374" s="57">
        <v>480</v>
      </c>
      <c r="P374" s="57">
        <v>440</v>
      </c>
      <c r="Q374" s="57">
        <v>460</v>
      </c>
      <c r="R374" s="57">
        <v>450</v>
      </c>
      <c r="S374" s="57">
        <v>462</v>
      </c>
      <c r="T374" s="57">
        <v>482</v>
      </c>
      <c r="U374" s="57">
        <v>464</v>
      </c>
    </row>
    <row r="375" spans="1:21" x14ac:dyDescent="0.2">
      <c r="A375" s="266" t="s">
        <v>172</v>
      </c>
      <c r="B375" s="267" t="s">
        <v>172</v>
      </c>
      <c r="C375" s="268" t="s">
        <v>172</v>
      </c>
      <c r="D375" s="99" t="s">
        <v>27</v>
      </c>
      <c r="E375" s="54">
        <v>5001960167</v>
      </c>
      <c r="F375" s="56">
        <v>24</v>
      </c>
      <c r="G375" s="54" t="s">
        <v>26</v>
      </c>
      <c r="H375" s="54" t="s">
        <v>52</v>
      </c>
      <c r="I375" s="54">
        <v>10</v>
      </c>
      <c r="J375" s="57">
        <v>10840</v>
      </c>
      <c r="K375" s="57">
        <v>10160</v>
      </c>
      <c r="L375" s="57">
        <v>10480</v>
      </c>
      <c r="M375" s="57">
        <v>8560</v>
      </c>
      <c r="N375" s="57">
        <v>7960</v>
      </c>
      <c r="O375" s="57">
        <v>8000</v>
      </c>
      <c r="P375" s="57">
        <v>7120</v>
      </c>
      <c r="Q375" s="57">
        <v>7320</v>
      </c>
      <c r="R375" s="57">
        <v>8960</v>
      </c>
      <c r="S375" s="57">
        <v>8920</v>
      </c>
      <c r="T375" s="57">
        <v>9800</v>
      </c>
      <c r="U375" s="57">
        <v>10440</v>
      </c>
    </row>
    <row r="376" spans="1:21" x14ac:dyDescent="0.2">
      <c r="A376" s="266" t="s">
        <v>172</v>
      </c>
      <c r="B376" s="267" t="s">
        <v>172</v>
      </c>
      <c r="C376" s="268" t="s">
        <v>172</v>
      </c>
      <c r="D376" s="99" t="s">
        <v>27</v>
      </c>
      <c r="E376" s="54">
        <v>5002054307</v>
      </c>
      <c r="F376" s="56">
        <v>24</v>
      </c>
      <c r="G376" s="54" t="s">
        <v>26</v>
      </c>
      <c r="H376" s="54" t="s">
        <v>52</v>
      </c>
      <c r="I376" s="54">
        <v>10</v>
      </c>
      <c r="J376" s="57">
        <v>1675</v>
      </c>
      <c r="K376" s="57">
        <v>1504</v>
      </c>
      <c r="L376" s="57">
        <v>1644</v>
      </c>
      <c r="M376" s="57">
        <v>1547</v>
      </c>
      <c r="N376" s="57">
        <v>1200</v>
      </c>
      <c r="O376" s="57">
        <v>1107</v>
      </c>
      <c r="P376" s="57">
        <v>1140</v>
      </c>
      <c r="Q376" s="57">
        <v>1219</v>
      </c>
      <c r="R376" s="57">
        <v>1542</v>
      </c>
      <c r="S376" s="57">
        <v>1685</v>
      </c>
      <c r="T376" s="57">
        <v>1838</v>
      </c>
      <c r="U376" s="57">
        <v>2205</v>
      </c>
    </row>
    <row r="377" spans="1:21" x14ac:dyDescent="0.2">
      <c r="A377" s="266" t="s">
        <v>172</v>
      </c>
      <c r="B377" s="267" t="s">
        <v>172</v>
      </c>
      <c r="C377" s="268" t="s">
        <v>172</v>
      </c>
      <c r="D377" s="99" t="s">
        <v>29</v>
      </c>
      <c r="E377" s="54">
        <v>5000357181</v>
      </c>
      <c r="F377" s="55">
        <v>25</v>
      </c>
      <c r="G377" s="54" t="s">
        <v>25</v>
      </c>
      <c r="H377" s="54" t="s">
        <v>52</v>
      </c>
      <c r="I377" s="54">
        <v>15</v>
      </c>
      <c r="J377" s="57">
        <v>43500</v>
      </c>
      <c r="K377" s="57">
        <v>44700</v>
      </c>
      <c r="L377" s="57">
        <v>48000</v>
      </c>
      <c r="M377" s="57">
        <v>51600</v>
      </c>
      <c r="N377" s="57">
        <v>48600</v>
      </c>
      <c r="O377" s="57">
        <v>50100</v>
      </c>
      <c r="P377" s="57">
        <v>45300</v>
      </c>
      <c r="Q377" s="57">
        <v>42300</v>
      </c>
      <c r="R377" s="57">
        <v>67500</v>
      </c>
      <c r="S377" s="57">
        <v>80700</v>
      </c>
      <c r="T377" s="57">
        <v>74100</v>
      </c>
      <c r="U377" s="57">
        <v>81000</v>
      </c>
    </row>
    <row r="378" spans="1:21" x14ac:dyDescent="0.2">
      <c r="A378" s="266" t="s">
        <v>172</v>
      </c>
      <c r="B378" s="267" t="s">
        <v>172</v>
      </c>
      <c r="C378" s="268" t="s">
        <v>172</v>
      </c>
      <c r="D378" s="99" t="s">
        <v>29</v>
      </c>
      <c r="E378" s="54">
        <v>5001980110</v>
      </c>
      <c r="F378" s="55">
        <v>25</v>
      </c>
      <c r="G378" s="54" t="s">
        <v>25</v>
      </c>
      <c r="H378" s="54" t="s">
        <v>52</v>
      </c>
      <c r="I378" s="54">
        <v>15</v>
      </c>
      <c r="J378" s="57">
        <v>64200</v>
      </c>
      <c r="K378" s="57">
        <v>64800</v>
      </c>
      <c r="L378" s="57">
        <v>69300</v>
      </c>
      <c r="M378" s="57">
        <v>62100</v>
      </c>
      <c r="N378" s="57">
        <v>61800</v>
      </c>
      <c r="O378" s="57">
        <v>63600</v>
      </c>
      <c r="P378" s="57">
        <v>61200</v>
      </c>
      <c r="Q378" s="57">
        <v>57600</v>
      </c>
      <c r="R378" s="57">
        <v>67800</v>
      </c>
      <c r="S378" s="57">
        <v>70500</v>
      </c>
      <c r="T378" s="57">
        <v>70800</v>
      </c>
      <c r="U378" s="57">
        <v>81000</v>
      </c>
    </row>
    <row r="379" spans="1:21" x14ac:dyDescent="0.2">
      <c r="A379" s="266" t="s">
        <v>172</v>
      </c>
      <c r="B379" s="267" t="s">
        <v>172</v>
      </c>
      <c r="C379" s="268" t="s">
        <v>172</v>
      </c>
      <c r="D379" s="99" t="s">
        <v>29</v>
      </c>
      <c r="E379" s="54">
        <v>5000585702</v>
      </c>
      <c r="F379" s="55">
        <v>26</v>
      </c>
      <c r="G379" s="54" t="s">
        <v>24</v>
      </c>
      <c r="H379" s="54" t="s">
        <v>52</v>
      </c>
      <c r="I379" s="54">
        <v>15</v>
      </c>
      <c r="J379" s="57">
        <v>33900</v>
      </c>
      <c r="K379" s="57">
        <v>31200</v>
      </c>
      <c r="L379" s="57">
        <v>45600</v>
      </c>
      <c r="M379" s="57">
        <v>43200</v>
      </c>
      <c r="N379" s="57">
        <v>65100</v>
      </c>
      <c r="O379" s="57">
        <v>71100</v>
      </c>
      <c r="P379" s="57">
        <v>162300</v>
      </c>
      <c r="Q379" s="57">
        <v>123000</v>
      </c>
      <c r="R379" s="57">
        <v>107700</v>
      </c>
      <c r="S379" s="57">
        <v>69600</v>
      </c>
      <c r="T379" s="57">
        <v>55200</v>
      </c>
      <c r="U379" s="57">
        <v>54000</v>
      </c>
    </row>
    <row r="380" spans="1:21" x14ac:dyDescent="0.2">
      <c r="A380" s="266" t="s">
        <v>172</v>
      </c>
      <c r="B380" s="267" t="s">
        <v>172</v>
      </c>
      <c r="C380" s="268" t="s">
        <v>172</v>
      </c>
      <c r="D380" s="99" t="s">
        <v>29</v>
      </c>
      <c r="E380" s="54">
        <v>5000895290</v>
      </c>
      <c r="F380" s="56">
        <v>24</v>
      </c>
      <c r="G380" s="54" t="s">
        <v>26</v>
      </c>
      <c r="H380" s="54" t="s">
        <v>52</v>
      </c>
      <c r="I380" s="54">
        <v>15</v>
      </c>
      <c r="J380" s="57">
        <v>1333</v>
      </c>
      <c r="K380" s="57">
        <v>1326</v>
      </c>
      <c r="L380" s="57">
        <v>1464</v>
      </c>
      <c r="M380" s="57">
        <v>1184</v>
      </c>
      <c r="N380" s="57">
        <v>782</v>
      </c>
      <c r="O380" s="57">
        <v>765</v>
      </c>
      <c r="P380" s="57">
        <v>848</v>
      </c>
      <c r="Q380" s="57">
        <v>885</v>
      </c>
      <c r="R380" s="57">
        <v>618</v>
      </c>
      <c r="S380" s="57">
        <v>758</v>
      </c>
      <c r="T380" s="57">
        <v>971</v>
      </c>
      <c r="U380" s="57">
        <v>1408</v>
      </c>
    </row>
    <row r="381" spans="1:21" x14ac:dyDescent="0.2">
      <c r="A381" s="266" t="s">
        <v>172</v>
      </c>
      <c r="B381" s="267" t="s">
        <v>172</v>
      </c>
      <c r="C381" s="268" t="s">
        <v>172</v>
      </c>
      <c r="D381" s="99" t="s">
        <v>29</v>
      </c>
      <c r="E381" s="54">
        <v>5000073700</v>
      </c>
      <c r="F381" s="56">
        <v>24</v>
      </c>
      <c r="G381" s="54" t="s">
        <v>26</v>
      </c>
      <c r="H381" s="54" t="s">
        <v>52</v>
      </c>
      <c r="I381" s="54">
        <v>15</v>
      </c>
      <c r="J381" s="57">
        <v>5158</v>
      </c>
      <c r="K381" s="57">
        <v>4392</v>
      </c>
      <c r="L381" s="57">
        <v>4772</v>
      </c>
      <c r="M381" s="57">
        <v>4506</v>
      </c>
      <c r="N381" s="57">
        <v>2191</v>
      </c>
      <c r="O381" s="57">
        <v>1856</v>
      </c>
      <c r="P381" s="57">
        <v>871</v>
      </c>
      <c r="Q381" s="57">
        <v>803</v>
      </c>
      <c r="R381" s="57">
        <v>1078</v>
      </c>
      <c r="S381" s="57">
        <v>2645</v>
      </c>
      <c r="T381" s="57">
        <v>3859</v>
      </c>
      <c r="U381" s="57">
        <v>6296</v>
      </c>
    </row>
    <row r="382" spans="1:21" x14ac:dyDescent="0.2">
      <c r="A382" s="266" t="s">
        <v>172</v>
      </c>
      <c r="B382" s="267" t="s">
        <v>172</v>
      </c>
      <c r="C382" s="268" t="s">
        <v>172</v>
      </c>
      <c r="D382" s="99" t="s">
        <v>29</v>
      </c>
      <c r="E382" s="54">
        <v>5000225128</v>
      </c>
      <c r="F382" s="55">
        <v>25</v>
      </c>
      <c r="G382" s="54" t="s">
        <v>25</v>
      </c>
      <c r="H382" s="54" t="s">
        <v>52</v>
      </c>
      <c r="I382" s="54">
        <v>15</v>
      </c>
      <c r="J382" s="57">
        <v>31317.155999999999</v>
      </c>
      <c r="K382" s="57">
        <v>31790.628000000001</v>
      </c>
      <c r="L382" s="57">
        <v>27683.495999999999</v>
      </c>
      <c r="M382" s="57">
        <v>17997.984</v>
      </c>
      <c r="N382" s="57">
        <v>18293.715</v>
      </c>
      <c r="O382" s="57">
        <v>18675.855</v>
      </c>
      <c r="P382" s="57">
        <v>15147.099</v>
      </c>
      <c r="Q382" s="57">
        <v>19744.334999999999</v>
      </c>
      <c r="R382" s="57">
        <v>28358.649000000001</v>
      </c>
      <c r="S382" s="57">
        <v>49661.379000000001</v>
      </c>
      <c r="T382" s="57">
        <v>55267.875</v>
      </c>
      <c r="U382" s="57">
        <v>56360.294999999998</v>
      </c>
    </row>
    <row r="383" spans="1:21" x14ac:dyDescent="0.2">
      <c r="A383" s="266" t="s">
        <v>172</v>
      </c>
      <c r="B383" s="267" t="s">
        <v>172</v>
      </c>
      <c r="C383" s="268" t="s">
        <v>172</v>
      </c>
      <c r="D383" s="99" t="s">
        <v>29</v>
      </c>
      <c r="E383" s="54">
        <v>5000916797</v>
      </c>
      <c r="F383" s="55">
        <v>25</v>
      </c>
      <c r="G383" s="54" t="s">
        <v>25</v>
      </c>
      <c r="H383" s="54" t="s">
        <v>52</v>
      </c>
      <c r="I383" s="54">
        <v>15</v>
      </c>
      <c r="J383" s="57">
        <v>33840</v>
      </c>
      <c r="K383" s="57">
        <v>31440</v>
      </c>
      <c r="L383" s="57">
        <v>34200</v>
      </c>
      <c r="M383" s="57">
        <v>34440</v>
      </c>
      <c r="N383" s="57">
        <v>35640</v>
      </c>
      <c r="O383" s="57">
        <v>32400</v>
      </c>
      <c r="P383" s="57">
        <v>36360</v>
      </c>
      <c r="Q383" s="57">
        <v>33480</v>
      </c>
      <c r="R383" s="57">
        <v>45840</v>
      </c>
      <c r="S383" s="57">
        <v>49800</v>
      </c>
      <c r="T383" s="57">
        <v>45120</v>
      </c>
      <c r="U383" s="57">
        <v>47160</v>
      </c>
    </row>
    <row r="384" spans="1:21" x14ac:dyDescent="0.2">
      <c r="A384" s="266" t="s">
        <v>172</v>
      </c>
      <c r="B384" s="267" t="s">
        <v>172</v>
      </c>
      <c r="C384" s="268" t="s">
        <v>172</v>
      </c>
      <c r="D384" s="99" t="s">
        <v>29</v>
      </c>
      <c r="E384" s="54">
        <v>5001998430</v>
      </c>
      <c r="F384" s="55">
        <v>25</v>
      </c>
      <c r="G384" s="54" t="s">
        <v>25</v>
      </c>
      <c r="H384" s="54" t="s">
        <v>52</v>
      </c>
      <c r="I384" s="54">
        <v>15</v>
      </c>
      <c r="J384" s="57">
        <v>12160</v>
      </c>
      <c r="K384" s="57">
        <v>12480</v>
      </c>
      <c r="L384" s="57">
        <v>14360</v>
      </c>
      <c r="M384" s="57">
        <v>12680</v>
      </c>
      <c r="N384" s="57">
        <v>13080</v>
      </c>
      <c r="O384" s="57">
        <v>13160</v>
      </c>
      <c r="P384" s="57">
        <v>14040</v>
      </c>
      <c r="Q384" s="57">
        <v>15960</v>
      </c>
      <c r="R384" s="57">
        <v>17840</v>
      </c>
      <c r="S384" s="57">
        <v>19000</v>
      </c>
      <c r="T384" s="57">
        <v>17360</v>
      </c>
      <c r="U384" s="57">
        <v>18680</v>
      </c>
    </row>
    <row r="385" spans="1:21" x14ac:dyDescent="0.2">
      <c r="A385" s="266" t="s">
        <v>172</v>
      </c>
      <c r="B385" s="267" t="s">
        <v>172</v>
      </c>
      <c r="C385" s="268" t="s">
        <v>172</v>
      </c>
      <c r="D385" s="99" t="s">
        <v>29</v>
      </c>
      <c r="E385" s="54">
        <v>5001186884</v>
      </c>
      <c r="F385" s="56">
        <v>24</v>
      </c>
      <c r="G385" s="54" t="s">
        <v>19</v>
      </c>
      <c r="H385" s="54" t="s">
        <v>52</v>
      </c>
      <c r="I385" s="54">
        <v>15</v>
      </c>
      <c r="J385" s="57">
        <v>230</v>
      </c>
      <c r="K385" s="57">
        <v>223</v>
      </c>
      <c r="L385" s="57">
        <v>245</v>
      </c>
      <c r="M385" s="57">
        <v>224</v>
      </c>
      <c r="N385" s="57">
        <v>235</v>
      </c>
      <c r="O385" s="57">
        <v>252</v>
      </c>
      <c r="P385" s="57">
        <v>247</v>
      </c>
      <c r="Q385" s="57">
        <v>239</v>
      </c>
      <c r="R385" s="57">
        <v>264</v>
      </c>
      <c r="S385" s="57">
        <v>231</v>
      </c>
      <c r="T385" s="57">
        <v>222</v>
      </c>
      <c r="U385" s="57">
        <v>252</v>
      </c>
    </row>
    <row r="386" spans="1:21" x14ac:dyDescent="0.2">
      <c r="A386" s="266" t="s">
        <v>172</v>
      </c>
      <c r="B386" s="267" t="s">
        <v>172</v>
      </c>
      <c r="C386" s="268" t="s">
        <v>172</v>
      </c>
      <c r="D386" s="99" t="s">
        <v>29</v>
      </c>
      <c r="E386" s="54">
        <v>5000995168</v>
      </c>
      <c r="F386" s="56">
        <v>24</v>
      </c>
      <c r="G386" s="54" t="s">
        <v>26</v>
      </c>
      <c r="H386" s="54" t="s">
        <v>52</v>
      </c>
      <c r="I386" s="54">
        <v>15</v>
      </c>
      <c r="J386" s="57">
        <v>2238</v>
      </c>
      <c r="K386" s="57">
        <v>2028</v>
      </c>
      <c r="L386" s="57">
        <v>1985</v>
      </c>
      <c r="M386" s="57">
        <v>1683</v>
      </c>
      <c r="N386" s="57">
        <v>1463</v>
      </c>
      <c r="O386" s="57">
        <v>1385</v>
      </c>
      <c r="P386" s="57">
        <v>1285</v>
      </c>
      <c r="Q386" s="57">
        <v>1444</v>
      </c>
      <c r="R386" s="57">
        <v>1718</v>
      </c>
      <c r="S386" s="57">
        <v>1779</v>
      </c>
      <c r="T386" s="57">
        <v>1778</v>
      </c>
      <c r="U386" s="57">
        <v>2493</v>
      </c>
    </row>
    <row r="387" spans="1:21" x14ac:dyDescent="0.2">
      <c r="A387" s="266" t="s">
        <v>172</v>
      </c>
      <c r="B387" s="267" t="s">
        <v>172</v>
      </c>
      <c r="C387" s="268" t="s">
        <v>172</v>
      </c>
      <c r="D387" s="99" t="s">
        <v>29</v>
      </c>
      <c r="E387" s="54">
        <v>5000117310</v>
      </c>
      <c r="F387" s="55">
        <v>26</v>
      </c>
      <c r="G387" s="54" t="s">
        <v>24</v>
      </c>
      <c r="H387" s="54" t="s">
        <v>52</v>
      </c>
      <c r="I387" s="54">
        <v>15</v>
      </c>
      <c r="J387" s="57">
        <v>4800</v>
      </c>
      <c r="K387" s="57">
        <v>2400</v>
      </c>
      <c r="L387" s="57">
        <v>2400</v>
      </c>
      <c r="M387" s="57">
        <v>2400</v>
      </c>
      <c r="N387" s="57">
        <v>2400</v>
      </c>
      <c r="O387" s="57">
        <v>4800</v>
      </c>
      <c r="P387" s="57">
        <v>2400</v>
      </c>
      <c r="Q387" s="57">
        <v>2400</v>
      </c>
      <c r="R387" s="57">
        <v>4800</v>
      </c>
      <c r="S387" s="57">
        <v>2400</v>
      </c>
      <c r="T387" s="57">
        <v>4800</v>
      </c>
      <c r="U387" s="57">
        <v>2400</v>
      </c>
    </row>
    <row r="388" spans="1:21" x14ac:dyDescent="0.2">
      <c r="A388" s="266" t="s">
        <v>172</v>
      </c>
      <c r="B388" s="267" t="s">
        <v>172</v>
      </c>
      <c r="C388" s="268" t="s">
        <v>172</v>
      </c>
      <c r="D388" s="99" t="s">
        <v>29</v>
      </c>
      <c r="E388" s="54">
        <v>5000404794</v>
      </c>
      <c r="F388" s="56">
        <v>24</v>
      </c>
      <c r="G388" s="54" t="s">
        <v>26</v>
      </c>
      <c r="H388" s="54" t="s">
        <v>52</v>
      </c>
      <c r="I388" s="54">
        <v>15</v>
      </c>
      <c r="J388" s="57">
        <v>13760</v>
      </c>
      <c r="K388" s="57">
        <v>12960</v>
      </c>
      <c r="L388" s="57">
        <v>13600</v>
      </c>
      <c r="M388" s="57">
        <v>11840</v>
      </c>
      <c r="N388" s="57">
        <v>10680</v>
      </c>
      <c r="O388" s="57">
        <v>11160</v>
      </c>
      <c r="P388" s="57">
        <v>10000</v>
      </c>
      <c r="Q388" s="57">
        <v>9680</v>
      </c>
      <c r="R388" s="57">
        <v>11960</v>
      </c>
      <c r="S388" s="57">
        <v>13600</v>
      </c>
      <c r="T388" s="57">
        <v>14560</v>
      </c>
      <c r="U388" s="57">
        <v>17360</v>
      </c>
    </row>
    <row r="389" spans="1:21" x14ac:dyDescent="0.2">
      <c r="A389" s="266" t="s">
        <v>172</v>
      </c>
      <c r="B389" s="267" t="s">
        <v>172</v>
      </c>
      <c r="C389" s="268" t="s">
        <v>172</v>
      </c>
      <c r="D389" s="99" t="s">
        <v>29</v>
      </c>
      <c r="E389" s="54">
        <v>5001775787</v>
      </c>
      <c r="F389" s="55">
        <v>25</v>
      </c>
      <c r="G389" s="54" t="s">
        <v>25</v>
      </c>
      <c r="H389" s="54" t="s">
        <v>52</v>
      </c>
      <c r="I389" s="54">
        <v>15</v>
      </c>
      <c r="J389" s="57">
        <v>34920</v>
      </c>
      <c r="K389" s="57">
        <v>37320</v>
      </c>
      <c r="L389" s="57">
        <v>41160</v>
      </c>
      <c r="M389" s="57">
        <v>34920</v>
      </c>
      <c r="N389" s="57">
        <v>36600</v>
      </c>
      <c r="O389" s="57">
        <v>36720</v>
      </c>
      <c r="P389" s="57">
        <v>39360</v>
      </c>
      <c r="Q389" s="57">
        <v>38400</v>
      </c>
      <c r="R389" s="57">
        <v>51360</v>
      </c>
      <c r="S389" s="57">
        <v>67440</v>
      </c>
      <c r="T389" s="57">
        <v>71640</v>
      </c>
      <c r="U389" s="57">
        <v>87120</v>
      </c>
    </row>
    <row r="390" spans="1:21" x14ac:dyDescent="0.2">
      <c r="A390" s="266" t="s">
        <v>172</v>
      </c>
      <c r="B390" s="267" t="s">
        <v>172</v>
      </c>
      <c r="C390" s="268" t="s">
        <v>172</v>
      </c>
      <c r="D390" s="99" t="s">
        <v>29</v>
      </c>
      <c r="E390" s="54">
        <v>5001224511</v>
      </c>
      <c r="F390" s="56">
        <v>24</v>
      </c>
      <c r="G390" s="54" t="s">
        <v>26</v>
      </c>
      <c r="H390" s="54" t="s">
        <v>52</v>
      </c>
      <c r="I390" s="54">
        <v>15</v>
      </c>
      <c r="J390" s="57">
        <v>7000</v>
      </c>
      <c r="K390" s="57">
        <v>6400</v>
      </c>
      <c r="L390" s="57">
        <v>6360</v>
      </c>
      <c r="M390" s="57">
        <v>5640</v>
      </c>
      <c r="N390" s="57">
        <v>5200</v>
      </c>
      <c r="O390" s="57">
        <v>5440</v>
      </c>
      <c r="P390" s="57">
        <v>4680</v>
      </c>
      <c r="Q390" s="57">
        <v>7440</v>
      </c>
      <c r="R390" s="57">
        <v>7880</v>
      </c>
      <c r="S390" s="57">
        <v>13000</v>
      </c>
      <c r="T390" s="57">
        <v>15360</v>
      </c>
      <c r="U390" s="57">
        <v>17280</v>
      </c>
    </row>
    <row r="391" spans="1:21" x14ac:dyDescent="0.2">
      <c r="A391" s="266" t="s">
        <v>172</v>
      </c>
      <c r="B391" s="267" t="s">
        <v>172</v>
      </c>
      <c r="C391" s="268" t="s">
        <v>172</v>
      </c>
      <c r="D391" s="99" t="s">
        <v>29</v>
      </c>
      <c r="E391" s="54">
        <v>5001965539</v>
      </c>
      <c r="F391" s="56">
        <v>24</v>
      </c>
      <c r="G391" s="54" t="s">
        <v>26</v>
      </c>
      <c r="H391" s="54" t="s">
        <v>52</v>
      </c>
      <c r="I391" s="54">
        <v>15</v>
      </c>
      <c r="J391" s="57">
        <v>4640</v>
      </c>
      <c r="K391" s="57">
        <v>4960</v>
      </c>
      <c r="L391" s="57">
        <v>7320</v>
      </c>
      <c r="M391" s="57">
        <v>4320</v>
      </c>
      <c r="N391" s="57">
        <v>2240</v>
      </c>
      <c r="O391" s="57">
        <v>2000</v>
      </c>
      <c r="P391" s="57">
        <v>1560</v>
      </c>
      <c r="Q391" s="57">
        <v>1560</v>
      </c>
      <c r="R391" s="57">
        <v>1960</v>
      </c>
      <c r="S391" s="57">
        <v>2960</v>
      </c>
      <c r="T391" s="57">
        <v>6120</v>
      </c>
      <c r="U391" s="57">
        <v>8120</v>
      </c>
    </row>
    <row r="392" spans="1:21" x14ac:dyDescent="0.2">
      <c r="A392" s="266" t="s">
        <v>172</v>
      </c>
      <c r="B392" s="267" t="s">
        <v>172</v>
      </c>
      <c r="C392" s="268" t="s">
        <v>172</v>
      </c>
      <c r="D392" s="99" t="s">
        <v>28</v>
      </c>
      <c r="E392" s="54">
        <v>5000765885</v>
      </c>
      <c r="F392" s="56">
        <v>24</v>
      </c>
      <c r="G392" s="54" t="s">
        <v>26</v>
      </c>
      <c r="H392" s="54" t="s">
        <v>52</v>
      </c>
      <c r="I392" s="54">
        <v>18</v>
      </c>
      <c r="J392" s="57">
        <v>385</v>
      </c>
      <c r="K392" s="57">
        <v>497</v>
      </c>
      <c r="L392" s="57">
        <v>362</v>
      </c>
      <c r="M392" s="57">
        <v>227</v>
      </c>
      <c r="N392" s="57">
        <v>212</v>
      </c>
      <c r="O392" s="57">
        <v>170</v>
      </c>
      <c r="P392" s="57">
        <v>189</v>
      </c>
      <c r="Q392" s="57">
        <v>174</v>
      </c>
      <c r="R392" s="57">
        <v>190</v>
      </c>
      <c r="S392" s="57">
        <v>180</v>
      </c>
      <c r="T392" s="57">
        <v>179</v>
      </c>
      <c r="U392" s="57">
        <v>222</v>
      </c>
    </row>
    <row r="393" spans="1:21" x14ac:dyDescent="0.2">
      <c r="A393" s="266" t="s">
        <v>172</v>
      </c>
      <c r="B393" s="267" t="s">
        <v>172</v>
      </c>
      <c r="C393" s="268" t="s">
        <v>172</v>
      </c>
      <c r="D393" s="99" t="s">
        <v>28</v>
      </c>
      <c r="E393" s="54">
        <v>5001821057</v>
      </c>
      <c r="F393" s="56">
        <v>24</v>
      </c>
      <c r="G393" s="54" t="s">
        <v>26</v>
      </c>
      <c r="H393" s="54" t="s">
        <v>52</v>
      </c>
      <c r="I393" s="54">
        <v>18</v>
      </c>
      <c r="J393" s="57">
        <v>140</v>
      </c>
      <c r="K393" s="57">
        <v>141</v>
      </c>
      <c r="L393" s="57">
        <v>137</v>
      </c>
      <c r="M393" s="57">
        <v>111</v>
      </c>
      <c r="N393" s="57">
        <v>125</v>
      </c>
      <c r="O393" s="57">
        <v>125</v>
      </c>
      <c r="P393" s="57">
        <v>139</v>
      </c>
      <c r="Q393" s="57">
        <v>146</v>
      </c>
      <c r="R393" s="57">
        <v>140</v>
      </c>
      <c r="S393" s="57">
        <v>141</v>
      </c>
      <c r="T393" s="57">
        <v>173</v>
      </c>
      <c r="U393" s="57">
        <v>185</v>
      </c>
    </row>
    <row r="394" spans="1:21" x14ac:dyDescent="0.2">
      <c r="A394" s="266" t="s">
        <v>172</v>
      </c>
      <c r="B394" s="267" t="s">
        <v>172</v>
      </c>
      <c r="C394" s="268" t="s">
        <v>172</v>
      </c>
      <c r="D394" s="99" t="s">
        <v>28</v>
      </c>
      <c r="E394" s="54">
        <v>5002146268</v>
      </c>
      <c r="F394" s="55">
        <v>25</v>
      </c>
      <c r="G394" s="54" t="s">
        <v>25</v>
      </c>
      <c r="H394" s="54" t="s">
        <v>52</v>
      </c>
      <c r="I394" s="54">
        <v>18</v>
      </c>
      <c r="J394" s="57">
        <v>5106.68</v>
      </c>
      <c r="K394" s="57">
        <v>4640</v>
      </c>
      <c r="L394" s="57">
        <v>6440</v>
      </c>
      <c r="M394" s="57">
        <v>5040</v>
      </c>
      <c r="N394" s="57">
        <v>4080</v>
      </c>
      <c r="O394" s="57">
        <v>2720</v>
      </c>
      <c r="P394" s="57">
        <v>2040</v>
      </c>
      <c r="Q394" s="57">
        <v>1440</v>
      </c>
      <c r="R394" s="57">
        <v>2800</v>
      </c>
      <c r="S394" s="57">
        <v>5800</v>
      </c>
      <c r="T394" s="57">
        <v>8240</v>
      </c>
      <c r="U394" s="57">
        <v>9160</v>
      </c>
    </row>
    <row r="395" spans="1:21" x14ac:dyDescent="0.2">
      <c r="A395" s="266" t="s">
        <v>172</v>
      </c>
      <c r="B395" s="267" t="s">
        <v>172</v>
      </c>
      <c r="C395" s="268" t="s">
        <v>172</v>
      </c>
      <c r="D395" s="99" t="s">
        <v>27</v>
      </c>
      <c r="E395" s="54">
        <v>5000510542</v>
      </c>
      <c r="F395" s="55">
        <v>26</v>
      </c>
      <c r="G395" s="54" t="s">
        <v>24</v>
      </c>
      <c r="H395" s="54" t="s">
        <v>52</v>
      </c>
      <c r="I395" s="54">
        <v>10</v>
      </c>
      <c r="J395" s="57">
        <v>134080</v>
      </c>
      <c r="K395" s="57">
        <v>139840</v>
      </c>
      <c r="L395" s="57">
        <v>152480</v>
      </c>
      <c r="M395" s="57">
        <v>122400</v>
      </c>
      <c r="N395" s="57">
        <v>123040</v>
      </c>
      <c r="O395" s="57">
        <v>116160</v>
      </c>
      <c r="P395" s="57">
        <v>132480</v>
      </c>
      <c r="Q395" s="57">
        <v>131680</v>
      </c>
      <c r="R395" s="57">
        <v>128960</v>
      </c>
      <c r="S395" s="57">
        <v>119520</v>
      </c>
      <c r="T395" s="57">
        <v>122720</v>
      </c>
      <c r="U395" s="57">
        <v>142880</v>
      </c>
    </row>
    <row r="396" spans="1:21" x14ac:dyDescent="0.2">
      <c r="A396" s="266" t="s">
        <v>172</v>
      </c>
      <c r="B396" s="267" t="s">
        <v>172</v>
      </c>
      <c r="C396" s="268" t="s">
        <v>172</v>
      </c>
      <c r="D396" s="99" t="s">
        <v>27</v>
      </c>
      <c r="E396" s="54">
        <v>5000846399</v>
      </c>
      <c r="F396" s="55">
        <v>26</v>
      </c>
      <c r="G396" s="54" t="s">
        <v>24</v>
      </c>
      <c r="H396" s="54" t="s">
        <v>52</v>
      </c>
      <c r="I396" s="54">
        <v>10</v>
      </c>
      <c r="J396" s="57">
        <v>300300</v>
      </c>
      <c r="K396" s="57">
        <v>255300</v>
      </c>
      <c r="L396" s="57">
        <v>261300</v>
      </c>
      <c r="M396" s="57">
        <v>285300</v>
      </c>
      <c r="N396" s="57">
        <v>260100</v>
      </c>
      <c r="O396" s="57">
        <v>287100</v>
      </c>
      <c r="P396" s="57">
        <v>342000</v>
      </c>
      <c r="Q396" s="57">
        <v>312300</v>
      </c>
      <c r="R396" s="57">
        <v>289200</v>
      </c>
      <c r="S396" s="57">
        <v>298500</v>
      </c>
      <c r="T396" s="57">
        <v>273300</v>
      </c>
      <c r="U396" s="57">
        <v>304800</v>
      </c>
    </row>
    <row r="397" spans="1:21" x14ac:dyDescent="0.2">
      <c r="A397" s="266" t="s">
        <v>172</v>
      </c>
      <c r="B397" s="267" t="s">
        <v>172</v>
      </c>
      <c r="C397" s="268" t="s">
        <v>172</v>
      </c>
      <c r="D397" s="99" t="s">
        <v>27</v>
      </c>
      <c r="E397" s="54">
        <v>5000560587</v>
      </c>
      <c r="F397" s="55">
        <v>26</v>
      </c>
      <c r="G397" s="54" t="s">
        <v>24</v>
      </c>
      <c r="H397" s="54" t="s">
        <v>52</v>
      </c>
      <c r="I397" s="54">
        <v>10</v>
      </c>
      <c r="J397" s="57">
        <v>307500</v>
      </c>
      <c r="K397" s="57">
        <v>276900</v>
      </c>
      <c r="L397" s="57">
        <v>270600</v>
      </c>
      <c r="M397" s="57">
        <v>271500</v>
      </c>
      <c r="N397" s="57">
        <v>302100</v>
      </c>
      <c r="O397" s="57">
        <v>288600</v>
      </c>
      <c r="P397" s="57">
        <v>303900</v>
      </c>
      <c r="Q397" s="57">
        <v>327300</v>
      </c>
      <c r="R397" s="57">
        <v>314100</v>
      </c>
      <c r="S397" s="57">
        <v>294600</v>
      </c>
      <c r="T397" s="57">
        <v>298500</v>
      </c>
      <c r="U397" s="57">
        <v>277200</v>
      </c>
    </row>
    <row r="398" spans="1:21" x14ac:dyDescent="0.2">
      <c r="A398" s="266" t="s">
        <v>172</v>
      </c>
      <c r="B398" s="267" t="s">
        <v>172</v>
      </c>
      <c r="C398" s="268" t="s">
        <v>172</v>
      </c>
      <c r="D398" s="99" t="s">
        <v>27</v>
      </c>
      <c r="E398" s="54">
        <v>5000315198</v>
      </c>
      <c r="F398" s="55">
        <v>26</v>
      </c>
      <c r="G398" s="54" t="s">
        <v>24</v>
      </c>
      <c r="H398" s="54" t="s">
        <v>52</v>
      </c>
      <c r="I398" s="54">
        <v>10</v>
      </c>
      <c r="J398" s="57">
        <v>320700</v>
      </c>
      <c r="K398" s="57">
        <v>306900</v>
      </c>
      <c r="L398" s="57">
        <v>336300</v>
      </c>
      <c r="M398" s="57">
        <v>291300</v>
      </c>
      <c r="N398" s="57">
        <v>280200</v>
      </c>
      <c r="O398" s="57">
        <v>300900</v>
      </c>
      <c r="P398" s="57">
        <v>331200</v>
      </c>
      <c r="Q398" s="57">
        <v>317400</v>
      </c>
      <c r="R398" s="57">
        <v>323700</v>
      </c>
      <c r="S398" s="57">
        <v>273000</v>
      </c>
      <c r="T398" s="57">
        <v>292200</v>
      </c>
      <c r="U398" s="57">
        <v>300900</v>
      </c>
    </row>
    <row r="399" spans="1:21" x14ac:dyDescent="0.2">
      <c r="A399" s="266" t="s">
        <v>172</v>
      </c>
      <c r="B399" s="267" t="s">
        <v>172</v>
      </c>
      <c r="C399" s="268" t="s">
        <v>172</v>
      </c>
      <c r="D399" s="99" t="s">
        <v>27</v>
      </c>
      <c r="E399" s="54">
        <v>5001657380</v>
      </c>
      <c r="F399" s="55">
        <v>26</v>
      </c>
      <c r="G399" s="54" t="s">
        <v>24</v>
      </c>
      <c r="H399" s="54" t="s">
        <v>52</v>
      </c>
      <c r="I399" s="54">
        <v>10</v>
      </c>
      <c r="J399" s="57">
        <v>336600</v>
      </c>
      <c r="K399" s="57">
        <v>284700</v>
      </c>
      <c r="L399" s="57">
        <v>303900</v>
      </c>
      <c r="M399" s="57">
        <v>297000</v>
      </c>
      <c r="N399" s="57">
        <v>325200</v>
      </c>
      <c r="O399" s="57">
        <v>312300</v>
      </c>
      <c r="P399" s="57">
        <v>324300</v>
      </c>
      <c r="Q399" s="57">
        <v>377400</v>
      </c>
      <c r="R399" s="57">
        <v>349800</v>
      </c>
      <c r="S399" s="57">
        <v>340500</v>
      </c>
      <c r="T399" s="57">
        <v>266700</v>
      </c>
      <c r="U399" s="57">
        <v>376800</v>
      </c>
    </row>
    <row r="400" spans="1:21" x14ac:dyDescent="0.2">
      <c r="A400" s="266" t="s">
        <v>172</v>
      </c>
      <c r="B400" s="267" t="s">
        <v>172</v>
      </c>
      <c r="C400" s="268" t="s">
        <v>172</v>
      </c>
      <c r="D400" s="99" t="s">
        <v>27</v>
      </c>
      <c r="E400" s="54">
        <v>5000147289</v>
      </c>
      <c r="F400" s="55">
        <v>26</v>
      </c>
      <c r="G400" s="54" t="s">
        <v>24</v>
      </c>
      <c r="H400" s="54" t="s">
        <v>52</v>
      </c>
      <c r="I400" s="54">
        <v>10</v>
      </c>
      <c r="J400" s="57">
        <v>276300</v>
      </c>
      <c r="K400" s="57">
        <v>281400</v>
      </c>
      <c r="L400" s="57">
        <v>278700</v>
      </c>
      <c r="M400" s="57">
        <v>270300</v>
      </c>
      <c r="N400" s="57">
        <v>312300</v>
      </c>
      <c r="O400" s="57">
        <v>305400</v>
      </c>
      <c r="P400" s="57">
        <v>334200</v>
      </c>
      <c r="Q400" s="57">
        <v>348300</v>
      </c>
      <c r="R400" s="57">
        <v>328800</v>
      </c>
      <c r="S400" s="57">
        <v>285600</v>
      </c>
      <c r="T400" s="57">
        <v>305700</v>
      </c>
      <c r="U400" s="57">
        <v>297600</v>
      </c>
    </row>
    <row r="401" spans="1:21" x14ac:dyDescent="0.2">
      <c r="A401" s="266" t="s">
        <v>172</v>
      </c>
      <c r="B401" s="267" t="s">
        <v>172</v>
      </c>
      <c r="C401" s="268" t="s">
        <v>172</v>
      </c>
      <c r="D401" s="99" t="s">
        <v>27</v>
      </c>
      <c r="E401" s="54">
        <v>5001755470</v>
      </c>
      <c r="F401" s="55">
        <v>26</v>
      </c>
      <c r="G401" s="54" t="s">
        <v>24</v>
      </c>
      <c r="H401" s="54" t="s">
        <v>52</v>
      </c>
      <c r="I401" s="54">
        <v>10</v>
      </c>
      <c r="J401" s="57">
        <v>213300</v>
      </c>
      <c r="K401" s="57">
        <v>186600</v>
      </c>
      <c r="L401" s="57">
        <v>180900</v>
      </c>
      <c r="M401" s="57">
        <v>199800</v>
      </c>
      <c r="N401" s="57">
        <v>184500</v>
      </c>
      <c r="O401" s="57">
        <v>201300</v>
      </c>
      <c r="P401" s="57">
        <v>241500</v>
      </c>
      <c r="Q401" s="57">
        <v>236100</v>
      </c>
      <c r="R401" s="57">
        <v>210900</v>
      </c>
      <c r="S401" s="57">
        <v>212700</v>
      </c>
      <c r="T401" s="57">
        <v>193200</v>
      </c>
      <c r="U401" s="57">
        <v>214500</v>
      </c>
    </row>
    <row r="402" spans="1:21" x14ac:dyDescent="0.2">
      <c r="A402" s="266" t="s">
        <v>172</v>
      </c>
      <c r="B402" s="267" t="s">
        <v>172</v>
      </c>
      <c r="C402" s="268" t="s">
        <v>172</v>
      </c>
      <c r="D402" s="99" t="s">
        <v>27</v>
      </c>
      <c r="E402" s="54">
        <v>5000868923</v>
      </c>
      <c r="F402" s="55">
        <v>26</v>
      </c>
      <c r="G402" s="54" t="s">
        <v>24</v>
      </c>
      <c r="H402" s="54" t="s">
        <v>52</v>
      </c>
      <c r="I402" s="54">
        <v>10</v>
      </c>
      <c r="J402" s="57">
        <v>323100</v>
      </c>
      <c r="K402" s="57">
        <v>287700</v>
      </c>
      <c r="L402" s="57">
        <v>281400</v>
      </c>
      <c r="M402" s="57">
        <v>292800</v>
      </c>
      <c r="N402" s="57">
        <v>316800</v>
      </c>
      <c r="O402" s="57">
        <v>302400</v>
      </c>
      <c r="P402" s="57">
        <v>325800</v>
      </c>
      <c r="Q402" s="57">
        <v>356400</v>
      </c>
      <c r="R402" s="57">
        <v>326100</v>
      </c>
      <c r="S402" s="57">
        <v>322500</v>
      </c>
      <c r="T402" s="57">
        <v>294600</v>
      </c>
      <c r="U402" s="57">
        <v>330000</v>
      </c>
    </row>
    <row r="403" spans="1:21" x14ac:dyDescent="0.2">
      <c r="A403" s="266" t="s">
        <v>172</v>
      </c>
      <c r="B403" s="267" t="s">
        <v>172</v>
      </c>
      <c r="C403" s="268" t="s">
        <v>172</v>
      </c>
      <c r="D403" s="99" t="s">
        <v>27</v>
      </c>
      <c r="E403" s="54">
        <v>5001688570</v>
      </c>
      <c r="F403" s="55">
        <v>26</v>
      </c>
      <c r="G403" s="54" t="s">
        <v>24</v>
      </c>
      <c r="H403" s="54" t="s">
        <v>52</v>
      </c>
      <c r="I403" s="54">
        <v>10</v>
      </c>
      <c r="J403" s="57">
        <v>294000</v>
      </c>
      <c r="K403" s="57">
        <v>282300</v>
      </c>
      <c r="L403" s="57">
        <v>309300</v>
      </c>
      <c r="M403" s="57">
        <v>280500</v>
      </c>
      <c r="N403" s="57">
        <v>299700</v>
      </c>
      <c r="O403" s="57">
        <v>325200</v>
      </c>
      <c r="P403" s="57">
        <v>345900</v>
      </c>
      <c r="Q403" s="57">
        <v>330000</v>
      </c>
      <c r="R403" s="57">
        <v>499800</v>
      </c>
      <c r="S403" s="57"/>
      <c r="T403" s="57">
        <v>293100</v>
      </c>
      <c r="U403" s="57">
        <v>284700</v>
      </c>
    </row>
    <row r="404" spans="1:21" x14ac:dyDescent="0.2">
      <c r="A404" s="266" t="s">
        <v>172</v>
      </c>
      <c r="B404" s="267" t="s">
        <v>172</v>
      </c>
      <c r="C404" s="268" t="s">
        <v>172</v>
      </c>
      <c r="D404" s="99" t="s">
        <v>27</v>
      </c>
      <c r="E404" s="54">
        <v>5001919202</v>
      </c>
      <c r="F404" s="55">
        <v>26</v>
      </c>
      <c r="G404" s="54" t="s">
        <v>24</v>
      </c>
      <c r="H404" s="54" t="s">
        <v>52</v>
      </c>
      <c r="I404" s="54">
        <v>10</v>
      </c>
      <c r="J404" s="57">
        <v>298500</v>
      </c>
      <c r="K404" s="57">
        <v>274800</v>
      </c>
      <c r="L404" s="57">
        <v>324600</v>
      </c>
      <c r="M404" s="57">
        <v>274200</v>
      </c>
      <c r="N404" s="57">
        <v>291000</v>
      </c>
      <c r="O404" s="57">
        <v>317400</v>
      </c>
      <c r="P404" s="57">
        <v>324600</v>
      </c>
      <c r="Q404" s="57">
        <v>304500</v>
      </c>
      <c r="R404" s="57">
        <v>489000</v>
      </c>
      <c r="S404" s="57"/>
      <c r="T404" s="57">
        <v>308400</v>
      </c>
      <c r="U404" s="57">
        <v>366000</v>
      </c>
    </row>
    <row r="405" spans="1:21" x14ac:dyDescent="0.2">
      <c r="A405" s="266" t="s">
        <v>172</v>
      </c>
      <c r="B405" s="267" t="s">
        <v>172</v>
      </c>
      <c r="C405" s="268" t="s">
        <v>172</v>
      </c>
      <c r="D405" s="99" t="s">
        <v>27</v>
      </c>
      <c r="E405" s="54">
        <v>5000176227</v>
      </c>
      <c r="F405" s="55">
        <v>26</v>
      </c>
      <c r="G405" s="54" t="s">
        <v>24</v>
      </c>
      <c r="H405" s="54" t="s">
        <v>52</v>
      </c>
      <c r="I405" s="54">
        <v>10</v>
      </c>
      <c r="J405" s="57">
        <v>269100</v>
      </c>
      <c r="K405" s="57">
        <v>250800</v>
      </c>
      <c r="L405" s="57">
        <v>265500</v>
      </c>
      <c r="M405" s="57">
        <v>291000</v>
      </c>
      <c r="N405" s="57">
        <v>262500</v>
      </c>
      <c r="O405" s="57">
        <v>267300</v>
      </c>
      <c r="P405" s="57">
        <v>314700</v>
      </c>
      <c r="Q405" s="57">
        <v>275700</v>
      </c>
      <c r="R405" s="57">
        <v>271200</v>
      </c>
      <c r="S405" s="57">
        <v>285300</v>
      </c>
      <c r="T405" s="57">
        <v>263400</v>
      </c>
      <c r="U405" s="57">
        <v>289200</v>
      </c>
    </row>
    <row r="406" spans="1:21" x14ac:dyDescent="0.2">
      <c r="A406" s="266" t="s">
        <v>172</v>
      </c>
      <c r="B406" s="267" t="s">
        <v>172</v>
      </c>
      <c r="C406" s="268" t="s">
        <v>172</v>
      </c>
      <c r="D406" s="99" t="s">
        <v>27</v>
      </c>
      <c r="E406" s="54">
        <v>5001823856</v>
      </c>
      <c r="F406" s="55">
        <v>26</v>
      </c>
      <c r="G406" s="54" t="s">
        <v>24</v>
      </c>
      <c r="H406" s="54" t="s">
        <v>52</v>
      </c>
      <c r="I406" s="54">
        <v>10</v>
      </c>
      <c r="J406" s="57">
        <v>233100</v>
      </c>
      <c r="K406" s="57">
        <v>225000</v>
      </c>
      <c r="L406" s="57">
        <v>226500</v>
      </c>
      <c r="M406" s="57">
        <v>242100</v>
      </c>
      <c r="N406" s="57">
        <v>222900</v>
      </c>
      <c r="O406" s="57">
        <v>240900</v>
      </c>
      <c r="P406" s="57">
        <v>276300</v>
      </c>
      <c r="Q406" s="57">
        <v>257400</v>
      </c>
      <c r="R406" s="57">
        <v>255000</v>
      </c>
      <c r="S406" s="57">
        <v>228300</v>
      </c>
      <c r="T406" s="57">
        <v>248400</v>
      </c>
      <c r="U406" s="57">
        <v>215100</v>
      </c>
    </row>
    <row r="407" spans="1:21" x14ac:dyDescent="0.2">
      <c r="A407" s="266" t="s">
        <v>172</v>
      </c>
      <c r="B407" s="267" t="s">
        <v>172</v>
      </c>
      <c r="C407" s="268" t="s">
        <v>172</v>
      </c>
      <c r="D407" s="99" t="s">
        <v>28</v>
      </c>
      <c r="E407" s="54">
        <v>5001459748</v>
      </c>
      <c r="F407" s="55">
        <v>25</v>
      </c>
      <c r="G407" s="54" t="s">
        <v>25</v>
      </c>
      <c r="H407" s="54" t="s">
        <v>52</v>
      </c>
      <c r="I407" s="54">
        <v>18</v>
      </c>
      <c r="J407" s="57">
        <v>70500</v>
      </c>
      <c r="K407" s="57">
        <v>63600</v>
      </c>
      <c r="L407" s="57">
        <v>65700</v>
      </c>
      <c r="M407" s="57">
        <v>58200</v>
      </c>
      <c r="N407" s="57">
        <v>52200</v>
      </c>
      <c r="O407" s="57">
        <v>45600</v>
      </c>
      <c r="P407" s="57">
        <v>45000</v>
      </c>
      <c r="Q407" s="57">
        <v>43200</v>
      </c>
      <c r="R407" s="57">
        <v>42600</v>
      </c>
      <c r="S407" s="57">
        <v>44100</v>
      </c>
      <c r="T407" s="57">
        <v>52500</v>
      </c>
      <c r="U407" s="57">
        <v>63300</v>
      </c>
    </row>
    <row r="408" spans="1:21" x14ac:dyDescent="0.2">
      <c r="A408" s="266" t="s">
        <v>172</v>
      </c>
      <c r="B408" s="267" t="s">
        <v>172</v>
      </c>
      <c r="C408" s="268" t="s">
        <v>172</v>
      </c>
      <c r="D408" s="99" t="s">
        <v>29</v>
      </c>
      <c r="E408" s="54">
        <v>5001151158</v>
      </c>
      <c r="F408" s="55">
        <v>25</v>
      </c>
      <c r="G408" s="54" t="s">
        <v>25</v>
      </c>
      <c r="H408" s="54" t="s">
        <v>52</v>
      </c>
      <c r="I408" s="54">
        <v>15</v>
      </c>
      <c r="J408" s="57">
        <v>40160</v>
      </c>
      <c r="K408" s="57">
        <v>39920</v>
      </c>
      <c r="L408" s="57">
        <v>37200</v>
      </c>
      <c r="M408" s="57">
        <v>39920</v>
      </c>
      <c r="N408" s="57">
        <v>37600</v>
      </c>
      <c r="O408" s="57">
        <v>42480</v>
      </c>
      <c r="P408" s="57">
        <v>50640</v>
      </c>
      <c r="Q408" s="57">
        <v>45040</v>
      </c>
      <c r="R408" s="57">
        <v>38480</v>
      </c>
      <c r="S408" s="57">
        <v>35840</v>
      </c>
      <c r="T408" s="57">
        <v>39200</v>
      </c>
      <c r="U408" s="57">
        <v>38160</v>
      </c>
    </row>
    <row r="409" spans="1:21" x14ac:dyDescent="0.2">
      <c r="A409" s="266" t="s">
        <v>172</v>
      </c>
      <c r="B409" s="267" t="s">
        <v>172</v>
      </c>
      <c r="C409" s="268" t="s">
        <v>172</v>
      </c>
      <c r="D409" s="99" t="s">
        <v>29</v>
      </c>
      <c r="E409" s="54">
        <v>5000204076</v>
      </c>
      <c r="F409" s="56">
        <v>24</v>
      </c>
      <c r="G409" s="54" t="s">
        <v>26</v>
      </c>
      <c r="H409" s="54" t="s">
        <v>52</v>
      </c>
      <c r="I409" s="54">
        <v>15</v>
      </c>
      <c r="J409" s="57">
        <v>8667</v>
      </c>
      <c r="K409" s="57">
        <v>7971</v>
      </c>
      <c r="L409" s="57">
        <v>8052</v>
      </c>
      <c r="M409" s="57">
        <v>7759</v>
      </c>
      <c r="N409" s="57">
        <v>6568</v>
      </c>
      <c r="O409" s="57">
        <v>6587</v>
      </c>
      <c r="P409" s="57">
        <v>8218</v>
      </c>
      <c r="Q409" s="57">
        <v>7786</v>
      </c>
      <c r="R409" s="57">
        <v>6964</v>
      </c>
      <c r="S409" s="57">
        <v>7041</v>
      </c>
      <c r="T409" s="57">
        <v>7537</v>
      </c>
      <c r="U409" s="57">
        <v>7735</v>
      </c>
    </row>
    <row r="410" spans="1:21" x14ac:dyDescent="0.2">
      <c r="A410" s="266" t="s">
        <v>172</v>
      </c>
      <c r="B410" s="267" t="s">
        <v>172</v>
      </c>
      <c r="C410" s="268" t="s">
        <v>172</v>
      </c>
      <c r="D410" s="99" t="s">
        <v>29</v>
      </c>
      <c r="E410" s="54">
        <v>5000208625</v>
      </c>
      <c r="F410" s="55">
        <v>25</v>
      </c>
      <c r="G410" s="54" t="s">
        <v>25</v>
      </c>
      <c r="H410" s="54" t="s">
        <v>52</v>
      </c>
      <c r="I410" s="54">
        <v>15</v>
      </c>
      <c r="J410" s="57">
        <v>102840</v>
      </c>
      <c r="K410" s="57">
        <v>98040</v>
      </c>
      <c r="L410" s="57">
        <v>110640</v>
      </c>
      <c r="M410" s="57">
        <v>100560</v>
      </c>
      <c r="N410" s="57">
        <v>98400</v>
      </c>
      <c r="O410" s="57">
        <v>101640</v>
      </c>
      <c r="P410" s="57">
        <v>100800</v>
      </c>
      <c r="Q410" s="57">
        <v>98880</v>
      </c>
      <c r="R410" s="57">
        <v>111360</v>
      </c>
      <c r="S410" s="57">
        <v>100800</v>
      </c>
      <c r="T410" s="57">
        <v>102600</v>
      </c>
      <c r="U410" s="57">
        <v>115200</v>
      </c>
    </row>
    <row r="411" spans="1:21" x14ac:dyDescent="0.2">
      <c r="A411" s="266" t="s">
        <v>172</v>
      </c>
      <c r="B411" s="267" t="s">
        <v>172</v>
      </c>
      <c r="C411" s="268" t="s">
        <v>172</v>
      </c>
      <c r="D411" s="99" t="s">
        <v>29</v>
      </c>
      <c r="E411" s="54">
        <v>5000513154</v>
      </c>
      <c r="F411" s="55">
        <v>25</v>
      </c>
      <c r="G411" s="54" t="s">
        <v>25</v>
      </c>
      <c r="H411" s="54" t="s">
        <v>52</v>
      </c>
      <c r="I411" s="54">
        <v>15</v>
      </c>
      <c r="J411" s="57">
        <v>28760</v>
      </c>
      <c r="K411" s="57">
        <v>28360</v>
      </c>
      <c r="L411" s="57">
        <v>32800</v>
      </c>
      <c r="M411" s="57">
        <v>28600</v>
      </c>
      <c r="N411" s="57">
        <v>27280</v>
      </c>
      <c r="O411" s="57">
        <v>28960</v>
      </c>
      <c r="P411" s="57">
        <v>32920</v>
      </c>
      <c r="Q411" s="57">
        <v>31040</v>
      </c>
      <c r="R411" s="57">
        <v>33280</v>
      </c>
      <c r="S411" s="57">
        <v>27720</v>
      </c>
      <c r="T411" s="57">
        <v>24760</v>
      </c>
      <c r="U411" s="57">
        <v>30000</v>
      </c>
    </row>
    <row r="412" spans="1:21" x14ac:dyDescent="0.2">
      <c r="A412" s="266" t="s">
        <v>172</v>
      </c>
      <c r="B412" s="267" t="s">
        <v>172</v>
      </c>
      <c r="C412" s="268" t="s">
        <v>172</v>
      </c>
      <c r="D412" s="99" t="s">
        <v>29</v>
      </c>
      <c r="E412" s="54">
        <v>5001391165</v>
      </c>
      <c r="F412" s="55">
        <v>26</v>
      </c>
      <c r="G412" s="54" t="s">
        <v>24</v>
      </c>
      <c r="H412" s="54" t="s">
        <v>52</v>
      </c>
      <c r="I412" s="54">
        <v>15</v>
      </c>
      <c r="J412" s="57">
        <v>471900</v>
      </c>
      <c r="K412" s="57">
        <v>420000</v>
      </c>
      <c r="L412" s="57">
        <v>428100</v>
      </c>
      <c r="M412" s="57">
        <v>473100</v>
      </c>
      <c r="N412" s="57">
        <v>498000</v>
      </c>
      <c r="O412" s="57">
        <v>562800</v>
      </c>
      <c r="P412" s="57">
        <v>650700</v>
      </c>
      <c r="Q412" s="57">
        <v>705300</v>
      </c>
      <c r="R412" s="57">
        <v>585000</v>
      </c>
      <c r="S412" s="57">
        <v>546300</v>
      </c>
      <c r="T412" s="57">
        <v>474000</v>
      </c>
      <c r="U412" s="57">
        <v>469800</v>
      </c>
    </row>
    <row r="413" spans="1:21" x14ac:dyDescent="0.2">
      <c r="A413" s="266" t="s">
        <v>172</v>
      </c>
      <c r="B413" s="267" t="s">
        <v>172</v>
      </c>
      <c r="C413" s="268" t="s">
        <v>172</v>
      </c>
      <c r="D413" s="99" t="s">
        <v>28</v>
      </c>
      <c r="E413" s="54">
        <v>5001093190</v>
      </c>
      <c r="F413" s="56">
        <v>24</v>
      </c>
      <c r="G413" s="54" t="s">
        <v>26</v>
      </c>
      <c r="H413" s="54" t="s">
        <v>52</v>
      </c>
      <c r="I413" s="54">
        <v>18</v>
      </c>
      <c r="J413" s="57">
        <v>3628</v>
      </c>
      <c r="K413" s="57">
        <v>3203</v>
      </c>
      <c r="L413" s="57">
        <v>3234</v>
      </c>
      <c r="M413" s="57">
        <v>3535</v>
      </c>
      <c r="N413" s="57">
        <v>3261</v>
      </c>
      <c r="O413" s="57">
        <v>3407</v>
      </c>
      <c r="P413" s="57">
        <v>3635</v>
      </c>
      <c r="Q413" s="57">
        <v>3282</v>
      </c>
      <c r="R413" s="57">
        <v>3168</v>
      </c>
      <c r="S413" s="57">
        <v>3326</v>
      </c>
      <c r="T413" s="57">
        <v>3020</v>
      </c>
      <c r="U413" s="57">
        <v>3361</v>
      </c>
    </row>
    <row r="414" spans="1:21" x14ac:dyDescent="0.2">
      <c r="A414" s="266" t="s">
        <v>172</v>
      </c>
      <c r="B414" s="267" t="s">
        <v>172</v>
      </c>
      <c r="C414" s="268" t="s">
        <v>172</v>
      </c>
      <c r="D414" s="99" t="s">
        <v>28</v>
      </c>
      <c r="E414" s="54">
        <v>5002162446</v>
      </c>
      <c r="F414" s="56">
        <v>24</v>
      </c>
      <c r="G414" s="54" t="s">
        <v>26</v>
      </c>
      <c r="H414" s="54" t="s">
        <v>52</v>
      </c>
      <c r="I414" s="54">
        <v>18</v>
      </c>
      <c r="J414" s="57">
        <v>2149</v>
      </c>
      <c r="K414" s="57">
        <v>2151</v>
      </c>
      <c r="L414" s="57">
        <v>2012</v>
      </c>
      <c r="M414" s="57">
        <v>2085</v>
      </c>
      <c r="N414" s="57">
        <v>2017</v>
      </c>
      <c r="O414" s="57">
        <v>2227</v>
      </c>
      <c r="P414" s="57">
        <v>2092</v>
      </c>
      <c r="Q414" s="57">
        <v>2232</v>
      </c>
      <c r="R414" s="57">
        <v>2088</v>
      </c>
      <c r="S414" s="57">
        <v>2084</v>
      </c>
      <c r="T414" s="57">
        <v>2154</v>
      </c>
      <c r="U414" s="57">
        <v>2083</v>
      </c>
    </row>
    <row r="415" spans="1:21" x14ac:dyDescent="0.2">
      <c r="A415" s="266" t="s">
        <v>172</v>
      </c>
      <c r="B415" s="267" t="s">
        <v>172</v>
      </c>
      <c r="C415" s="268" t="s">
        <v>172</v>
      </c>
      <c r="D415" s="99" t="s">
        <v>28</v>
      </c>
      <c r="E415" s="54">
        <v>5002254081</v>
      </c>
      <c r="F415" s="56">
        <v>24</v>
      </c>
      <c r="G415" s="54" t="s">
        <v>26</v>
      </c>
      <c r="H415" s="54" t="s">
        <v>52</v>
      </c>
      <c r="I415" s="54">
        <v>18</v>
      </c>
      <c r="J415" s="57">
        <v>4374</v>
      </c>
      <c r="K415" s="57">
        <v>4284</v>
      </c>
      <c r="L415" s="57">
        <v>4095</v>
      </c>
      <c r="M415" s="57">
        <v>4479</v>
      </c>
      <c r="N415" s="57">
        <v>4570</v>
      </c>
      <c r="O415" s="57">
        <v>5351</v>
      </c>
      <c r="P415" s="57">
        <v>5270</v>
      </c>
      <c r="Q415" s="57">
        <v>5615</v>
      </c>
      <c r="R415" s="57">
        <v>5056</v>
      </c>
      <c r="S415" s="57">
        <v>4684</v>
      </c>
      <c r="T415" s="57">
        <v>4625</v>
      </c>
      <c r="U415" s="57">
        <v>4345</v>
      </c>
    </row>
    <row r="416" spans="1:21" x14ac:dyDescent="0.2">
      <c r="A416" s="266" t="s">
        <v>172</v>
      </c>
      <c r="B416" s="267" t="s">
        <v>172</v>
      </c>
      <c r="C416" s="268" t="s">
        <v>172</v>
      </c>
      <c r="D416" s="99" t="s">
        <v>28</v>
      </c>
      <c r="E416" s="54">
        <v>5002281950</v>
      </c>
      <c r="F416" s="56">
        <v>24</v>
      </c>
      <c r="G416" s="54" t="s">
        <v>26</v>
      </c>
      <c r="H416" s="54" t="s">
        <v>52</v>
      </c>
      <c r="I416" s="54">
        <v>18</v>
      </c>
      <c r="J416" s="57">
        <v>4321</v>
      </c>
      <c r="K416" s="57">
        <v>3838</v>
      </c>
      <c r="L416" s="57">
        <v>3871</v>
      </c>
      <c r="M416" s="57">
        <v>4305</v>
      </c>
      <c r="N416" s="57">
        <v>3989</v>
      </c>
      <c r="O416" s="57">
        <v>4185</v>
      </c>
      <c r="P416" s="57">
        <v>4565</v>
      </c>
      <c r="Q416" s="57">
        <v>4289</v>
      </c>
      <c r="R416" s="57">
        <v>4535</v>
      </c>
      <c r="S416" s="57">
        <v>3979</v>
      </c>
      <c r="T416" s="57">
        <v>6130</v>
      </c>
      <c r="U416" s="57">
        <v>6837</v>
      </c>
    </row>
    <row r="417" spans="1:21" x14ac:dyDescent="0.2">
      <c r="A417" s="266" t="s">
        <v>172</v>
      </c>
      <c r="B417" s="267" t="s">
        <v>172</v>
      </c>
      <c r="C417" s="268" t="s">
        <v>172</v>
      </c>
      <c r="D417" s="99" t="s">
        <v>29</v>
      </c>
      <c r="E417" s="54">
        <v>5000635975</v>
      </c>
      <c r="F417" s="55">
        <v>26</v>
      </c>
      <c r="G417" s="54" t="s">
        <v>24</v>
      </c>
      <c r="H417" s="54" t="s">
        <v>52</v>
      </c>
      <c r="I417" s="54">
        <v>15</v>
      </c>
      <c r="J417" s="57">
        <v>93300</v>
      </c>
      <c r="K417" s="57">
        <v>105300</v>
      </c>
      <c r="L417" s="57">
        <v>191100</v>
      </c>
      <c r="M417" s="57">
        <v>192900</v>
      </c>
      <c r="N417" s="57">
        <v>130800</v>
      </c>
      <c r="O417" s="57">
        <v>90300</v>
      </c>
      <c r="P417" s="57">
        <v>97800</v>
      </c>
      <c r="Q417" s="57">
        <v>200400</v>
      </c>
      <c r="R417" s="57">
        <v>228600</v>
      </c>
      <c r="S417" s="57">
        <v>276000</v>
      </c>
      <c r="T417" s="57">
        <v>257400</v>
      </c>
      <c r="U417" s="57">
        <v>247800</v>
      </c>
    </row>
    <row r="418" spans="1:21" x14ac:dyDescent="0.2">
      <c r="A418" s="266" t="s">
        <v>172</v>
      </c>
      <c r="B418" s="267" t="s">
        <v>172</v>
      </c>
      <c r="C418" s="268" t="s">
        <v>172</v>
      </c>
      <c r="D418" s="99" t="s">
        <v>27</v>
      </c>
      <c r="E418" s="54">
        <v>5001009041</v>
      </c>
      <c r="F418" s="56">
        <v>24</v>
      </c>
      <c r="G418" s="54" t="s">
        <v>19</v>
      </c>
      <c r="H418" s="54" t="s">
        <v>52</v>
      </c>
      <c r="I418" s="54">
        <v>10</v>
      </c>
      <c r="J418" s="57"/>
      <c r="K418" s="57">
        <v>399</v>
      </c>
      <c r="L418" s="57"/>
      <c r="M418" s="57">
        <v>351</v>
      </c>
      <c r="N418" s="57"/>
      <c r="O418" s="57">
        <v>191</v>
      </c>
      <c r="P418" s="57"/>
      <c r="Q418" s="57">
        <v>127</v>
      </c>
      <c r="R418" s="57"/>
      <c r="S418" s="57">
        <v>201</v>
      </c>
      <c r="T418" s="57"/>
      <c r="U418" s="57">
        <v>375</v>
      </c>
    </row>
    <row r="419" spans="1:21" x14ac:dyDescent="0.2">
      <c r="A419" s="266" t="s">
        <v>172</v>
      </c>
      <c r="B419" s="267" t="s">
        <v>172</v>
      </c>
      <c r="C419" s="268" t="s">
        <v>172</v>
      </c>
      <c r="D419" s="99" t="s">
        <v>27</v>
      </c>
      <c r="E419" s="54">
        <v>5001090256</v>
      </c>
      <c r="F419" s="56">
        <v>24</v>
      </c>
      <c r="G419" s="54" t="s">
        <v>19</v>
      </c>
      <c r="H419" s="54" t="s">
        <v>52</v>
      </c>
      <c r="I419" s="54">
        <v>10</v>
      </c>
      <c r="J419" s="57">
        <v>1393</v>
      </c>
      <c r="K419" s="57">
        <v>1368</v>
      </c>
      <c r="L419" s="57">
        <v>1355</v>
      </c>
      <c r="M419" s="57">
        <v>1076</v>
      </c>
      <c r="N419" s="57">
        <v>847</v>
      </c>
      <c r="O419" s="57">
        <v>867</v>
      </c>
      <c r="P419" s="57">
        <v>683</v>
      </c>
      <c r="Q419" s="57">
        <v>730</v>
      </c>
      <c r="R419" s="57">
        <v>1021</v>
      </c>
      <c r="S419" s="57">
        <v>962</v>
      </c>
      <c r="T419" s="57">
        <v>1056</v>
      </c>
      <c r="U419" s="57">
        <v>1379</v>
      </c>
    </row>
    <row r="420" spans="1:21" x14ac:dyDescent="0.2">
      <c r="A420" s="266" t="s">
        <v>172</v>
      </c>
      <c r="B420" s="267" t="s">
        <v>172</v>
      </c>
      <c r="C420" s="268" t="s">
        <v>172</v>
      </c>
      <c r="D420" s="99" t="s">
        <v>27</v>
      </c>
      <c r="E420" s="54">
        <v>5001929290</v>
      </c>
      <c r="F420" s="56">
        <v>24</v>
      </c>
      <c r="G420" s="54" t="s">
        <v>19</v>
      </c>
      <c r="H420" s="54" t="s">
        <v>52</v>
      </c>
      <c r="I420" s="54">
        <v>10</v>
      </c>
      <c r="J420" s="57">
        <v>415</v>
      </c>
      <c r="K420" s="57">
        <v>408</v>
      </c>
      <c r="L420" s="57">
        <v>397</v>
      </c>
      <c r="M420" s="57">
        <v>361</v>
      </c>
      <c r="N420" s="57">
        <v>352</v>
      </c>
      <c r="O420" s="57">
        <v>315</v>
      </c>
      <c r="P420" s="57">
        <v>253</v>
      </c>
      <c r="Q420" s="57">
        <v>267</v>
      </c>
      <c r="R420" s="57">
        <v>292</v>
      </c>
      <c r="S420" s="57">
        <v>335</v>
      </c>
      <c r="T420" s="57">
        <v>381</v>
      </c>
      <c r="U420" s="57">
        <v>318</v>
      </c>
    </row>
    <row r="421" spans="1:21" x14ac:dyDescent="0.2">
      <c r="A421" s="266" t="s">
        <v>172</v>
      </c>
      <c r="B421" s="267" t="s">
        <v>172</v>
      </c>
      <c r="C421" s="268" t="s">
        <v>172</v>
      </c>
      <c r="D421" s="99" t="s">
        <v>27</v>
      </c>
      <c r="E421" s="54">
        <v>5001430549</v>
      </c>
      <c r="F421" s="56">
        <v>24</v>
      </c>
      <c r="G421" s="54" t="s">
        <v>26</v>
      </c>
      <c r="H421" s="54" t="s">
        <v>52</v>
      </c>
      <c r="I421" s="54">
        <v>10</v>
      </c>
      <c r="J421" s="57">
        <v>370</v>
      </c>
      <c r="K421" s="57">
        <v>350</v>
      </c>
      <c r="L421" s="57">
        <v>330</v>
      </c>
      <c r="M421" s="57">
        <v>290</v>
      </c>
      <c r="N421" s="57">
        <v>300</v>
      </c>
      <c r="O421" s="57">
        <v>270</v>
      </c>
      <c r="P421" s="57">
        <v>270</v>
      </c>
      <c r="Q421" s="57">
        <v>280</v>
      </c>
      <c r="R421" s="57">
        <v>310</v>
      </c>
      <c r="S421" s="57">
        <v>300</v>
      </c>
      <c r="T421" s="57">
        <v>360</v>
      </c>
      <c r="U421" s="57">
        <v>370</v>
      </c>
    </row>
    <row r="422" spans="1:21" x14ac:dyDescent="0.2">
      <c r="A422" s="266" t="s">
        <v>172</v>
      </c>
      <c r="B422" s="267" t="s">
        <v>172</v>
      </c>
      <c r="C422" s="268" t="s">
        <v>172</v>
      </c>
      <c r="D422" s="99" t="s">
        <v>27</v>
      </c>
      <c r="E422" s="54">
        <v>5001415021</v>
      </c>
      <c r="F422" s="56">
        <v>24</v>
      </c>
      <c r="G422" s="54" t="s">
        <v>26</v>
      </c>
      <c r="H422" s="54" t="s">
        <v>52</v>
      </c>
      <c r="I422" s="54">
        <v>10</v>
      </c>
      <c r="J422" s="57">
        <v>378</v>
      </c>
      <c r="K422" s="57">
        <v>369</v>
      </c>
      <c r="L422" s="57">
        <v>359</v>
      </c>
      <c r="M422" s="57">
        <v>319</v>
      </c>
      <c r="N422" s="57">
        <v>304</v>
      </c>
      <c r="O422" s="57">
        <v>272</v>
      </c>
      <c r="P422" s="57">
        <v>243</v>
      </c>
      <c r="Q422" s="57">
        <v>254</v>
      </c>
      <c r="R422" s="57">
        <v>265</v>
      </c>
      <c r="S422" s="57">
        <v>277</v>
      </c>
      <c r="T422" s="57">
        <v>350</v>
      </c>
      <c r="U422" s="57">
        <v>358</v>
      </c>
    </row>
    <row r="423" spans="1:21" x14ac:dyDescent="0.2">
      <c r="A423" s="266" t="s">
        <v>172</v>
      </c>
      <c r="B423" s="267" t="s">
        <v>172</v>
      </c>
      <c r="C423" s="268" t="s">
        <v>172</v>
      </c>
      <c r="D423" s="99" t="s">
        <v>27</v>
      </c>
      <c r="E423" s="54">
        <v>5000088510</v>
      </c>
      <c r="F423" s="56">
        <v>24</v>
      </c>
      <c r="G423" s="54" t="s">
        <v>26</v>
      </c>
      <c r="H423" s="54" t="s">
        <v>52</v>
      </c>
      <c r="I423" s="54">
        <v>10</v>
      </c>
      <c r="J423" s="57">
        <v>250</v>
      </c>
      <c r="K423" s="57">
        <v>230</v>
      </c>
      <c r="L423" s="57">
        <v>250</v>
      </c>
      <c r="M423" s="57">
        <v>260</v>
      </c>
      <c r="N423" s="57">
        <v>290</v>
      </c>
      <c r="O423" s="57">
        <v>296</v>
      </c>
      <c r="P423" s="57">
        <v>287</v>
      </c>
      <c r="Q423" s="57">
        <v>280</v>
      </c>
      <c r="R423" s="57">
        <v>285</v>
      </c>
      <c r="S423" s="57">
        <v>253</v>
      </c>
      <c r="T423" s="57">
        <v>285</v>
      </c>
      <c r="U423" s="57">
        <v>289</v>
      </c>
    </row>
    <row r="424" spans="1:21" x14ac:dyDescent="0.2">
      <c r="A424" s="266" t="s">
        <v>172</v>
      </c>
      <c r="B424" s="267" t="s">
        <v>172</v>
      </c>
      <c r="C424" s="268" t="s">
        <v>172</v>
      </c>
      <c r="D424" s="99" t="s">
        <v>27</v>
      </c>
      <c r="E424" s="54">
        <v>5002041384</v>
      </c>
      <c r="F424" s="56">
        <v>24</v>
      </c>
      <c r="G424" s="54" t="s">
        <v>26</v>
      </c>
      <c r="H424" s="54" t="s">
        <v>52</v>
      </c>
      <c r="I424" s="54">
        <v>10</v>
      </c>
      <c r="J424" s="57">
        <v>340</v>
      </c>
      <c r="K424" s="57">
        <v>310</v>
      </c>
      <c r="L424" s="57">
        <v>290</v>
      </c>
      <c r="M424" s="57">
        <v>290</v>
      </c>
      <c r="N424" s="57">
        <v>330</v>
      </c>
      <c r="O424" s="57">
        <v>300</v>
      </c>
      <c r="P424" s="57">
        <v>340</v>
      </c>
      <c r="Q424" s="57">
        <v>360</v>
      </c>
      <c r="R424" s="57">
        <v>340</v>
      </c>
      <c r="S424" s="57">
        <v>260</v>
      </c>
      <c r="T424" s="57">
        <v>220</v>
      </c>
      <c r="U424" s="57">
        <v>296</v>
      </c>
    </row>
    <row r="425" spans="1:21" x14ac:dyDescent="0.2">
      <c r="A425" s="266" t="s">
        <v>172</v>
      </c>
      <c r="B425" s="267" t="s">
        <v>172</v>
      </c>
      <c r="C425" s="268" t="s">
        <v>172</v>
      </c>
      <c r="D425" s="99" t="s">
        <v>27</v>
      </c>
      <c r="E425" s="54">
        <v>5001241847</v>
      </c>
      <c r="F425" s="55">
        <v>25</v>
      </c>
      <c r="G425" s="54" t="s">
        <v>25</v>
      </c>
      <c r="H425" s="54" t="s">
        <v>52</v>
      </c>
      <c r="I425" s="54">
        <v>10</v>
      </c>
      <c r="J425" s="57">
        <v>48000</v>
      </c>
      <c r="K425" s="57">
        <v>41920</v>
      </c>
      <c r="L425" s="57">
        <v>46080</v>
      </c>
      <c r="M425" s="57">
        <v>49920</v>
      </c>
      <c r="N425" s="57">
        <v>49280</v>
      </c>
      <c r="O425" s="57">
        <v>50720</v>
      </c>
      <c r="P425" s="57">
        <v>62240</v>
      </c>
      <c r="Q425" s="57">
        <v>54080</v>
      </c>
      <c r="R425" s="57">
        <v>53600</v>
      </c>
      <c r="S425" s="57">
        <v>52800</v>
      </c>
      <c r="T425" s="57">
        <v>44480</v>
      </c>
      <c r="U425" s="57">
        <v>47520</v>
      </c>
    </row>
    <row r="426" spans="1:21" x14ac:dyDescent="0.2">
      <c r="A426" s="266" t="s">
        <v>172</v>
      </c>
      <c r="B426" s="267" t="s">
        <v>172</v>
      </c>
      <c r="C426" s="268" t="s">
        <v>172</v>
      </c>
      <c r="D426" s="99" t="s">
        <v>27</v>
      </c>
      <c r="E426" s="54">
        <v>5000344157</v>
      </c>
      <c r="F426" s="55">
        <v>26</v>
      </c>
      <c r="G426" s="54" t="s">
        <v>24</v>
      </c>
      <c r="H426" s="54" t="s">
        <v>52</v>
      </c>
      <c r="I426" s="54">
        <v>10</v>
      </c>
      <c r="J426" s="57">
        <v>69720</v>
      </c>
      <c r="K426" s="57">
        <v>67560</v>
      </c>
      <c r="L426" s="57">
        <v>59760</v>
      </c>
      <c r="M426" s="57">
        <v>54240</v>
      </c>
      <c r="N426" s="57">
        <v>66720</v>
      </c>
      <c r="O426" s="57">
        <v>59040</v>
      </c>
      <c r="P426" s="57">
        <v>94200</v>
      </c>
      <c r="Q426" s="57">
        <v>79920</v>
      </c>
      <c r="R426" s="57">
        <v>64560</v>
      </c>
      <c r="S426" s="57">
        <v>60120</v>
      </c>
      <c r="T426" s="57">
        <v>56880</v>
      </c>
      <c r="U426" s="57">
        <v>63600</v>
      </c>
    </row>
    <row r="427" spans="1:21" x14ac:dyDescent="0.2">
      <c r="A427" s="266" t="s">
        <v>172</v>
      </c>
      <c r="B427" s="267" t="s">
        <v>172</v>
      </c>
      <c r="C427" s="268" t="s">
        <v>172</v>
      </c>
      <c r="D427" s="99" t="s">
        <v>27</v>
      </c>
      <c r="E427" s="54">
        <v>5001098454</v>
      </c>
      <c r="F427" s="56">
        <v>24</v>
      </c>
      <c r="G427" s="54" t="s">
        <v>26</v>
      </c>
      <c r="H427" s="54" t="s">
        <v>52</v>
      </c>
      <c r="I427" s="54">
        <v>10</v>
      </c>
      <c r="J427" s="57">
        <v>3209</v>
      </c>
      <c r="K427" s="57">
        <v>3058</v>
      </c>
      <c r="L427" s="57">
        <v>2959</v>
      </c>
      <c r="M427" s="57">
        <v>2994</v>
      </c>
      <c r="N427" s="57">
        <v>3055</v>
      </c>
      <c r="O427" s="57">
        <v>3280</v>
      </c>
      <c r="P427" s="57">
        <v>3826</v>
      </c>
      <c r="Q427" s="57">
        <v>3976</v>
      </c>
      <c r="R427" s="57">
        <v>3041</v>
      </c>
      <c r="S427" s="57">
        <v>3156</v>
      </c>
      <c r="T427" s="57">
        <v>3127</v>
      </c>
      <c r="U427" s="57">
        <v>3580</v>
      </c>
    </row>
    <row r="428" spans="1:21" x14ac:dyDescent="0.2">
      <c r="A428" s="266" t="s">
        <v>172</v>
      </c>
      <c r="B428" s="267" t="s">
        <v>172</v>
      </c>
      <c r="C428" s="268" t="s">
        <v>172</v>
      </c>
      <c r="D428" s="99" t="s">
        <v>27</v>
      </c>
      <c r="E428" s="54">
        <v>5001098498</v>
      </c>
      <c r="F428" s="55">
        <v>31</v>
      </c>
      <c r="G428" s="54" t="s">
        <v>23</v>
      </c>
      <c r="H428" s="54" t="s">
        <v>52</v>
      </c>
      <c r="I428" s="54">
        <v>10</v>
      </c>
      <c r="J428" s="57">
        <v>1004400</v>
      </c>
      <c r="K428" s="57">
        <v>925200</v>
      </c>
      <c r="L428" s="57">
        <v>860400</v>
      </c>
      <c r="M428" s="57">
        <v>741600</v>
      </c>
      <c r="N428" s="57">
        <v>259200</v>
      </c>
      <c r="O428" s="57">
        <v>547200</v>
      </c>
      <c r="P428" s="57">
        <v>190800</v>
      </c>
      <c r="Q428" s="57">
        <v>93600</v>
      </c>
      <c r="R428" s="57">
        <v>93600</v>
      </c>
      <c r="S428" s="57">
        <v>151200</v>
      </c>
      <c r="T428" s="57">
        <v>169200</v>
      </c>
      <c r="U428" s="57">
        <v>194400</v>
      </c>
    </row>
    <row r="429" spans="1:21" x14ac:dyDescent="0.2">
      <c r="A429" s="266" t="s">
        <v>172</v>
      </c>
      <c r="B429" s="267" t="s">
        <v>172</v>
      </c>
      <c r="C429" s="268" t="s">
        <v>172</v>
      </c>
      <c r="D429" s="99" t="s">
        <v>28</v>
      </c>
      <c r="E429" s="54">
        <v>5000897662</v>
      </c>
      <c r="F429" s="56">
        <v>24</v>
      </c>
      <c r="G429" s="54" t="s">
        <v>26</v>
      </c>
      <c r="H429" s="54" t="s">
        <v>52</v>
      </c>
      <c r="I429" s="54">
        <v>18</v>
      </c>
      <c r="J429" s="57"/>
      <c r="K429" s="57">
        <v>1268</v>
      </c>
      <c r="L429" s="57"/>
      <c r="M429" s="57">
        <v>1280</v>
      </c>
      <c r="N429" s="57"/>
      <c r="O429" s="57">
        <v>10820</v>
      </c>
      <c r="P429" s="57"/>
      <c r="Q429" s="57">
        <v>13843</v>
      </c>
      <c r="R429" s="57"/>
      <c r="S429" s="57">
        <v>13767</v>
      </c>
      <c r="T429" s="57"/>
      <c r="U429" s="57">
        <v>13311</v>
      </c>
    </row>
    <row r="430" spans="1:21" x14ac:dyDescent="0.2">
      <c r="A430" s="266" t="s">
        <v>172</v>
      </c>
      <c r="B430" s="267" t="s">
        <v>172</v>
      </c>
      <c r="C430" s="268" t="s">
        <v>172</v>
      </c>
      <c r="D430" s="99" t="s">
        <v>28</v>
      </c>
      <c r="E430" s="54">
        <v>5001658139</v>
      </c>
      <c r="F430" s="56">
        <v>24</v>
      </c>
      <c r="G430" s="54" t="s">
        <v>26</v>
      </c>
      <c r="H430" s="54" t="s">
        <v>52</v>
      </c>
      <c r="I430" s="54">
        <v>18</v>
      </c>
      <c r="J430" s="57">
        <v>3133</v>
      </c>
      <c r="K430" s="57">
        <v>3286</v>
      </c>
      <c r="L430" s="57">
        <v>3771</v>
      </c>
      <c r="M430" s="57">
        <v>3638</v>
      </c>
      <c r="N430" s="57">
        <v>3817</v>
      </c>
      <c r="O430" s="57">
        <v>3681</v>
      </c>
      <c r="P430" s="57">
        <v>4095</v>
      </c>
      <c r="Q430" s="57">
        <v>3838</v>
      </c>
      <c r="R430" s="57">
        <v>7746</v>
      </c>
      <c r="S430" s="57">
        <v>0</v>
      </c>
      <c r="T430" s="57"/>
      <c r="U430" s="57"/>
    </row>
    <row r="431" spans="1:21" x14ac:dyDescent="0.2">
      <c r="A431" s="266" t="s">
        <v>172</v>
      </c>
      <c r="B431" s="267" t="s">
        <v>172</v>
      </c>
      <c r="C431" s="268" t="s">
        <v>172</v>
      </c>
      <c r="D431" s="99" t="s">
        <v>28</v>
      </c>
      <c r="E431" s="54">
        <v>5002134814</v>
      </c>
      <c r="F431" s="56">
        <v>24</v>
      </c>
      <c r="G431" s="54" t="s">
        <v>26</v>
      </c>
      <c r="H431" s="54" t="s">
        <v>52</v>
      </c>
      <c r="I431" s="54">
        <v>18</v>
      </c>
      <c r="J431" s="57">
        <v>2830</v>
      </c>
      <c r="K431" s="57">
        <v>2980</v>
      </c>
      <c r="L431" s="57">
        <v>3000</v>
      </c>
      <c r="M431" s="57">
        <v>2750</v>
      </c>
      <c r="N431" s="57">
        <v>2960</v>
      </c>
      <c r="O431" s="57">
        <v>3020</v>
      </c>
      <c r="P431" s="57">
        <v>4040</v>
      </c>
      <c r="Q431" s="57">
        <v>3830</v>
      </c>
      <c r="R431" s="57">
        <v>4110</v>
      </c>
      <c r="S431" s="57">
        <v>3480</v>
      </c>
      <c r="T431" s="57">
        <v>2960</v>
      </c>
      <c r="U431" s="57">
        <v>3277.59</v>
      </c>
    </row>
    <row r="432" spans="1:21" x14ac:dyDescent="0.2">
      <c r="A432" s="266" t="s">
        <v>172</v>
      </c>
      <c r="B432" s="267" t="s">
        <v>172</v>
      </c>
      <c r="C432" s="268" t="s">
        <v>172</v>
      </c>
      <c r="D432" s="99" t="s">
        <v>27</v>
      </c>
      <c r="E432" s="54">
        <v>5001993768</v>
      </c>
      <c r="F432" s="56">
        <v>24</v>
      </c>
      <c r="G432" s="54" t="s">
        <v>26</v>
      </c>
      <c r="H432" s="54" t="s">
        <v>52</v>
      </c>
      <c r="I432" s="54">
        <v>10</v>
      </c>
      <c r="J432" s="57">
        <v>8667</v>
      </c>
      <c r="K432" s="57">
        <v>7572</v>
      </c>
      <c r="L432" s="57">
        <v>6786</v>
      </c>
      <c r="M432" s="57">
        <v>6650</v>
      </c>
      <c r="N432" s="57">
        <v>5083</v>
      </c>
      <c r="O432" s="57">
        <v>4948</v>
      </c>
      <c r="P432" s="57">
        <v>5065</v>
      </c>
      <c r="Q432" s="57">
        <v>5201</v>
      </c>
      <c r="R432" s="57">
        <v>6172</v>
      </c>
      <c r="S432" s="57">
        <v>6393</v>
      </c>
      <c r="T432" s="57">
        <v>6692</v>
      </c>
      <c r="U432" s="57">
        <v>7673</v>
      </c>
    </row>
    <row r="433" spans="1:21" x14ac:dyDescent="0.2">
      <c r="A433" s="266" t="s">
        <v>172</v>
      </c>
      <c r="B433" s="267" t="s">
        <v>172</v>
      </c>
      <c r="C433" s="268" t="s">
        <v>172</v>
      </c>
      <c r="D433" s="99" t="s">
        <v>27</v>
      </c>
      <c r="E433" s="54">
        <v>5001977154</v>
      </c>
      <c r="F433" s="56">
        <v>24</v>
      </c>
      <c r="G433" s="54" t="s">
        <v>26</v>
      </c>
      <c r="H433" s="54" t="s">
        <v>52</v>
      </c>
      <c r="I433" s="54">
        <v>10</v>
      </c>
      <c r="J433" s="57">
        <v>3295</v>
      </c>
      <c r="K433" s="57">
        <v>3239</v>
      </c>
      <c r="L433" s="57">
        <v>2590</v>
      </c>
      <c r="M433" s="57">
        <v>2250</v>
      </c>
      <c r="N433" s="57">
        <v>2104</v>
      </c>
      <c r="O433" s="57">
        <v>1744</v>
      </c>
      <c r="P433" s="57">
        <v>1637</v>
      </c>
      <c r="Q433" s="57">
        <v>1964</v>
      </c>
      <c r="R433" s="57">
        <v>2177</v>
      </c>
      <c r="S433" s="57">
        <v>2722</v>
      </c>
      <c r="T433" s="57">
        <v>2739</v>
      </c>
      <c r="U433" s="57">
        <v>3140</v>
      </c>
    </row>
    <row r="434" spans="1:21" x14ac:dyDescent="0.2">
      <c r="A434" s="266" t="s">
        <v>172</v>
      </c>
      <c r="B434" s="267" t="s">
        <v>172</v>
      </c>
      <c r="C434" s="268" t="s">
        <v>172</v>
      </c>
      <c r="D434" s="99" t="s">
        <v>27</v>
      </c>
      <c r="E434" s="54">
        <v>5002014109</v>
      </c>
      <c r="F434" s="55">
        <v>26</v>
      </c>
      <c r="G434" s="54" t="s">
        <v>24</v>
      </c>
      <c r="H434" s="54" t="s">
        <v>52</v>
      </c>
      <c r="I434" s="54">
        <v>10</v>
      </c>
      <c r="J434" s="57">
        <v>68520</v>
      </c>
      <c r="K434" s="57">
        <v>68160</v>
      </c>
      <c r="L434" s="57">
        <v>74160</v>
      </c>
      <c r="M434" s="57">
        <v>107040</v>
      </c>
      <c r="N434" s="57">
        <v>114600</v>
      </c>
      <c r="O434" s="57">
        <v>122760</v>
      </c>
      <c r="P434" s="57">
        <v>132000</v>
      </c>
      <c r="Q434" s="57">
        <v>112680</v>
      </c>
      <c r="R434" s="57">
        <v>104160</v>
      </c>
      <c r="S434" s="57">
        <v>80520</v>
      </c>
      <c r="T434" s="57">
        <v>59880</v>
      </c>
      <c r="U434" s="57">
        <v>51240</v>
      </c>
    </row>
    <row r="435" spans="1:21" x14ac:dyDescent="0.2">
      <c r="A435" s="266" t="s">
        <v>172</v>
      </c>
      <c r="B435" s="267" t="s">
        <v>172</v>
      </c>
      <c r="C435" s="268" t="s">
        <v>172</v>
      </c>
      <c r="D435" s="99" t="s">
        <v>27</v>
      </c>
      <c r="E435" s="54">
        <v>5000201130</v>
      </c>
      <c r="F435" s="56">
        <v>24</v>
      </c>
      <c r="G435" s="54" t="s">
        <v>26</v>
      </c>
      <c r="H435" s="54" t="s">
        <v>52</v>
      </c>
      <c r="I435" s="54">
        <v>10</v>
      </c>
      <c r="J435" s="57">
        <v>6775</v>
      </c>
      <c r="K435" s="57">
        <v>8326</v>
      </c>
      <c r="L435" s="57">
        <v>7179</v>
      </c>
      <c r="M435" s="57">
        <v>6481</v>
      </c>
      <c r="N435" s="57">
        <v>4722</v>
      </c>
      <c r="O435" s="57">
        <v>4537</v>
      </c>
      <c r="P435" s="57">
        <v>4071</v>
      </c>
      <c r="Q435" s="57">
        <v>4460</v>
      </c>
      <c r="R435" s="57">
        <v>3849</v>
      </c>
      <c r="S435" s="57">
        <v>4072</v>
      </c>
      <c r="T435" s="57">
        <v>6534</v>
      </c>
      <c r="U435" s="57">
        <v>6670</v>
      </c>
    </row>
    <row r="436" spans="1:21" x14ac:dyDescent="0.2">
      <c r="A436" s="266" t="s">
        <v>172</v>
      </c>
      <c r="B436" s="267" t="s">
        <v>172</v>
      </c>
      <c r="C436" s="268" t="s">
        <v>172</v>
      </c>
      <c r="D436" s="99" t="s">
        <v>27</v>
      </c>
      <c r="E436" s="54">
        <v>5000537580</v>
      </c>
      <c r="F436" s="56">
        <v>24</v>
      </c>
      <c r="G436" s="54" t="s">
        <v>26</v>
      </c>
      <c r="H436" s="54" t="s">
        <v>52</v>
      </c>
      <c r="I436" s="54">
        <v>10</v>
      </c>
      <c r="J436" s="57">
        <v>2880</v>
      </c>
      <c r="K436" s="57">
        <v>2720</v>
      </c>
      <c r="L436" s="57">
        <v>2720</v>
      </c>
      <c r="M436" s="57">
        <v>2080</v>
      </c>
      <c r="N436" s="57">
        <v>1920</v>
      </c>
      <c r="O436" s="57">
        <v>1760</v>
      </c>
      <c r="P436" s="57">
        <v>1760</v>
      </c>
      <c r="Q436" s="57">
        <v>1760</v>
      </c>
      <c r="R436" s="57">
        <v>1920</v>
      </c>
      <c r="S436" s="57">
        <v>2240</v>
      </c>
      <c r="T436" s="57">
        <v>2560</v>
      </c>
      <c r="U436" s="57">
        <v>2880</v>
      </c>
    </row>
    <row r="437" spans="1:21" x14ac:dyDescent="0.2">
      <c r="A437" s="266" t="s">
        <v>172</v>
      </c>
      <c r="B437" s="267" t="s">
        <v>172</v>
      </c>
      <c r="C437" s="268" t="s">
        <v>172</v>
      </c>
      <c r="D437" s="99" t="s">
        <v>27</v>
      </c>
      <c r="E437" s="54">
        <v>5001689876</v>
      </c>
      <c r="F437" s="56">
        <v>24</v>
      </c>
      <c r="G437" s="54" t="s">
        <v>19</v>
      </c>
      <c r="H437" s="54" t="s">
        <v>52</v>
      </c>
      <c r="I437" s="54">
        <v>10</v>
      </c>
      <c r="J437" s="57">
        <v>2640</v>
      </c>
      <c r="K437" s="57">
        <v>2720</v>
      </c>
      <c r="L437" s="57">
        <v>2560</v>
      </c>
      <c r="M437" s="57">
        <v>2000</v>
      </c>
      <c r="N437" s="57">
        <v>1840</v>
      </c>
      <c r="O437" s="57">
        <v>1760</v>
      </c>
      <c r="P437" s="57">
        <v>1440</v>
      </c>
      <c r="Q437" s="57">
        <v>1680</v>
      </c>
      <c r="R437" s="57">
        <v>2000</v>
      </c>
      <c r="S437" s="57">
        <v>2320</v>
      </c>
      <c r="T437" s="57">
        <v>2640</v>
      </c>
      <c r="U437" s="57">
        <v>3280</v>
      </c>
    </row>
    <row r="438" spans="1:21" x14ac:dyDescent="0.2">
      <c r="A438" s="266" t="s">
        <v>172</v>
      </c>
      <c r="B438" s="267" t="s">
        <v>172</v>
      </c>
      <c r="C438" s="268" t="s">
        <v>172</v>
      </c>
      <c r="D438" s="99" t="s">
        <v>27</v>
      </c>
      <c r="E438" s="54">
        <v>5001007234</v>
      </c>
      <c r="F438" s="56">
        <v>24</v>
      </c>
      <c r="G438" s="54" t="s">
        <v>26</v>
      </c>
      <c r="H438" s="54" t="s">
        <v>52</v>
      </c>
      <c r="I438" s="54">
        <v>10</v>
      </c>
      <c r="J438" s="57">
        <v>190</v>
      </c>
      <c r="K438" s="57">
        <v>197</v>
      </c>
      <c r="L438" s="57">
        <v>204</v>
      </c>
      <c r="M438" s="57">
        <v>193</v>
      </c>
      <c r="N438" s="57">
        <v>202</v>
      </c>
      <c r="O438" s="57">
        <v>194</v>
      </c>
      <c r="P438" s="57">
        <v>219</v>
      </c>
      <c r="Q438" s="57">
        <v>205</v>
      </c>
      <c r="R438" s="57">
        <v>221</v>
      </c>
      <c r="S438" s="57">
        <v>199</v>
      </c>
      <c r="T438" s="57">
        <v>194</v>
      </c>
      <c r="U438" s="57">
        <v>217</v>
      </c>
    </row>
    <row r="439" spans="1:21" x14ac:dyDescent="0.2">
      <c r="A439" s="266" t="s">
        <v>172</v>
      </c>
      <c r="B439" s="267" t="s">
        <v>172</v>
      </c>
      <c r="C439" s="268" t="s">
        <v>172</v>
      </c>
      <c r="D439" s="99" t="s">
        <v>27</v>
      </c>
      <c r="E439" s="54">
        <v>5001086801</v>
      </c>
      <c r="F439" s="56">
        <v>24</v>
      </c>
      <c r="G439" s="54" t="s">
        <v>26</v>
      </c>
      <c r="H439" s="54" t="s">
        <v>52</v>
      </c>
      <c r="I439" s="54">
        <v>10</v>
      </c>
      <c r="J439" s="57">
        <v>540</v>
      </c>
      <c r="K439" s="57">
        <v>490</v>
      </c>
      <c r="L439" s="57">
        <v>500</v>
      </c>
      <c r="M439" s="57">
        <v>420</v>
      </c>
      <c r="N439" s="57">
        <v>390</v>
      </c>
      <c r="O439" s="57">
        <v>396</v>
      </c>
      <c r="P439" s="57">
        <v>356</v>
      </c>
      <c r="Q439" s="57">
        <v>354</v>
      </c>
      <c r="R439" s="57">
        <v>442</v>
      </c>
      <c r="S439" s="57">
        <v>451</v>
      </c>
      <c r="T439" s="57">
        <v>520.90899999999999</v>
      </c>
      <c r="U439" s="57">
        <v>527</v>
      </c>
    </row>
    <row r="440" spans="1:21" x14ac:dyDescent="0.2">
      <c r="A440" s="266" t="s">
        <v>172</v>
      </c>
      <c r="B440" s="267" t="s">
        <v>172</v>
      </c>
      <c r="C440" s="268" t="s">
        <v>172</v>
      </c>
      <c r="D440" s="99" t="s">
        <v>27</v>
      </c>
      <c r="E440" s="54">
        <v>5001677376</v>
      </c>
      <c r="F440" s="56">
        <v>24</v>
      </c>
      <c r="G440" s="54" t="s">
        <v>26</v>
      </c>
      <c r="H440" s="54" t="s">
        <v>52</v>
      </c>
      <c r="I440" s="54">
        <v>10</v>
      </c>
      <c r="J440" s="57">
        <v>338</v>
      </c>
      <c r="K440" s="57">
        <v>277</v>
      </c>
      <c r="L440" s="57">
        <v>237</v>
      </c>
      <c r="M440" s="57">
        <v>219</v>
      </c>
      <c r="N440" s="57">
        <v>173</v>
      </c>
      <c r="O440" s="57">
        <v>158</v>
      </c>
      <c r="P440" s="57">
        <v>171</v>
      </c>
      <c r="Q440" s="57">
        <v>185</v>
      </c>
      <c r="R440" s="57">
        <v>215</v>
      </c>
      <c r="S440" s="57">
        <v>270</v>
      </c>
      <c r="T440" s="57">
        <v>284</v>
      </c>
      <c r="U440" s="57">
        <v>337</v>
      </c>
    </row>
    <row r="441" spans="1:21" x14ac:dyDescent="0.2">
      <c r="A441" s="266" t="s">
        <v>172</v>
      </c>
      <c r="B441" s="267" t="s">
        <v>172</v>
      </c>
      <c r="C441" s="268" t="s">
        <v>172</v>
      </c>
      <c r="D441" s="99" t="s">
        <v>27</v>
      </c>
      <c r="E441" s="54">
        <v>5001901650</v>
      </c>
      <c r="F441" s="56">
        <v>24</v>
      </c>
      <c r="G441" s="54" t="s">
        <v>26</v>
      </c>
      <c r="H441" s="54" t="s">
        <v>52</v>
      </c>
      <c r="I441" s="54">
        <v>10</v>
      </c>
      <c r="J441" s="57">
        <v>783</v>
      </c>
      <c r="K441" s="57">
        <v>687</v>
      </c>
      <c r="L441" s="57">
        <v>496</v>
      </c>
      <c r="M441" s="57">
        <v>555</v>
      </c>
      <c r="N441" s="57">
        <v>542</v>
      </c>
      <c r="O441" s="57">
        <v>454</v>
      </c>
      <c r="P441" s="57">
        <v>415</v>
      </c>
      <c r="Q441" s="57">
        <v>174</v>
      </c>
      <c r="R441" s="57">
        <v>432</v>
      </c>
      <c r="S441" s="57">
        <v>598</v>
      </c>
      <c r="T441" s="57">
        <v>629</v>
      </c>
      <c r="U441" s="57">
        <v>760</v>
      </c>
    </row>
    <row r="442" spans="1:21" x14ac:dyDescent="0.2">
      <c r="A442" s="266" t="s">
        <v>172</v>
      </c>
      <c r="B442" s="267" t="s">
        <v>172</v>
      </c>
      <c r="C442" s="268" t="s">
        <v>172</v>
      </c>
      <c r="D442" s="99" t="s">
        <v>27</v>
      </c>
      <c r="E442" s="54">
        <v>5001012950</v>
      </c>
      <c r="F442" s="56">
        <v>24</v>
      </c>
      <c r="G442" s="54" t="s">
        <v>26</v>
      </c>
      <c r="H442" s="54" t="s">
        <v>52</v>
      </c>
      <c r="I442" s="54">
        <v>10</v>
      </c>
      <c r="J442" s="57">
        <v>368</v>
      </c>
      <c r="K442" s="57">
        <v>336</v>
      </c>
      <c r="L442" s="57">
        <v>317</v>
      </c>
      <c r="M442" s="57">
        <v>261</v>
      </c>
      <c r="N442" s="57">
        <v>230</v>
      </c>
      <c r="O442" s="57">
        <v>217</v>
      </c>
      <c r="P442" s="57">
        <v>191</v>
      </c>
      <c r="Q442" s="57">
        <v>197</v>
      </c>
      <c r="R442" s="57">
        <v>259</v>
      </c>
      <c r="S442" s="57">
        <v>270</v>
      </c>
      <c r="T442" s="57">
        <v>315</v>
      </c>
      <c r="U442" s="57">
        <v>385</v>
      </c>
    </row>
    <row r="443" spans="1:21" x14ac:dyDescent="0.2">
      <c r="A443" s="266" t="s">
        <v>172</v>
      </c>
      <c r="B443" s="267" t="s">
        <v>172</v>
      </c>
      <c r="C443" s="268" t="s">
        <v>172</v>
      </c>
      <c r="D443" s="99" t="s">
        <v>27</v>
      </c>
      <c r="E443" s="54">
        <v>5001907265</v>
      </c>
      <c r="F443" s="56">
        <v>24</v>
      </c>
      <c r="G443" s="54" t="s">
        <v>26</v>
      </c>
      <c r="H443" s="54" t="s">
        <v>52</v>
      </c>
      <c r="I443" s="54">
        <v>10</v>
      </c>
      <c r="J443" s="57">
        <v>110</v>
      </c>
      <c r="K443" s="57">
        <v>114</v>
      </c>
      <c r="L443" s="57">
        <v>114</v>
      </c>
      <c r="M443" s="57">
        <v>104</v>
      </c>
      <c r="N443" s="57">
        <v>89</v>
      </c>
      <c r="O443" s="57">
        <v>82</v>
      </c>
      <c r="P443" s="57">
        <v>65</v>
      </c>
      <c r="Q443" s="57">
        <v>46</v>
      </c>
      <c r="R443" s="57">
        <v>51</v>
      </c>
      <c r="S443" s="57">
        <v>63</v>
      </c>
      <c r="T443" s="57">
        <v>101</v>
      </c>
      <c r="U443" s="57">
        <v>121</v>
      </c>
    </row>
    <row r="444" spans="1:21" x14ac:dyDescent="0.2">
      <c r="A444" s="266" t="s">
        <v>172</v>
      </c>
      <c r="B444" s="267" t="s">
        <v>172</v>
      </c>
      <c r="C444" s="268" t="s">
        <v>172</v>
      </c>
      <c r="D444" s="99" t="s">
        <v>27</v>
      </c>
      <c r="E444" s="54">
        <v>5000580372</v>
      </c>
      <c r="F444" s="56">
        <v>24</v>
      </c>
      <c r="G444" s="54" t="s">
        <v>26</v>
      </c>
      <c r="H444" s="54" t="s">
        <v>52</v>
      </c>
      <c r="I444" s="54">
        <v>10</v>
      </c>
      <c r="J444" s="57">
        <v>470</v>
      </c>
      <c r="K444" s="57">
        <v>430</v>
      </c>
      <c r="L444" s="57">
        <v>440</v>
      </c>
      <c r="M444" s="57">
        <v>380</v>
      </c>
      <c r="N444" s="57">
        <v>350</v>
      </c>
      <c r="O444" s="57">
        <v>370</v>
      </c>
      <c r="P444" s="57">
        <v>330</v>
      </c>
      <c r="Q444" s="57">
        <v>340</v>
      </c>
      <c r="R444" s="57">
        <v>411</v>
      </c>
      <c r="S444" s="57">
        <v>395</v>
      </c>
      <c r="T444" s="57">
        <v>442</v>
      </c>
      <c r="U444" s="57">
        <v>509</v>
      </c>
    </row>
    <row r="445" spans="1:21" x14ac:dyDescent="0.2">
      <c r="A445" s="266" t="s">
        <v>172</v>
      </c>
      <c r="B445" s="267" t="s">
        <v>172</v>
      </c>
      <c r="C445" s="268" t="s">
        <v>172</v>
      </c>
      <c r="D445" s="99" t="s">
        <v>27</v>
      </c>
      <c r="E445" s="54">
        <v>5000353818</v>
      </c>
      <c r="F445" s="56">
        <v>24</v>
      </c>
      <c r="G445" s="54" t="s">
        <v>26</v>
      </c>
      <c r="H445" s="54" t="s">
        <v>52</v>
      </c>
      <c r="I445" s="54">
        <v>10</v>
      </c>
      <c r="J445" s="57">
        <v>222</v>
      </c>
      <c r="K445" s="57">
        <v>230</v>
      </c>
      <c r="L445" s="57">
        <v>238</v>
      </c>
      <c r="M445" s="57">
        <v>229</v>
      </c>
      <c r="N445" s="57">
        <v>252</v>
      </c>
      <c r="O445" s="57">
        <v>255</v>
      </c>
      <c r="P445" s="57">
        <v>288</v>
      </c>
      <c r="Q445" s="57">
        <v>272</v>
      </c>
      <c r="R445" s="57">
        <v>290</v>
      </c>
      <c r="S445" s="57">
        <v>271</v>
      </c>
      <c r="T445" s="57">
        <v>239</v>
      </c>
      <c r="U445" s="57">
        <v>257</v>
      </c>
    </row>
    <row r="446" spans="1:21" x14ac:dyDescent="0.2">
      <c r="A446" s="266" t="s">
        <v>172</v>
      </c>
      <c r="B446" s="267" t="s">
        <v>172</v>
      </c>
      <c r="C446" s="268" t="s">
        <v>172</v>
      </c>
      <c r="D446" s="99" t="s">
        <v>27</v>
      </c>
      <c r="E446" s="54">
        <v>5001728619</v>
      </c>
      <c r="F446" s="56">
        <v>24</v>
      </c>
      <c r="G446" s="54" t="s">
        <v>26</v>
      </c>
      <c r="H446" s="54" t="s">
        <v>52</v>
      </c>
      <c r="I446" s="54">
        <v>10</v>
      </c>
      <c r="J446" s="57">
        <v>991</v>
      </c>
      <c r="K446" s="57">
        <v>942</v>
      </c>
      <c r="L446" s="57">
        <v>929</v>
      </c>
      <c r="M446" s="57">
        <v>770</v>
      </c>
      <c r="N446" s="57">
        <v>694</v>
      </c>
      <c r="O446" s="57">
        <v>675</v>
      </c>
      <c r="P446" s="57">
        <v>530</v>
      </c>
      <c r="Q446" s="57">
        <v>528</v>
      </c>
      <c r="R446" s="57">
        <v>666</v>
      </c>
      <c r="S446" s="57">
        <v>655</v>
      </c>
      <c r="T446" s="57">
        <v>748</v>
      </c>
      <c r="U446" s="57">
        <v>886</v>
      </c>
    </row>
    <row r="447" spans="1:21" x14ac:dyDescent="0.2">
      <c r="A447" s="266" t="s">
        <v>172</v>
      </c>
      <c r="B447" s="267" t="s">
        <v>172</v>
      </c>
      <c r="C447" s="268" t="s">
        <v>172</v>
      </c>
      <c r="D447" s="99" t="s">
        <v>27</v>
      </c>
      <c r="E447" s="54">
        <v>5001198949</v>
      </c>
      <c r="F447" s="56">
        <v>24</v>
      </c>
      <c r="G447" s="54" t="s">
        <v>26</v>
      </c>
      <c r="H447" s="54" t="s">
        <v>52</v>
      </c>
      <c r="I447" s="54">
        <v>10</v>
      </c>
      <c r="J447" s="57">
        <v>580</v>
      </c>
      <c r="K447" s="57">
        <v>600</v>
      </c>
      <c r="L447" s="57">
        <v>530</v>
      </c>
      <c r="M447" s="57">
        <v>550</v>
      </c>
      <c r="N447" s="57">
        <v>460</v>
      </c>
      <c r="O447" s="57">
        <v>460</v>
      </c>
      <c r="P447" s="57">
        <v>500</v>
      </c>
      <c r="Q447" s="57">
        <v>500</v>
      </c>
      <c r="R447" s="57">
        <v>530</v>
      </c>
      <c r="S447" s="57">
        <v>600</v>
      </c>
      <c r="T447" s="57">
        <v>580</v>
      </c>
      <c r="U447" s="57">
        <v>710</v>
      </c>
    </row>
    <row r="448" spans="1:21" x14ac:dyDescent="0.2">
      <c r="A448" s="266" t="s">
        <v>172</v>
      </c>
      <c r="B448" s="267" t="s">
        <v>172</v>
      </c>
      <c r="C448" s="268" t="s">
        <v>172</v>
      </c>
      <c r="D448" s="99" t="s">
        <v>27</v>
      </c>
      <c r="E448" s="54">
        <v>5001067000</v>
      </c>
      <c r="F448" s="56">
        <v>24</v>
      </c>
      <c r="G448" s="54" t="s">
        <v>26</v>
      </c>
      <c r="H448" s="54" t="s">
        <v>52</v>
      </c>
      <c r="I448" s="54">
        <v>10</v>
      </c>
      <c r="J448" s="57">
        <v>350</v>
      </c>
      <c r="K448" s="57">
        <v>322</v>
      </c>
      <c r="L448" s="57">
        <v>308</v>
      </c>
      <c r="M448" s="57">
        <v>247</v>
      </c>
      <c r="N448" s="57">
        <v>218</v>
      </c>
      <c r="O448" s="57">
        <v>202</v>
      </c>
      <c r="P448" s="57">
        <v>171</v>
      </c>
      <c r="Q448" s="57">
        <v>179</v>
      </c>
      <c r="R448" s="57">
        <v>243</v>
      </c>
      <c r="S448" s="57">
        <v>254</v>
      </c>
      <c r="T448" s="57">
        <v>302</v>
      </c>
      <c r="U448" s="57">
        <v>370</v>
      </c>
    </row>
    <row r="449" spans="1:21" x14ac:dyDescent="0.2">
      <c r="A449" s="266" t="s">
        <v>172</v>
      </c>
      <c r="B449" s="267" t="s">
        <v>172</v>
      </c>
      <c r="C449" s="268" t="s">
        <v>172</v>
      </c>
      <c r="D449" s="99" t="s">
        <v>27</v>
      </c>
      <c r="E449" s="54">
        <v>5001023840</v>
      </c>
      <c r="F449" s="56">
        <v>24</v>
      </c>
      <c r="G449" s="54" t="s">
        <v>26</v>
      </c>
      <c r="H449" s="54" t="s">
        <v>52</v>
      </c>
      <c r="I449" s="54">
        <v>10</v>
      </c>
      <c r="J449" s="57">
        <v>434</v>
      </c>
      <c r="K449" s="57">
        <v>398</v>
      </c>
      <c r="L449" s="57">
        <v>384</v>
      </c>
      <c r="M449" s="57">
        <v>303</v>
      </c>
      <c r="N449" s="57">
        <v>281</v>
      </c>
      <c r="O449" s="57">
        <v>302</v>
      </c>
      <c r="P449" s="57">
        <v>283</v>
      </c>
      <c r="Q449" s="57">
        <v>255</v>
      </c>
      <c r="R449" s="57">
        <v>234</v>
      </c>
      <c r="S449" s="57">
        <v>226</v>
      </c>
      <c r="T449" s="57">
        <v>254</v>
      </c>
      <c r="U449" s="57">
        <v>292</v>
      </c>
    </row>
    <row r="450" spans="1:21" x14ac:dyDescent="0.2">
      <c r="A450" s="266" t="s">
        <v>172</v>
      </c>
      <c r="B450" s="267" t="s">
        <v>172</v>
      </c>
      <c r="C450" s="268" t="s">
        <v>172</v>
      </c>
      <c r="D450" s="99" t="s">
        <v>27</v>
      </c>
      <c r="E450" s="54">
        <v>5001115022</v>
      </c>
      <c r="F450" s="56">
        <v>24</v>
      </c>
      <c r="G450" s="54" t="s">
        <v>26</v>
      </c>
      <c r="H450" s="54" t="s">
        <v>52</v>
      </c>
      <c r="I450" s="54">
        <v>10</v>
      </c>
      <c r="J450" s="57">
        <v>431</v>
      </c>
      <c r="K450" s="57">
        <v>403</v>
      </c>
      <c r="L450" s="57">
        <v>362</v>
      </c>
      <c r="M450" s="57">
        <v>304</v>
      </c>
      <c r="N450" s="57">
        <v>286</v>
      </c>
      <c r="O450" s="57">
        <v>240</v>
      </c>
      <c r="P450" s="57">
        <v>230</v>
      </c>
      <c r="Q450" s="57">
        <v>250</v>
      </c>
      <c r="R450" s="57">
        <v>279</v>
      </c>
      <c r="S450" s="57">
        <v>306</v>
      </c>
      <c r="T450" s="57">
        <v>393</v>
      </c>
      <c r="U450" s="57">
        <v>417</v>
      </c>
    </row>
    <row r="451" spans="1:21" x14ac:dyDescent="0.2">
      <c r="A451" s="266" t="s">
        <v>172</v>
      </c>
      <c r="B451" s="267" t="s">
        <v>172</v>
      </c>
      <c r="C451" s="268" t="s">
        <v>172</v>
      </c>
      <c r="D451" s="99" t="s">
        <v>27</v>
      </c>
      <c r="E451" s="54">
        <v>5000842161</v>
      </c>
      <c r="F451" s="56">
        <v>24</v>
      </c>
      <c r="G451" s="54" t="s">
        <v>19</v>
      </c>
      <c r="H451" s="54" t="s">
        <v>52</v>
      </c>
      <c r="I451" s="54">
        <v>10</v>
      </c>
      <c r="J451" s="57">
        <v>1168</v>
      </c>
      <c r="K451" s="57">
        <v>1015</v>
      </c>
      <c r="L451" s="57">
        <v>930</v>
      </c>
      <c r="M451" s="57">
        <v>827</v>
      </c>
      <c r="N451" s="57">
        <v>807</v>
      </c>
      <c r="O451" s="57">
        <v>677</v>
      </c>
      <c r="P451" s="57">
        <v>613</v>
      </c>
      <c r="Q451" s="57">
        <v>704</v>
      </c>
      <c r="R451" s="57">
        <v>746</v>
      </c>
      <c r="S451" s="57">
        <v>899</v>
      </c>
      <c r="T451" s="57">
        <v>944</v>
      </c>
      <c r="U451" s="57">
        <v>1143</v>
      </c>
    </row>
    <row r="452" spans="1:21" x14ac:dyDescent="0.2">
      <c r="A452" s="266" t="s">
        <v>172</v>
      </c>
      <c r="B452" s="267" t="s">
        <v>172</v>
      </c>
      <c r="C452" s="268" t="s">
        <v>172</v>
      </c>
      <c r="D452" s="99" t="s">
        <v>27</v>
      </c>
      <c r="E452" s="54">
        <v>5000596469</v>
      </c>
      <c r="F452" s="56">
        <v>24</v>
      </c>
      <c r="G452" s="54" t="s">
        <v>26</v>
      </c>
      <c r="H452" s="54" t="s">
        <v>52</v>
      </c>
      <c r="I452" s="54">
        <v>10</v>
      </c>
      <c r="J452" s="57">
        <v>3080</v>
      </c>
      <c r="K452" s="57">
        <v>3444.36</v>
      </c>
      <c r="L452" s="57">
        <v>2915.64</v>
      </c>
      <c r="M452" s="57">
        <v>2480</v>
      </c>
      <c r="N452" s="57">
        <v>2160</v>
      </c>
      <c r="O452" s="57">
        <v>1840</v>
      </c>
      <c r="P452" s="57">
        <v>2200</v>
      </c>
      <c r="Q452" s="57">
        <v>2000</v>
      </c>
      <c r="R452" s="57">
        <v>2251.2399999999998</v>
      </c>
      <c r="S452" s="57">
        <v>1788.76</v>
      </c>
      <c r="T452" s="57">
        <v>3052.36</v>
      </c>
      <c r="U452" s="57">
        <v>3342.72</v>
      </c>
    </row>
    <row r="453" spans="1:21" x14ac:dyDescent="0.2">
      <c r="A453" s="266" t="s">
        <v>172</v>
      </c>
      <c r="B453" s="267" t="s">
        <v>172</v>
      </c>
      <c r="C453" s="268" t="s">
        <v>172</v>
      </c>
      <c r="D453" s="99" t="s">
        <v>27</v>
      </c>
      <c r="E453" s="54">
        <v>5001428509</v>
      </c>
      <c r="F453" s="56">
        <v>24</v>
      </c>
      <c r="G453" s="54" t="s">
        <v>26</v>
      </c>
      <c r="H453" s="54" t="s">
        <v>52</v>
      </c>
      <c r="I453" s="54">
        <v>10</v>
      </c>
      <c r="J453" s="57">
        <v>225.47</v>
      </c>
      <c r="K453" s="57">
        <v>310</v>
      </c>
      <c r="L453" s="57">
        <v>290</v>
      </c>
      <c r="M453" s="57">
        <v>240</v>
      </c>
      <c r="N453" s="57">
        <v>230</v>
      </c>
      <c r="O453" s="57">
        <v>205</v>
      </c>
      <c r="P453" s="57">
        <v>167</v>
      </c>
      <c r="Q453" s="57">
        <v>191</v>
      </c>
      <c r="R453" s="57">
        <v>210</v>
      </c>
      <c r="S453" s="57">
        <v>265</v>
      </c>
      <c r="T453" s="57">
        <v>288</v>
      </c>
      <c r="U453" s="57">
        <v>354</v>
      </c>
    </row>
    <row r="454" spans="1:21" x14ac:dyDescent="0.2">
      <c r="A454" s="266" t="s">
        <v>172</v>
      </c>
      <c r="B454" s="267" t="s">
        <v>172</v>
      </c>
      <c r="C454" s="268" t="s">
        <v>172</v>
      </c>
      <c r="D454" s="99" t="s">
        <v>27</v>
      </c>
      <c r="E454" s="54">
        <v>5000521838</v>
      </c>
      <c r="F454" s="56">
        <v>24</v>
      </c>
      <c r="G454" s="54" t="s">
        <v>19</v>
      </c>
      <c r="H454" s="54" t="s">
        <v>52</v>
      </c>
      <c r="I454" s="54">
        <v>10</v>
      </c>
      <c r="J454" s="57">
        <v>4000</v>
      </c>
      <c r="K454" s="57">
        <v>3520</v>
      </c>
      <c r="L454" s="57">
        <v>3120</v>
      </c>
      <c r="M454" s="57">
        <v>2800</v>
      </c>
      <c r="N454" s="57">
        <v>2560</v>
      </c>
      <c r="O454" s="57">
        <v>2080</v>
      </c>
      <c r="P454" s="57">
        <v>1680</v>
      </c>
      <c r="Q454" s="57">
        <v>2080</v>
      </c>
      <c r="R454" s="57">
        <v>2240</v>
      </c>
      <c r="S454" s="57"/>
      <c r="T454" s="57">
        <v>5840</v>
      </c>
      <c r="U454" s="57">
        <v>3680</v>
      </c>
    </row>
    <row r="455" spans="1:21" x14ac:dyDescent="0.2">
      <c r="A455" s="266" t="s">
        <v>172</v>
      </c>
      <c r="B455" s="267" t="s">
        <v>172</v>
      </c>
      <c r="C455" s="268" t="s">
        <v>172</v>
      </c>
      <c r="D455" s="99" t="s">
        <v>27</v>
      </c>
      <c r="E455" s="54">
        <v>5000339078</v>
      </c>
      <c r="F455" s="56">
        <v>24</v>
      </c>
      <c r="G455" s="54" t="s">
        <v>26</v>
      </c>
      <c r="H455" s="54" t="s">
        <v>52</v>
      </c>
      <c r="I455" s="54">
        <v>10</v>
      </c>
      <c r="J455" s="57">
        <v>324.92</v>
      </c>
      <c r="K455" s="57">
        <v>320</v>
      </c>
      <c r="L455" s="57">
        <v>300</v>
      </c>
      <c r="M455" s="57">
        <v>250</v>
      </c>
      <c r="N455" s="57">
        <v>240</v>
      </c>
      <c r="O455" s="57">
        <v>200</v>
      </c>
      <c r="P455" s="57">
        <v>171</v>
      </c>
      <c r="Q455" s="57">
        <v>200</v>
      </c>
      <c r="R455" s="57">
        <v>220</v>
      </c>
      <c r="S455" s="57">
        <v>277</v>
      </c>
      <c r="T455" s="57">
        <v>301</v>
      </c>
      <c r="U455" s="57">
        <v>365</v>
      </c>
    </row>
    <row r="456" spans="1:21" x14ac:dyDescent="0.2">
      <c r="A456" s="266" t="s">
        <v>172</v>
      </c>
      <c r="B456" s="267" t="s">
        <v>172</v>
      </c>
      <c r="C456" s="268" t="s">
        <v>172</v>
      </c>
      <c r="D456" s="99" t="s">
        <v>27</v>
      </c>
      <c r="E456" s="54">
        <v>5000720110</v>
      </c>
      <c r="F456" s="56">
        <v>24</v>
      </c>
      <c r="G456" s="54" t="s">
        <v>26</v>
      </c>
      <c r="H456" s="54" t="s">
        <v>52</v>
      </c>
      <c r="I456" s="54">
        <v>10</v>
      </c>
      <c r="J456" s="57">
        <v>530</v>
      </c>
      <c r="K456" s="57">
        <v>570</v>
      </c>
      <c r="L456" s="57">
        <v>470</v>
      </c>
      <c r="M456" s="57">
        <v>400</v>
      </c>
      <c r="N456" s="57">
        <v>360</v>
      </c>
      <c r="O456" s="57">
        <v>330</v>
      </c>
      <c r="P456" s="57">
        <v>270</v>
      </c>
      <c r="Q456" s="57">
        <v>280</v>
      </c>
      <c r="R456" s="57">
        <v>360</v>
      </c>
      <c r="S456" s="57">
        <v>400</v>
      </c>
      <c r="T456" s="57">
        <v>500</v>
      </c>
      <c r="U456" s="57">
        <v>540</v>
      </c>
    </row>
    <row r="457" spans="1:21" x14ac:dyDescent="0.2">
      <c r="A457" s="266" t="s">
        <v>172</v>
      </c>
      <c r="B457" s="267" t="s">
        <v>172</v>
      </c>
      <c r="C457" s="268" t="s">
        <v>172</v>
      </c>
      <c r="D457" s="99" t="s">
        <v>27</v>
      </c>
      <c r="E457" s="54">
        <v>5000907434</v>
      </c>
      <c r="F457" s="56">
        <v>24</v>
      </c>
      <c r="G457" s="54" t="s">
        <v>26</v>
      </c>
      <c r="H457" s="54" t="s">
        <v>52</v>
      </c>
      <c r="I457" s="54">
        <v>10</v>
      </c>
      <c r="J457" s="57">
        <v>603</v>
      </c>
      <c r="K457" s="57">
        <v>550</v>
      </c>
      <c r="L457" s="57">
        <v>479</v>
      </c>
      <c r="M457" s="57">
        <v>391</v>
      </c>
      <c r="N457" s="57">
        <v>337</v>
      </c>
      <c r="O457" s="57">
        <v>331</v>
      </c>
      <c r="P457" s="57">
        <v>321</v>
      </c>
      <c r="Q457" s="57">
        <v>355</v>
      </c>
      <c r="R457" s="57">
        <v>453</v>
      </c>
      <c r="S457" s="57">
        <v>457</v>
      </c>
      <c r="T457" s="57">
        <v>256</v>
      </c>
      <c r="U457" s="57">
        <v>370</v>
      </c>
    </row>
    <row r="458" spans="1:21" x14ac:dyDescent="0.2">
      <c r="A458" s="266" t="s">
        <v>172</v>
      </c>
      <c r="B458" s="267" t="s">
        <v>172</v>
      </c>
      <c r="C458" s="268" t="s">
        <v>172</v>
      </c>
      <c r="D458" s="99" t="s">
        <v>27</v>
      </c>
      <c r="E458" s="54">
        <v>5000702149</v>
      </c>
      <c r="F458" s="56">
        <v>24</v>
      </c>
      <c r="G458" s="54" t="s">
        <v>26</v>
      </c>
      <c r="H458" s="54" t="s">
        <v>52</v>
      </c>
      <c r="I458" s="54">
        <v>10</v>
      </c>
      <c r="J458" s="57">
        <v>1380</v>
      </c>
      <c r="K458" s="57">
        <v>1480</v>
      </c>
      <c r="L458" s="57">
        <v>1200</v>
      </c>
      <c r="M458" s="57">
        <v>1050</v>
      </c>
      <c r="N458" s="57">
        <v>920</v>
      </c>
      <c r="O458" s="57">
        <v>840</v>
      </c>
      <c r="P458" s="57">
        <v>700</v>
      </c>
      <c r="Q458" s="57">
        <v>740</v>
      </c>
      <c r="R458" s="57">
        <v>930</v>
      </c>
      <c r="S458" s="57">
        <v>1020</v>
      </c>
      <c r="T458" s="57">
        <v>1290</v>
      </c>
      <c r="U458" s="57">
        <v>1410</v>
      </c>
    </row>
    <row r="459" spans="1:21" x14ac:dyDescent="0.2">
      <c r="A459" s="266" t="s">
        <v>172</v>
      </c>
      <c r="B459" s="267" t="s">
        <v>172</v>
      </c>
      <c r="C459" s="268" t="s">
        <v>172</v>
      </c>
      <c r="D459" s="99" t="s">
        <v>27</v>
      </c>
      <c r="E459" s="54">
        <v>5001721548</v>
      </c>
      <c r="F459" s="56">
        <v>24</v>
      </c>
      <c r="G459" s="54" t="s">
        <v>26</v>
      </c>
      <c r="H459" s="54" t="s">
        <v>52</v>
      </c>
      <c r="I459" s="54">
        <v>10</v>
      </c>
      <c r="J459" s="57">
        <v>1109</v>
      </c>
      <c r="K459" s="57">
        <v>1020</v>
      </c>
      <c r="L459" s="57">
        <v>929</v>
      </c>
      <c r="M459" s="57">
        <v>918</v>
      </c>
      <c r="N459" s="57">
        <v>742</v>
      </c>
      <c r="O459" s="57">
        <v>686</v>
      </c>
      <c r="P459" s="57">
        <v>741</v>
      </c>
      <c r="Q459" s="57">
        <v>722</v>
      </c>
      <c r="R459" s="57">
        <v>774</v>
      </c>
      <c r="S459" s="57">
        <v>1345</v>
      </c>
      <c r="T459" s="57">
        <v>1458</v>
      </c>
      <c r="U459" s="57">
        <v>1277</v>
      </c>
    </row>
    <row r="460" spans="1:21" x14ac:dyDescent="0.2">
      <c r="A460" s="266" t="s">
        <v>172</v>
      </c>
      <c r="B460" s="267" t="s">
        <v>172</v>
      </c>
      <c r="C460" s="268" t="s">
        <v>172</v>
      </c>
      <c r="D460" s="99" t="s">
        <v>27</v>
      </c>
      <c r="E460" s="54">
        <v>5001015233</v>
      </c>
      <c r="F460" s="56">
        <v>24</v>
      </c>
      <c r="G460" s="54" t="s">
        <v>19</v>
      </c>
      <c r="H460" s="54" t="s">
        <v>52</v>
      </c>
      <c r="I460" s="54">
        <v>10</v>
      </c>
      <c r="J460" s="57">
        <v>2720</v>
      </c>
      <c r="K460" s="57">
        <v>2370</v>
      </c>
      <c r="L460" s="57">
        <v>2170</v>
      </c>
      <c r="M460" s="57">
        <v>1950</v>
      </c>
      <c r="N460" s="57">
        <v>1890</v>
      </c>
      <c r="O460" s="57">
        <v>1566</v>
      </c>
      <c r="P460" s="57">
        <v>1432</v>
      </c>
      <c r="Q460" s="57">
        <v>1656</v>
      </c>
      <c r="R460" s="57">
        <v>1733</v>
      </c>
      <c r="S460" s="57">
        <v>2090</v>
      </c>
      <c r="T460" s="57">
        <v>2140</v>
      </c>
      <c r="U460" s="57">
        <v>2511</v>
      </c>
    </row>
    <row r="461" spans="1:21" x14ac:dyDescent="0.2">
      <c r="A461" s="266" t="s">
        <v>172</v>
      </c>
      <c r="B461" s="267" t="s">
        <v>172</v>
      </c>
      <c r="C461" s="268" t="s">
        <v>172</v>
      </c>
      <c r="D461" s="99" t="s">
        <v>27</v>
      </c>
      <c r="E461" s="54">
        <v>5001117786</v>
      </c>
      <c r="F461" s="56">
        <v>24</v>
      </c>
      <c r="G461" s="54" t="s">
        <v>26</v>
      </c>
      <c r="H461" s="54" t="s">
        <v>52</v>
      </c>
      <c r="I461" s="54">
        <v>10</v>
      </c>
      <c r="J461" s="57">
        <v>2143</v>
      </c>
      <c r="K461" s="57">
        <v>2290</v>
      </c>
      <c r="L461" s="57">
        <v>1841</v>
      </c>
      <c r="M461" s="57">
        <v>1630</v>
      </c>
      <c r="N461" s="57">
        <v>1445</v>
      </c>
      <c r="O461" s="57">
        <v>1360</v>
      </c>
      <c r="P461" s="57">
        <v>1111</v>
      </c>
      <c r="Q461" s="57">
        <v>1215</v>
      </c>
      <c r="R461" s="57">
        <v>1488</v>
      </c>
      <c r="S461" s="57">
        <v>1628</v>
      </c>
      <c r="T461" s="57">
        <v>2014</v>
      </c>
      <c r="U461" s="57">
        <v>2186</v>
      </c>
    </row>
    <row r="462" spans="1:21" x14ac:dyDescent="0.2">
      <c r="A462" s="266" t="s">
        <v>172</v>
      </c>
      <c r="B462" s="267" t="s">
        <v>172</v>
      </c>
      <c r="C462" s="268" t="s">
        <v>172</v>
      </c>
      <c r="D462" s="99" t="s">
        <v>27</v>
      </c>
      <c r="E462" s="54">
        <v>5001949990</v>
      </c>
      <c r="F462" s="56">
        <v>24</v>
      </c>
      <c r="G462" s="54" t="s">
        <v>19</v>
      </c>
      <c r="H462" s="54" t="s">
        <v>52</v>
      </c>
      <c r="I462" s="54">
        <v>10</v>
      </c>
      <c r="J462" s="57">
        <v>418</v>
      </c>
      <c r="K462" s="57">
        <v>376.452</v>
      </c>
      <c r="L462" s="57">
        <v>315.548</v>
      </c>
      <c r="M462" s="57">
        <v>289</v>
      </c>
      <c r="N462" s="57">
        <v>273</v>
      </c>
      <c r="O462" s="57">
        <v>224</v>
      </c>
      <c r="P462" s="57">
        <v>204</v>
      </c>
      <c r="Q462" s="57">
        <v>231</v>
      </c>
      <c r="R462" s="57">
        <v>251</v>
      </c>
      <c r="S462" s="57">
        <v>286</v>
      </c>
      <c r="T462" s="57">
        <v>360</v>
      </c>
      <c r="U462" s="57">
        <v>389</v>
      </c>
    </row>
    <row r="463" spans="1:21" x14ac:dyDescent="0.2">
      <c r="A463" s="266" t="s">
        <v>172</v>
      </c>
      <c r="B463" s="267" t="s">
        <v>172</v>
      </c>
      <c r="C463" s="268" t="s">
        <v>172</v>
      </c>
      <c r="D463" s="99" t="s">
        <v>27</v>
      </c>
      <c r="E463" s="54">
        <v>5000716384</v>
      </c>
      <c r="F463" s="56">
        <v>24</v>
      </c>
      <c r="G463" s="54" t="s">
        <v>26</v>
      </c>
      <c r="H463" s="54" t="s">
        <v>52</v>
      </c>
      <c r="I463" s="54">
        <v>10</v>
      </c>
      <c r="J463" s="57">
        <v>1810</v>
      </c>
      <c r="K463" s="57">
        <v>1950</v>
      </c>
      <c r="L463" s="57">
        <v>1630</v>
      </c>
      <c r="M463" s="57">
        <v>1460</v>
      </c>
      <c r="N463" s="57">
        <v>1330</v>
      </c>
      <c r="O463" s="57">
        <v>1280</v>
      </c>
      <c r="P463" s="57">
        <v>1100</v>
      </c>
      <c r="Q463" s="57">
        <v>1160</v>
      </c>
      <c r="R463" s="57">
        <v>1390</v>
      </c>
      <c r="S463" s="57">
        <v>1470</v>
      </c>
      <c r="T463" s="57">
        <v>1760</v>
      </c>
      <c r="U463" s="57">
        <v>1900</v>
      </c>
    </row>
    <row r="464" spans="1:21" x14ac:dyDescent="0.2">
      <c r="A464" s="266" t="s">
        <v>172</v>
      </c>
      <c r="B464" s="267" t="s">
        <v>172</v>
      </c>
      <c r="C464" s="268" t="s">
        <v>172</v>
      </c>
      <c r="D464" s="99" t="s">
        <v>27</v>
      </c>
      <c r="E464" s="54">
        <v>5000125988</v>
      </c>
      <c r="F464" s="56">
        <v>24</v>
      </c>
      <c r="G464" s="54" t="s">
        <v>26</v>
      </c>
      <c r="H464" s="54" t="s">
        <v>52</v>
      </c>
      <c r="I464" s="54">
        <v>10</v>
      </c>
      <c r="J464" s="57">
        <v>159</v>
      </c>
      <c r="K464" s="57">
        <v>206</v>
      </c>
      <c r="L464" s="57">
        <v>574</v>
      </c>
      <c r="M464" s="57">
        <v>511</v>
      </c>
      <c r="N464" s="57">
        <v>455</v>
      </c>
      <c r="O464" s="57">
        <v>462</v>
      </c>
      <c r="P464" s="57">
        <v>447</v>
      </c>
      <c r="Q464" s="57">
        <v>474</v>
      </c>
      <c r="R464" s="57">
        <v>549</v>
      </c>
      <c r="S464" s="57">
        <v>576</v>
      </c>
      <c r="T464" s="57">
        <v>685</v>
      </c>
      <c r="U464" s="57">
        <v>670</v>
      </c>
    </row>
    <row r="465" spans="1:21" x14ac:dyDescent="0.2">
      <c r="A465" s="266" t="s">
        <v>172</v>
      </c>
      <c r="B465" s="267" t="s">
        <v>172</v>
      </c>
      <c r="C465" s="268" t="s">
        <v>172</v>
      </c>
      <c r="D465" s="99" t="s">
        <v>27</v>
      </c>
      <c r="E465" s="54">
        <v>5001413518</v>
      </c>
      <c r="F465" s="56">
        <v>24</v>
      </c>
      <c r="G465" s="54" t="s">
        <v>26</v>
      </c>
      <c r="H465" s="54" t="s">
        <v>52</v>
      </c>
      <c r="I465" s="54">
        <v>10</v>
      </c>
      <c r="J465" s="57">
        <v>640</v>
      </c>
      <c r="K465" s="57">
        <v>680</v>
      </c>
      <c r="L465" s="57">
        <v>560</v>
      </c>
      <c r="M465" s="57">
        <v>500</v>
      </c>
      <c r="N465" s="57">
        <v>440</v>
      </c>
      <c r="O465" s="57">
        <v>420</v>
      </c>
      <c r="P465" s="57">
        <v>340</v>
      </c>
      <c r="Q465" s="57">
        <v>380</v>
      </c>
      <c r="R465" s="57">
        <v>400</v>
      </c>
      <c r="S465" s="57">
        <v>460</v>
      </c>
      <c r="T465" s="57">
        <v>540</v>
      </c>
      <c r="U465" s="57">
        <v>600</v>
      </c>
    </row>
    <row r="466" spans="1:21" x14ac:dyDescent="0.2">
      <c r="A466" s="266" t="s">
        <v>172</v>
      </c>
      <c r="B466" s="267" t="s">
        <v>172</v>
      </c>
      <c r="C466" s="268" t="s">
        <v>172</v>
      </c>
      <c r="D466" s="99" t="s">
        <v>27</v>
      </c>
      <c r="E466" s="54">
        <v>5000081756</v>
      </c>
      <c r="F466" s="56">
        <v>24</v>
      </c>
      <c r="G466" s="54" t="s">
        <v>26</v>
      </c>
      <c r="H466" s="54" t="s">
        <v>52</v>
      </c>
      <c r="I466" s="54">
        <v>10</v>
      </c>
      <c r="J466" s="57">
        <v>1642</v>
      </c>
      <c r="K466" s="57">
        <v>1743</v>
      </c>
      <c r="L466" s="57">
        <v>1440</v>
      </c>
      <c r="M466" s="57">
        <v>1285</v>
      </c>
      <c r="N466" s="57">
        <v>1175</v>
      </c>
      <c r="O466" s="57">
        <v>1143</v>
      </c>
      <c r="P466" s="57">
        <v>967</v>
      </c>
      <c r="Q466" s="57">
        <v>1029</v>
      </c>
      <c r="R466" s="57">
        <v>1156</v>
      </c>
      <c r="S466" s="57">
        <v>1215</v>
      </c>
      <c r="T466" s="57">
        <v>1362</v>
      </c>
      <c r="U466" s="57">
        <v>1341</v>
      </c>
    </row>
    <row r="467" spans="1:21" x14ac:dyDescent="0.2">
      <c r="A467" s="266" t="s">
        <v>172</v>
      </c>
      <c r="B467" s="267" t="s">
        <v>172</v>
      </c>
      <c r="C467" s="268" t="s">
        <v>172</v>
      </c>
      <c r="D467" s="99" t="s">
        <v>27</v>
      </c>
      <c r="E467" s="54">
        <v>5000996213</v>
      </c>
      <c r="F467" s="56">
        <v>24</v>
      </c>
      <c r="G467" s="54" t="s">
        <v>19</v>
      </c>
      <c r="H467" s="54" t="s">
        <v>52</v>
      </c>
      <c r="I467" s="54">
        <v>10</v>
      </c>
      <c r="J467" s="57">
        <v>1270</v>
      </c>
      <c r="K467" s="57">
        <v>1100</v>
      </c>
      <c r="L467" s="57">
        <v>1010</v>
      </c>
      <c r="M467" s="57">
        <v>890</v>
      </c>
      <c r="N467" s="57">
        <v>880</v>
      </c>
      <c r="O467" s="57">
        <v>738</v>
      </c>
      <c r="P467" s="57">
        <v>677</v>
      </c>
      <c r="Q467" s="57">
        <v>778</v>
      </c>
      <c r="R467" s="57">
        <v>820</v>
      </c>
      <c r="S467" s="57">
        <v>988</v>
      </c>
      <c r="T467" s="57">
        <v>1043</v>
      </c>
      <c r="U467" s="57">
        <v>1247</v>
      </c>
    </row>
    <row r="468" spans="1:21" x14ac:dyDescent="0.2">
      <c r="A468" s="266" t="s">
        <v>172</v>
      </c>
      <c r="B468" s="267" t="s">
        <v>172</v>
      </c>
      <c r="C468" s="268" t="s">
        <v>172</v>
      </c>
      <c r="D468" s="99" t="s">
        <v>27</v>
      </c>
      <c r="E468" s="54">
        <v>5000734348</v>
      </c>
      <c r="F468" s="56">
        <v>24</v>
      </c>
      <c r="G468" s="54" t="s">
        <v>26</v>
      </c>
      <c r="H468" s="54" t="s">
        <v>52</v>
      </c>
      <c r="I468" s="54">
        <v>10</v>
      </c>
      <c r="J468" s="57">
        <v>1990</v>
      </c>
      <c r="K468" s="57">
        <v>1590</v>
      </c>
      <c r="L468" s="57">
        <v>1410</v>
      </c>
      <c r="M468" s="57">
        <v>1320</v>
      </c>
      <c r="N468" s="57">
        <v>1060</v>
      </c>
      <c r="O468" s="57">
        <v>980</v>
      </c>
      <c r="P468" s="57">
        <v>1060</v>
      </c>
      <c r="Q468" s="57">
        <v>1130</v>
      </c>
      <c r="R468" s="57">
        <v>1320</v>
      </c>
      <c r="S468" s="57">
        <v>1610</v>
      </c>
      <c r="T468" s="57">
        <v>1490</v>
      </c>
      <c r="U468" s="57">
        <v>1770</v>
      </c>
    </row>
    <row r="469" spans="1:21" x14ac:dyDescent="0.2">
      <c r="A469" s="266" t="s">
        <v>172</v>
      </c>
      <c r="B469" s="267" t="s">
        <v>172</v>
      </c>
      <c r="C469" s="268" t="s">
        <v>172</v>
      </c>
      <c r="D469" s="99" t="s">
        <v>27</v>
      </c>
      <c r="E469" s="54">
        <v>5000044096</v>
      </c>
      <c r="F469" s="56">
        <v>24</v>
      </c>
      <c r="G469" s="54" t="s">
        <v>26</v>
      </c>
      <c r="H469" s="54" t="s">
        <v>52</v>
      </c>
      <c r="I469" s="54">
        <v>10</v>
      </c>
      <c r="J469" s="57">
        <v>820</v>
      </c>
      <c r="K469" s="57">
        <v>880</v>
      </c>
      <c r="L469" s="57">
        <v>760</v>
      </c>
      <c r="M469" s="57">
        <v>690</v>
      </c>
      <c r="N469" s="57">
        <v>660</v>
      </c>
      <c r="O469" s="57">
        <v>640</v>
      </c>
      <c r="P469" s="57">
        <v>560</v>
      </c>
      <c r="Q469" s="57">
        <v>590</v>
      </c>
      <c r="R469" s="57">
        <v>680</v>
      </c>
      <c r="S469" s="57">
        <v>700</v>
      </c>
      <c r="T469" s="57">
        <v>810</v>
      </c>
      <c r="U469" s="57">
        <v>850</v>
      </c>
    </row>
    <row r="470" spans="1:21" x14ac:dyDescent="0.2">
      <c r="A470" s="266" t="s">
        <v>172</v>
      </c>
      <c r="B470" s="267" t="s">
        <v>172</v>
      </c>
      <c r="C470" s="268" t="s">
        <v>172</v>
      </c>
      <c r="D470" s="99" t="s">
        <v>27</v>
      </c>
      <c r="E470" s="54">
        <v>5001905051</v>
      </c>
      <c r="F470" s="56">
        <v>24</v>
      </c>
      <c r="G470" s="54" t="s">
        <v>26</v>
      </c>
      <c r="H470" s="54" t="s">
        <v>52</v>
      </c>
      <c r="I470" s="54">
        <v>10</v>
      </c>
      <c r="J470" s="57">
        <v>860</v>
      </c>
      <c r="K470" s="57">
        <v>870</v>
      </c>
      <c r="L470" s="57">
        <v>810</v>
      </c>
      <c r="M470" s="57">
        <v>660</v>
      </c>
      <c r="N470" s="57">
        <v>590</v>
      </c>
      <c r="O470" s="57">
        <v>500</v>
      </c>
      <c r="P470" s="57">
        <v>500</v>
      </c>
      <c r="Q470" s="57">
        <v>490</v>
      </c>
      <c r="R470" s="57">
        <v>610</v>
      </c>
      <c r="S470" s="57">
        <v>670</v>
      </c>
      <c r="T470" s="57">
        <v>690</v>
      </c>
      <c r="U470" s="57"/>
    </row>
    <row r="471" spans="1:21" x14ac:dyDescent="0.2">
      <c r="A471" s="266" t="s">
        <v>172</v>
      </c>
      <c r="B471" s="267" t="s">
        <v>172</v>
      </c>
      <c r="C471" s="268" t="s">
        <v>172</v>
      </c>
      <c r="D471" s="99" t="s">
        <v>27</v>
      </c>
      <c r="E471" s="54">
        <v>5000563332</v>
      </c>
      <c r="F471" s="56">
        <v>24</v>
      </c>
      <c r="G471" s="54" t="s">
        <v>26</v>
      </c>
      <c r="H471" s="54" t="s">
        <v>52</v>
      </c>
      <c r="I471" s="54">
        <v>10</v>
      </c>
      <c r="J471" s="57">
        <v>2710</v>
      </c>
      <c r="K471" s="57">
        <v>2610</v>
      </c>
      <c r="L471" s="57">
        <v>2430</v>
      </c>
      <c r="M471" s="57">
        <v>2340</v>
      </c>
      <c r="N471" s="57">
        <v>2040</v>
      </c>
      <c r="O471" s="57">
        <v>1820</v>
      </c>
      <c r="P471" s="57">
        <v>1769</v>
      </c>
      <c r="Q471" s="57">
        <v>1651</v>
      </c>
      <c r="R471" s="57">
        <v>1911</v>
      </c>
      <c r="S471" s="57">
        <v>2162</v>
      </c>
      <c r="T471" s="57">
        <v>2364</v>
      </c>
      <c r="U471" s="57">
        <v>2923</v>
      </c>
    </row>
    <row r="472" spans="1:21" x14ac:dyDescent="0.2">
      <c r="A472" s="266" t="s">
        <v>172</v>
      </c>
      <c r="B472" s="267" t="s">
        <v>172</v>
      </c>
      <c r="C472" s="268" t="s">
        <v>172</v>
      </c>
      <c r="D472" s="99" t="s">
        <v>27</v>
      </c>
      <c r="E472" s="54">
        <v>5001159468</v>
      </c>
      <c r="F472" s="56">
        <v>24</v>
      </c>
      <c r="G472" s="54" t="s">
        <v>26</v>
      </c>
      <c r="H472" s="54" t="s">
        <v>52</v>
      </c>
      <c r="I472" s="54">
        <v>10</v>
      </c>
      <c r="J472" s="57">
        <v>1020</v>
      </c>
      <c r="K472" s="57">
        <v>940</v>
      </c>
      <c r="L472" s="57">
        <v>930</v>
      </c>
      <c r="M472" s="57">
        <v>740</v>
      </c>
      <c r="N472" s="57">
        <v>590</v>
      </c>
      <c r="O472" s="57">
        <v>563</v>
      </c>
      <c r="P472" s="57">
        <v>514</v>
      </c>
      <c r="Q472" s="57">
        <v>521</v>
      </c>
      <c r="R472" s="57">
        <v>670</v>
      </c>
      <c r="S472" s="57">
        <v>676</v>
      </c>
      <c r="T472" s="57">
        <v>770</v>
      </c>
      <c r="U472" s="57">
        <v>920</v>
      </c>
    </row>
    <row r="473" spans="1:21" x14ac:dyDescent="0.2">
      <c r="A473" s="266" t="s">
        <v>172</v>
      </c>
      <c r="B473" s="267" t="s">
        <v>172</v>
      </c>
      <c r="C473" s="268" t="s">
        <v>172</v>
      </c>
      <c r="D473" s="99" t="s">
        <v>27</v>
      </c>
      <c r="E473" s="54">
        <v>5000849937</v>
      </c>
      <c r="F473" s="56">
        <v>24</v>
      </c>
      <c r="G473" s="54" t="s">
        <v>26</v>
      </c>
      <c r="H473" s="54" t="s">
        <v>52</v>
      </c>
      <c r="I473" s="54">
        <v>10</v>
      </c>
      <c r="J473" s="57">
        <v>279</v>
      </c>
      <c r="K473" s="57">
        <v>286</v>
      </c>
      <c r="L473" s="57">
        <v>299</v>
      </c>
      <c r="M473" s="57">
        <v>277</v>
      </c>
      <c r="N473" s="57">
        <v>283</v>
      </c>
      <c r="O473" s="57">
        <v>269</v>
      </c>
      <c r="P473" s="57">
        <v>300</v>
      </c>
      <c r="Q473" s="57">
        <v>287</v>
      </c>
      <c r="R473" s="57">
        <v>307</v>
      </c>
      <c r="S473" s="57">
        <v>285</v>
      </c>
      <c r="T473" s="57">
        <v>281</v>
      </c>
      <c r="U473" s="57">
        <v>309</v>
      </c>
    </row>
    <row r="474" spans="1:21" x14ac:dyDescent="0.2">
      <c r="A474" s="266" t="s">
        <v>172</v>
      </c>
      <c r="B474" s="267" t="s">
        <v>172</v>
      </c>
      <c r="C474" s="268" t="s">
        <v>172</v>
      </c>
      <c r="D474" s="99" t="s">
        <v>27</v>
      </c>
      <c r="E474" s="54">
        <v>5000715841</v>
      </c>
      <c r="F474" s="56">
        <v>24</v>
      </c>
      <c r="G474" s="54" t="s">
        <v>26</v>
      </c>
      <c r="H474" s="54" t="s">
        <v>52</v>
      </c>
      <c r="I474" s="54">
        <v>10</v>
      </c>
      <c r="J474" s="57">
        <v>276.3</v>
      </c>
      <c r="K474" s="57">
        <v>203.7</v>
      </c>
      <c r="L474" s="57">
        <v>210</v>
      </c>
      <c r="M474" s="57">
        <v>180</v>
      </c>
      <c r="N474" s="57">
        <v>160</v>
      </c>
      <c r="O474" s="57">
        <v>174.33</v>
      </c>
      <c r="P474" s="57">
        <v>85.67</v>
      </c>
      <c r="Q474" s="57">
        <v>152.36000000000001</v>
      </c>
      <c r="R474" s="57">
        <v>113.71</v>
      </c>
      <c r="S474" s="57">
        <v>203.93</v>
      </c>
      <c r="T474" s="57">
        <v>239.69</v>
      </c>
      <c r="U474" s="57">
        <v>205.79</v>
      </c>
    </row>
    <row r="475" spans="1:21" x14ac:dyDescent="0.2">
      <c r="A475" s="266" t="s">
        <v>172</v>
      </c>
      <c r="B475" s="267" t="s">
        <v>172</v>
      </c>
      <c r="C475" s="268" t="s">
        <v>172</v>
      </c>
      <c r="D475" s="99" t="s">
        <v>27</v>
      </c>
      <c r="E475" s="54">
        <v>5001967982</v>
      </c>
      <c r="F475" s="56">
        <v>24</v>
      </c>
      <c r="G475" s="54" t="s">
        <v>26</v>
      </c>
      <c r="H475" s="54" t="s">
        <v>52</v>
      </c>
      <c r="I475" s="54">
        <v>10</v>
      </c>
      <c r="J475" s="57">
        <v>1780</v>
      </c>
      <c r="K475" s="57">
        <v>1570</v>
      </c>
      <c r="L475" s="57">
        <v>1460</v>
      </c>
      <c r="M475" s="57">
        <v>1300</v>
      </c>
      <c r="N475" s="57">
        <v>1240</v>
      </c>
      <c r="O475" s="57">
        <v>1050</v>
      </c>
      <c r="P475" s="57">
        <v>970</v>
      </c>
      <c r="Q475" s="57">
        <v>1090</v>
      </c>
      <c r="R475" s="57">
        <v>1050</v>
      </c>
      <c r="S475" s="57">
        <v>1060</v>
      </c>
      <c r="T475" s="57">
        <v>1380</v>
      </c>
      <c r="U475" s="57">
        <v>1470</v>
      </c>
    </row>
    <row r="476" spans="1:21" x14ac:dyDescent="0.2">
      <c r="A476" s="266" t="s">
        <v>172</v>
      </c>
      <c r="B476" s="267" t="s">
        <v>172</v>
      </c>
      <c r="C476" s="268" t="s">
        <v>172</v>
      </c>
      <c r="D476" s="99" t="s">
        <v>27</v>
      </c>
      <c r="E476" s="54">
        <v>5001189583</v>
      </c>
      <c r="F476" s="56">
        <v>24</v>
      </c>
      <c r="G476" s="54" t="s">
        <v>19</v>
      </c>
      <c r="H476" s="54" t="s">
        <v>52</v>
      </c>
      <c r="I476" s="54">
        <v>10</v>
      </c>
      <c r="J476" s="57">
        <v>4780</v>
      </c>
      <c r="K476" s="57">
        <v>5110</v>
      </c>
      <c r="L476" s="57">
        <v>4250</v>
      </c>
      <c r="M476" s="57">
        <v>3750</v>
      </c>
      <c r="N476" s="57">
        <v>3320</v>
      </c>
      <c r="O476" s="57">
        <v>3120</v>
      </c>
      <c r="P476" s="57">
        <v>2510</v>
      </c>
      <c r="Q476" s="57">
        <v>2690</v>
      </c>
      <c r="R476" s="57">
        <v>3330</v>
      </c>
      <c r="S476" s="57">
        <v>3690</v>
      </c>
      <c r="T476" s="57">
        <v>4526.3599999999997</v>
      </c>
      <c r="U476" s="57">
        <v>4827.6400000000003</v>
      </c>
    </row>
    <row r="477" spans="1:21" x14ac:dyDescent="0.2">
      <c r="A477" s="266" t="s">
        <v>172</v>
      </c>
      <c r="B477" s="267" t="s">
        <v>172</v>
      </c>
      <c r="C477" s="268" t="s">
        <v>172</v>
      </c>
      <c r="D477" s="99" t="s">
        <v>27</v>
      </c>
      <c r="E477" s="54">
        <v>5001189939</v>
      </c>
      <c r="F477" s="56">
        <v>24</v>
      </c>
      <c r="G477" s="54" t="s">
        <v>19</v>
      </c>
      <c r="H477" s="54" t="s">
        <v>52</v>
      </c>
      <c r="I477" s="54">
        <v>10</v>
      </c>
      <c r="J477" s="57">
        <v>910</v>
      </c>
      <c r="K477" s="57">
        <v>990</v>
      </c>
      <c r="L477" s="57">
        <v>820</v>
      </c>
      <c r="M477" s="57">
        <v>730</v>
      </c>
      <c r="N477" s="57">
        <v>670</v>
      </c>
      <c r="O477" s="57">
        <v>640</v>
      </c>
      <c r="P477" s="57">
        <v>550</v>
      </c>
      <c r="Q477" s="57">
        <v>590</v>
      </c>
      <c r="R477" s="57">
        <v>700</v>
      </c>
      <c r="S477" s="57">
        <v>740</v>
      </c>
      <c r="T477" s="57">
        <v>890</v>
      </c>
      <c r="U477" s="57">
        <v>940</v>
      </c>
    </row>
    <row r="478" spans="1:21" x14ac:dyDescent="0.2">
      <c r="A478" s="266" t="s">
        <v>172</v>
      </c>
      <c r="B478" s="267" t="s">
        <v>172</v>
      </c>
      <c r="C478" s="268" t="s">
        <v>172</v>
      </c>
      <c r="D478" s="99" t="s">
        <v>27</v>
      </c>
      <c r="E478" s="54">
        <v>5000797826</v>
      </c>
      <c r="F478" s="56">
        <v>24</v>
      </c>
      <c r="G478" s="54" t="s">
        <v>26</v>
      </c>
      <c r="H478" s="54" t="s">
        <v>52</v>
      </c>
      <c r="I478" s="54">
        <v>10</v>
      </c>
      <c r="J478" s="57">
        <v>2112</v>
      </c>
      <c r="K478" s="57">
        <v>1828</v>
      </c>
      <c r="L478" s="57">
        <v>1668</v>
      </c>
      <c r="M478" s="57">
        <v>1472</v>
      </c>
      <c r="N478" s="57">
        <v>1409</v>
      </c>
      <c r="O478" s="57">
        <v>1162</v>
      </c>
      <c r="P478" s="57">
        <v>1051</v>
      </c>
      <c r="Q478" s="57">
        <v>1212</v>
      </c>
      <c r="R478" s="57">
        <v>1302</v>
      </c>
      <c r="S478" s="57">
        <v>1589</v>
      </c>
      <c r="T478" s="57">
        <v>1704</v>
      </c>
      <c r="U478" s="57">
        <v>2080</v>
      </c>
    </row>
    <row r="479" spans="1:21" x14ac:dyDescent="0.2">
      <c r="A479" s="266" t="s">
        <v>172</v>
      </c>
      <c r="B479" s="267" t="s">
        <v>172</v>
      </c>
      <c r="C479" s="268" t="s">
        <v>172</v>
      </c>
      <c r="D479" s="99" t="s">
        <v>27</v>
      </c>
      <c r="E479" s="54">
        <v>5001327564</v>
      </c>
      <c r="F479" s="56">
        <v>24</v>
      </c>
      <c r="G479" s="54" t="s">
        <v>26</v>
      </c>
      <c r="H479" s="54" t="s">
        <v>52</v>
      </c>
      <c r="I479" s="54">
        <v>10</v>
      </c>
      <c r="J479" s="57">
        <v>1100</v>
      </c>
      <c r="K479" s="57">
        <v>971</v>
      </c>
      <c r="L479" s="57">
        <v>924</v>
      </c>
      <c r="M479" s="57">
        <v>850</v>
      </c>
      <c r="N479" s="57">
        <v>800</v>
      </c>
      <c r="O479" s="57">
        <v>634</v>
      </c>
      <c r="P479" s="57">
        <v>559</v>
      </c>
      <c r="Q479" s="57">
        <v>650</v>
      </c>
      <c r="R479" s="57">
        <v>715</v>
      </c>
      <c r="S479" s="57">
        <v>867</v>
      </c>
      <c r="T479" s="57">
        <v>791</v>
      </c>
      <c r="U479" s="57">
        <v>956</v>
      </c>
    </row>
    <row r="480" spans="1:21" x14ac:dyDescent="0.2">
      <c r="A480" s="266" t="s">
        <v>172</v>
      </c>
      <c r="B480" s="267" t="s">
        <v>172</v>
      </c>
      <c r="C480" s="268" t="s">
        <v>172</v>
      </c>
      <c r="D480" s="99" t="s">
        <v>27</v>
      </c>
      <c r="E480" s="54">
        <v>5001813397</v>
      </c>
      <c r="F480" s="56">
        <v>24</v>
      </c>
      <c r="G480" s="54" t="s">
        <v>19</v>
      </c>
      <c r="H480" s="54" t="s">
        <v>52</v>
      </c>
      <c r="I480" s="54">
        <v>10</v>
      </c>
      <c r="J480" s="57">
        <v>4960</v>
      </c>
      <c r="K480" s="57">
        <v>4960</v>
      </c>
      <c r="L480" s="57">
        <v>4320</v>
      </c>
      <c r="M480" s="57">
        <v>3840</v>
      </c>
      <c r="N480" s="57">
        <v>3520</v>
      </c>
      <c r="O480" s="57">
        <v>2880</v>
      </c>
      <c r="P480" s="57">
        <v>2720</v>
      </c>
      <c r="Q480" s="57">
        <v>2880</v>
      </c>
      <c r="R480" s="57">
        <v>3360</v>
      </c>
      <c r="S480" s="57">
        <v>3680</v>
      </c>
      <c r="T480" s="57">
        <v>4320</v>
      </c>
      <c r="U480" s="57">
        <v>5280</v>
      </c>
    </row>
    <row r="481" spans="1:21" x14ac:dyDescent="0.2">
      <c r="A481" s="266" t="s">
        <v>172</v>
      </c>
      <c r="B481" s="267" t="s">
        <v>172</v>
      </c>
      <c r="C481" s="268" t="s">
        <v>172</v>
      </c>
      <c r="D481" s="99" t="s">
        <v>27</v>
      </c>
      <c r="E481" s="54">
        <v>5001850178</v>
      </c>
      <c r="F481" s="56">
        <v>24</v>
      </c>
      <c r="G481" s="54" t="s">
        <v>19</v>
      </c>
      <c r="H481" s="54" t="s">
        <v>52</v>
      </c>
      <c r="I481" s="54">
        <v>10</v>
      </c>
      <c r="J481" s="57">
        <v>2090</v>
      </c>
      <c r="K481" s="57">
        <v>1830</v>
      </c>
      <c r="L481" s="57">
        <v>1660</v>
      </c>
      <c r="M481" s="57">
        <v>1460</v>
      </c>
      <c r="N481" s="57">
        <v>1410</v>
      </c>
      <c r="O481" s="57">
        <v>1190</v>
      </c>
      <c r="P481" s="57">
        <v>1090</v>
      </c>
      <c r="Q481" s="57">
        <v>1253</v>
      </c>
      <c r="R481" s="57">
        <v>1347</v>
      </c>
      <c r="S481" s="57">
        <v>1634</v>
      </c>
      <c r="T481" s="57">
        <v>1735</v>
      </c>
      <c r="U481" s="57">
        <v>2093</v>
      </c>
    </row>
    <row r="482" spans="1:21" x14ac:dyDescent="0.2">
      <c r="A482" s="266" t="s">
        <v>172</v>
      </c>
      <c r="B482" s="267" t="s">
        <v>172</v>
      </c>
      <c r="C482" s="268" t="s">
        <v>172</v>
      </c>
      <c r="D482" s="99" t="s">
        <v>27</v>
      </c>
      <c r="E482" s="54">
        <v>5000495619</v>
      </c>
      <c r="F482" s="56">
        <v>24</v>
      </c>
      <c r="G482" s="54" t="s">
        <v>26</v>
      </c>
      <c r="H482" s="54" t="s">
        <v>52</v>
      </c>
      <c r="I482" s="54">
        <v>10</v>
      </c>
      <c r="J482" s="57">
        <v>1890</v>
      </c>
      <c r="K482" s="57">
        <v>1640</v>
      </c>
      <c r="L482" s="57">
        <v>1520</v>
      </c>
      <c r="M482" s="57">
        <v>1350</v>
      </c>
      <c r="N482" s="57">
        <v>1380</v>
      </c>
      <c r="O482" s="57">
        <v>1180</v>
      </c>
      <c r="P482" s="57">
        <v>1080</v>
      </c>
      <c r="Q482" s="57">
        <v>1330.31</v>
      </c>
      <c r="R482" s="57">
        <v>1149.69</v>
      </c>
      <c r="S482" s="57">
        <v>1595.86</v>
      </c>
      <c r="T482" s="57">
        <v>1591.63</v>
      </c>
      <c r="U482" s="57">
        <v>1712.51</v>
      </c>
    </row>
    <row r="483" spans="1:21" x14ac:dyDescent="0.2">
      <c r="A483" s="266" t="s">
        <v>172</v>
      </c>
      <c r="B483" s="267" t="s">
        <v>172</v>
      </c>
      <c r="C483" s="268" t="s">
        <v>172</v>
      </c>
      <c r="D483" s="99" t="s">
        <v>27</v>
      </c>
      <c r="E483" s="54">
        <v>5000873173</v>
      </c>
      <c r="F483" s="56">
        <v>24</v>
      </c>
      <c r="G483" s="54" t="s">
        <v>26</v>
      </c>
      <c r="H483" s="54" t="s">
        <v>52</v>
      </c>
      <c r="I483" s="54">
        <v>10</v>
      </c>
      <c r="J483" s="57">
        <v>520</v>
      </c>
      <c r="K483" s="57">
        <v>430</v>
      </c>
      <c r="L483" s="57">
        <v>400</v>
      </c>
      <c r="M483" s="57">
        <v>350</v>
      </c>
      <c r="N483" s="57">
        <v>290</v>
      </c>
      <c r="O483" s="57">
        <v>207</v>
      </c>
      <c r="P483" s="57">
        <v>186</v>
      </c>
      <c r="Q483" s="57">
        <v>215</v>
      </c>
      <c r="R483" s="57">
        <v>234</v>
      </c>
      <c r="S483" s="57">
        <v>295</v>
      </c>
      <c r="T483" s="57">
        <v>321</v>
      </c>
      <c r="U483" s="57">
        <v>396</v>
      </c>
    </row>
    <row r="484" spans="1:21" x14ac:dyDescent="0.2">
      <c r="A484" s="266" t="s">
        <v>172</v>
      </c>
      <c r="B484" s="267" t="s">
        <v>172</v>
      </c>
      <c r="C484" s="268" t="s">
        <v>172</v>
      </c>
      <c r="D484" s="99" t="s">
        <v>27</v>
      </c>
      <c r="E484" s="54">
        <v>5001968022</v>
      </c>
      <c r="F484" s="56">
        <v>24</v>
      </c>
      <c r="G484" s="54" t="s">
        <v>26</v>
      </c>
      <c r="H484" s="54" t="s">
        <v>52</v>
      </c>
      <c r="I484" s="54">
        <v>10</v>
      </c>
      <c r="J484" s="57">
        <v>2920</v>
      </c>
      <c r="K484" s="57">
        <v>3140</v>
      </c>
      <c r="L484" s="57">
        <v>2570</v>
      </c>
      <c r="M484" s="57">
        <v>2340</v>
      </c>
      <c r="N484" s="57">
        <v>2130</v>
      </c>
      <c r="O484" s="57">
        <v>2020</v>
      </c>
      <c r="P484" s="57">
        <v>1680</v>
      </c>
      <c r="Q484" s="57">
        <v>1790</v>
      </c>
      <c r="R484" s="57">
        <v>2161</v>
      </c>
      <c r="S484" s="57">
        <v>2315</v>
      </c>
      <c r="T484" s="57">
        <v>2824</v>
      </c>
      <c r="U484" s="57">
        <v>3019</v>
      </c>
    </row>
    <row r="485" spans="1:21" x14ac:dyDescent="0.2">
      <c r="A485" s="266" t="s">
        <v>172</v>
      </c>
      <c r="B485" s="267" t="s">
        <v>172</v>
      </c>
      <c r="C485" s="268" t="s">
        <v>172</v>
      </c>
      <c r="D485" s="99" t="s">
        <v>27</v>
      </c>
      <c r="E485" s="54">
        <v>5001968029</v>
      </c>
      <c r="F485" s="56">
        <v>24</v>
      </c>
      <c r="G485" s="54" t="s">
        <v>26</v>
      </c>
      <c r="H485" s="54" t="s">
        <v>52</v>
      </c>
      <c r="I485" s="54">
        <v>10</v>
      </c>
      <c r="J485" s="57">
        <v>350</v>
      </c>
      <c r="K485" s="57">
        <v>380</v>
      </c>
      <c r="L485" s="57">
        <v>360</v>
      </c>
      <c r="M485" s="57">
        <v>350</v>
      </c>
      <c r="N485" s="57">
        <v>340</v>
      </c>
      <c r="O485" s="57">
        <v>370</v>
      </c>
      <c r="P485" s="57">
        <v>320</v>
      </c>
      <c r="Q485" s="57">
        <v>330</v>
      </c>
      <c r="R485" s="57">
        <v>350</v>
      </c>
      <c r="S485" s="57">
        <v>330</v>
      </c>
      <c r="T485" s="57">
        <v>380</v>
      </c>
      <c r="U485" s="57">
        <v>370</v>
      </c>
    </row>
    <row r="486" spans="1:21" x14ac:dyDescent="0.2">
      <c r="A486" s="266" t="s">
        <v>172</v>
      </c>
      <c r="B486" s="267" t="s">
        <v>172</v>
      </c>
      <c r="C486" s="268" t="s">
        <v>172</v>
      </c>
      <c r="D486" s="99" t="s">
        <v>27</v>
      </c>
      <c r="E486" s="54">
        <v>5001968035</v>
      </c>
      <c r="F486" s="56">
        <v>24</v>
      </c>
      <c r="G486" s="54" t="s">
        <v>26</v>
      </c>
      <c r="H486" s="54" t="s">
        <v>52</v>
      </c>
      <c r="I486" s="54">
        <v>10</v>
      </c>
      <c r="J486" s="57">
        <v>5390</v>
      </c>
      <c r="K486" s="57">
        <v>5410</v>
      </c>
      <c r="L486" s="57">
        <v>5290</v>
      </c>
      <c r="M486" s="57">
        <v>4370</v>
      </c>
      <c r="N486" s="57">
        <v>3940</v>
      </c>
      <c r="O486" s="57">
        <v>3400</v>
      </c>
      <c r="P486" s="57">
        <v>3400</v>
      </c>
      <c r="Q486" s="57">
        <v>3330</v>
      </c>
      <c r="R486" s="57">
        <v>4020</v>
      </c>
      <c r="S486" s="57">
        <v>4310</v>
      </c>
      <c r="T486" s="57">
        <v>4910</v>
      </c>
      <c r="U486" s="57">
        <v>5970</v>
      </c>
    </row>
    <row r="487" spans="1:21" x14ac:dyDescent="0.2">
      <c r="A487" s="266" t="s">
        <v>172</v>
      </c>
      <c r="B487" s="267" t="s">
        <v>172</v>
      </c>
      <c r="C487" s="268" t="s">
        <v>172</v>
      </c>
      <c r="D487" s="99" t="s">
        <v>27</v>
      </c>
      <c r="E487" s="54">
        <v>5001968028</v>
      </c>
      <c r="F487" s="56">
        <v>24</v>
      </c>
      <c r="G487" s="54" t="s">
        <v>26</v>
      </c>
      <c r="H487" s="54" t="s">
        <v>52</v>
      </c>
      <c r="I487" s="54">
        <v>10</v>
      </c>
      <c r="J487" s="57">
        <v>430</v>
      </c>
      <c r="K487" s="57">
        <v>450</v>
      </c>
      <c r="L487" s="57">
        <v>460</v>
      </c>
      <c r="M487" s="57">
        <v>450</v>
      </c>
      <c r="N487" s="57">
        <v>470</v>
      </c>
      <c r="O487" s="57">
        <v>460</v>
      </c>
      <c r="P487" s="57">
        <v>520</v>
      </c>
      <c r="Q487" s="57">
        <v>510</v>
      </c>
      <c r="R487" s="57">
        <v>520</v>
      </c>
      <c r="S487" s="57">
        <v>480</v>
      </c>
      <c r="T487" s="57">
        <v>460</v>
      </c>
      <c r="U487" s="57">
        <v>500</v>
      </c>
    </row>
    <row r="488" spans="1:21" x14ac:dyDescent="0.2">
      <c r="A488" s="266" t="s">
        <v>172</v>
      </c>
      <c r="B488" s="267" t="s">
        <v>172</v>
      </c>
      <c r="C488" s="268" t="s">
        <v>172</v>
      </c>
      <c r="D488" s="99" t="s">
        <v>27</v>
      </c>
      <c r="E488" s="54">
        <v>5001968032</v>
      </c>
      <c r="F488" s="56">
        <v>24</v>
      </c>
      <c r="G488" s="54" t="s">
        <v>26</v>
      </c>
      <c r="H488" s="54" t="s">
        <v>52</v>
      </c>
      <c r="I488" s="54">
        <v>10</v>
      </c>
      <c r="J488" s="57">
        <v>650</v>
      </c>
      <c r="K488" s="57">
        <v>660</v>
      </c>
      <c r="L488" s="57">
        <v>650</v>
      </c>
      <c r="M488" s="57">
        <v>530</v>
      </c>
      <c r="N488" s="57">
        <v>490</v>
      </c>
      <c r="O488" s="57">
        <v>430</v>
      </c>
      <c r="P488" s="57">
        <v>450</v>
      </c>
      <c r="Q488" s="57">
        <v>430</v>
      </c>
      <c r="R488" s="57">
        <v>510</v>
      </c>
      <c r="S488" s="57">
        <v>510</v>
      </c>
      <c r="T488" s="57">
        <v>570</v>
      </c>
      <c r="U488" s="57">
        <v>700</v>
      </c>
    </row>
    <row r="489" spans="1:21" x14ac:dyDescent="0.2">
      <c r="A489" s="266" t="s">
        <v>172</v>
      </c>
      <c r="B489" s="267" t="s">
        <v>172</v>
      </c>
      <c r="C489" s="268" t="s">
        <v>172</v>
      </c>
      <c r="D489" s="99" t="s">
        <v>27</v>
      </c>
      <c r="E489" s="54">
        <v>5000794962</v>
      </c>
      <c r="F489" s="56">
        <v>24</v>
      </c>
      <c r="G489" s="54" t="s">
        <v>26</v>
      </c>
      <c r="H489" s="54" t="s">
        <v>52</v>
      </c>
      <c r="I489" s="54">
        <v>10</v>
      </c>
      <c r="J489" s="57">
        <v>483</v>
      </c>
      <c r="K489" s="57">
        <v>523</v>
      </c>
      <c r="L489" s="57">
        <v>443</v>
      </c>
      <c r="M489" s="57">
        <v>416</v>
      </c>
      <c r="N489" s="57">
        <v>411</v>
      </c>
      <c r="O489" s="57">
        <v>409</v>
      </c>
      <c r="P489" s="57">
        <v>364</v>
      </c>
      <c r="Q489" s="57">
        <v>367</v>
      </c>
      <c r="R489" s="57">
        <v>416</v>
      </c>
      <c r="S489" s="57">
        <v>415</v>
      </c>
      <c r="T489" s="57">
        <v>471</v>
      </c>
      <c r="U489" s="57">
        <v>486</v>
      </c>
    </row>
    <row r="490" spans="1:21" x14ac:dyDescent="0.2">
      <c r="A490" s="266" t="s">
        <v>172</v>
      </c>
      <c r="B490" s="267" t="s">
        <v>172</v>
      </c>
      <c r="C490" s="268" t="s">
        <v>172</v>
      </c>
      <c r="D490" s="99" t="s">
        <v>27</v>
      </c>
      <c r="E490" s="54">
        <v>5001494355</v>
      </c>
      <c r="F490" s="56">
        <v>24</v>
      </c>
      <c r="G490" s="54" t="s">
        <v>19</v>
      </c>
      <c r="H490" s="54" t="s">
        <v>52</v>
      </c>
      <c r="I490" s="54">
        <v>10</v>
      </c>
      <c r="J490" s="57">
        <v>2480</v>
      </c>
      <c r="K490" s="57">
        <v>2026</v>
      </c>
      <c r="L490" s="57">
        <v>2015</v>
      </c>
      <c r="M490" s="57">
        <v>1670</v>
      </c>
      <c r="N490" s="57">
        <v>1559</v>
      </c>
      <c r="O490" s="57">
        <v>1282</v>
      </c>
      <c r="P490" s="57">
        <v>1145</v>
      </c>
      <c r="Q490" s="57">
        <v>1238</v>
      </c>
      <c r="R490" s="57">
        <v>1535</v>
      </c>
      <c r="S490" s="57">
        <v>1603</v>
      </c>
      <c r="T490" s="57">
        <v>2054</v>
      </c>
      <c r="U490" s="57">
        <v>2309</v>
      </c>
    </row>
    <row r="491" spans="1:21" x14ac:dyDescent="0.2">
      <c r="A491" s="266" t="s">
        <v>172</v>
      </c>
      <c r="B491" s="267" t="s">
        <v>172</v>
      </c>
      <c r="C491" s="268" t="s">
        <v>172</v>
      </c>
      <c r="D491" s="99" t="s">
        <v>27</v>
      </c>
      <c r="E491" s="54">
        <v>5000096673</v>
      </c>
      <c r="F491" s="56">
        <v>24</v>
      </c>
      <c r="G491" s="54" t="s">
        <v>26</v>
      </c>
      <c r="H491" s="54" t="s">
        <v>52</v>
      </c>
      <c r="I491" s="54">
        <v>10</v>
      </c>
      <c r="J491" s="57">
        <v>616</v>
      </c>
      <c r="K491" s="57">
        <v>662</v>
      </c>
      <c r="L491" s="57">
        <v>565</v>
      </c>
      <c r="M491" s="57">
        <v>518</v>
      </c>
      <c r="N491" s="57">
        <v>489</v>
      </c>
      <c r="O491" s="57">
        <v>476</v>
      </c>
      <c r="P491" s="57">
        <v>426</v>
      </c>
      <c r="Q491" s="57">
        <v>450</v>
      </c>
      <c r="R491" s="57">
        <v>523</v>
      </c>
      <c r="S491" s="57">
        <v>536</v>
      </c>
      <c r="T491" s="57">
        <v>621</v>
      </c>
      <c r="U491" s="57">
        <v>650</v>
      </c>
    </row>
    <row r="492" spans="1:21" x14ac:dyDescent="0.2">
      <c r="A492" s="266" t="s">
        <v>172</v>
      </c>
      <c r="B492" s="267" t="s">
        <v>172</v>
      </c>
      <c r="C492" s="268" t="s">
        <v>172</v>
      </c>
      <c r="D492" s="99" t="s">
        <v>27</v>
      </c>
      <c r="E492" s="54">
        <v>5001032473</v>
      </c>
      <c r="F492" s="56">
        <v>24</v>
      </c>
      <c r="G492" s="54" t="s">
        <v>26</v>
      </c>
      <c r="H492" s="54" t="s">
        <v>52</v>
      </c>
      <c r="I492" s="54">
        <v>10</v>
      </c>
      <c r="J492" s="57">
        <v>640</v>
      </c>
      <c r="K492" s="57">
        <v>680</v>
      </c>
      <c r="L492" s="57">
        <v>560</v>
      </c>
      <c r="M492" s="57">
        <v>480</v>
      </c>
      <c r="N492" s="57">
        <v>430</v>
      </c>
      <c r="O492" s="57">
        <v>400</v>
      </c>
      <c r="P492" s="57">
        <v>320</v>
      </c>
      <c r="Q492" s="57">
        <v>340</v>
      </c>
      <c r="R492" s="57">
        <v>440</v>
      </c>
      <c r="S492" s="57">
        <v>480</v>
      </c>
      <c r="T492" s="57">
        <v>600</v>
      </c>
      <c r="U492" s="57">
        <v>650</v>
      </c>
    </row>
    <row r="493" spans="1:21" x14ac:dyDescent="0.2">
      <c r="A493" s="266" t="s">
        <v>172</v>
      </c>
      <c r="B493" s="267" t="s">
        <v>172</v>
      </c>
      <c r="C493" s="268" t="s">
        <v>172</v>
      </c>
      <c r="D493" s="99" t="s">
        <v>27</v>
      </c>
      <c r="E493" s="54">
        <v>5000142391</v>
      </c>
      <c r="F493" s="56">
        <v>24</v>
      </c>
      <c r="G493" s="54" t="s">
        <v>26</v>
      </c>
      <c r="H493" s="54" t="s">
        <v>52</v>
      </c>
      <c r="I493" s="54">
        <v>10</v>
      </c>
      <c r="J493" s="57">
        <v>339</v>
      </c>
      <c r="K493" s="57">
        <v>347</v>
      </c>
      <c r="L493" s="57">
        <v>279</v>
      </c>
      <c r="M493" s="57">
        <v>243</v>
      </c>
      <c r="N493" s="57">
        <v>214</v>
      </c>
      <c r="O493" s="57">
        <v>198</v>
      </c>
      <c r="P493" s="57">
        <v>162</v>
      </c>
      <c r="Q493" s="57">
        <v>178</v>
      </c>
      <c r="R493" s="57">
        <v>225</v>
      </c>
      <c r="S493" s="57">
        <v>252</v>
      </c>
      <c r="T493" s="57">
        <v>308</v>
      </c>
      <c r="U493" s="57">
        <v>332</v>
      </c>
    </row>
    <row r="494" spans="1:21" x14ac:dyDescent="0.2">
      <c r="A494" s="266" t="s">
        <v>172</v>
      </c>
      <c r="B494" s="267" t="s">
        <v>172</v>
      </c>
      <c r="C494" s="268" t="s">
        <v>172</v>
      </c>
      <c r="D494" s="99" t="s">
        <v>27</v>
      </c>
      <c r="E494" s="54">
        <v>5001128697</v>
      </c>
      <c r="F494" s="56">
        <v>24</v>
      </c>
      <c r="G494" s="54" t="s">
        <v>26</v>
      </c>
      <c r="H494" s="54" t="s">
        <v>52</v>
      </c>
      <c r="I494" s="54">
        <v>10</v>
      </c>
      <c r="J494" s="57">
        <v>1390</v>
      </c>
      <c r="K494" s="57">
        <v>1496</v>
      </c>
      <c r="L494" s="57">
        <v>1254</v>
      </c>
      <c r="M494" s="57">
        <v>1135</v>
      </c>
      <c r="N494" s="57">
        <v>1056</v>
      </c>
      <c r="O494" s="57">
        <v>1033</v>
      </c>
      <c r="P494" s="57">
        <v>882</v>
      </c>
      <c r="Q494" s="57">
        <v>937</v>
      </c>
      <c r="R494" s="57">
        <v>1104</v>
      </c>
      <c r="S494" s="57">
        <v>1154</v>
      </c>
      <c r="T494" s="57">
        <v>1361</v>
      </c>
      <c r="U494" s="57">
        <v>1432</v>
      </c>
    </row>
    <row r="495" spans="1:21" x14ac:dyDescent="0.2">
      <c r="A495" s="266" t="s">
        <v>172</v>
      </c>
      <c r="B495" s="267" t="s">
        <v>172</v>
      </c>
      <c r="C495" s="268" t="s">
        <v>172</v>
      </c>
      <c r="D495" s="99" t="s">
        <v>27</v>
      </c>
      <c r="E495" s="54">
        <v>5001316705</v>
      </c>
      <c r="F495" s="56">
        <v>24</v>
      </c>
      <c r="G495" s="54" t="s">
        <v>26</v>
      </c>
      <c r="H495" s="54" t="s">
        <v>52</v>
      </c>
      <c r="I495" s="54">
        <v>10</v>
      </c>
      <c r="J495" s="57">
        <v>2004</v>
      </c>
      <c r="K495" s="57">
        <v>2162</v>
      </c>
      <c r="L495" s="57">
        <v>1765</v>
      </c>
      <c r="M495" s="57">
        <v>1539</v>
      </c>
      <c r="N495" s="57">
        <v>1357</v>
      </c>
      <c r="O495" s="57">
        <v>1246</v>
      </c>
      <c r="P495" s="57">
        <v>1015</v>
      </c>
      <c r="Q495" s="57">
        <v>1095</v>
      </c>
      <c r="R495" s="57">
        <v>1373</v>
      </c>
      <c r="S495" s="57">
        <v>1513</v>
      </c>
      <c r="T495" s="57">
        <v>1881</v>
      </c>
      <c r="U495" s="57">
        <v>2048</v>
      </c>
    </row>
    <row r="496" spans="1:21" x14ac:dyDescent="0.2">
      <c r="A496" s="266" t="s">
        <v>172</v>
      </c>
      <c r="B496" s="267" t="s">
        <v>172</v>
      </c>
      <c r="C496" s="268" t="s">
        <v>172</v>
      </c>
      <c r="D496" s="99" t="s">
        <v>27</v>
      </c>
      <c r="E496" s="54">
        <v>5001005502</v>
      </c>
      <c r="F496" s="56">
        <v>24</v>
      </c>
      <c r="G496" s="54" t="s">
        <v>26</v>
      </c>
      <c r="H496" s="54" t="s">
        <v>52</v>
      </c>
      <c r="I496" s="54">
        <v>10</v>
      </c>
      <c r="J496" s="57">
        <v>1070</v>
      </c>
      <c r="K496" s="57">
        <v>1160</v>
      </c>
      <c r="L496" s="57">
        <v>940</v>
      </c>
      <c r="M496" s="57">
        <v>830</v>
      </c>
      <c r="N496" s="57">
        <v>720</v>
      </c>
      <c r="O496" s="57">
        <v>650</v>
      </c>
      <c r="P496" s="57">
        <v>540</v>
      </c>
      <c r="Q496" s="57">
        <v>560</v>
      </c>
      <c r="R496" s="57">
        <v>730</v>
      </c>
      <c r="S496" s="57">
        <v>800</v>
      </c>
      <c r="T496" s="57">
        <v>930</v>
      </c>
      <c r="U496" s="57">
        <v>1060</v>
      </c>
    </row>
    <row r="497" spans="1:21" x14ac:dyDescent="0.2">
      <c r="A497" s="266" t="s">
        <v>172</v>
      </c>
      <c r="B497" s="267" t="s">
        <v>172</v>
      </c>
      <c r="C497" s="268" t="s">
        <v>172</v>
      </c>
      <c r="D497" s="99" t="s">
        <v>27</v>
      </c>
      <c r="E497" s="54">
        <v>5001634852</v>
      </c>
      <c r="F497" s="56">
        <v>24</v>
      </c>
      <c r="G497" s="54" t="s">
        <v>26</v>
      </c>
      <c r="H497" s="54" t="s">
        <v>52</v>
      </c>
      <c r="I497" s="54">
        <v>10</v>
      </c>
      <c r="J497" s="57">
        <v>400</v>
      </c>
      <c r="K497" s="57">
        <v>360</v>
      </c>
      <c r="L497" s="57">
        <v>330</v>
      </c>
      <c r="M497" s="57">
        <v>310</v>
      </c>
      <c r="N497" s="57">
        <v>310</v>
      </c>
      <c r="O497" s="57">
        <v>282</v>
      </c>
      <c r="P497" s="57">
        <v>251</v>
      </c>
      <c r="Q497" s="57">
        <v>286</v>
      </c>
      <c r="R497" s="57">
        <v>295</v>
      </c>
      <c r="S497" s="57">
        <v>316</v>
      </c>
      <c r="T497" s="57">
        <v>367</v>
      </c>
      <c r="U497" s="57">
        <v>382</v>
      </c>
    </row>
    <row r="498" spans="1:21" x14ac:dyDescent="0.2">
      <c r="A498" s="266" t="s">
        <v>172</v>
      </c>
      <c r="B498" s="267" t="s">
        <v>172</v>
      </c>
      <c r="C498" s="268" t="s">
        <v>172</v>
      </c>
      <c r="D498" s="99" t="s">
        <v>27</v>
      </c>
      <c r="E498" s="54">
        <v>5001300072</v>
      </c>
      <c r="F498" s="56">
        <v>24</v>
      </c>
      <c r="G498" s="54" t="s">
        <v>26</v>
      </c>
      <c r="H498" s="54" t="s">
        <v>52</v>
      </c>
      <c r="I498" s="54">
        <v>10</v>
      </c>
      <c r="J498" s="57">
        <v>663</v>
      </c>
      <c r="K498" s="57">
        <v>714</v>
      </c>
      <c r="L498" s="57">
        <v>609</v>
      </c>
      <c r="M498" s="57">
        <v>563</v>
      </c>
      <c r="N498" s="57">
        <v>535</v>
      </c>
      <c r="O498" s="57">
        <v>521</v>
      </c>
      <c r="P498" s="57">
        <v>465</v>
      </c>
      <c r="Q498" s="57">
        <v>484</v>
      </c>
      <c r="R498" s="57">
        <v>559</v>
      </c>
      <c r="S498" s="57">
        <v>570</v>
      </c>
      <c r="T498" s="57">
        <v>660</v>
      </c>
      <c r="U498" s="57">
        <v>685</v>
      </c>
    </row>
    <row r="499" spans="1:21" x14ac:dyDescent="0.2">
      <c r="A499" s="266" t="s">
        <v>172</v>
      </c>
      <c r="B499" s="267" t="s">
        <v>172</v>
      </c>
      <c r="C499" s="268" t="s">
        <v>172</v>
      </c>
      <c r="D499" s="99" t="s">
        <v>27</v>
      </c>
      <c r="E499" s="54">
        <v>5001950415</v>
      </c>
      <c r="F499" s="56">
        <v>24</v>
      </c>
      <c r="G499" s="54" t="s">
        <v>19</v>
      </c>
      <c r="H499" s="54" t="s">
        <v>52</v>
      </c>
      <c r="I499" s="54">
        <v>10</v>
      </c>
      <c r="J499" s="57">
        <v>831</v>
      </c>
      <c r="K499" s="57">
        <v>717</v>
      </c>
      <c r="L499" s="57">
        <v>654</v>
      </c>
      <c r="M499" s="57">
        <v>560</v>
      </c>
      <c r="N499" s="57">
        <v>531</v>
      </c>
      <c r="O499" s="57">
        <v>445</v>
      </c>
      <c r="P499" s="57">
        <v>391</v>
      </c>
      <c r="Q499" s="57">
        <v>446</v>
      </c>
      <c r="R499" s="57">
        <v>474</v>
      </c>
      <c r="S499" s="57">
        <v>542</v>
      </c>
      <c r="T499" s="57">
        <v>675</v>
      </c>
      <c r="U499" s="57">
        <v>719</v>
      </c>
    </row>
    <row r="500" spans="1:21" x14ac:dyDescent="0.2">
      <c r="A500" s="266" t="s">
        <v>172</v>
      </c>
      <c r="B500" s="267" t="s">
        <v>172</v>
      </c>
      <c r="C500" s="268" t="s">
        <v>172</v>
      </c>
      <c r="D500" s="99" t="s">
        <v>27</v>
      </c>
      <c r="E500" s="54">
        <v>5001967979</v>
      </c>
      <c r="F500" s="56">
        <v>24</v>
      </c>
      <c r="G500" s="54" t="s">
        <v>26</v>
      </c>
      <c r="H500" s="54" t="s">
        <v>52</v>
      </c>
      <c r="I500" s="54">
        <v>10</v>
      </c>
      <c r="J500" s="57">
        <v>290</v>
      </c>
      <c r="K500" s="57">
        <v>260</v>
      </c>
      <c r="L500" s="57">
        <v>270</v>
      </c>
      <c r="M500" s="57">
        <v>270</v>
      </c>
      <c r="N500" s="57">
        <v>300</v>
      </c>
      <c r="O500" s="57">
        <v>280</v>
      </c>
      <c r="P500" s="57">
        <v>290</v>
      </c>
      <c r="Q500" s="57">
        <v>320</v>
      </c>
      <c r="R500" s="57">
        <v>280</v>
      </c>
      <c r="S500" s="57">
        <v>280</v>
      </c>
      <c r="T500" s="57">
        <v>290</v>
      </c>
      <c r="U500" s="57">
        <v>270</v>
      </c>
    </row>
    <row r="501" spans="1:21" x14ac:dyDescent="0.2">
      <c r="A501" s="266" t="s">
        <v>172</v>
      </c>
      <c r="B501" s="267" t="s">
        <v>172</v>
      </c>
      <c r="C501" s="268" t="s">
        <v>172</v>
      </c>
      <c r="D501" s="99" t="s">
        <v>27</v>
      </c>
      <c r="E501" s="54">
        <v>5000524042</v>
      </c>
      <c r="F501" s="56">
        <v>24</v>
      </c>
      <c r="G501" s="54" t="s">
        <v>26</v>
      </c>
      <c r="H501" s="54" t="s">
        <v>52</v>
      </c>
      <c r="I501" s="54">
        <v>10</v>
      </c>
      <c r="J501" s="57">
        <v>320</v>
      </c>
      <c r="K501" s="57">
        <v>340</v>
      </c>
      <c r="L501" s="57">
        <v>350</v>
      </c>
      <c r="M501" s="57">
        <v>330</v>
      </c>
      <c r="N501" s="57">
        <v>330</v>
      </c>
      <c r="O501" s="57">
        <v>300</v>
      </c>
      <c r="P501" s="57">
        <v>290</v>
      </c>
      <c r="Q501" s="57">
        <v>240</v>
      </c>
      <c r="R501" s="57">
        <v>240</v>
      </c>
      <c r="S501" s="57">
        <v>270</v>
      </c>
      <c r="T501" s="57">
        <v>350</v>
      </c>
      <c r="U501" s="57">
        <v>340</v>
      </c>
    </row>
    <row r="502" spans="1:21" x14ac:dyDescent="0.2">
      <c r="A502" s="266" t="s">
        <v>172</v>
      </c>
      <c r="B502" s="267" t="s">
        <v>172</v>
      </c>
      <c r="C502" s="268" t="s">
        <v>172</v>
      </c>
      <c r="D502" s="99" t="s">
        <v>27</v>
      </c>
      <c r="E502" s="54">
        <v>5000499682</v>
      </c>
      <c r="F502" s="56">
        <v>24</v>
      </c>
      <c r="G502" s="54" t="s">
        <v>26</v>
      </c>
      <c r="H502" s="54" t="s">
        <v>52</v>
      </c>
      <c r="I502" s="54">
        <v>10</v>
      </c>
      <c r="J502" s="57">
        <v>2500</v>
      </c>
      <c r="K502" s="57">
        <v>2660</v>
      </c>
      <c r="L502" s="57">
        <v>2200</v>
      </c>
      <c r="M502" s="57">
        <v>1920</v>
      </c>
      <c r="N502" s="57">
        <v>1720</v>
      </c>
      <c r="O502" s="57">
        <v>1600</v>
      </c>
      <c r="P502" s="57">
        <v>1340</v>
      </c>
      <c r="Q502" s="57">
        <v>1420</v>
      </c>
      <c r="R502" s="57">
        <v>1740</v>
      </c>
      <c r="S502" s="57">
        <v>1900</v>
      </c>
      <c r="T502" s="57">
        <v>2320</v>
      </c>
      <c r="U502" s="57">
        <v>2500</v>
      </c>
    </row>
    <row r="503" spans="1:21" x14ac:dyDescent="0.2">
      <c r="A503" s="266" t="s">
        <v>172</v>
      </c>
      <c r="B503" s="267" t="s">
        <v>172</v>
      </c>
      <c r="C503" s="268" t="s">
        <v>172</v>
      </c>
      <c r="D503" s="99" t="s">
        <v>27</v>
      </c>
      <c r="E503" s="54">
        <v>5000779364</v>
      </c>
      <c r="F503" s="56">
        <v>24</v>
      </c>
      <c r="G503" s="54" t="s">
        <v>26</v>
      </c>
      <c r="H503" s="54" t="s">
        <v>52</v>
      </c>
      <c r="I503" s="54">
        <v>10</v>
      </c>
      <c r="J503" s="57">
        <v>780</v>
      </c>
      <c r="K503" s="57">
        <v>1130</v>
      </c>
      <c r="L503" s="57">
        <v>1120</v>
      </c>
      <c r="M503" s="57">
        <v>270</v>
      </c>
      <c r="N503" s="57">
        <v>110</v>
      </c>
      <c r="O503" s="57">
        <v>70</v>
      </c>
      <c r="P503" s="57">
        <v>133</v>
      </c>
      <c r="Q503" s="57">
        <v>129</v>
      </c>
      <c r="R503" s="57">
        <v>72</v>
      </c>
      <c r="S503" s="57">
        <v>150</v>
      </c>
      <c r="T503" s="57">
        <v>164</v>
      </c>
      <c r="U503" s="57">
        <v>162</v>
      </c>
    </row>
    <row r="504" spans="1:21" x14ac:dyDescent="0.2">
      <c r="A504" s="266" t="s">
        <v>172</v>
      </c>
      <c r="B504" s="267" t="s">
        <v>172</v>
      </c>
      <c r="C504" s="268" t="s">
        <v>172</v>
      </c>
      <c r="D504" s="99" t="s">
        <v>27</v>
      </c>
      <c r="E504" s="54">
        <v>5001903177</v>
      </c>
      <c r="F504" s="56">
        <v>24</v>
      </c>
      <c r="G504" s="54" t="s">
        <v>26</v>
      </c>
      <c r="H504" s="54" t="s">
        <v>52</v>
      </c>
      <c r="I504" s="54">
        <v>10</v>
      </c>
      <c r="J504" s="57">
        <v>1</v>
      </c>
      <c r="K504" s="57">
        <v>2</v>
      </c>
      <c r="L504" s="57">
        <v>1</v>
      </c>
      <c r="M504" s="57">
        <v>1</v>
      </c>
      <c r="N504" s="57">
        <v>2</v>
      </c>
      <c r="O504" s="57">
        <v>1</v>
      </c>
      <c r="P504" s="57">
        <v>1</v>
      </c>
      <c r="Q504" s="57">
        <v>1</v>
      </c>
      <c r="R504" s="57">
        <v>1</v>
      </c>
      <c r="S504" s="57">
        <v>1</v>
      </c>
      <c r="T504" s="57">
        <v>1</v>
      </c>
      <c r="U504" s="57">
        <v>2</v>
      </c>
    </row>
    <row r="505" spans="1:21" x14ac:dyDescent="0.2">
      <c r="A505" s="266" t="s">
        <v>172</v>
      </c>
      <c r="B505" s="267" t="s">
        <v>172</v>
      </c>
      <c r="C505" s="268" t="s">
        <v>172</v>
      </c>
      <c r="D505" s="99" t="s">
        <v>27</v>
      </c>
      <c r="E505" s="54">
        <v>5001493345</v>
      </c>
      <c r="F505" s="56">
        <v>24</v>
      </c>
      <c r="G505" s="54" t="s">
        <v>26</v>
      </c>
      <c r="H505" s="54" t="s">
        <v>52</v>
      </c>
      <c r="I505" s="54">
        <v>10</v>
      </c>
      <c r="J505" s="57">
        <v>2291</v>
      </c>
      <c r="K505" s="57">
        <v>2317</v>
      </c>
      <c r="L505" s="57">
        <v>1845</v>
      </c>
      <c r="M505" s="57">
        <v>2007.931</v>
      </c>
      <c r="N505" s="57">
        <v>1258.069</v>
      </c>
      <c r="O505" s="57">
        <v>1460</v>
      </c>
      <c r="P505" s="57">
        <v>1405</v>
      </c>
      <c r="Q505" s="57">
        <v>1568.806</v>
      </c>
      <c r="R505" s="57">
        <v>1475.02</v>
      </c>
      <c r="S505" s="57">
        <v>1242.174</v>
      </c>
      <c r="T505" s="57">
        <v>2007</v>
      </c>
      <c r="U505" s="57">
        <v>1982</v>
      </c>
    </row>
    <row r="506" spans="1:21" x14ac:dyDescent="0.2">
      <c r="A506" s="266" t="s">
        <v>172</v>
      </c>
      <c r="B506" s="267" t="s">
        <v>172</v>
      </c>
      <c r="C506" s="268" t="s">
        <v>172</v>
      </c>
      <c r="D506" s="99" t="s">
        <v>27</v>
      </c>
      <c r="E506" s="54">
        <v>5001983403</v>
      </c>
      <c r="F506" s="56">
        <v>24</v>
      </c>
      <c r="G506" s="54" t="s">
        <v>26</v>
      </c>
      <c r="H506" s="54" t="s">
        <v>52</v>
      </c>
      <c r="I506" s="54">
        <v>10</v>
      </c>
      <c r="J506" s="57">
        <v>450</v>
      </c>
      <c r="K506" s="57">
        <v>390</v>
      </c>
      <c r="L506" s="57">
        <v>350</v>
      </c>
      <c r="M506" s="57">
        <v>310</v>
      </c>
      <c r="N506" s="57">
        <v>300</v>
      </c>
      <c r="O506" s="57">
        <v>239</v>
      </c>
      <c r="P506" s="57">
        <v>223</v>
      </c>
      <c r="Q506" s="57">
        <v>254</v>
      </c>
      <c r="R506" s="57">
        <v>269</v>
      </c>
      <c r="S506" s="57">
        <v>327</v>
      </c>
      <c r="T506" s="57">
        <v>348</v>
      </c>
      <c r="U506" s="57">
        <v>429</v>
      </c>
    </row>
    <row r="507" spans="1:21" x14ac:dyDescent="0.2">
      <c r="A507" s="266" t="s">
        <v>172</v>
      </c>
      <c r="B507" s="267" t="s">
        <v>172</v>
      </c>
      <c r="C507" s="268" t="s">
        <v>172</v>
      </c>
      <c r="D507" s="99" t="s">
        <v>27</v>
      </c>
      <c r="E507" s="54">
        <v>5001980394</v>
      </c>
      <c r="F507" s="56">
        <v>24</v>
      </c>
      <c r="G507" s="54" t="s">
        <v>26</v>
      </c>
      <c r="H507" s="54" t="s">
        <v>52</v>
      </c>
      <c r="I507" s="54">
        <v>10</v>
      </c>
      <c r="J507" s="57">
        <v>610</v>
      </c>
      <c r="K507" s="57">
        <v>560</v>
      </c>
      <c r="L507" s="57">
        <v>510</v>
      </c>
      <c r="M507" s="57">
        <v>542.85</v>
      </c>
      <c r="N507" s="57">
        <v>307.14999999999998</v>
      </c>
      <c r="O507" s="57">
        <v>342</v>
      </c>
      <c r="P507" s="57">
        <v>309</v>
      </c>
      <c r="Q507" s="57">
        <v>355</v>
      </c>
      <c r="R507" s="57">
        <v>382</v>
      </c>
      <c r="S507" s="57">
        <v>478</v>
      </c>
      <c r="T507" s="57">
        <v>518</v>
      </c>
      <c r="U507" s="57">
        <v>636</v>
      </c>
    </row>
    <row r="508" spans="1:21" x14ac:dyDescent="0.2">
      <c r="A508" s="266" t="s">
        <v>172</v>
      </c>
      <c r="B508" s="267" t="s">
        <v>172</v>
      </c>
      <c r="C508" s="268" t="s">
        <v>172</v>
      </c>
      <c r="D508" s="99" t="s">
        <v>27</v>
      </c>
      <c r="E508" s="54">
        <v>5000309039</v>
      </c>
      <c r="F508" s="56">
        <v>24</v>
      </c>
      <c r="G508" s="54" t="s">
        <v>26</v>
      </c>
      <c r="H508" s="54" t="s">
        <v>52</v>
      </c>
      <c r="I508" s="54">
        <v>10</v>
      </c>
      <c r="J508" s="57">
        <v>780</v>
      </c>
      <c r="K508" s="57">
        <v>690</v>
      </c>
      <c r="L508" s="57">
        <v>660</v>
      </c>
      <c r="M508" s="57">
        <v>560</v>
      </c>
      <c r="N508" s="57">
        <v>520</v>
      </c>
      <c r="O508" s="57">
        <v>470</v>
      </c>
      <c r="P508" s="57">
        <v>470</v>
      </c>
      <c r="Q508" s="57">
        <v>450</v>
      </c>
      <c r="R508" s="57">
        <v>520</v>
      </c>
      <c r="S508" s="57">
        <v>540</v>
      </c>
      <c r="T508" s="57">
        <v>600</v>
      </c>
      <c r="U508" s="57">
        <v>700</v>
      </c>
    </row>
    <row r="509" spans="1:21" x14ac:dyDescent="0.2">
      <c r="A509" s="266" t="s">
        <v>172</v>
      </c>
      <c r="B509" s="267" t="s">
        <v>172</v>
      </c>
      <c r="C509" s="268" t="s">
        <v>172</v>
      </c>
      <c r="D509" s="99" t="s">
        <v>27</v>
      </c>
      <c r="E509" s="54">
        <v>5000467578</v>
      </c>
      <c r="F509" s="55">
        <v>31</v>
      </c>
      <c r="G509" s="54" t="s">
        <v>23</v>
      </c>
      <c r="H509" s="54" t="s">
        <v>52</v>
      </c>
      <c r="I509" s="54">
        <v>10</v>
      </c>
      <c r="J509" s="57">
        <v>72300</v>
      </c>
      <c r="K509" s="57">
        <v>72300</v>
      </c>
      <c r="L509" s="57">
        <v>79200</v>
      </c>
      <c r="M509" s="57">
        <v>66600</v>
      </c>
      <c r="N509" s="57">
        <v>51900</v>
      </c>
      <c r="O509" s="57">
        <v>29700</v>
      </c>
      <c r="P509" s="57">
        <v>15900</v>
      </c>
      <c r="Q509" s="57">
        <v>12900</v>
      </c>
      <c r="R509" s="57">
        <v>13200</v>
      </c>
      <c r="S509" s="57">
        <v>14400</v>
      </c>
      <c r="T509" s="57">
        <v>18900</v>
      </c>
      <c r="U509" s="57">
        <v>33900</v>
      </c>
    </row>
    <row r="510" spans="1:21" x14ac:dyDescent="0.2">
      <c r="A510" s="266" t="s">
        <v>172</v>
      </c>
      <c r="B510" s="267" t="s">
        <v>172</v>
      </c>
      <c r="C510" s="268" t="s">
        <v>172</v>
      </c>
      <c r="D510" s="99" t="s">
        <v>27</v>
      </c>
      <c r="E510" s="54">
        <v>5001760908</v>
      </c>
      <c r="F510" s="56">
        <v>24</v>
      </c>
      <c r="G510" s="54" t="s">
        <v>26</v>
      </c>
      <c r="H510" s="54" t="s">
        <v>52</v>
      </c>
      <c r="I510" s="54">
        <v>10</v>
      </c>
      <c r="J510" s="57">
        <v>4280</v>
      </c>
      <c r="K510" s="57">
        <v>4880</v>
      </c>
      <c r="L510" s="57">
        <v>4880</v>
      </c>
      <c r="M510" s="57">
        <v>5360</v>
      </c>
      <c r="N510" s="57">
        <v>6040</v>
      </c>
      <c r="O510" s="57">
        <v>6200</v>
      </c>
      <c r="P510" s="57">
        <v>2440</v>
      </c>
      <c r="Q510" s="57">
        <v>2360</v>
      </c>
      <c r="R510" s="57">
        <v>2120</v>
      </c>
      <c r="S510" s="57">
        <v>2040</v>
      </c>
      <c r="T510" s="57">
        <v>1960</v>
      </c>
      <c r="U510" s="57">
        <v>2160</v>
      </c>
    </row>
    <row r="511" spans="1:21" x14ac:dyDescent="0.2">
      <c r="A511" s="266" t="s">
        <v>172</v>
      </c>
      <c r="B511" s="267" t="s">
        <v>172</v>
      </c>
      <c r="C511" s="268" t="s">
        <v>172</v>
      </c>
      <c r="D511" s="99" t="s">
        <v>27</v>
      </c>
      <c r="E511" s="54">
        <v>5000364101</v>
      </c>
      <c r="F511" s="56">
        <v>24</v>
      </c>
      <c r="G511" s="54" t="s">
        <v>26</v>
      </c>
      <c r="H511" s="54" t="s">
        <v>52</v>
      </c>
      <c r="I511" s="54">
        <v>10</v>
      </c>
      <c r="J511" s="57">
        <v>1560</v>
      </c>
      <c r="K511" s="57">
        <v>1350</v>
      </c>
      <c r="L511" s="57">
        <v>1240</v>
      </c>
      <c r="M511" s="57">
        <v>1090</v>
      </c>
      <c r="N511" s="57">
        <v>1050</v>
      </c>
      <c r="O511" s="57">
        <v>863</v>
      </c>
      <c r="P511" s="57">
        <v>778</v>
      </c>
      <c r="Q511" s="57">
        <v>896</v>
      </c>
      <c r="R511" s="57">
        <v>965</v>
      </c>
      <c r="S511" s="57">
        <v>1182</v>
      </c>
      <c r="T511" s="57">
        <v>1253</v>
      </c>
      <c r="U511" s="57">
        <v>1519</v>
      </c>
    </row>
    <row r="512" spans="1:21" x14ac:dyDescent="0.2">
      <c r="A512" s="266" t="s">
        <v>172</v>
      </c>
      <c r="B512" s="267" t="s">
        <v>172</v>
      </c>
      <c r="C512" s="268" t="s">
        <v>172</v>
      </c>
      <c r="D512" s="99" t="s">
        <v>27</v>
      </c>
      <c r="E512" s="54">
        <v>5001237267</v>
      </c>
      <c r="F512" s="56">
        <v>24</v>
      </c>
      <c r="G512" s="54" t="s">
        <v>26</v>
      </c>
      <c r="H512" s="54" t="s">
        <v>52</v>
      </c>
      <c r="I512" s="54">
        <v>10</v>
      </c>
      <c r="J512" s="57">
        <v>2300</v>
      </c>
      <c r="K512" s="57">
        <v>2070</v>
      </c>
      <c r="L512" s="57">
        <v>1920</v>
      </c>
      <c r="M512" s="57">
        <v>1720</v>
      </c>
      <c r="N512" s="57">
        <v>1670</v>
      </c>
      <c r="O512" s="57">
        <v>1391</v>
      </c>
      <c r="P512" s="57">
        <v>1256</v>
      </c>
      <c r="Q512" s="57">
        <v>1447</v>
      </c>
      <c r="R512" s="57">
        <v>1543</v>
      </c>
      <c r="S512" s="57">
        <v>1864</v>
      </c>
      <c r="T512" s="57">
        <v>1982</v>
      </c>
      <c r="U512" s="57">
        <v>2401</v>
      </c>
    </row>
    <row r="513" spans="1:21" x14ac:dyDescent="0.2">
      <c r="A513" s="266" t="s">
        <v>172</v>
      </c>
      <c r="B513" s="267" t="s">
        <v>172</v>
      </c>
      <c r="C513" s="268" t="s">
        <v>172</v>
      </c>
      <c r="D513" s="99" t="s">
        <v>27</v>
      </c>
      <c r="E513" s="54">
        <v>5000759855</v>
      </c>
      <c r="F513" s="56">
        <v>24</v>
      </c>
      <c r="G513" s="54" t="s">
        <v>19</v>
      </c>
      <c r="H513" s="54" t="s">
        <v>52</v>
      </c>
      <c r="I513" s="54">
        <v>10</v>
      </c>
      <c r="J513" s="57">
        <v>3240</v>
      </c>
      <c r="K513" s="57">
        <v>3490</v>
      </c>
      <c r="L513" s="57">
        <v>2850</v>
      </c>
      <c r="M513" s="57">
        <v>2510</v>
      </c>
      <c r="N513" s="57">
        <v>2230</v>
      </c>
      <c r="O513" s="57">
        <v>2080</v>
      </c>
      <c r="P513" s="57">
        <v>1690</v>
      </c>
      <c r="Q513" s="57">
        <v>1820</v>
      </c>
      <c r="R513" s="57">
        <v>2230</v>
      </c>
      <c r="S513" s="57">
        <v>2460</v>
      </c>
      <c r="T513" s="57">
        <v>2990</v>
      </c>
      <c r="U513" s="57">
        <v>3220</v>
      </c>
    </row>
    <row r="514" spans="1:21" x14ac:dyDescent="0.2">
      <c r="A514" s="266" t="s">
        <v>172</v>
      </c>
      <c r="B514" s="267" t="s">
        <v>172</v>
      </c>
      <c r="C514" s="268" t="s">
        <v>172</v>
      </c>
      <c r="D514" s="99" t="s">
        <v>27</v>
      </c>
      <c r="E514" s="54">
        <v>5001572893</v>
      </c>
      <c r="F514" s="56">
        <v>24</v>
      </c>
      <c r="G514" s="54" t="s">
        <v>26</v>
      </c>
      <c r="H514" s="54" t="s">
        <v>52</v>
      </c>
      <c r="I514" s="54">
        <v>10</v>
      </c>
      <c r="J514" s="57">
        <v>3120</v>
      </c>
      <c r="K514" s="57">
        <v>2740</v>
      </c>
      <c r="L514" s="57">
        <v>2430</v>
      </c>
      <c r="M514" s="57">
        <v>2140</v>
      </c>
      <c r="N514" s="57">
        <v>2020</v>
      </c>
      <c r="O514" s="57">
        <v>1630</v>
      </c>
      <c r="P514" s="57">
        <v>1450</v>
      </c>
      <c r="Q514" s="57">
        <v>1670</v>
      </c>
      <c r="R514" s="57">
        <v>1810</v>
      </c>
      <c r="S514" s="57">
        <v>2240</v>
      </c>
      <c r="T514" s="57">
        <v>2430</v>
      </c>
      <c r="U514" s="57">
        <v>3000</v>
      </c>
    </row>
    <row r="515" spans="1:21" x14ac:dyDescent="0.2">
      <c r="A515" s="266" t="s">
        <v>172</v>
      </c>
      <c r="B515" s="267" t="s">
        <v>172</v>
      </c>
      <c r="C515" s="268" t="s">
        <v>172</v>
      </c>
      <c r="D515" s="99" t="s">
        <v>27</v>
      </c>
      <c r="E515" s="54">
        <v>5000822843</v>
      </c>
      <c r="F515" s="56">
        <v>24</v>
      </c>
      <c r="G515" s="54" t="s">
        <v>26</v>
      </c>
      <c r="H515" s="54" t="s">
        <v>52</v>
      </c>
      <c r="I515" s="54">
        <v>10</v>
      </c>
      <c r="J515" s="57">
        <v>4140</v>
      </c>
      <c r="K515" s="57">
        <v>3660</v>
      </c>
      <c r="L515" s="57">
        <v>3330</v>
      </c>
      <c r="M515" s="57">
        <v>3010</v>
      </c>
      <c r="N515" s="57">
        <v>3060</v>
      </c>
      <c r="O515" s="57">
        <v>1770</v>
      </c>
      <c r="P515" s="57">
        <v>1320</v>
      </c>
      <c r="Q515" s="57">
        <v>1490</v>
      </c>
      <c r="R515" s="57">
        <v>1560</v>
      </c>
      <c r="S515" s="57">
        <v>1880</v>
      </c>
      <c r="T515" s="57">
        <v>1990</v>
      </c>
      <c r="U515" s="57">
        <v>2430</v>
      </c>
    </row>
    <row r="516" spans="1:21" x14ac:dyDescent="0.2">
      <c r="A516" s="266" t="s">
        <v>172</v>
      </c>
      <c r="B516" s="267" t="s">
        <v>172</v>
      </c>
      <c r="C516" s="268" t="s">
        <v>172</v>
      </c>
      <c r="D516" s="99" t="s">
        <v>27</v>
      </c>
      <c r="E516" s="54">
        <v>5001679028</v>
      </c>
      <c r="F516" s="56">
        <v>24</v>
      </c>
      <c r="G516" s="54" t="s">
        <v>26</v>
      </c>
      <c r="H516" s="54" t="s">
        <v>52</v>
      </c>
      <c r="I516" s="54">
        <v>10</v>
      </c>
      <c r="J516" s="57">
        <v>2100</v>
      </c>
      <c r="K516" s="57">
        <v>1820</v>
      </c>
      <c r="L516" s="57">
        <v>1650</v>
      </c>
      <c r="M516" s="57">
        <v>1450</v>
      </c>
      <c r="N516" s="57">
        <v>1340</v>
      </c>
      <c r="O516" s="57">
        <v>1050</v>
      </c>
      <c r="P516" s="57">
        <v>900</v>
      </c>
      <c r="Q516" s="57">
        <v>1060</v>
      </c>
      <c r="R516" s="57">
        <v>1160</v>
      </c>
      <c r="S516" s="57">
        <v>1479</v>
      </c>
      <c r="T516" s="57">
        <v>1604</v>
      </c>
      <c r="U516" s="57">
        <v>1983</v>
      </c>
    </row>
    <row r="517" spans="1:21" x14ac:dyDescent="0.2">
      <c r="A517" s="266" t="s">
        <v>172</v>
      </c>
      <c r="B517" s="267" t="s">
        <v>172</v>
      </c>
      <c r="C517" s="268" t="s">
        <v>172</v>
      </c>
      <c r="D517" s="99" t="s">
        <v>27</v>
      </c>
      <c r="E517" s="54">
        <v>5001884270</v>
      </c>
      <c r="F517" s="56">
        <v>24</v>
      </c>
      <c r="G517" s="54" t="s">
        <v>19</v>
      </c>
      <c r="H517" s="54" t="s">
        <v>52</v>
      </c>
      <c r="I517" s="54">
        <v>10</v>
      </c>
      <c r="J517" s="57">
        <v>5130</v>
      </c>
      <c r="K517" s="57">
        <v>4200</v>
      </c>
      <c r="L517" s="57">
        <v>4030</v>
      </c>
      <c r="M517" s="57">
        <v>3490</v>
      </c>
      <c r="N517" s="57">
        <v>3280</v>
      </c>
      <c r="O517" s="57">
        <v>2670</v>
      </c>
      <c r="P517" s="57">
        <v>2360</v>
      </c>
      <c r="Q517" s="57">
        <v>2750</v>
      </c>
      <c r="R517" s="57">
        <v>3000</v>
      </c>
      <c r="S517" s="57">
        <v>3738</v>
      </c>
      <c r="T517" s="57">
        <v>4024</v>
      </c>
      <c r="U517" s="57">
        <v>4964</v>
      </c>
    </row>
    <row r="518" spans="1:21" x14ac:dyDescent="0.2">
      <c r="A518" s="266" t="s">
        <v>172</v>
      </c>
      <c r="B518" s="267" t="s">
        <v>172</v>
      </c>
      <c r="C518" s="268" t="s">
        <v>172</v>
      </c>
      <c r="D518" s="99" t="s">
        <v>27</v>
      </c>
      <c r="E518" s="54">
        <v>5001657579</v>
      </c>
      <c r="F518" s="56">
        <v>24</v>
      </c>
      <c r="G518" s="54" t="s">
        <v>26</v>
      </c>
      <c r="H518" s="54" t="s">
        <v>52</v>
      </c>
      <c r="I518" s="54">
        <v>10</v>
      </c>
      <c r="J518" s="57">
        <v>530</v>
      </c>
      <c r="K518" s="57">
        <v>563</v>
      </c>
      <c r="L518" s="57">
        <v>463</v>
      </c>
      <c r="M518" s="57">
        <v>407</v>
      </c>
      <c r="N518" s="57">
        <v>362</v>
      </c>
      <c r="O518" s="57">
        <v>337</v>
      </c>
      <c r="P518" s="57">
        <v>276</v>
      </c>
      <c r="Q518" s="57">
        <v>303</v>
      </c>
      <c r="R518" s="57">
        <v>367</v>
      </c>
      <c r="S518" s="57">
        <v>403</v>
      </c>
      <c r="T518" s="57">
        <v>500</v>
      </c>
      <c r="U518" s="57">
        <v>543</v>
      </c>
    </row>
    <row r="519" spans="1:21" x14ac:dyDescent="0.2">
      <c r="A519" s="266" t="s">
        <v>172</v>
      </c>
      <c r="B519" s="267" t="s">
        <v>172</v>
      </c>
      <c r="C519" s="268" t="s">
        <v>172</v>
      </c>
      <c r="D519" s="99" t="s">
        <v>27</v>
      </c>
      <c r="E519" s="54">
        <v>5001626596</v>
      </c>
      <c r="F519" s="56">
        <v>24</v>
      </c>
      <c r="G519" s="54" t="s">
        <v>26</v>
      </c>
      <c r="H519" s="54" t="s">
        <v>52</v>
      </c>
      <c r="I519" s="54">
        <v>10</v>
      </c>
      <c r="J519" s="57">
        <v>339</v>
      </c>
      <c r="K519" s="57">
        <v>359</v>
      </c>
      <c r="L519" s="57">
        <v>299</v>
      </c>
      <c r="M519" s="57">
        <v>261</v>
      </c>
      <c r="N519" s="57">
        <v>245.083</v>
      </c>
      <c r="O519" s="57">
        <v>186.97</v>
      </c>
      <c r="P519" s="57">
        <v>202.947</v>
      </c>
      <c r="Q519" s="57">
        <v>209.21100000000001</v>
      </c>
      <c r="R519" s="57">
        <v>246.78899999999999</v>
      </c>
      <c r="S519" s="57">
        <v>270</v>
      </c>
      <c r="T519" s="57">
        <v>353</v>
      </c>
      <c r="U519" s="57">
        <v>380</v>
      </c>
    </row>
    <row r="520" spans="1:21" x14ac:dyDescent="0.2">
      <c r="A520" s="266" t="s">
        <v>172</v>
      </c>
      <c r="B520" s="267" t="s">
        <v>172</v>
      </c>
      <c r="C520" s="268" t="s">
        <v>172</v>
      </c>
      <c r="D520" s="99" t="s">
        <v>27</v>
      </c>
      <c r="E520" s="54">
        <v>5000364936</v>
      </c>
      <c r="F520" s="56">
        <v>24</v>
      </c>
      <c r="G520" s="54" t="s">
        <v>26</v>
      </c>
      <c r="H520" s="54" t="s">
        <v>52</v>
      </c>
      <c r="I520" s="54">
        <v>10</v>
      </c>
      <c r="J520" s="57">
        <v>1137</v>
      </c>
      <c r="K520" s="57">
        <v>1345</v>
      </c>
      <c r="L520" s="57">
        <v>1065</v>
      </c>
      <c r="M520" s="57">
        <v>517</v>
      </c>
      <c r="N520" s="57">
        <v>463</v>
      </c>
      <c r="O520" s="57">
        <v>429</v>
      </c>
      <c r="P520" s="57">
        <v>351</v>
      </c>
      <c r="Q520" s="57">
        <v>379</v>
      </c>
      <c r="R520" s="57">
        <v>467</v>
      </c>
      <c r="S520" s="57">
        <v>512</v>
      </c>
      <c r="T520" s="57">
        <v>636</v>
      </c>
      <c r="U520" s="57">
        <v>667</v>
      </c>
    </row>
    <row r="521" spans="1:21" x14ac:dyDescent="0.2">
      <c r="A521" s="266" t="s">
        <v>172</v>
      </c>
      <c r="B521" s="267" t="s">
        <v>172</v>
      </c>
      <c r="C521" s="268" t="s">
        <v>172</v>
      </c>
      <c r="D521" s="99" t="s">
        <v>27</v>
      </c>
      <c r="E521" s="54">
        <v>5000563871</v>
      </c>
      <c r="F521" s="55">
        <v>25</v>
      </c>
      <c r="G521" s="54" t="s">
        <v>25</v>
      </c>
      <c r="H521" s="54" t="s">
        <v>52</v>
      </c>
      <c r="I521" s="54">
        <v>10</v>
      </c>
      <c r="J521" s="57">
        <v>15120</v>
      </c>
      <c r="K521" s="57">
        <v>15120</v>
      </c>
      <c r="L521" s="57">
        <v>17280</v>
      </c>
      <c r="M521" s="57">
        <v>13600</v>
      </c>
      <c r="N521" s="57">
        <v>10880</v>
      </c>
      <c r="O521" s="57">
        <v>8880</v>
      </c>
      <c r="P521" s="57">
        <v>6400</v>
      </c>
      <c r="Q521" s="57">
        <v>5200</v>
      </c>
      <c r="R521" s="57">
        <v>4640</v>
      </c>
      <c r="S521" s="57">
        <v>5600</v>
      </c>
      <c r="T521" s="57">
        <v>6880</v>
      </c>
      <c r="U521" s="57">
        <v>10080</v>
      </c>
    </row>
    <row r="522" spans="1:21" x14ac:dyDescent="0.2">
      <c r="A522" s="266" t="s">
        <v>172</v>
      </c>
      <c r="B522" s="267" t="s">
        <v>172</v>
      </c>
      <c r="C522" s="268" t="s">
        <v>172</v>
      </c>
      <c r="D522" s="99" t="s">
        <v>27</v>
      </c>
      <c r="E522" s="54">
        <v>5001450781</v>
      </c>
      <c r="F522" s="56">
        <v>24</v>
      </c>
      <c r="G522" s="54" t="s">
        <v>19</v>
      </c>
      <c r="H522" s="54" t="s">
        <v>52</v>
      </c>
      <c r="I522" s="54">
        <v>10</v>
      </c>
      <c r="J522" s="57">
        <v>2790</v>
      </c>
      <c r="K522" s="57">
        <v>2410</v>
      </c>
      <c r="L522" s="57">
        <v>2210</v>
      </c>
      <c r="M522" s="57">
        <v>1940</v>
      </c>
      <c r="N522" s="57">
        <v>1860</v>
      </c>
      <c r="O522" s="57">
        <v>1529</v>
      </c>
      <c r="P522" s="57">
        <v>1389</v>
      </c>
      <c r="Q522" s="57">
        <v>1602</v>
      </c>
      <c r="R522" s="57">
        <v>1722</v>
      </c>
      <c r="S522" s="57">
        <v>2107</v>
      </c>
      <c r="T522" s="57">
        <v>2240</v>
      </c>
      <c r="U522" s="57">
        <v>2722</v>
      </c>
    </row>
    <row r="523" spans="1:21" x14ac:dyDescent="0.2">
      <c r="A523" s="266" t="s">
        <v>172</v>
      </c>
      <c r="B523" s="267" t="s">
        <v>172</v>
      </c>
      <c r="C523" s="268" t="s">
        <v>172</v>
      </c>
      <c r="D523" s="99" t="s">
        <v>27</v>
      </c>
      <c r="E523" s="54">
        <v>5001573856</v>
      </c>
      <c r="F523" s="56">
        <v>24</v>
      </c>
      <c r="G523" s="54" t="s">
        <v>26</v>
      </c>
      <c r="H523" s="54" t="s">
        <v>52</v>
      </c>
      <c r="I523" s="54">
        <v>10</v>
      </c>
      <c r="J523" s="57">
        <v>243</v>
      </c>
      <c r="K523" s="57">
        <v>258</v>
      </c>
      <c r="L523" s="57">
        <v>218</v>
      </c>
      <c r="M523" s="57">
        <v>187</v>
      </c>
      <c r="N523" s="57">
        <v>167</v>
      </c>
      <c r="O523" s="57">
        <v>155</v>
      </c>
      <c r="P523" s="57">
        <v>126</v>
      </c>
      <c r="Q523" s="57">
        <v>135</v>
      </c>
      <c r="R523" s="57">
        <v>167</v>
      </c>
      <c r="S523" s="57">
        <v>183</v>
      </c>
      <c r="T523" s="57">
        <v>224</v>
      </c>
      <c r="U523" s="57">
        <v>246</v>
      </c>
    </row>
    <row r="524" spans="1:21" x14ac:dyDescent="0.2">
      <c r="A524" s="266" t="s">
        <v>172</v>
      </c>
      <c r="B524" s="267" t="s">
        <v>172</v>
      </c>
      <c r="C524" s="268" t="s">
        <v>172</v>
      </c>
      <c r="D524" s="99" t="s">
        <v>27</v>
      </c>
      <c r="E524" s="54">
        <v>5000896294</v>
      </c>
      <c r="F524" s="56">
        <v>24</v>
      </c>
      <c r="G524" s="54" t="s">
        <v>26</v>
      </c>
      <c r="H524" s="54" t="s">
        <v>52</v>
      </c>
      <c r="I524" s="54">
        <v>10</v>
      </c>
      <c r="J524" s="57">
        <v>3930</v>
      </c>
      <c r="K524" s="57">
        <v>4000</v>
      </c>
      <c r="L524" s="57">
        <v>3830</v>
      </c>
      <c r="M524" s="57">
        <v>3220</v>
      </c>
      <c r="N524" s="57">
        <v>3000</v>
      </c>
      <c r="O524" s="57">
        <v>2650</v>
      </c>
      <c r="P524" s="57">
        <v>2690</v>
      </c>
      <c r="Q524" s="57">
        <v>2550</v>
      </c>
      <c r="R524" s="57">
        <v>3040</v>
      </c>
      <c r="S524" s="57">
        <v>3220</v>
      </c>
      <c r="T524" s="57">
        <v>3510</v>
      </c>
      <c r="U524" s="57">
        <v>2940</v>
      </c>
    </row>
    <row r="525" spans="1:21" x14ac:dyDescent="0.2">
      <c r="A525" s="266" t="s">
        <v>172</v>
      </c>
      <c r="B525" s="267" t="s">
        <v>172</v>
      </c>
      <c r="C525" s="268" t="s">
        <v>172</v>
      </c>
      <c r="D525" s="99" t="s">
        <v>27</v>
      </c>
      <c r="E525" s="54">
        <v>5000573171</v>
      </c>
      <c r="F525" s="56">
        <v>24</v>
      </c>
      <c r="G525" s="54" t="s">
        <v>19</v>
      </c>
      <c r="H525" s="54" t="s">
        <v>52</v>
      </c>
      <c r="I525" s="54">
        <v>10</v>
      </c>
      <c r="J525" s="57">
        <v>1080</v>
      </c>
      <c r="K525" s="57">
        <v>1000</v>
      </c>
      <c r="L525" s="57">
        <v>1000</v>
      </c>
      <c r="M525" s="57">
        <v>840</v>
      </c>
      <c r="N525" s="57">
        <v>770</v>
      </c>
      <c r="O525" s="57">
        <v>800</v>
      </c>
      <c r="P525" s="57">
        <v>740</v>
      </c>
      <c r="Q525" s="57">
        <v>930</v>
      </c>
      <c r="R525" s="57">
        <v>850</v>
      </c>
      <c r="S525" s="57">
        <v>1090</v>
      </c>
      <c r="T525" s="57">
        <v>1030</v>
      </c>
      <c r="U525" s="57">
        <v>1170</v>
      </c>
    </row>
    <row r="526" spans="1:21" x14ac:dyDescent="0.2">
      <c r="A526" s="266" t="s">
        <v>172</v>
      </c>
      <c r="B526" s="267" t="s">
        <v>172</v>
      </c>
      <c r="C526" s="268" t="s">
        <v>172</v>
      </c>
      <c r="D526" s="99" t="s">
        <v>27</v>
      </c>
      <c r="E526" s="54">
        <v>5000557146</v>
      </c>
      <c r="F526" s="56">
        <v>24</v>
      </c>
      <c r="G526" s="54" t="s">
        <v>19</v>
      </c>
      <c r="H526" s="54" t="s">
        <v>52</v>
      </c>
      <c r="I526" s="54">
        <v>10</v>
      </c>
      <c r="J526" s="57">
        <v>490</v>
      </c>
      <c r="K526" s="57">
        <v>474</v>
      </c>
      <c r="L526" s="57">
        <v>394</v>
      </c>
      <c r="M526" s="57">
        <v>353</v>
      </c>
      <c r="N526" s="57">
        <v>298</v>
      </c>
      <c r="O526" s="57">
        <v>292</v>
      </c>
      <c r="P526" s="57">
        <v>273</v>
      </c>
      <c r="Q526" s="57">
        <v>326</v>
      </c>
      <c r="R526" s="57">
        <v>356</v>
      </c>
      <c r="S526" s="57">
        <v>411</v>
      </c>
      <c r="T526" s="57">
        <v>483</v>
      </c>
      <c r="U526" s="57">
        <v>504</v>
      </c>
    </row>
    <row r="527" spans="1:21" x14ac:dyDescent="0.2">
      <c r="A527" s="266" t="s">
        <v>172</v>
      </c>
      <c r="B527" s="267" t="s">
        <v>172</v>
      </c>
      <c r="C527" s="268" t="s">
        <v>172</v>
      </c>
      <c r="D527" s="99" t="s">
        <v>27</v>
      </c>
      <c r="E527" s="54">
        <v>5001781210</v>
      </c>
      <c r="F527" s="56">
        <v>24</v>
      </c>
      <c r="G527" s="54" t="s">
        <v>19</v>
      </c>
      <c r="H527" s="54" t="s">
        <v>52</v>
      </c>
      <c r="I527" s="54">
        <v>10</v>
      </c>
      <c r="J527" s="57">
        <v>696</v>
      </c>
      <c r="K527" s="57">
        <v>640</v>
      </c>
      <c r="L527" s="57">
        <v>523</v>
      </c>
      <c r="M527" s="57">
        <v>463</v>
      </c>
      <c r="N527" s="57">
        <v>384</v>
      </c>
      <c r="O527" s="57">
        <v>374</v>
      </c>
      <c r="P527" s="57">
        <v>342</v>
      </c>
      <c r="Q527" s="57">
        <v>424</v>
      </c>
      <c r="R527" s="57">
        <v>457</v>
      </c>
      <c r="S527" s="57">
        <v>544</v>
      </c>
      <c r="T527" s="57">
        <v>616</v>
      </c>
      <c r="U527" s="57">
        <v>658</v>
      </c>
    </row>
    <row r="528" spans="1:21" x14ac:dyDescent="0.2">
      <c r="A528" s="266" t="s">
        <v>172</v>
      </c>
      <c r="B528" s="267" t="s">
        <v>172</v>
      </c>
      <c r="C528" s="268" t="s">
        <v>172</v>
      </c>
      <c r="D528" s="99" t="s">
        <v>27</v>
      </c>
      <c r="E528" s="54">
        <v>5000503188</v>
      </c>
      <c r="F528" s="56">
        <v>24</v>
      </c>
      <c r="G528" s="54" t="s">
        <v>26</v>
      </c>
      <c r="H528" s="54" t="s">
        <v>52</v>
      </c>
      <c r="I528" s="54">
        <v>10</v>
      </c>
      <c r="J528" s="57">
        <v>1180</v>
      </c>
      <c r="K528" s="57">
        <v>970</v>
      </c>
      <c r="L528" s="57">
        <v>880</v>
      </c>
      <c r="M528" s="57">
        <v>870</v>
      </c>
      <c r="N528" s="57">
        <v>720</v>
      </c>
      <c r="O528" s="57">
        <v>700</v>
      </c>
      <c r="P528" s="57">
        <v>760</v>
      </c>
      <c r="Q528" s="57">
        <v>770</v>
      </c>
      <c r="R528" s="57">
        <v>860</v>
      </c>
      <c r="S528" s="57">
        <v>1030</v>
      </c>
      <c r="T528" s="57">
        <v>1010</v>
      </c>
      <c r="U528" s="57">
        <v>1210</v>
      </c>
    </row>
    <row r="529" spans="1:21" x14ac:dyDescent="0.2">
      <c r="A529" s="266" t="s">
        <v>172</v>
      </c>
      <c r="B529" s="267" t="s">
        <v>172</v>
      </c>
      <c r="C529" s="268" t="s">
        <v>172</v>
      </c>
      <c r="D529" s="99" t="s">
        <v>27</v>
      </c>
      <c r="E529" s="54">
        <v>5000056922</v>
      </c>
      <c r="F529" s="56">
        <v>24</v>
      </c>
      <c r="G529" s="54" t="s">
        <v>26</v>
      </c>
      <c r="H529" s="54" t="s">
        <v>52</v>
      </c>
      <c r="I529" s="54">
        <v>10</v>
      </c>
      <c r="J529" s="57">
        <v>2040</v>
      </c>
      <c r="K529" s="57">
        <v>1630</v>
      </c>
      <c r="L529" s="57">
        <v>1460</v>
      </c>
      <c r="M529" s="57">
        <v>1410</v>
      </c>
      <c r="N529" s="57">
        <v>1160</v>
      </c>
      <c r="O529" s="57">
        <v>1100</v>
      </c>
      <c r="P529" s="57">
        <v>1190</v>
      </c>
      <c r="Q529" s="57">
        <v>1230</v>
      </c>
      <c r="R529" s="57">
        <v>1390</v>
      </c>
      <c r="S529" s="57">
        <v>1680</v>
      </c>
      <c r="T529" s="57">
        <v>1700</v>
      </c>
      <c r="U529" s="57">
        <v>2050</v>
      </c>
    </row>
    <row r="530" spans="1:21" x14ac:dyDescent="0.2">
      <c r="A530" s="266" t="s">
        <v>172</v>
      </c>
      <c r="B530" s="267" t="s">
        <v>172</v>
      </c>
      <c r="C530" s="268" t="s">
        <v>172</v>
      </c>
      <c r="D530" s="99" t="s">
        <v>27</v>
      </c>
      <c r="E530" s="54">
        <v>5001882144</v>
      </c>
      <c r="F530" s="56">
        <v>24</v>
      </c>
      <c r="G530" s="54" t="s">
        <v>19</v>
      </c>
      <c r="H530" s="54" t="s">
        <v>52</v>
      </c>
      <c r="I530" s="54">
        <v>10</v>
      </c>
      <c r="J530" s="57">
        <v>1080</v>
      </c>
      <c r="K530" s="57">
        <v>1010</v>
      </c>
      <c r="L530" s="57">
        <v>850</v>
      </c>
      <c r="M530" s="57">
        <v>780</v>
      </c>
      <c r="N530" s="57">
        <v>670</v>
      </c>
      <c r="O530" s="57">
        <v>680</v>
      </c>
      <c r="P530" s="57">
        <v>630</v>
      </c>
      <c r="Q530" s="57">
        <v>750</v>
      </c>
      <c r="R530" s="57">
        <v>780</v>
      </c>
      <c r="S530" s="57">
        <v>890</v>
      </c>
      <c r="T530" s="57">
        <v>1020</v>
      </c>
      <c r="U530" s="57">
        <v>1040</v>
      </c>
    </row>
    <row r="531" spans="1:21" x14ac:dyDescent="0.2">
      <c r="A531" s="266" t="s">
        <v>172</v>
      </c>
      <c r="B531" s="267" t="s">
        <v>172</v>
      </c>
      <c r="C531" s="268" t="s">
        <v>172</v>
      </c>
      <c r="D531" s="99" t="s">
        <v>27</v>
      </c>
      <c r="E531" s="54">
        <v>5001473566</v>
      </c>
      <c r="F531" s="56">
        <v>24</v>
      </c>
      <c r="G531" s="54" t="s">
        <v>26</v>
      </c>
      <c r="H531" s="54" t="s">
        <v>52</v>
      </c>
      <c r="I531" s="54">
        <v>10</v>
      </c>
      <c r="J531" s="57">
        <v>334</v>
      </c>
      <c r="K531" s="57">
        <v>308</v>
      </c>
      <c r="L531" s="57">
        <v>251</v>
      </c>
      <c r="M531" s="57">
        <v>220</v>
      </c>
      <c r="N531" s="57">
        <v>188</v>
      </c>
      <c r="O531" s="57">
        <v>184</v>
      </c>
      <c r="P531" s="57">
        <v>172</v>
      </c>
      <c r="Q531" s="57">
        <v>210</v>
      </c>
      <c r="R531" s="57">
        <v>223</v>
      </c>
      <c r="S531" s="57">
        <v>266</v>
      </c>
      <c r="T531" s="57">
        <v>310</v>
      </c>
      <c r="U531" s="57">
        <v>323</v>
      </c>
    </row>
    <row r="532" spans="1:21" x14ac:dyDescent="0.2">
      <c r="A532" s="266" t="s">
        <v>172</v>
      </c>
      <c r="B532" s="267" t="s">
        <v>172</v>
      </c>
      <c r="C532" s="268" t="s">
        <v>172</v>
      </c>
      <c r="D532" s="99" t="s">
        <v>27</v>
      </c>
      <c r="E532" s="54">
        <v>5000849177</v>
      </c>
      <c r="F532" s="56">
        <v>24</v>
      </c>
      <c r="G532" s="54" t="s">
        <v>19</v>
      </c>
      <c r="H532" s="54" t="s">
        <v>52</v>
      </c>
      <c r="I532" s="54">
        <v>10</v>
      </c>
      <c r="J532" s="57">
        <v>5340</v>
      </c>
      <c r="K532" s="57">
        <v>5120</v>
      </c>
      <c r="L532" s="57">
        <v>4120</v>
      </c>
      <c r="M532" s="57">
        <v>3770</v>
      </c>
      <c r="N532" s="57">
        <v>3210</v>
      </c>
      <c r="O532" s="57">
        <v>3210</v>
      </c>
      <c r="P532" s="57">
        <v>3030</v>
      </c>
      <c r="Q532" s="57">
        <v>3530</v>
      </c>
      <c r="R532" s="57">
        <v>3700</v>
      </c>
      <c r="S532" s="57">
        <v>4304</v>
      </c>
      <c r="T532" s="57">
        <v>4904</v>
      </c>
      <c r="U532" s="57"/>
    </row>
    <row r="533" spans="1:21" x14ac:dyDescent="0.2">
      <c r="A533" s="266" t="s">
        <v>172</v>
      </c>
      <c r="B533" s="267" t="s">
        <v>172</v>
      </c>
      <c r="C533" s="268" t="s">
        <v>172</v>
      </c>
      <c r="D533" s="99" t="s">
        <v>27</v>
      </c>
      <c r="E533" s="54">
        <v>5000563157</v>
      </c>
      <c r="F533" s="56">
        <v>24</v>
      </c>
      <c r="G533" s="54" t="s">
        <v>26</v>
      </c>
      <c r="H533" s="54" t="s">
        <v>52</v>
      </c>
      <c r="I533" s="54">
        <v>10</v>
      </c>
      <c r="J533" s="57">
        <v>2560</v>
      </c>
      <c r="K533" s="57">
        <v>2540</v>
      </c>
      <c r="L533" s="57">
        <v>2220</v>
      </c>
      <c r="M533" s="57">
        <v>1400</v>
      </c>
      <c r="N533" s="57">
        <v>1150</v>
      </c>
      <c r="O533" s="57">
        <v>1036</v>
      </c>
      <c r="P533" s="57">
        <v>866</v>
      </c>
      <c r="Q533" s="57">
        <v>880</v>
      </c>
      <c r="R533" s="57">
        <v>809</v>
      </c>
      <c r="S533" s="57">
        <v>860</v>
      </c>
      <c r="T533" s="57">
        <v>1089</v>
      </c>
      <c r="U533" s="57">
        <v>1368</v>
      </c>
    </row>
    <row r="534" spans="1:21" x14ac:dyDescent="0.2">
      <c r="A534" s="266" t="s">
        <v>172</v>
      </c>
      <c r="B534" s="267" t="s">
        <v>172</v>
      </c>
      <c r="C534" s="268" t="s">
        <v>172</v>
      </c>
      <c r="D534" s="99" t="s">
        <v>27</v>
      </c>
      <c r="E534" s="54">
        <v>5001396105</v>
      </c>
      <c r="F534" s="56">
        <v>24</v>
      </c>
      <c r="G534" s="54" t="s">
        <v>26</v>
      </c>
      <c r="H534" s="54" t="s">
        <v>52</v>
      </c>
      <c r="I534" s="54">
        <v>10</v>
      </c>
      <c r="J534" s="57">
        <v>1904</v>
      </c>
      <c r="K534" s="57">
        <v>1550</v>
      </c>
      <c r="L534" s="57">
        <v>1363</v>
      </c>
      <c r="M534" s="57">
        <v>1327</v>
      </c>
      <c r="N534" s="57">
        <v>1102</v>
      </c>
      <c r="O534" s="57">
        <v>1051</v>
      </c>
      <c r="P534" s="57">
        <v>1144</v>
      </c>
      <c r="Q534" s="57">
        <v>1179</v>
      </c>
      <c r="R534" s="57">
        <v>1314</v>
      </c>
      <c r="S534" s="57">
        <v>1638</v>
      </c>
      <c r="T534" s="57">
        <v>1631</v>
      </c>
      <c r="U534" s="57">
        <v>1971</v>
      </c>
    </row>
    <row r="535" spans="1:21" x14ac:dyDescent="0.2">
      <c r="A535" s="266" t="s">
        <v>172</v>
      </c>
      <c r="B535" s="267" t="s">
        <v>172</v>
      </c>
      <c r="C535" s="268" t="s">
        <v>172</v>
      </c>
      <c r="D535" s="99" t="s">
        <v>27</v>
      </c>
      <c r="E535" s="54">
        <v>5000800790</v>
      </c>
      <c r="F535" s="56">
        <v>24</v>
      </c>
      <c r="G535" s="54" t="s">
        <v>26</v>
      </c>
      <c r="H535" s="54" t="s">
        <v>52</v>
      </c>
      <c r="I535" s="54">
        <v>10</v>
      </c>
      <c r="J535" s="57">
        <v>2311</v>
      </c>
      <c r="K535" s="57">
        <v>1878</v>
      </c>
      <c r="L535" s="57">
        <v>1672</v>
      </c>
      <c r="M535" s="57">
        <v>1516</v>
      </c>
      <c r="N535" s="57">
        <v>1406</v>
      </c>
      <c r="O535" s="57">
        <v>1233</v>
      </c>
      <c r="P535" s="57">
        <v>1250</v>
      </c>
      <c r="Q535" s="57">
        <v>1460</v>
      </c>
      <c r="R535" s="57">
        <v>1560</v>
      </c>
      <c r="S535" s="57">
        <v>1878</v>
      </c>
      <c r="T535" s="57">
        <v>1946</v>
      </c>
      <c r="U535" s="57">
        <v>2113</v>
      </c>
    </row>
    <row r="536" spans="1:21" x14ac:dyDescent="0.2">
      <c r="A536" s="266" t="s">
        <v>172</v>
      </c>
      <c r="B536" s="267" t="s">
        <v>172</v>
      </c>
      <c r="C536" s="268" t="s">
        <v>172</v>
      </c>
      <c r="D536" s="99" t="s">
        <v>27</v>
      </c>
      <c r="E536" s="54">
        <v>5000110299</v>
      </c>
      <c r="F536" s="56">
        <v>24</v>
      </c>
      <c r="G536" s="54" t="s">
        <v>26</v>
      </c>
      <c r="H536" s="54" t="s">
        <v>52</v>
      </c>
      <c r="I536" s="54">
        <v>10</v>
      </c>
      <c r="J536" s="57">
        <v>5440</v>
      </c>
      <c r="K536" s="57">
        <v>6120</v>
      </c>
      <c r="L536" s="57">
        <v>6400</v>
      </c>
      <c r="M536" s="57">
        <v>7240</v>
      </c>
      <c r="N536" s="57">
        <v>6640</v>
      </c>
      <c r="O536" s="57">
        <v>6960</v>
      </c>
      <c r="P536" s="57">
        <v>7560</v>
      </c>
      <c r="Q536" s="57">
        <v>7120</v>
      </c>
      <c r="R536" s="57">
        <v>6800</v>
      </c>
      <c r="S536" s="57">
        <v>6720</v>
      </c>
      <c r="T536" s="57">
        <v>6000</v>
      </c>
      <c r="U536" s="57">
        <v>6640</v>
      </c>
    </row>
    <row r="537" spans="1:21" x14ac:dyDescent="0.2">
      <c r="A537" s="266" t="s">
        <v>172</v>
      </c>
      <c r="B537" s="267" t="s">
        <v>172</v>
      </c>
      <c r="C537" s="268" t="s">
        <v>172</v>
      </c>
      <c r="D537" s="99" t="s">
        <v>27</v>
      </c>
      <c r="E537" s="54">
        <v>5001334329</v>
      </c>
      <c r="F537" s="56">
        <v>24</v>
      </c>
      <c r="G537" s="54" t="s">
        <v>19</v>
      </c>
      <c r="H537" s="54" t="s">
        <v>52</v>
      </c>
      <c r="I537" s="54">
        <v>10</v>
      </c>
      <c r="J537" s="57">
        <v>10</v>
      </c>
      <c r="K537" s="57">
        <v>435</v>
      </c>
      <c r="L537" s="57">
        <v>350</v>
      </c>
      <c r="M537" s="57">
        <v>15</v>
      </c>
      <c r="N537" s="57">
        <v>64</v>
      </c>
      <c r="O537" s="57">
        <v>197</v>
      </c>
      <c r="P537" s="57">
        <v>101</v>
      </c>
      <c r="Q537" s="57">
        <v>291</v>
      </c>
      <c r="R537" s="57">
        <v>307</v>
      </c>
      <c r="S537" s="57">
        <v>373</v>
      </c>
      <c r="T537" s="57">
        <v>439</v>
      </c>
      <c r="U537" s="57">
        <v>460</v>
      </c>
    </row>
    <row r="538" spans="1:21" x14ac:dyDescent="0.2">
      <c r="A538" s="266" t="s">
        <v>172</v>
      </c>
      <c r="B538" s="267" t="s">
        <v>172</v>
      </c>
      <c r="C538" s="268" t="s">
        <v>172</v>
      </c>
      <c r="D538" s="99" t="s">
        <v>27</v>
      </c>
      <c r="E538" s="54">
        <v>5000300720</v>
      </c>
      <c r="F538" s="56">
        <v>24</v>
      </c>
      <c r="G538" s="54" t="s">
        <v>26</v>
      </c>
      <c r="H538" s="54" t="s">
        <v>52</v>
      </c>
      <c r="I538" s="54">
        <v>10</v>
      </c>
      <c r="J538" s="57">
        <v>780</v>
      </c>
      <c r="K538" s="57">
        <v>740</v>
      </c>
      <c r="L538" s="57">
        <v>620</v>
      </c>
      <c r="M538" s="57">
        <v>590</v>
      </c>
      <c r="N538" s="57">
        <v>510</v>
      </c>
      <c r="O538" s="57">
        <v>540</v>
      </c>
      <c r="P538" s="57">
        <v>490</v>
      </c>
      <c r="Q538" s="57">
        <v>580</v>
      </c>
      <c r="R538" s="57">
        <v>610</v>
      </c>
      <c r="S538" s="57">
        <v>673</v>
      </c>
      <c r="T538" s="57">
        <v>753</v>
      </c>
      <c r="U538" s="57">
        <v>769</v>
      </c>
    </row>
    <row r="539" spans="1:21" x14ac:dyDescent="0.2">
      <c r="A539" s="266" t="s">
        <v>172</v>
      </c>
      <c r="B539" s="267" t="s">
        <v>172</v>
      </c>
      <c r="C539" s="268" t="s">
        <v>172</v>
      </c>
      <c r="D539" s="99" t="s">
        <v>27</v>
      </c>
      <c r="E539" s="54">
        <v>5001844554</v>
      </c>
      <c r="F539" s="56">
        <v>24</v>
      </c>
      <c r="G539" s="54" t="s">
        <v>26</v>
      </c>
      <c r="H539" s="54" t="s">
        <v>52</v>
      </c>
      <c r="I539" s="54">
        <v>10</v>
      </c>
      <c r="J539" s="57">
        <v>572</v>
      </c>
      <c r="K539" s="57">
        <v>527</v>
      </c>
      <c r="L539" s="57">
        <v>428</v>
      </c>
      <c r="M539" s="57">
        <v>385</v>
      </c>
      <c r="N539" s="57">
        <v>326</v>
      </c>
      <c r="O539" s="57">
        <v>320</v>
      </c>
      <c r="P539" s="57">
        <v>299</v>
      </c>
      <c r="Q539" s="57">
        <v>361</v>
      </c>
      <c r="R539" s="57">
        <v>397</v>
      </c>
      <c r="S539" s="57">
        <v>457</v>
      </c>
      <c r="T539" s="57">
        <v>535</v>
      </c>
      <c r="U539" s="57">
        <v>556</v>
      </c>
    </row>
    <row r="540" spans="1:21" x14ac:dyDescent="0.2">
      <c r="A540" s="266" t="s">
        <v>172</v>
      </c>
      <c r="B540" s="267" t="s">
        <v>172</v>
      </c>
      <c r="C540" s="268" t="s">
        <v>172</v>
      </c>
      <c r="D540" s="99" t="s">
        <v>27</v>
      </c>
      <c r="E540" s="54">
        <v>5000365885</v>
      </c>
      <c r="F540" s="56">
        <v>24</v>
      </c>
      <c r="G540" s="54" t="s">
        <v>26</v>
      </c>
      <c r="H540" s="54" t="s">
        <v>52</v>
      </c>
      <c r="I540" s="54">
        <v>10</v>
      </c>
      <c r="J540" s="57">
        <v>1420</v>
      </c>
      <c r="K540" s="57">
        <v>1170</v>
      </c>
      <c r="L540" s="57">
        <v>1063</v>
      </c>
      <c r="M540" s="57">
        <v>999</v>
      </c>
      <c r="N540" s="57">
        <v>812</v>
      </c>
      <c r="O540" s="57">
        <v>764</v>
      </c>
      <c r="P540" s="57">
        <v>819</v>
      </c>
      <c r="Q540" s="57">
        <v>869</v>
      </c>
      <c r="R540" s="57">
        <v>988</v>
      </c>
      <c r="S540" s="57">
        <v>1190</v>
      </c>
      <c r="T540" s="57">
        <v>1202</v>
      </c>
      <c r="U540" s="57">
        <v>1436</v>
      </c>
    </row>
    <row r="541" spans="1:21" x14ac:dyDescent="0.2">
      <c r="A541" s="266" t="s">
        <v>172</v>
      </c>
      <c r="B541" s="267" t="s">
        <v>172</v>
      </c>
      <c r="C541" s="268" t="s">
        <v>172</v>
      </c>
      <c r="D541" s="99" t="s">
        <v>27</v>
      </c>
      <c r="E541" s="54">
        <v>5001573614</v>
      </c>
      <c r="F541" s="56">
        <v>24</v>
      </c>
      <c r="G541" s="54" t="s">
        <v>26</v>
      </c>
      <c r="H541" s="54" t="s">
        <v>52</v>
      </c>
      <c r="I541" s="54">
        <v>10</v>
      </c>
      <c r="J541" s="57">
        <v>2050</v>
      </c>
      <c r="K541" s="57">
        <v>1720</v>
      </c>
      <c r="L541" s="57">
        <v>1560</v>
      </c>
      <c r="M541" s="57">
        <v>1460</v>
      </c>
      <c r="N541" s="57">
        <v>1380</v>
      </c>
      <c r="O541" s="57">
        <v>1210</v>
      </c>
      <c r="P541" s="57">
        <v>1230</v>
      </c>
      <c r="Q541" s="57">
        <v>1430</v>
      </c>
      <c r="R541" s="57">
        <v>1500</v>
      </c>
      <c r="S541" s="57">
        <v>1700</v>
      </c>
      <c r="T541" s="57">
        <v>1650</v>
      </c>
      <c r="U541" s="57">
        <v>1760</v>
      </c>
    </row>
    <row r="542" spans="1:21" x14ac:dyDescent="0.2">
      <c r="A542" s="266" t="s">
        <v>172</v>
      </c>
      <c r="B542" s="267" t="s">
        <v>172</v>
      </c>
      <c r="C542" s="268" t="s">
        <v>172</v>
      </c>
      <c r="D542" s="99" t="s">
        <v>27</v>
      </c>
      <c r="E542" s="54">
        <v>5000659936</v>
      </c>
      <c r="F542" s="56">
        <v>24</v>
      </c>
      <c r="G542" s="54" t="s">
        <v>26</v>
      </c>
      <c r="H542" s="54" t="s">
        <v>52</v>
      </c>
      <c r="I542" s="54">
        <v>10</v>
      </c>
      <c r="J542" s="57">
        <v>1090</v>
      </c>
      <c r="K542" s="57">
        <v>1020</v>
      </c>
      <c r="L542" s="57">
        <v>830</v>
      </c>
      <c r="M542" s="57">
        <v>740</v>
      </c>
      <c r="N542" s="57">
        <v>630</v>
      </c>
      <c r="O542" s="57">
        <v>610</v>
      </c>
      <c r="P542" s="57">
        <v>570</v>
      </c>
      <c r="Q542" s="57">
        <v>690</v>
      </c>
      <c r="R542" s="57">
        <v>750</v>
      </c>
      <c r="S542" s="57">
        <v>875</v>
      </c>
      <c r="T542" s="57">
        <v>1015</v>
      </c>
      <c r="U542" s="57">
        <v>1061</v>
      </c>
    </row>
    <row r="543" spans="1:21" x14ac:dyDescent="0.2">
      <c r="A543" s="266" t="s">
        <v>172</v>
      </c>
      <c r="B543" s="267" t="s">
        <v>172</v>
      </c>
      <c r="C543" s="268" t="s">
        <v>172</v>
      </c>
      <c r="D543" s="99" t="s">
        <v>27</v>
      </c>
      <c r="E543" s="54">
        <v>5000508065</v>
      </c>
      <c r="F543" s="56">
        <v>24</v>
      </c>
      <c r="G543" s="54" t="s">
        <v>19</v>
      </c>
      <c r="H543" s="54" t="s">
        <v>52</v>
      </c>
      <c r="I543" s="54">
        <v>10</v>
      </c>
      <c r="J543" s="57">
        <v>800</v>
      </c>
      <c r="K543" s="57">
        <v>660</v>
      </c>
      <c r="L543" s="57">
        <v>600</v>
      </c>
      <c r="M543" s="57">
        <v>550</v>
      </c>
      <c r="N543" s="57">
        <v>530</v>
      </c>
      <c r="O543" s="57">
        <v>470</v>
      </c>
      <c r="P543" s="57">
        <v>480</v>
      </c>
      <c r="Q543" s="57">
        <v>540</v>
      </c>
      <c r="R543" s="57">
        <v>560</v>
      </c>
      <c r="S543" s="57">
        <v>670</v>
      </c>
      <c r="T543" s="57">
        <v>650</v>
      </c>
      <c r="U543" s="57">
        <v>700</v>
      </c>
    </row>
    <row r="544" spans="1:21" x14ac:dyDescent="0.2">
      <c r="A544" s="266" t="s">
        <v>172</v>
      </c>
      <c r="B544" s="267" t="s">
        <v>172</v>
      </c>
      <c r="C544" s="268" t="s">
        <v>172</v>
      </c>
      <c r="D544" s="99" t="s">
        <v>27</v>
      </c>
      <c r="E544" s="54">
        <v>5000246767</v>
      </c>
      <c r="F544" s="56">
        <v>24</v>
      </c>
      <c r="G544" s="54" t="s">
        <v>26</v>
      </c>
      <c r="H544" s="54" t="s">
        <v>52</v>
      </c>
      <c r="I544" s="54">
        <v>10</v>
      </c>
      <c r="J544" s="57">
        <v>428</v>
      </c>
      <c r="K544" s="57">
        <v>532</v>
      </c>
      <c r="L544" s="57">
        <v>440</v>
      </c>
      <c r="M544" s="57">
        <v>361</v>
      </c>
      <c r="N544" s="57">
        <v>240</v>
      </c>
      <c r="O544" s="57">
        <v>219</v>
      </c>
      <c r="P544" s="57">
        <v>172</v>
      </c>
      <c r="Q544" s="57">
        <v>178</v>
      </c>
      <c r="R544" s="57">
        <v>185</v>
      </c>
      <c r="S544" s="57">
        <v>253</v>
      </c>
      <c r="T544" s="57">
        <v>355</v>
      </c>
      <c r="U544" s="57">
        <v>461</v>
      </c>
    </row>
    <row r="545" spans="1:21" x14ac:dyDescent="0.2">
      <c r="A545" s="266" t="s">
        <v>172</v>
      </c>
      <c r="B545" s="267" t="s">
        <v>172</v>
      </c>
      <c r="C545" s="268" t="s">
        <v>172</v>
      </c>
      <c r="D545" s="99" t="s">
        <v>27</v>
      </c>
      <c r="E545" s="54">
        <v>5001532820</v>
      </c>
      <c r="F545" s="56">
        <v>24</v>
      </c>
      <c r="G545" s="54" t="s">
        <v>19</v>
      </c>
      <c r="H545" s="54" t="s">
        <v>52</v>
      </c>
      <c r="I545" s="54">
        <v>10</v>
      </c>
      <c r="J545" s="57">
        <v>252</v>
      </c>
      <c r="K545" s="57">
        <v>220</v>
      </c>
      <c r="L545" s="57">
        <v>194</v>
      </c>
      <c r="M545" s="57">
        <v>177</v>
      </c>
      <c r="N545" s="57">
        <v>150</v>
      </c>
      <c r="O545" s="57">
        <v>142.6</v>
      </c>
      <c r="P545" s="57">
        <v>139</v>
      </c>
      <c r="Q545" s="57">
        <v>62.4</v>
      </c>
      <c r="R545" s="57">
        <v>117</v>
      </c>
      <c r="S545" s="57">
        <v>192</v>
      </c>
      <c r="T545" s="57">
        <v>191</v>
      </c>
      <c r="U545" s="57">
        <v>241</v>
      </c>
    </row>
    <row r="546" spans="1:21" x14ac:dyDescent="0.2">
      <c r="A546" s="266" t="s">
        <v>172</v>
      </c>
      <c r="B546" s="267" t="s">
        <v>172</v>
      </c>
      <c r="C546" s="268" t="s">
        <v>172</v>
      </c>
      <c r="D546" s="99" t="s">
        <v>27</v>
      </c>
      <c r="E546" s="54">
        <v>5000932597</v>
      </c>
      <c r="F546" s="56">
        <v>24</v>
      </c>
      <c r="G546" s="54" t="s">
        <v>26</v>
      </c>
      <c r="H546" s="54" t="s">
        <v>52</v>
      </c>
      <c r="I546" s="54">
        <v>10</v>
      </c>
      <c r="J546" s="57">
        <v>4200</v>
      </c>
      <c r="K546" s="57">
        <v>3920</v>
      </c>
      <c r="L546" s="57">
        <v>3160</v>
      </c>
      <c r="M546" s="57">
        <v>2920</v>
      </c>
      <c r="N546" s="57">
        <v>2520</v>
      </c>
      <c r="O546" s="57">
        <v>2480</v>
      </c>
      <c r="P546" s="57">
        <v>2320</v>
      </c>
      <c r="Q546" s="57">
        <v>2760</v>
      </c>
      <c r="R546" s="57">
        <v>2960</v>
      </c>
      <c r="S546" s="57">
        <v>3360</v>
      </c>
      <c r="T546" s="57">
        <v>3320</v>
      </c>
      <c r="U546" s="57">
        <v>4280</v>
      </c>
    </row>
    <row r="547" spans="1:21" x14ac:dyDescent="0.2">
      <c r="A547" s="266" t="s">
        <v>172</v>
      </c>
      <c r="B547" s="267" t="s">
        <v>172</v>
      </c>
      <c r="C547" s="268" t="s">
        <v>172</v>
      </c>
      <c r="D547" s="99" t="s">
        <v>27</v>
      </c>
      <c r="E547" s="54">
        <v>5001476260</v>
      </c>
      <c r="F547" s="56">
        <v>24</v>
      </c>
      <c r="G547" s="54" t="s">
        <v>26</v>
      </c>
      <c r="H547" s="54" t="s">
        <v>52</v>
      </c>
      <c r="I547" s="54">
        <v>10</v>
      </c>
      <c r="J547" s="57">
        <v>399</v>
      </c>
      <c r="K547" s="57">
        <v>367</v>
      </c>
      <c r="L547" s="57">
        <v>298</v>
      </c>
      <c r="M547" s="57">
        <v>266</v>
      </c>
      <c r="N547" s="57">
        <v>227</v>
      </c>
      <c r="O547" s="57">
        <v>178</v>
      </c>
      <c r="P547" s="57">
        <v>143</v>
      </c>
      <c r="Q547" s="57">
        <v>171</v>
      </c>
      <c r="R547" s="57">
        <v>186</v>
      </c>
      <c r="S547" s="57">
        <v>218</v>
      </c>
      <c r="T547" s="57">
        <v>255</v>
      </c>
      <c r="U547" s="57">
        <v>266</v>
      </c>
    </row>
    <row r="548" spans="1:21" x14ac:dyDescent="0.2">
      <c r="A548" s="266" t="s">
        <v>172</v>
      </c>
      <c r="B548" s="267" t="s">
        <v>172</v>
      </c>
      <c r="C548" s="268" t="s">
        <v>172</v>
      </c>
      <c r="D548" s="99" t="s">
        <v>27</v>
      </c>
      <c r="E548" s="54">
        <v>5000455652</v>
      </c>
      <c r="F548" s="56">
        <v>24</v>
      </c>
      <c r="G548" s="54" t="s">
        <v>26</v>
      </c>
      <c r="H548" s="54" t="s">
        <v>52</v>
      </c>
      <c r="I548" s="54">
        <v>10</v>
      </c>
      <c r="J548" s="57">
        <v>3260</v>
      </c>
      <c r="K548" s="57">
        <v>3040</v>
      </c>
      <c r="L548" s="57">
        <v>2500</v>
      </c>
      <c r="M548" s="57">
        <v>2250</v>
      </c>
      <c r="N548" s="57">
        <v>1990</v>
      </c>
      <c r="O548" s="57">
        <v>1980</v>
      </c>
      <c r="P548" s="57">
        <v>1840</v>
      </c>
      <c r="Q548" s="57">
        <v>2170</v>
      </c>
      <c r="R548" s="57">
        <v>2300</v>
      </c>
      <c r="S548" s="57">
        <v>2672</v>
      </c>
      <c r="T548" s="57">
        <v>3054</v>
      </c>
      <c r="U548" s="57">
        <v>3265</v>
      </c>
    </row>
    <row r="549" spans="1:21" x14ac:dyDescent="0.2">
      <c r="A549" s="266" t="s">
        <v>172</v>
      </c>
      <c r="B549" s="267" t="s">
        <v>172</v>
      </c>
      <c r="C549" s="268" t="s">
        <v>172</v>
      </c>
      <c r="D549" s="99" t="s">
        <v>27</v>
      </c>
      <c r="E549" s="54">
        <v>5001770856</v>
      </c>
      <c r="F549" s="56">
        <v>24</v>
      </c>
      <c r="G549" s="54" t="s">
        <v>26</v>
      </c>
      <c r="H549" s="54" t="s">
        <v>52</v>
      </c>
      <c r="I549" s="54">
        <v>10</v>
      </c>
      <c r="J549" s="57">
        <v>206</v>
      </c>
      <c r="K549" s="57">
        <v>167</v>
      </c>
      <c r="L549" s="57">
        <v>146</v>
      </c>
      <c r="M549" s="57">
        <v>138</v>
      </c>
      <c r="N549" s="57">
        <v>107</v>
      </c>
      <c r="O549" s="57">
        <v>97</v>
      </c>
      <c r="P549" s="57">
        <v>106</v>
      </c>
      <c r="Q549" s="57">
        <v>116</v>
      </c>
      <c r="R549" s="57">
        <v>136</v>
      </c>
      <c r="S549" s="57">
        <v>170</v>
      </c>
      <c r="T549" s="57">
        <v>176</v>
      </c>
      <c r="U549" s="57">
        <v>214</v>
      </c>
    </row>
    <row r="550" spans="1:21" x14ac:dyDescent="0.2">
      <c r="A550" s="266" t="s">
        <v>172</v>
      </c>
      <c r="B550" s="267" t="s">
        <v>172</v>
      </c>
      <c r="C550" s="268" t="s">
        <v>172</v>
      </c>
      <c r="D550" s="99" t="s">
        <v>27</v>
      </c>
      <c r="E550" s="54">
        <v>5000738697</v>
      </c>
      <c r="F550" s="56">
        <v>24</v>
      </c>
      <c r="G550" s="54" t="s">
        <v>26</v>
      </c>
      <c r="H550" s="54" t="s">
        <v>52</v>
      </c>
      <c r="I550" s="54">
        <v>10</v>
      </c>
      <c r="J550" s="57">
        <v>2546.88</v>
      </c>
      <c r="K550" s="57">
        <v>1920</v>
      </c>
      <c r="L550" s="57">
        <v>1920</v>
      </c>
      <c r="M550" s="57">
        <v>1680</v>
      </c>
      <c r="N550" s="57">
        <v>1520</v>
      </c>
      <c r="O550" s="57">
        <v>1600</v>
      </c>
      <c r="P550" s="57">
        <v>1520</v>
      </c>
      <c r="Q550" s="57">
        <v>1680</v>
      </c>
      <c r="R550" s="57">
        <v>1760</v>
      </c>
      <c r="S550" s="57">
        <v>2160</v>
      </c>
      <c r="T550" s="57">
        <v>1760</v>
      </c>
      <c r="U550" s="57">
        <v>2560</v>
      </c>
    </row>
    <row r="551" spans="1:21" x14ac:dyDescent="0.2">
      <c r="A551" s="266" t="s">
        <v>172</v>
      </c>
      <c r="B551" s="267" t="s">
        <v>172</v>
      </c>
      <c r="C551" s="268" t="s">
        <v>172</v>
      </c>
      <c r="D551" s="99" t="s">
        <v>27</v>
      </c>
      <c r="E551" s="54">
        <v>5000783393</v>
      </c>
      <c r="F551" s="56">
        <v>24</v>
      </c>
      <c r="G551" s="54" t="s">
        <v>19</v>
      </c>
      <c r="H551" s="54" t="s">
        <v>52</v>
      </c>
      <c r="I551" s="54">
        <v>10</v>
      </c>
      <c r="J551" s="57">
        <v>2160</v>
      </c>
      <c r="K551" s="57">
        <v>1800</v>
      </c>
      <c r="L551" s="57">
        <v>1390</v>
      </c>
      <c r="M551" s="57">
        <v>1370</v>
      </c>
      <c r="N551" s="57">
        <v>1150</v>
      </c>
      <c r="O551" s="57">
        <v>1100</v>
      </c>
      <c r="P551" s="57">
        <v>1160</v>
      </c>
      <c r="Q551" s="57">
        <v>1160</v>
      </c>
      <c r="R551" s="57">
        <v>1270</v>
      </c>
      <c r="S551" s="57">
        <v>1491</v>
      </c>
      <c r="T551" s="57">
        <v>1504</v>
      </c>
      <c r="U551" s="57">
        <v>1797</v>
      </c>
    </row>
    <row r="552" spans="1:21" x14ac:dyDescent="0.2">
      <c r="A552" s="266" t="s">
        <v>172</v>
      </c>
      <c r="B552" s="267" t="s">
        <v>172</v>
      </c>
      <c r="C552" s="268" t="s">
        <v>172</v>
      </c>
      <c r="D552" s="99" t="s">
        <v>27</v>
      </c>
      <c r="E552" s="54">
        <v>5001446860</v>
      </c>
      <c r="F552" s="56">
        <v>24</v>
      </c>
      <c r="G552" s="54" t="s">
        <v>26</v>
      </c>
      <c r="H552" s="54" t="s">
        <v>52</v>
      </c>
      <c r="I552" s="54">
        <v>10</v>
      </c>
      <c r="J552" s="57">
        <v>3680</v>
      </c>
      <c r="K552" s="57">
        <v>3040</v>
      </c>
      <c r="L552" s="57">
        <v>2560</v>
      </c>
      <c r="M552" s="57">
        <v>2400</v>
      </c>
      <c r="N552" s="57">
        <v>1840</v>
      </c>
      <c r="O552" s="57">
        <v>1600</v>
      </c>
      <c r="P552" s="57">
        <v>1760</v>
      </c>
      <c r="Q552" s="57">
        <v>2000</v>
      </c>
      <c r="R552" s="57">
        <v>2320</v>
      </c>
      <c r="S552" s="57">
        <v>3120</v>
      </c>
      <c r="T552" s="57">
        <v>3280</v>
      </c>
      <c r="U552" s="57">
        <v>4000</v>
      </c>
    </row>
    <row r="553" spans="1:21" x14ac:dyDescent="0.2">
      <c r="A553" s="266" t="s">
        <v>172</v>
      </c>
      <c r="B553" s="267" t="s">
        <v>172</v>
      </c>
      <c r="C553" s="268" t="s">
        <v>172</v>
      </c>
      <c r="D553" s="99" t="s">
        <v>27</v>
      </c>
      <c r="E553" s="54">
        <v>5001662219</v>
      </c>
      <c r="F553" s="56">
        <v>24</v>
      </c>
      <c r="G553" s="54" t="s">
        <v>19</v>
      </c>
      <c r="H553" s="54" t="s">
        <v>52</v>
      </c>
      <c r="I553" s="54">
        <v>10</v>
      </c>
      <c r="J553" s="57">
        <v>4720</v>
      </c>
      <c r="K553" s="57">
        <v>3760</v>
      </c>
      <c r="L553" s="57">
        <v>3440</v>
      </c>
      <c r="M553" s="57">
        <v>3200</v>
      </c>
      <c r="N553" s="57">
        <v>2560</v>
      </c>
      <c r="O553" s="57">
        <v>2400</v>
      </c>
      <c r="P553" s="57">
        <v>2640</v>
      </c>
      <c r="Q553" s="57">
        <v>2720</v>
      </c>
      <c r="R553" s="57">
        <v>3120</v>
      </c>
      <c r="S553" s="57">
        <v>3840</v>
      </c>
      <c r="T553" s="57">
        <v>3760</v>
      </c>
      <c r="U553" s="57">
        <v>4480</v>
      </c>
    </row>
    <row r="554" spans="1:21" x14ac:dyDescent="0.2">
      <c r="A554" s="266" t="s">
        <v>172</v>
      </c>
      <c r="B554" s="267" t="s">
        <v>172</v>
      </c>
      <c r="C554" s="268" t="s">
        <v>172</v>
      </c>
      <c r="D554" s="99" t="s">
        <v>27</v>
      </c>
      <c r="E554" s="54">
        <v>5000073012</v>
      </c>
      <c r="F554" s="56">
        <v>24</v>
      </c>
      <c r="G554" s="54" t="s">
        <v>26</v>
      </c>
      <c r="H554" s="54" t="s">
        <v>52</v>
      </c>
      <c r="I554" s="54">
        <v>10</v>
      </c>
      <c r="J554" s="57">
        <v>890</v>
      </c>
      <c r="K554" s="57">
        <v>830</v>
      </c>
      <c r="L554" s="57">
        <v>670</v>
      </c>
      <c r="M554" s="57">
        <v>590</v>
      </c>
      <c r="N554" s="57">
        <v>490</v>
      </c>
      <c r="O554" s="57">
        <v>510</v>
      </c>
      <c r="P554" s="57">
        <v>460</v>
      </c>
      <c r="Q554" s="57">
        <v>490</v>
      </c>
      <c r="R554" s="57">
        <v>580</v>
      </c>
      <c r="S554" s="57">
        <v>550</v>
      </c>
      <c r="T554" s="57">
        <v>643</v>
      </c>
      <c r="U554" s="57">
        <v>670</v>
      </c>
    </row>
    <row r="555" spans="1:21" x14ac:dyDescent="0.2">
      <c r="A555" s="266" t="s">
        <v>172</v>
      </c>
      <c r="B555" s="267" t="s">
        <v>172</v>
      </c>
      <c r="C555" s="268" t="s">
        <v>172</v>
      </c>
      <c r="D555" s="99" t="s">
        <v>27</v>
      </c>
      <c r="E555" s="54">
        <v>5001247940</v>
      </c>
      <c r="F555" s="56">
        <v>24</v>
      </c>
      <c r="G555" s="54" t="s">
        <v>26</v>
      </c>
      <c r="H555" s="54" t="s">
        <v>52</v>
      </c>
      <c r="I555" s="54">
        <v>10</v>
      </c>
      <c r="J555" s="57">
        <v>914</v>
      </c>
      <c r="K555" s="57">
        <v>768</v>
      </c>
      <c r="L555" s="57">
        <v>726</v>
      </c>
      <c r="M555" s="57">
        <v>757</v>
      </c>
      <c r="N555" s="57">
        <v>649</v>
      </c>
      <c r="O555" s="57">
        <v>643</v>
      </c>
      <c r="P555" s="57">
        <v>689</v>
      </c>
      <c r="Q555" s="57">
        <v>636</v>
      </c>
      <c r="R555" s="57">
        <v>637</v>
      </c>
      <c r="S555" s="57">
        <v>734</v>
      </c>
      <c r="T555" s="57">
        <v>707</v>
      </c>
      <c r="U555" s="57">
        <v>836</v>
      </c>
    </row>
    <row r="556" spans="1:21" x14ac:dyDescent="0.2">
      <c r="A556" s="266" t="s">
        <v>172</v>
      </c>
      <c r="B556" s="267" t="s">
        <v>172</v>
      </c>
      <c r="C556" s="268" t="s">
        <v>172</v>
      </c>
      <c r="D556" s="99" t="s">
        <v>27</v>
      </c>
      <c r="E556" s="54">
        <v>5001862395</v>
      </c>
      <c r="F556" s="56">
        <v>24</v>
      </c>
      <c r="G556" s="54" t="s">
        <v>26</v>
      </c>
      <c r="H556" s="54" t="s">
        <v>52</v>
      </c>
      <c r="I556" s="54">
        <v>10</v>
      </c>
      <c r="J556" s="57">
        <v>250</v>
      </c>
      <c r="K556" s="57">
        <v>260</v>
      </c>
      <c r="L556" s="57">
        <v>240</v>
      </c>
      <c r="M556" s="57">
        <v>260</v>
      </c>
      <c r="N556" s="57">
        <v>260</v>
      </c>
      <c r="O556" s="57">
        <v>260</v>
      </c>
      <c r="P556" s="57">
        <v>280</v>
      </c>
      <c r="Q556" s="57">
        <v>250</v>
      </c>
      <c r="R556" s="57">
        <v>240</v>
      </c>
      <c r="S556" s="57">
        <v>270</v>
      </c>
      <c r="T556" s="57">
        <v>250</v>
      </c>
      <c r="U556" s="57">
        <v>290.3</v>
      </c>
    </row>
    <row r="557" spans="1:21" x14ac:dyDescent="0.2">
      <c r="A557" s="266" t="s">
        <v>172</v>
      </c>
      <c r="B557" s="267" t="s">
        <v>172</v>
      </c>
      <c r="C557" s="268" t="s">
        <v>172</v>
      </c>
      <c r="D557" s="99" t="s">
        <v>27</v>
      </c>
      <c r="E557" s="54">
        <v>5000801127</v>
      </c>
      <c r="F557" s="56">
        <v>24</v>
      </c>
      <c r="G557" s="54" t="s">
        <v>26</v>
      </c>
      <c r="H557" s="54" t="s">
        <v>52</v>
      </c>
      <c r="I557" s="54">
        <v>10</v>
      </c>
      <c r="J557" s="57">
        <v>690</v>
      </c>
      <c r="K557" s="57">
        <v>630</v>
      </c>
      <c r="L557" s="57">
        <v>600</v>
      </c>
      <c r="M557" s="57">
        <v>520</v>
      </c>
      <c r="N557" s="57">
        <v>440</v>
      </c>
      <c r="O557" s="57">
        <v>450</v>
      </c>
      <c r="P557" s="57">
        <v>410</v>
      </c>
      <c r="Q557" s="57">
        <v>460</v>
      </c>
      <c r="R557" s="57">
        <v>550</v>
      </c>
      <c r="S557" s="57">
        <v>580</v>
      </c>
      <c r="T557" s="57">
        <v>620</v>
      </c>
      <c r="U557" s="57">
        <v>720</v>
      </c>
    </row>
    <row r="558" spans="1:21" x14ac:dyDescent="0.2">
      <c r="A558" s="266" t="s">
        <v>172</v>
      </c>
      <c r="B558" s="267" t="s">
        <v>172</v>
      </c>
      <c r="C558" s="268" t="s">
        <v>172</v>
      </c>
      <c r="D558" s="99" t="s">
        <v>27</v>
      </c>
      <c r="E558" s="54">
        <v>5000095096</v>
      </c>
      <c r="F558" s="56">
        <v>24</v>
      </c>
      <c r="G558" s="54" t="s">
        <v>26</v>
      </c>
      <c r="H558" s="54" t="s">
        <v>52</v>
      </c>
      <c r="I558" s="54">
        <v>10</v>
      </c>
      <c r="J558" s="57">
        <v>873</v>
      </c>
      <c r="K558" s="57">
        <v>830</v>
      </c>
      <c r="L558" s="57">
        <v>826</v>
      </c>
      <c r="M558" s="57">
        <v>710</v>
      </c>
      <c r="N558" s="57">
        <v>636</v>
      </c>
      <c r="O558" s="57">
        <v>638</v>
      </c>
      <c r="P558" s="57">
        <v>600</v>
      </c>
      <c r="Q558" s="57">
        <v>655</v>
      </c>
      <c r="R558" s="57">
        <v>786</v>
      </c>
      <c r="S558" s="57">
        <v>811</v>
      </c>
      <c r="T558" s="57">
        <v>876</v>
      </c>
      <c r="U558" s="57">
        <v>1012</v>
      </c>
    </row>
    <row r="559" spans="1:21" x14ac:dyDescent="0.2">
      <c r="A559" s="266" t="s">
        <v>172</v>
      </c>
      <c r="B559" s="267" t="s">
        <v>172</v>
      </c>
      <c r="C559" s="268" t="s">
        <v>172</v>
      </c>
      <c r="D559" s="99" t="s">
        <v>27</v>
      </c>
      <c r="E559" s="54">
        <v>5001244819</v>
      </c>
      <c r="F559" s="56">
        <v>24</v>
      </c>
      <c r="G559" s="54" t="s">
        <v>19</v>
      </c>
      <c r="H559" s="54" t="s">
        <v>52</v>
      </c>
      <c r="I559" s="54">
        <v>10</v>
      </c>
      <c r="J559" s="57">
        <v>1440</v>
      </c>
      <c r="K559" s="57">
        <v>1280</v>
      </c>
      <c r="L559" s="57">
        <v>1230</v>
      </c>
      <c r="M559" s="57">
        <v>1060</v>
      </c>
      <c r="N559" s="57">
        <v>930</v>
      </c>
      <c r="O559" s="57">
        <v>950</v>
      </c>
      <c r="P559" s="57">
        <v>915</v>
      </c>
      <c r="Q559" s="57">
        <v>1028</v>
      </c>
      <c r="R559" s="57">
        <v>1068</v>
      </c>
      <c r="S559" s="57">
        <v>1201</v>
      </c>
      <c r="T559" s="57">
        <v>1235</v>
      </c>
      <c r="U559" s="57">
        <v>1494</v>
      </c>
    </row>
    <row r="560" spans="1:21" x14ac:dyDescent="0.2">
      <c r="A560" s="266" t="s">
        <v>172</v>
      </c>
      <c r="B560" s="267" t="s">
        <v>172</v>
      </c>
      <c r="C560" s="268" t="s">
        <v>172</v>
      </c>
      <c r="D560" s="99" t="s">
        <v>27</v>
      </c>
      <c r="E560" s="54">
        <v>5000062498</v>
      </c>
      <c r="F560" s="56">
        <v>24</v>
      </c>
      <c r="G560" s="54" t="s">
        <v>19</v>
      </c>
      <c r="H560" s="54" t="s">
        <v>52</v>
      </c>
      <c r="I560" s="54">
        <v>10</v>
      </c>
      <c r="J560" s="57">
        <v>488</v>
      </c>
      <c r="K560" s="57">
        <v>411</v>
      </c>
      <c r="L560" s="57">
        <v>410</v>
      </c>
      <c r="M560" s="57">
        <v>349</v>
      </c>
      <c r="N560" s="57">
        <v>312</v>
      </c>
      <c r="O560" s="57">
        <v>348</v>
      </c>
      <c r="P560" s="57">
        <v>327</v>
      </c>
      <c r="Q560" s="57">
        <v>347</v>
      </c>
      <c r="R560" s="57">
        <v>410</v>
      </c>
      <c r="S560" s="57">
        <v>431</v>
      </c>
      <c r="T560" s="57">
        <v>454</v>
      </c>
      <c r="U560" s="57">
        <v>532</v>
      </c>
    </row>
    <row r="561" spans="1:21" x14ac:dyDescent="0.2">
      <c r="A561" s="266" t="s">
        <v>172</v>
      </c>
      <c r="B561" s="267" t="s">
        <v>172</v>
      </c>
      <c r="C561" s="268" t="s">
        <v>172</v>
      </c>
      <c r="D561" s="99" t="s">
        <v>27</v>
      </c>
      <c r="E561" s="54">
        <v>5002125859</v>
      </c>
      <c r="F561" s="56">
        <v>24</v>
      </c>
      <c r="G561" s="54" t="s">
        <v>26</v>
      </c>
      <c r="H561" s="54" t="s">
        <v>52</v>
      </c>
      <c r="I561" s="54">
        <v>10</v>
      </c>
      <c r="J561" s="57">
        <v>3640</v>
      </c>
      <c r="K561" s="57">
        <v>3220</v>
      </c>
      <c r="L561" s="57">
        <v>3090</v>
      </c>
      <c r="M561" s="57">
        <v>2640</v>
      </c>
      <c r="N561" s="57">
        <v>2290</v>
      </c>
      <c r="O561" s="57">
        <v>2318</v>
      </c>
      <c r="P561" s="57">
        <v>2162</v>
      </c>
      <c r="Q561" s="57">
        <v>2371</v>
      </c>
      <c r="R561" s="57">
        <v>2729</v>
      </c>
      <c r="S561" s="57">
        <v>2875</v>
      </c>
      <c r="T561" s="57">
        <v>3045</v>
      </c>
      <c r="U561" s="57">
        <v>3376</v>
      </c>
    </row>
    <row r="562" spans="1:21" x14ac:dyDescent="0.2">
      <c r="A562" s="266" t="s">
        <v>172</v>
      </c>
      <c r="B562" s="267" t="s">
        <v>172</v>
      </c>
      <c r="C562" s="268" t="s">
        <v>172</v>
      </c>
      <c r="D562" s="99" t="s">
        <v>27</v>
      </c>
      <c r="E562" s="54">
        <v>5001994136</v>
      </c>
      <c r="F562" s="56">
        <v>24</v>
      </c>
      <c r="G562" s="54" t="s">
        <v>26</v>
      </c>
      <c r="H562" s="54" t="s">
        <v>52</v>
      </c>
      <c r="I562" s="54">
        <v>10</v>
      </c>
      <c r="J562" s="57">
        <v>560</v>
      </c>
      <c r="K562" s="57">
        <v>500</v>
      </c>
      <c r="L562" s="57">
        <v>460</v>
      </c>
      <c r="M562" s="57">
        <v>470</v>
      </c>
      <c r="N562" s="57">
        <v>440</v>
      </c>
      <c r="O562" s="57">
        <v>454</v>
      </c>
      <c r="P562" s="57">
        <v>417</v>
      </c>
      <c r="Q562" s="57">
        <v>436</v>
      </c>
      <c r="R562" s="57">
        <v>489</v>
      </c>
      <c r="S562" s="57">
        <v>492</v>
      </c>
      <c r="T562" s="57">
        <v>506</v>
      </c>
      <c r="U562" s="57">
        <v>583</v>
      </c>
    </row>
    <row r="563" spans="1:21" x14ac:dyDescent="0.2">
      <c r="A563" s="266" t="s">
        <v>172</v>
      </c>
      <c r="B563" s="267" t="s">
        <v>172</v>
      </c>
      <c r="C563" s="268" t="s">
        <v>172</v>
      </c>
      <c r="D563" s="99" t="s">
        <v>27</v>
      </c>
      <c r="E563" s="54">
        <v>5001425309</v>
      </c>
      <c r="F563" s="56">
        <v>24</v>
      </c>
      <c r="G563" s="54" t="s">
        <v>26</v>
      </c>
      <c r="H563" s="54" t="s">
        <v>52</v>
      </c>
      <c r="I563" s="54">
        <v>10</v>
      </c>
      <c r="J563" s="57"/>
      <c r="K563" s="57">
        <v>190</v>
      </c>
      <c r="L563" s="57"/>
      <c r="M563" s="57">
        <v>150</v>
      </c>
      <c r="N563" s="57"/>
      <c r="O563" s="57">
        <v>150</v>
      </c>
      <c r="P563" s="57"/>
      <c r="Q563" s="57">
        <v>150</v>
      </c>
      <c r="R563" s="57"/>
      <c r="S563" s="57">
        <v>140</v>
      </c>
      <c r="T563" s="57"/>
      <c r="U563" s="57">
        <v>145</v>
      </c>
    </row>
    <row r="564" spans="1:21" x14ac:dyDescent="0.2">
      <c r="A564" s="266" t="s">
        <v>172</v>
      </c>
      <c r="B564" s="267" t="s">
        <v>172</v>
      </c>
      <c r="C564" s="268" t="s">
        <v>172</v>
      </c>
      <c r="D564" s="99" t="s">
        <v>27</v>
      </c>
      <c r="E564" s="54">
        <v>5001987052</v>
      </c>
      <c r="F564" s="56">
        <v>24</v>
      </c>
      <c r="G564" s="54" t="s">
        <v>26</v>
      </c>
      <c r="H564" s="54" t="s">
        <v>52</v>
      </c>
      <c r="I564" s="54">
        <v>10</v>
      </c>
      <c r="J564" s="57">
        <v>720</v>
      </c>
      <c r="K564" s="57">
        <v>650</v>
      </c>
      <c r="L564" s="57">
        <v>640</v>
      </c>
      <c r="M564" s="57">
        <v>560</v>
      </c>
      <c r="N564" s="57">
        <v>510</v>
      </c>
      <c r="O564" s="57">
        <v>540</v>
      </c>
      <c r="P564" s="57">
        <v>510</v>
      </c>
      <c r="Q564" s="57">
        <v>537</v>
      </c>
      <c r="R564" s="57">
        <v>616</v>
      </c>
      <c r="S564" s="57">
        <v>635</v>
      </c>
      <c r="T564" s="57">
        <v>660</v>
      </c>
      <c r="U564" s="57">
        <v>768</v>
      </c>
    </row>
    <row r="565" spans="1:21" x14ac:dyDescent="0.2">
      <c r="A565" s="266" t="s">
        <v>172</v>
      </c>
      <c r="B565" s="267" t="s">
        <v>172</v>
      </c>
      <c r="C565" s="268" t="s">
        <v>172</v>
      </c>
      <c r="D565" s="99" t="s">
        <v>27</v>
      </c>
      <c r="E565" s="54">
        <v>5000971993</v>
      </c>
      <c r="F565" s="56">
        <v>24</v>
      </c>
      <c r="G565" s="54" t="s">
        <v>26</v>
      </c>
      <c r="H565" s="54" t="s">
        <v>52</v>
      </c>
      <c r="I565" s="54">
        <v>10</v>
      </c>
      <c r="J565" s="57">
        <v>680</v>
      </c>
      <c r="K565" s="57">
        <v>617</v>
      </c>
      <c r="L565" s="57">
        <v>610</v>
      </c>
      <c r="M565" s="57">
        <v>543</v>
      </c>
      <c r="N565" s="57">
        <v>498</v>
      </c>
      <c r="O565" s="57">
        <v>532</v>
      </c>
      <c r="P565" s="57">
        <v>505</v>
      </c>
      <c r="Q565" s="57">
        <v>533</v>
      </c>
      <c r="R565" s="57">
        <v>606</v>
      </c>
      <c r="S565" s="57">
        <v>609</v>
      </c>
      <c r="T565" s="57">
        <v>618</v>
      </c>
      <c r="U565" s="57">
        <v>709</v>
      </c>
    </row>
    <row r="566" spans="1:21" x14ac:dyDescent="0.2">
      <c r="A566" s="266" t="s">
        <v>172</v>
      </c>
      <c r="B566" s="267" t="s">
        <v>172</v>
      </c>
      <c r="C566" s="268" t="s">
        <v>172</v>
      </c>
      <c r="D566" s="99" t="s">
        <v>27</v>
      </c>
      <c r="E566" s="54">
        <v>5001052661</v>
      </c>
      <c r="F566" s="56">
        <v>24</v>
      </c>
      <c r="G566" s="54" t="s">
        <v>19</v>
      </c>
      <c r="H566" s="54" t="s">
        <v>52</v>
      </c>
      <c r="I566" s="54">
        <v>10</v>
      </c>
      <c r="J566" s="57">
        <v>1190</v>
      </c>
      <c r="K566" s="57">
        <v>1068</v>
      </c>
      <c r="L566" s="57">
        <v>1014</v>
      </c>
      <c r="M566" s="57">
        <v>867</v>
      </c>
      <c r="N566" s="57">
        <v>735</v>
      </c>
      <c r="O566" s="57">
        <v>766</v>
      </c>
      <c r="P566" s="57">
        <v>706</v>
      </c>
      <c r="Q566" s="57">
        <v>759</v>
      </c>
      <c r="R566" s="57">
        <v>900</v>
      </c>
      <c r="S566" s="57">
        <v>964</v>
      </c>
      <c r="T566" s="57">
        <v>1080</v>
      </c>
      <c r="U566" s="57">
        <v>1231</v>
      </c>
    </row>
    <row r="567" spans="1:21" x14ac:dyDescent="0.2">
      <c r="A567" s="266" t="s">
        <v>172</v>
      </c>
      <c r="B567" s="267" t="s">
        <v>172</v>
      </c>
      <c r="C567" s="268" t="s">
        <v>172</v>
      </c>
      <c r="D567" s="99" t="s">
        <v>27</v>
      </c>
      <c r="E567" s="54">
        <v>5001845646</v>
      </c>
      <c r="F567" s="56">
        <v>24</v>
      </c>
      <c r="G567" s="54" t="s">
        <v>19</v>
      </c>
      <c r="H567" s="54" t="s">
        <v>52</v>
      </c>
      <c r="I567" s="54">
        <v>10</v>
      </c>
      <c r="J567" s="57">
        <v>2435.8789999999999</v>
      </c>
      <c r="K567" s="57">
        <v>1894.1210000000001</v>
      </c>
      <c r="L567" s="57">
        <v>1778</v>
      </c>
      <c r="M567" s="57">
        <v>1575.548</v>
      </c>
      <c r="N567" s="57">
        <v>1134.452</v>
      </c>
      <c r="O567" s="57">
        <v>1245</v>
      </c>
      <c r="P567" s="57">
        <v>1100</v>
      </c>
      <c r="Q567" s="57">
        <v>1211</v>
      </c>
      <c r="R567" s="57">
        <v>1512</v>
      </c>
      <c r="S567" s="57">
        <v>1616</v>
      </c>
      <c r="T567" s="57">
        <v>1916</v>
      </c>
      <c r="U567" s="57">
        <v>2140</v>
      </c>
    </row>
    <row r="568" spans="1:21" x14ac:dyDescent="0.2">
      <c r="A568" s="266" t="s">
        <v>172</v>
      </c>
      <c r="B568" s="267" t="s">
        <v>172</v>
      </c>
      <c r="C568" s="268" t="s">
        <v>172</v>
      </c>
      <c r="D568" s="99" t="s">
        <v>27</v>
      </c>
      <c r="E568" s="54">
        <v>5001553565</v>
      </c>
      <c r="F568" s="56">
        <v>24</v>
      </c>
      <c r="G568" s="54" t="s">
        <v>19</v>
      </c>
      <c r="H568" s="54" t="s">
        <v>52</v>
      </c>
      <c r="I568" s="54">
        <v>10</v>
      </c>
      <c r="J568" s="57">
        <v>3873</v>
      </c>
      <c r="K568" s="57">
        <v>3344</v>
      </c>
      <c r="L568" s="57">
        <v>3159</v>
      </c>
      <c r="M568" s="57">
        <v>2609</v>
      </c>
      <c r="N568" s="57">
        <v>2233</v>
      </c>
      <c r="O568" s="57">
        <v>2144</v>
      </c>
      <c r="P568" s="57">
        <v>1886</v>
      </c>
      <c r="Q568" s="57">
        <v>2115</v>
      </c>
      <c r="R568" s="57">
        <v>2448</v>
      </c>
      <c r="S568" s="57">
        <v>2713</v>
      </c>
      <c r="T568" s="57">
        <v>2976</v>
      </c>
      <c r="U568" s="57">
        <v>3550</v>
      </c>
    </row>
    <row r="569" spans="1:21" x14ac:dyDescent="0.2">
      <c r="A569" s="266" t="s">
        <v>172</v>
      </c>
      <c r="B569" s="267" t="s">
        <v>172</v>
      </c>
      <c r="C569" s="268" t="s">
        <v>172</v>
      </c>
      <c r="D569" s="99" t="s">
        <v>27</v>
      </c>
      <c r="E569" s="54">
        <v>5001762442</v>
      </c>
      <c r="F569" s="56">
        <v>24</v>
      </c>
      <c r="G569" s="54" t="s">
        <v>19</v>
      </c>
      <c r="H569" s="54" t="s">
        <v>52</v>
      </c>
      <c r="I569" s="54">
        <v>10</v>
      </c>
      <c r="J569" s="57"/>
      <c r="K569" s="57">
        <v>333</v>
      </c>
      <c r="L569" s="57"/>
      <c r="M569" s="57">
        <v>273</v>
      </c>
      <c r="N569" s="57"/>
      <c r="O569" s="57">
        <v>99</v>
      </c>
      <c r="P569" s="57"/>
      <c r="Q569" s="57">
        <v>110</v>
      </c>
      <c r="R569" s="57"/>
      <c r="S569" s="57">
        <v>145</v>
      </c>
      <c r="T569" s="57"/>
      <c r="U569" s="57">
        <v>183</v>
      </c>
    </row>
    <row r="570" spans="1:21" x14ac:dyDescent="0.2">
      <c r="A570" s="266" t="s">
        <v>172</v>
      </c>
      <c r="B570" s="267" t="s">
        <v>172</v>
      </c>
      <c r="C570" s="268" t="s">
        <v>172</v>
      </c>
      <c r="D570" s="99" t="s">
        <v>27</v>
      </c>
      <c r="E570" s="54">
        <v>5001547942</v>
      </c>
      <c r="F570" s="56">
        <v>24</v>
      </c>
      <c r="G570" s="54" t="s">
        <v>19</v>
      </c>
      <c r="H570" s="54" t="s">
        <v>52</v>
      </c>
      <c r="I570" s="54">
        <v>10</v>
      </c>
      <c r="J570" s="57"/>
      <c r="K570" s="57">
        <v>346</v>
      </c>
      <c r="L570" s="57"/>
      <c r="M570" s="57">
        <v>259</v>
      </c>
      <c r="N570" s="57"/>
      <c r="O570" s="57">
        <v>195</v>
      </c>
      <c r="P570" s="57"/>
      <c r="Q570" s="57">
        <v>206</v>
      </c>
      <c r="R570" s="57"/>
      <c r="S570" s="57">
        <v>277</v>
      </c>
      <c r="T570" s="57"/>
      <c r="U570" s="57">
        <v>360</v>
      </c>
    </row>
    <row r="571" spans="1:21" x14ac:dyDescent="0.2">
      <c r="A571" s="266" t="s">
        <v>172</v>
      </c>
      <c r="B571" s="267" t="s">
        <v>172</v>
      </c>
      <c r="C571" s="268" t="s">
        <v>172</v>
      </c>
      <c r="D571" s="99" t="s">
        <v>27</v>
      </c>
      <c r="E571" s="54">
        <v>5001840998</v>
      </c>
      <c r="F571" s="56">
        <v>24</v>
      </c>
      <c r="G571" s="54" t="s">
        <v>19</v>
      </c>
      <c r="H571" s="54" t="s">
        <v>52</v>
      </c>
      <c r="I571" s="54">
        <v>10</v>
      </c>
      <c r="J571" s="57"/>
      <c r="K571" s="57">
        <v>477</v>
      </c>
      <c r="L571" s="57"/>
      <c r="M571" s="57">
        <v>363</v>
      </c>
      <c r="N571" s="57"/>
      <c r="O571" s="57">
        <v>270</v>
      </c>
      <c r="P571" s="57"/>
      <c r="Q571" s="57">
        <v>292</v>
      </c>
      <c r="R571" s="57"/>
      <c r="S571" s="57">
        <v>399</v>
      </c>
      <c r="T571" s="57"/>
      <c r="U571" s="57">
        <v>323</v>
      </c>
    </row>
    <row r="572" spans="1:21" x14ac:dyDescent="0.2">
      <c r="A572" s="266" t="s">
        <v>172</v>
      </c>
      <c r="B572" s="267" t="s">
        <v>172</v>
      </c>
      <c r="C572" s="268" t="s">
        <v>172</v>
      </c>
      <c r="D572" s="99" t="s">
        <v>27</v>
      </c>
      <c r="E572" s="54">
        <v>5001728531</v>
      </c>
      <c r="F572" s="56">
        <v>24</v>
      </c>
      <c r="G572" s="54" t="s">
        <v>19</v>
      </c>
      <c r="H572" s="54" t="s">
        <v>52</v>
      </c>
      <c r="I572" s="54">
        <v>10</v>
      </c>
      <c r="J572" s="57"/>
      <c r="K572" s="57">
        <v>993</v>
      </c>
      <c r="L572" s="57"/>
      <c r="M572" s="57">
        <v>825</v>
      </c>
      <c r="N572" s="57"/>
      <c r="O572" s="57">
        <v>633</v>
      </c>
      <c r="P572" s="57"/>
      <c r="Q572" s="57">
        <v>654</v>
      </c>
      <c r="R572" s="57"/>
      <c r="S572" s="57">
        <v>896</v>
      </c>
      <c r="T572" s="57"/>
      <c r="U572" s="57">
        <v>1107</v>
      </c>
    </row>
    <row r="573" spans="1:21" x14ac:dyDescent="0.2">
      <c r="A573" s="266" t="s">
        <v>172</v>
      </c>
      <c r="B573" s="267" t="s">
        <v>172</v>
      </c>
      <c r="C573" s="268" t="s">
        <v>172</v>
      </c>
      <c r="D573" s="99" t="s">
        <v>27</v>
      </c>
      <c r="E573" s="54">
        <v>5001163992</v>
      </c>
      <c r="F573" s="56">
        <v>24</v>
      </c>
      <c r="G573" s="54" t="s">
        <v>26</v>
      </c>
      <c r="H573" s="54" t="s">
        <v>52</v>
      </c>
      <c r="I573" s="54">
        <v>10</v>
      </c>
      <c r="J573" s="57">
        <v>570</v>
      </c>
      <c r="K573" s="57">
        <v>620</v>
      </c>
      <c r="L573" s="57">
        <v>740</v>
      </c>
      <c r="M573" s="57">
        <v>520</v>
      </c>
      <c r="N573" s="57">
        <v>260</v>
      </c>
      <c r="O573" s="57">
        <v>80</v>
      </c>
      <c r="P573" s="57">
        <v>80</v>
      </c>
      <c r="Q573" s="57">
        <v>80</v>
      </c>
      <c r="R573" s="57">
        <v>80</v>
      </c>
      <c r="S573" s="57">
        <v>80</v>
      </c>
      <c r="T573" s="57">
        <v>130</v>
      </c>
      <c r="U573" s="57">
        <v>430</v>
      </c>
    </row>
    <row r="574" spans="1:21" x14ac:dyDescent="0.2">
      <c r="A574" s="266" t="s">
        <v>172</v>
      </c>
      <c r="B574" s="267" t="s">
        <v>172</v>
      </c>
      <c r="C574" s="268" t="s">
        <v>172</v>
      </c>
      <c r="D574" s="99" t="s">
        <v>27</v>
      </c>
      <c r="E574" s="54">
        <v>5000937950</v>
      </c>
      <c r="F574" s="56">
        <v>24</v>
      </c>
      <c r="G574" s="54" t="s">
        <v>26</v>
      </c>
      <c r="H574" s="54" t="s">
        <v>52</v>
      </c>
      <c r="I574" s="54">
        <v>10</v>
      </c>
      <c r="J574" s="57">
        <v>581</v>
      </c>
      <c r="K574" s="57">
        <v>629</v>
      </c>
      <c r="L574" s="57">
        <v>477</v>
      </c>
      <c r="M574" s="57">
        <v>392</v>
      </c>
      <c r="N574" s="57">
        <v>324</v>
      </c>
      <c r="O574" s="57">
        <v>309</v>
      </c>
      <c r="P574" s="57">
        <v>293</v>
      </c>
      <c r="Q574" s="57">
        <v>341</v>
      </c>
      <c r="R574" s="57">
        <v>436</v>
      </c>
      <c r="S574" s="57">
        <v>480</v>
      </c>
      <c r="T574" s="57">
        <v>636</v>
      </c>
      <c r="U574" s="57">
        <v>566</v>
      </c>
    </row>
    <row r="575" spans="1:21" x14ac:dyDescent="0.2">
      <c r="A575" s="266" t="s">
        <v>172</v>
      </c>
      <c r="B575" s="267" t="s">
        <v>172</v>
      </c>
      <c r="C575" s="268" t="s">
        <v>172</v>
      </c>
      <c r="D575" s="99" t="s">
        <v>27</v>
      </c>
      <c r="E575" s="54">
        <v>5001149383</v>
      </c>
      <c r="F575" s="55">
        <v>25</v>
      </c>
      <c r="G575" s="54" t="s">
        <v>25</v>
      </c>
      <c r="H575" s="54" t="s">
        <v>52</v>
      </c>
      <c r="I575" s="54">
        <v>10</v>
      </c>
      <c r="J575" s="57">
        <v>19040</v>
      </c>
      <c r="K575" s="57">
        <v>20320</v>
      </c>
      <c r="L575" s="57">
        <v>22760</v>
      </c>
      <c r="M575" s="57">
        <v>23040</v>
      </c>
      <c r="N575" s="57">
        <v>26080</v>
      </c>
      <c r="O575" s="57">
        <v>27160</v>
      </c>
      <c r="P575" s="57">
        <v>33200</v>
      </c>
      <c r="Q575" s="57">
        <v>29200</v>
      </c>
      <c r="R575" s="57">
        <v>28360</v>
      </c>
      <c r="S575" s="57">
        <v>22800</v>
      </c>
      <c r="T575" s="57">
        <v>23400</v>
      </c>
      <c r="U575" s="57">
        <v>20400</v>
      </c>
    </row>
    <row r="576" spans="1:21" x14ac:dyDescent="0.2">
      <c r="A576" s="266" t="s">
        <v>172</v>
      </c>
      <c r="B576" s="267" t="s">
        <v>172</v>
      </c>
      <c r="C576" s="268" t="s">
        <v>172</v>
      </c>
      <c r="D576" s="99" t="s">
        <v>27</v>
      </c>
      <c r="E576" s="54">
        <v>5000851690</v>
      </c>
      <c r="F576" s="56">
        <v>24</v>
      </c>
      <c r="G576" s="54" t="s">
        <v>26</v>
      </c>
      <c r="H576" s="54" t="s">
        <v>52</v>
      </c>
      <c r="I576" s="54">
        <v>10</v>
      </c>
      <c r="J576" s="57">
        <v>1320</v>
      </c>
      <c r="K576" s="57">
        <v>1200</v>
      </c>
      <c r="L576" s="57">
        <v>1170</v>
      </c>
      <c r="M576" s="57">
        <v>1000</v>
      </c>
      <c r="N576" s="57">
        <v>890</v>
      </c>
      <c r="O576" s="57">
        <v>930</v>
      </c>
      <c r="P576" s="57">
        <v>870</v>
      </c>
      <c r="Q576" s="57">
        <v>930</v>
      </c>
      <c r="R576" s="57">
        <v>1110</v>
      </c>
      <c r="S576" s="57">
        <v>1190</v>
      </c>
      <c r="T576" s="57">
        <v>1220</v>
      </c>
      <c r="U576" s="57">
        <v>1390</v>
      </c>
    </row>
    <row r="577" spans="1:21" x14ac:dyDescent="0.2">
      <c r="A577" s="266" t="s">
        <v>172</v>
      </c>
      <c r="B577" s="267" t="s">
        <v>172</v>
      </c>
      <c r="C577" s="268" t="s">
        <v>172</v>
      </c>
      <c r="D577" s="99" t="s">
        <v>27</v>
      </c>
      <c r="E577" s="54">
        <v>5002029613</v>
      </c>
      <c r="F577" s="56">
        <v>24</v>
      </c>
      <c r="G577" s="54" t="s">
        <v>26</v>
      </c>
      <c r="H577" s="54" t="s">
        <v>52</v>
      </c>
      <c r="I577" s="54">
        <v>10</v>
      </c>
      <c r="J577" s="57">
        <v>630</v>
      </c>
      <c r="K577" s="57">
        <v>610</v>
      </c>
      <c r="L577" s="57">
        <v>670</v>
      </c>
      <c r="M577" s="57">
        <v>610</v>
      </c>
      <c r="N577" s="57">
        <v>580</v>
      </c>
      <c r="O577" s="57">
        <v>530</v>
      </c>
      <c r="P577" s="57">
        <v>600</v>
      </c>
      <c r="Q577" s="57">
        <v>540</v>
      </c>
      <c r="R577" s="57">
        <v>580</v>
      </c>
      <c r="S577" s="57">
        <v>550</v>
      </c>
      <c r="T577" s="57">
        <v>530</v>
      </c>
      <c r="U577" s="57">
        <v>660</v>
      </c>
    </row>
    <row r="578" spans="1:21" x14ac:dyDescent="0.2">
      <c r="A578" s="266" t="s">
        <v>172</v>
      </c>
      <c r="B578" s="267" t="s">
        <v>172</v>
      </c>
      <c r="C578" s="268" t="s">
        <v>172</v>
      </c>
      <c r="D578" s="99" t="s">
        <v>27</v>
      </c>
      <c r="E578" s="54">
        <v>5001968031</v>
      </c>
      <c r="F578" s="56">
        <v>24</v>
      </c>
      <c r="G578" s="54" t="s">
        <v>26</v>
      </c>
      <c r="H578" s="54" t="s">
        <v>52</v>
      </c>
      <c r="I578" s="54">
        <v>10</v>
      </c>
      <c r="J578" s="57">
        <v>7410</v>
      </c>
      <c r="K578" s="57">
        <v>7560</v>
      </c>
      <c r="L578" s="57">
        <v>7280</v>
      </c>
      <c r="M578" s="57">
        <v>6180</v>
      </c>
      <c r="N578" s="57">
        <v>5820</v>
      </c>
      <c r="O578" s="57">
        <v>5210</v>
      </c>
      <c r="P578" s="57">
        <v>5000</v>
      </c>
      <c r="Q578" s="57">
        <v>4790</v>
      </c>
      <c r="R578" s="57">
        <v>5550</v>
      </c>
      <c r="S578" s="57">
        <v>5680</v>
      </c>
      <c r="T578" s="57">
        <v>6170</v>
      </c>
      <c r="U578" s="57">
        <v>7490</v>
      </c>
    </row>
    <row r="579" spans="1:21" x14ac:dyDescent="0.2">
      <c r="A579" s="266" t="s">
        <v>172</v>
      </c>
      <c r="B579" s="267" t="s">
        <v>172</v>
      </c>
      <c r="C579" s="268" t="s">
        <v>172</v>
      </c>
      <c r="D579" s="99" t="s">
        <v>27</v>
      </c>
      <c r="E579" s="54">
        <v>5001304029</v>
      </c>
      <c r="F579" s="56">
        <v>24</v>
      </c>
      <c r="G579" s="54" t="s">
        <v>26</v>
      </c>
      <c r="H579" s="54" t="s">
        <v>52</v>
      </c>
      <c r="I579" s="54">
        <v>10</v>
      </c>
      <c r="J579" s="57">
        <v>3760</v>
      </c>
      <c r="K579" s="57">
        <v>3720</v>
      </c>
      <c r="L579" s="57">
        <v>4040</v>
      </c>
      <c r="M579" s="57">
        <v>2880</v>
      </c>
      <c r="N579" s="57">
        <v>2360</v>
      </c>
      <c r="O579" s="57">
        <v>1960</v>
      </c>
      <c r="P579" s="57">
        <v>1840</v>
      </c>
      <c r="Q579" s="57">
        <v>1800</v>
      </c>
      <c r="R579" s="57">
        <v>2000</v>
      </c>
      <c r="S579" s="57">
        <v>2200</v>
      </c>
      <c r="T579" s="57">
        <v>2960</v>
      </c>
      <c r="U579" s="57">
        <v>4040</v>
      </c>
    </row>
    <row r="580" spans="1:21" x14ac:dyDescent="0.2">
      <c r="A580" s="266" t="s">
        <v>172</v>
      </c>
      <c r="B580" s="267" t="s">
        <v>172</v>
      </c>
      <c r="C580" s="268" t="s">
        <v>172</v>
      </c>
      <c r="D580" s="99" t="s">
        <v>27</v>
      </c>
      <c r="E580" s="54">
        <v>5000818992</v>
      </c>
      <c r="F580" s="56">
        <v>24</v>
      </c>
      <c r="G580" s="54" t="s">
        <v>26</v>
      </c>
      <c r="H580" s="54" t="s">
        <v>52</v>
      </c>
      <c r="I580" s="54">
        <v>10</v>
      </c>
      <c r="J580" s="57">
        <v>732</v>
      </c>
      <c r="K580" s="57">
        <v>593</v>
      </c>
      <c r="L580" s="57">
        <v>528</v>
      </c>
      <c r="M580" s="57">
        <v>382</v>
      </c>
      <c r="N580" s="57">
        <v>267</v>
      </c>
      <c r="O580" s="57">
        <v>350</v>
      </c>
      <c r="P580" s="57">
        <v>394</v>
      </c>
      <c r="Q580" s="57">
        <v>413</v>
      </c>
      <c r="R580" s="57">
        <v>516</v>
      </c>
      <c r="S580" s="57">
        <v>572</v>
      </c>
      <c r="T580" s="57">
        <v>630</v>
      </c>
      <c r="U580" s="57">
        <v>746</v>
      </c>
    </row>
    <row r="581" spans="1:21" x14ac:dyDescent="0.2">
      <c r="A581" s="266" t="s">
        <v>172</v>
      </c>
      <c r="B581" s="267" t="s">
        <v>172</v>
      </c>
      <c r="C581" s="268" t="s">
        <v>172</v>
      </c>
      <c r="D581" s="99" t="s">
        <v>27</v>
      </c>
      <c r="E581" s="54">
        <v>5001394344</v>
      </c>
      <c r="F581" s="56">
        <v>24</v>
      </c>
      <c r="G581" s="54" t="s">
        <v>19</v>
      </c>
      <c r="H581" s="54" t="s">
        <v>52</v>
      </c>
      <c r="I581" s="54">
        <v>10</v>
      </c>
      <c r="J581" s="57">
        <v>464</v>
      </c>
      <c r="K581" s="57">
        <v>402</v>
      </c>
      <c r="L581" s="57">
        <v>389</v>
      </c>
      <c r="M581" s="57">
        <v>410</v>
      </c>
      <c r="N581" s="57">
        <v>360</v>
      </c>
      <c r="O581" s="57">
        <v>364</v>
      </c>
      <c r="P581" s="57">
        <v>373</v>
      </c>
      <c r="Q581" s="57">
        <v>355</v>
      </c>
      <c r="R581" s="57">
        <v>398</v>
      </c>
      <c r="S581" s="57">
        <v>395</v>
      </c>
      <c r="T581" s="57">
        <v>397</v>
      </c>
      <c r="U581" s="57">
        <v>447</v>
      </c>
    </row>
    <row r="582" spans="1:21" x14ac:dyDescent="0.2">
      <c r="A582" s="266" t="s">
        <v>172</v>
      </c>
      <c r="B582" s="267" t="s">
        <v>172</v>
      </c>
      <c r="C582" s="268" t="s">
        <v>172</v>
      </c>
      <c r="D582" s="99" t="s">
        <v>27</v>
      </c>
      <c r="E582" s="54">
        <v>5001882615</v>
      </c>
      <c r="F582" s="56">
        <v>24</v>
      </c>
      <c r="G582" s="54" t="s">
        <v>19</v>
      </c>
      <c r="H582" s="54" t="s">
        <v>52</v>
      </c>
      <c r="I582" s="54">
        <v>10</v>
      </c>
      <c r="J582" s="57">
        <v>3650</v>
      </c>
      <c r="K582" s="57">
        <v>3015</v>
      </c>
      <c r="L582" s="57">
        <v>2682</v>
      </c>
      <c r="M582" s="57">
        <v>2589</v>
      </c>
      <c r="N582" s="57">
        <v>2048</v>
      </c>
      <c r="O582" s="57">
        <v>1916</v>
      </c>
      <c r="P582" s="57">
        <v>1911</v>
      </c>
      <c r="Q582" s="57">
        <v>1925</v>
      </c>
      <c r="R582" s="57">
        <v>2355</v>
      </c>
      <c r="S582" s="57">
        <v>2527</v>
      </c>
      <c r="T582" s="57">
        <v>2702</v>
      </c>
      <c r="U582" s="57">
        <v>3217</v>
      </c>
    </row>
    <row r="583" spans="1:21" x14ac:dyDescent="0.2">
      <c r="A583" s="266" t="s">
        <v>172</v>
      </c>
      <c r="B583" s="267" t="s">
        <v>172</v>
      </c>
      <c r="C583" s="268" t="s">
        <v>172</v>
      </c>
      <c r="D583" s="99" t="s">
        <v>27</v>
      </c>
      <c r="E583" s="54">
        <v>5002161502</v>
      </c>
      <c r="F583" s="56">
        <v>24</v>
      </c>
      <c r="G583" s="54" t="s">
        <v>26</v>
      </c>
      <c r="H583" s="54" t="s">
        <v>52</v>
      </c>
      <c r="I583" s="54">
        <v>10</v>
      </c>
      <c r="J583" s="57">
        <v>3450</v>
      </c>
      <c r="K583" s="57">
        <v>2700</v>
      </c>
      <c r="L583" s="57">
        <v>1970</v>
      </c>
      <c r="M583" s="57">
        <v>506</v>
      </c>
      <c r="N583" s="57">
        <v>1838</v>
      </c>
      <c r="O583" s="57">
        <v>1697</v>
      </c>
      <c r="P583" s="57">
        <v>1743</v>
      </c>
      <c r="Q583" s="57">
        <v>1837</v>
      </c>
      <c r="R583" s="57">
        <v>2302</v>
      </c>
      <c r="S583" s="57">
        <v>2134</v>
      </c>
      <c r="T583" s="57">
        <v>1925</v>
      </c>
      <c r="U583" s="57">
        <v>2358</v>
      </c>
    </row>
    <row r="584" spans="1:21" x14ac:dyDescent="0.2">
      <c r="A584" s="266" t="s">
        <v>172</v>
      </c>
      <c r="B584" s="267" t="s">
        <v>172</v>
      </c>
      <c r="C584" s="268" t="s">
        <v>172</v>
      </c>
      <c r="D584" s="99" t="s">
        <v>27</v>
      </c>
      <c r="E584" s="54">
        <v>5001124122</v>
      </c>
      <c r="F584" s="56">
        <v>24</v>
      </c>
      <c r="G584" s="54" t="s">
        <v>26</v>
      </c>
      <c r="H584" s="54" t="s">
        <v>52</v>
      </c>
      <c r="I584" s="54">
        <v>10</v>
      </c>
      <c r="J584" s="57">
        <v>464.40600000000001</v>
      </c>
      <c r="K584" s="57">
        <v>421</v>
      </c>
      <c r="L584" s="57">
        <v>410</v>
      </c>
      <c r="M584" s="57">
        <v>428</v>
      </c>
      <c r="N584" s="57">
        <v>369</v>
      </c>
      <c r="O584" s="57">
        <v>366</v>
      </c>
      <c r="P584" s="57">
        <v>383.625</v>
      </c>
      <c r="Q584" s="57">
        <v>361.375</v>
      </c>
      <c r="R584" s="57">
        <v>431</v>
      </c>
      <c r="S584" s="57">
        <v>429</v>
      </c>
      <c r="T584" s="57">
        <v>435</v>
      </c>
      <c r="U584" s="57">
        <v>489.59399999999999</v>
      </c>
    </row>
    <row r="585" spans="1:21" x14ac:dyDescent="0.2">
      <c r="A585" s="266" t="s">
        <v>172</v>
      </c>
      <c r="B585" s="267" t="s">
        <v>172</v>
      </c>
      <c r="C585" s="268" t="s">
        <v>172</v>
      </c>
      <c r="D585" s="99" t="s">
        <v>27</v>
      </c>
      <c r="E585" s="54">
        <v>5001940647</v>
      </c>
      <c r="F585" s="56">
        <v>24</v>
      </c>
      <c r="G585" s="54" t="s">
        <v>19</v>
      </c>
      <c r="H585" s="54" t="s">
        <v>52</v>
      </c>
      <c r="I585" s="54">
        <v>10</v>
      </c>
      <c r="J585" s="57">
        <v>2221</v>
      </c>
      <c r="K585" s="57">
        <v>1730</v>
      </c>
      <c r="L585" s="57">
        <v>1615</v>
      </c>
      <c r="M585" s="57">
        <v>1569</v>
      </c>
      <c r="N585" s="57">
        <v>1144</v>
      </c>
      <c r="O585" s="57">
        <v>1028</v>
      </c>
      <c r="P585" s="57">
        <v>1077</v>
      </c>
      <c r="Q585" s="57">
        <v>1080</v>
      </c>
      <c r="R585" s="57">
        <v>1138</v>
      </c>
      <c r="S585" s="57">
        <v>1288</v>
      </c>
      <c r="T585" s="57">
        <v>1250</v>
      </c>
      <c r="U585" s="57">
        <v>1489</v>
      </c>
    </row>
    <row r="586" spans="1:21" x14ac:dyDescent="0.2">
      <c r="A586" s="266" t="s">
        <v>172</v>
      </c>
      <c r="B586" s="267" t="s">
        <v>172</v>
      </c>
      <c r="C586" s="268" t="s">
        <v>172</v>
      </c>
      <c r="D586" s="99" t="s">
        <v>27</v>
      </c>
      <c r="E586" s="54">
        <v>5001189373</v>
      </c>
      <c r="F586" s="56">
        <v>24</v>
      </c>
      <c r="G586" s="54" t="s">
        <v>26</v>
      </c>
      <c r="H586" s="54" t="s">
        <v>52</v>
      </c>
      <c r="I586" s="54">
        <v>10</v>
      </c>
      <c r="J586" s="57">
        <v>1480</v>
      </c>
      <c r="K586" s="57">
        <v>1180</v>
      </c>
      <c r="L586" s="57">
        <v>1040</v>
      </c>
      <c r="M586" s="57">
        <v>970</v>
      </c>
      <c r="N586" s="57">
        <v>770</v>
      </c>
      <c r="O586" s="57">
        <v>840</v>
      </c>
      <c r="P586" s="57">
        <v>880</v>
      </c>
      <c r="Q586" s="57">
        <v>910</v>
      </c>
      <c r="R586" s="57">
        <v>1128</v>
      </c>
      <c r="S586" s="57"/>
      <c r="T586" s="57">
        <v>2386.2220000000002</v>
      </c>
      <c r="U586" s="57">
        <v>1391.0740000000001</v>
      </c>
    </row>
    <row r="587" spans="1:21" x14ac:dyDescent="0.2">
      <c r="A587" s="266" t="s">
        <v>172</v>
      </c>
      <c r="B587" s="267" t="s">
        <v>172</v>
      </c>
      <c r="C587" s="268" t="s">
        <v>172</v>
      </c>
      <c r="D587" s="99" t="s">
        <v>27</v>
      </c>
      <c r="E587" s="54">
        <v>5001148082</v>
      </c>
      <c r="F587" s="56">
        <v>24</v>
      </c>
      <c r="G587" s="54" t="s">
        <v>26</v>
      </c>
      <c r="H587" s="54" t="s">
        <v>52</v>
      </c>
      <c r="I587" s="54">
        <v>10</v>
      </c>
      <c r="J587" s="57">
        <v>720</v>
      </c>
      <c r="K587" s="57">
        <v>541.36</v>
      </c>
      <c r="L587" s="57">
        <v>604.72</v>
      </c>
      <c r="M587" s="57">
        <v>392.48</v>
      </c>
      <c r="N587" s="57">
        <v>240</v>
      </c>
      <c r="O587" s="57">
        <v>320</v>
      </c>
      <c r="P587" s="57">
        <v>1012.64</v>
      </c>
      <c r="Q587" s="57">
        <v>920.56</v>
      </c>
      <c r="R587" s="57">
        <v>981.92</v>
      </c>
      <c r="S587" s="57">
        <v>920.56</v>
      </c>
      <c r="T587" s="57">
        <v>889.84</v>
      </c>
      <c r="U587" s="57">
        <v>817.52</v>
      </c>
    </row>
    <row r="588" spans="1:21" x14ac:dyDescent="0.2">
      <c r="A588" s="266" t="s">
        <v>172</v>
      </c>
      <c r="B588" s="267" t="s">
        <v>172</v>
      </c>
      <c r="C588" s="268" t="s">
        <v>172</v>
      </c>
      <c r="D588" s="99" t="s">
        <v>27</v>
      </c>
      <c r="E588" s="54">
        <v>5001071402</v>
      </c>
      <c r="F588" s="56">
        <v>24</v>
      </c>
      <c r="G588" s="54" t="s">
        <v>26</v>
      </c>
      <c r="H588" s="54" t="s">
        <v>52</v>
      </c>
      <c r="I588" s="54">
        <v>10</v>
      </c>
      <c r="J588" s="57">
        <v>1040</v>
      </c>
      <c r="K588" s="57">
        <v>880</v>
      </c>
      <c r="L588" s="57">
        <v>800</v>
      </c>
      <c r="M588" s="57">
        <v>720</v>
      </c>
      <c r="N588" s="57">
        <v>560</v>
      </c>
      <c r="O588" s="57">
        <v>480</v>
      </c>
      <c r="P588" s="57">
        <v>560</v>
      </c>
      <c r="Q588" s="57">
        <v>320</v>
      </c>
      <c r="R588" s="57"/>
      <c r="S588" s="57"/>
      <c r="T588" s="57"/>
      <c r="U588" s="57"/>
    </row>
    <row r="589" spans="1:21" x14ac:dyDescent="0.2">
      <c r="A589" s="266" t="s">
        <v>172</v>
      </c>
      <c r="B589" s="267" t="s">
        <v>172</v>
      </c>
      <c r="C589" s="268" t="s">
        <v>172</v>
      </c>
      <c r="D589" s="99" t="s">
        <v>27</v>
      </c>
      <c r="E589" s="54">
        <v>5001792679</v>
      </c>
      <c r="F589" s="56">
        <v>24</v>
      </c>
      <c r="G589" s="54" t="s">
        <v>26</v>
      </c>
      <c r="H589" s="54" t="s">
        <v>52</v>
      </c>
      <c r="I589" s="54">
        <v>10</v>
      </c>
      <c r="J589" s="57">
        <v>170</v>
      </c>
      <c r="K589" s="57">
        <v>160</v>
      </c>
      <c r="L589" s="57">
        <v>140</v>
      </c>
      <c r="M589" s="57">
        <v>150</v>
      </c>
      <c r="N589" s="57">
        <v>120</v>
      </c>
      <c r="O589" s="57">
        <v>110</v>
      </c>
      <c r="P589" s="57">
        <v>100</v>
      </c>
      <c r="Q589" s="57">
        <v>100</v>
      </c>
      <c r="R589" s="57">
        <v>130</v>
      </c>
      <c r="S589" s="57">
        <v>140</v>
      </c>
      <c r="T589" s="57">
        <v>150</v>
      </c>
      <c r="U589" s="57">
        <v>170</v>
      </c>
    </row>
    <row r="590" spans="1:21" x14ac:dyDescent="0.2">
      <c r="A590" s="266" t="s">
        <v>172</v>
      </c>
      <c r="B590" s="267" t="s">
        <v>172</v>
      </c>
      <c r="C590" s="268" t="s">
        <v>172</v>
      </c>
      <c r="D590" s="99" t="s">
        <v>27</v>
      </c>
      <c r="E590" s="54">
        <v>5001101001</v>
      </c>
      <c r="F590" s="56">
        <v>24</v>
      </c>
      <c r="G590" s="54" t="s">
        <v>26</v>
      </c>
      <c r="H590" s="54" t="s">
        <v>52</v>
      </c>
      <c r="I590" s="54">
        <v>10</v>
      </c>
      <c r="J590" s="57">
        <v>80</v>
      </c>
      <c r="K590" s="57"/>
      <c r="L590" s="57">
        <v>240</v>
      </c>
      <c r="M590" s="57">
        <v>1680</v>
      </c>
      <c r="N590" s="57">
        <v>1440</v>
      </c>
      <c r="O590" s="57">
        <v>1280</v>
      </c>
      <c r="P590" s="57">
        <v>80</v>
      </c>
      <c r="Q590" s="57"/>
      <c r="R590" s="57"/>
      <c r="S590" s="57"/>
      <c r="T590" s="57"/>
      <c r="U590" s="57">
        <v>400</v>
      </c>
    </row>
    <row r="591" spans="1:21" x14ac:dyDescent="0.2">
      <c r="A591" s="266" t="s">
        <v>172</v>
      </c>
      <c r="B591" s="267" t="s">
        <v>172</v>
      </c>
      <c r="C591" s="268" t="s">
        <v>172</v>
      </c>
      <c r="D591" s="99" t="s">
        <v>27</v>
      </c>
      <c r="E591" s="54">
        <v>5001994133</v>
      </c>
      <c r="F591" s="56">
        <v>24</v>
      </c>
      <c r="G591" s="54" t="s">
        <v>26</v>
      </c>
      <c r="H591" s="54" t="s">
        <v>52</v>
      </c>
      <c r="I591" s="54">
        <v>10</v>
      </c>
      <c r="J591" s="57">
        <v>730</v>
      </c>
      <c r="K591" s="57">
        <v>668</v>
      </c>
      <c r="L591" s="57">
        <v>647</v>
      </c>
      <c r="M591" s="57">
        <v>572</v>
      </c>
      <c r="N591" s="57">
        <v>516</v>
      </c>
      <c r="O591" s="57">
        <v>533</v>
      </c>
      <c r="P591" s="57">
        <v>499</v>
      </c>
      <c r="Q591" s="57">
        <v>532</v>
      </c>
      <c r="R591" s="57">
        <v>615</v>
      </c>
      <c r="S591" s="57">
        <v>631</v>
      </c>
      <c r="T591" s="57">
        <v>655</v>
      </c>
      <c r="U591" s="57">
        <v>762</v>
      </c>
    </row>
    <row r="592" spans="1:21" x14ac:dyDescent="0.2">
      <c r="A592" s="266" t="s">
        <v>172</v>
      </c>
      <c r="B592" s="267" t="s">
        <v>172</v>
      </c>
      <c r="C592" s="268" t="s">
        <v>172</v>
      </c>
      <c r="D592" s="99" t="s">
        <v>27</v>
      </c>
      <c r="E592" s="54">
        <v>5000603055</v>
      </c>
      <c r="F592" s="56">
        <v>24</v>
      </c>
      <c r="G592" s="54" t="s">
        <v>26</v>
      </c>
      <c r="H592" s="54" t="s">
        <v>52</v>
      </c>
      <c r="I592" s="54">
        <v>10</v>
      </c>
      <c r="J592" s="57">
        <v>1893</v>
      </c>
      <c r="K592" s="57">
        <v>2178</v>
      </c>
      <c r="L592" s="57">
        <v>1769</v>
      </c>
      <c r="M592" s="57">
        <v>1270</v>
      </c>
      <c r="N592" s="57">
        <v>796</v>
      </c>
      <c r="O592" s="57">
        <v>577</v>
      </c>
      <c r="P592" s="57">
        <v>336</v>
      </c>
      <c r="Q592" s="57">
        <v>368</v>
      </c>
      <c r="R592" s="57">
        <v>389</v>
      </c>
      <c r="S592" s="57">
        <v>866</v>
      </c>
      <c r="T592" s="57">
        <v>1432</v>
      </c>
      <c r="U592" s="57">
        <v>1797</v>
      </c>
    </row>
    <row r="593" spans="1:21" x14ac:dyDescent="0.2">
      <c r="A593" s="266" t="s">
        <v>172</v>
      </c>
      <c r="B593" s="267" t="s">
        <v>172</v>
      </c>
      <c r="C593" s="268" t="s">
        <v>172</v>
      </c>
      <c r="D593" s="99" t="s">
        <v>27</v>
      </c>
      <c r="E593" s="54">
        <v>5001371014</v>
      </c>
      <c r="F593" s="56">
        <v>24</v>
      </c>
      <c r="G593" s="54" t="s">
        <v>26</v>
      </c>
      <c r="H593" s="54" t="s">
        <v>52</v>
      </c>
      <c r="I593" s="54">
        <v>10</v>
      </c>
      <c r="J593" s="57">
        <v>11200</v>
      </c>
      <c r="K593" s="57">
        <v>11040</v>
      </c>
      <c r="L593" s="57">
        <v>9040</v>
      </c>
      <c r="M593" s="57">
        <v>5840</v>
      </c>
      <c r="N593" s="57">
        <v>3360</v>
      </c>
      <c r="O593" s="57">
        <v>3200</v>
      </c>
      <c r="P593" s="57">
        <v>3520</v>
      </c>
      <c r="Q593" s="57">
        <v>3760</v>
      </c>
      <c r="R593" s="57">
        <v>2880</v>
      </c>
      <c r="S593" s="57">
        <v>4720</v>
      </c>
      <c r="T593" s="57">
        <v>7600</v>
      </c>
      <c r="U593" s="57">
        <v>11840</v>
      </c>
    </row>
    <row r="594" spans="1:21" x14ac:dyDescent="0.2">
      <c r="A594" s="266" t="s">
        <v>172</v>
      </c>
      <c r="B594" s="267" t="s">
        <v>172</v>
      </c>
      <c r="C594" s="268" t="s">
        <v>172</v>
      </c>
      <c r="D594" s="99" t="s">
        <v>27</v>
      </c>
      <c r="E594" s="54">
        <v>5000692385</v>
      </c>
      <c r="F594" s="56">
        <v>24</v>
      </c>
      <c r="G594" s="54" t="s">
        <v>26</v>
      </c>
      <c r="H594" s="54" t="s">
        <v>52</v>
      </c>
      <c r="I594" s="54">
        <v>10</v>
      </c>
      <c r="J594" s="57">
        <v>180</v>
      </c>
      <c r="K594" s="57">
        <v>160</v>
      </c>
      <c r="L594" s="57">
        <v>140</v>
      </c>
      <c r="M594" s="57">
        <v>120</v>
      </c>
      <c r="N594" s="57">
        <v>110</v>
      </c>
      <c r="O594" s="57">
        <v>120</v>
      </c>
      <c r="P594" s="57">
        <v>110</v>
      </c>
      <c r="Q594" s="57">
        <v>120</v>
      </c>
      <c r="R594" s="57">
        <v>153</v>
      </c>
      <c r="S594" s="57">
        <v>165</v>
      </c>
      <c r="T594" s="57">
        <v>192</v>
      </c>
      <c r="U594" s="57">
        <v>178</v>
      </c>
    </row>
    <row r="595" spans="1:21" x14ac:dyDescent="0.2">
      <c r="A595" s="266" t="s">
        <v>172</v>
      </c>
      <c r="B595" s="267" t="s">
        <v>172</v>
      </c>
      <c r="C595" s="268" t="s">
        <v>172</v>
      </c>
      <c r="D595" s="99" t="s">
        <v>27</v>
      </c>
      <c r="E595" s="54">
        <v>5000963879</v>
      </c>
      <c r="F595" s="56">
        <v>24</v>
      </c>
      <c r="G595" s="54" t="s">
        <v>26</v>
      </c>
      <c r="H595" s="54" t="s">
        <v>52</v>
      </c>
      <c r="I595" s="54">
        <v>10</v>
      </c>
      <c r="J595" s="57">
        <v>1350</v>
      </c>
      <c r="K595" s="57">
        <v>1190</v>
      </c>
      <c r="L595" s="57">
        <v>1080</v>
      </c>
      <c r="M595" s="57">
        <v>900</v>
      </c>
      <c r="N595" s="57">
        <v>760</v>
      </c>
      <c r="O595" s="57">
        <v>730</v>
      </c>
      <c r="P595" s="57">
        <v>730</v>
      </c>
      <c r="Q595" s="57">
        <v>810</v>
      </c>
      <c r="R595" s="57">
        <v>1040</v>
      </c>
      <c r="S595" s="57">
        <v>1150</v>
      </c>
      <c r="T595" s="57">
        <v>1430</v>
      </c>
      <c r="U595" s="57">
        <v>1291</v>
      </c>
    </row>
    <row r="596" spans="1:21" x14ac:dyDescent="0.2">
      <c r="A596" s="266" t="s">
        <v>172</v>
      </c>
      <c r="B596" s="267" t="s">
        <v>172</v>
      </c>
      <c r="C596" s="268" t="s">
        <v>172</v>
      </c>
      <c r="D596" s="99" t="s">
        <v>27</v>
      </c>
      <c r="E596" s="54">
        <v>5001483040</v>
      </c>
      <c r="F596" s="56">
        <v>24</v>
      </c>
      <c r="G596" s="54" t="s">
        <v>26</v>
      </c>
      <c r="H596" s="54" t="s">
        <v>52</v>
      </c>
      <c r="I596" s="54">
        <v>10</v>
      </c>
      <c r="J596" s="57">
        <v>2560</v>
      </c>
      <c r="K596" s="57">
        <v>2400</v>
      </c>
      <c r="L596" s="57">
        <v>1920</v>
      </c>
      <c r="M596" s="57">
        <v>1760</v>
      </c>
      <c r="N596" s="57">
        <v>1440</v>
      </c>
      <c r="O596" s="57">
        <v>1600</v>
      </c>
      <c r="P596" s="57">
        <v>1440</v>
      </c>
      <c r="Q596" s="57">
        <v>1600</v>
      </c>
      <c r="R596" s="57">
        <v>1920</v>
      </c>
      <c r="S596" s="57">
        <v>2240</v>
      </c>
      <c r="T596" s="57">
        <v>2400</v>
      </c>
      <c r="U596" s="57">
        <v>2080</v>
      </c>
    </row>
    <row r="597" spans="1:21" x14ac:dyDescent="0.2">
      <c r="A597" s="266" t="s">
        <v>172</v>
      </c>
      <c r="B597" s="267" t="s">
        <v>172</v>
      </c>
      <c r="C597" s="268" t="s">
        <v>172</v>
      </c>
      <c r="D597" s="99" t="s">
        <v>27</v>
      </c>
      <c r="E597" s="54">
        <v>5001624563</v>
      </c>
      <c r="F597" s="56">
        <v>24</v>
      </c>
      <c r="G597" s="54" t="s">
        <v>26</v>
      </c>
      <c r="H597" s="54" t="s">
        <v>52</v>
      </c>
      <c r="I597" s="54">
        <v>10</v>
      </c>
      <c r="J597" s="57">
        <v>5040</v>
      </c>
      <c r="K597" s="57">
        <v>4400</v>
      </c>
      <c r="L597" s="57">
        <v>3840</v>
      </c>
      <c r="M597" s="57">
        <v>3120</v>
      </c>
      <c r="N597" s="57">
        <v>2560</v>
      </c>
      <c r="O597" s="57">
        <v>2560</v>
      </c>
      <c r="P597" s="57">
        <v>2400</v>
      </c>
      <c r="Q597" s="57">
        <v>2960</v>
      </c>
      <c r="R597" s="57">
        <v>3760</v>
      </c>
      <c r="S597" s="57">
        <v>4160</v>
      </c>
      <c r="T597" s="57">
        <v>5200</v>
      </c>
      <c r="U597" s="57">
        <v>4800</v>
      </c>
    </row>
    <row r="598" spans="1:21" x14ac:dyDescent="0.2">
      <c r="A598" s="266" t="s">
        <v>172</v>
      </c>
      <c r="B598" s="267" t="s">
        <v>172</v>
      </c>
      <c r="C598" s="268" t="s">
        <v>172</v>
      </c>
      <c r="D598" s="99" t="s">
        <v>27</v>
      </c>
      <c r="E598" s="54">
        <v>5000038775</v>
      </c>
      <c r="F598" s="56">
        <v>24</v>
      </c>
      <c r="G598" s="54" t="s">
        <v>19</v>
      </c>
      <c r="H598" s="54" t="s">
        <v>52</v>
      </c>
      <c r="I598" s="54">
        <v>10</v>
      </c>
      <c r="J598" s="57">
        <v>527</v>
      </c>
      <c r="K598" s="57">
        <v>430</v>
      </c>
      <c r="L598" s="57">
        <v>380</v>
      </c>
      <c r="M598" s="57">
        <v>326</v>
      </c>
      <c r="N598" s="57">
        <v>288</v>
      </c>
      <c r="O598" s="57">
        <v>296</v>
      </c>
      <c r="P598" s="57">
        <v>298</v>
      </c>
      <c r="Q598" s="57">
        <v>338</v>
      </c>
      <c r="R598" s="57">
        <v>417</v>
      </c>
      <c r="S598" s="57">
        <v>533</v>
      </c>
      <c r="T598" s="57">
        <v>469</v>
      </c>
      <c r="U598" s="57">
        <v>444</v>
      </c>
    </row>
    <row r="599" spans="1:21" x14ac:dyDescent="0.2">
      <c r="A599" s="266" t="s">
        <v>172</v>
      </c>
      <c r="B599" s="267" t="s">
        <v>172</v>
      </c>
      <c r="C599" s="268" t="s">
        <v>172</v>
      </c>
      <c r="D599" s="99" t="s">
        <v>27</v>
      </c>
      <c r="E599" s="54">
        <v>5001985467</v>
      </c>
      <c r="F599" s="56">
        <v>24</v>
      </c>
      <c r="G599" s="54" t="s">
        <v>26</v>
      </c>
      <c r="H599" s="54" t="s">
        <v>52</v>
      </c>
      <c r="I599" s="54">
        <v>10</v>
      </c>
      <c r="J599" s="57"/>
      <c r="K599" s="57">
        <v>424</v>
      </c>
      <c r="L599" s="57"/>
      <c r="M599" s="57">
        <v>346</v>
      </c>
      <c r="N599" s="57"/>
      <c r="O599" s="57">
        <v>268</v>
      </c>
      <c r="P599" s="57"/>
      <c r="Q599" s="57">
        <v>272</v>
      </c>
      <c r="R599" s="57"/>
      <c r="S599" s="57">
        <v>367</v>
      </c>
      <c r="T599" s="57"/>
      <c r="U599" s="57">
        <v>458</v>
      </c>
    </row>
    <row r="600" spans="1:21" x14ac:dyDescent="0.2">
      <c r="A600" s="266" t="s">
        <v>172</v>
      </c>
      <c r="B600" s="267" t="s">
        <v>172</v>
      </c>
      <c r="C600" s="268" t="s">
        <v>172</v>
      </c>
      <c r="D600" s="99" t="s">
        <v>27</v>
      </c>
      <c r="E600" s="54">
        <v>5000120408</v>
      </c>
      <c r="F600" s="56">
        <v>24</v>
      </c>
      <c r="G600" s="54" t="s">
        <v>19</v>
      </c>
      <c r="H600" s="54" t="s">
        <v>52</v>
      </c>
      <c r="I600" s="54">
        <v>10</v>
      </c>
      <c r="J600" s="57">
        <v>1190</v>
      </c>
      <c r="K600" s="57">
        <v>1020</v>
      </c>
      <c r="L600" s="57">
        <v>980</v>
      </c>
      <c r="M600" s="57">
        <v>790</v>
      </c>
      <c r="N600" s="57">
        <v>660</v>
      </c>
      <c r="O600" s="57">
        <v>650</v>
      </c>
      <c r="P600" s="57">
        <v>630</v>
      </c>
      <c r="Q600" s="57">
        <v>720</v>
      </c>
      <c r="R600" s="57">
        <v>900</v>
      </c>
      <c r="S600" s="57">
        <v>1000</v>
      </c>
      <c r="T600" s="57">
        <v>1230</v>
      </c>
      <c r="U600" s="57">
        <v>1130</v>
      </c>
    </row>
    <row r="601" spans="1:21" x14ac:dyDescent="0.2">
      <c r="A601" s="266" t="s">
        <v>172</v>
      </c>
      <c r="B601" s="267" t="s">
        <v>172</v>
      </c>
      <c r="C601" s="268" t="s">
        <v>172</v>
      </c>
      <c r="D601" s="99" t="s">
        <v>27</v>
      </c>
      <c r="E601" s="54">
        <v>5000977914</v>
      </c>
      <c r="F601" s="56">
        <v>24</v>
      </c>
      <c r="G601" s="54" t="s">
        <v>19</v>
      </c>
      <c r="H601" s="54" t="s">
        <v>52</v>
      </c>
      <c r="I601" s="54">
        <v>10</v>
      </c>
      <c r="J601" s="57">
        <v>6320</v>
      </c>
      <c r="K601" s="57">
        <v>5040</v>
      </c>
      <c r="L601" s="57">
        <v>5200</v>
      </c>
      <c r="M601" s="57">
        <v>4240</v>
      </c>
      <c r="N601" s="57">
        <v>3440</v>
      </c>
      <c r="O601" s="57">
        <v>3200</v>
      </c>
      <c r="P601" s="57">
        <v>3440</v>
      </c>
      <c r="Q601" s="57">
        <v>4203.6000000000004</v>
      </c>
      <c r="R601" s="57">
        <v>4603.76</v>
      </c>
      <c r="S601" s="57">
        <v>5581.36</v>
      </c>
      <c r="T601" s="57">
        <v>5373.68</v>
      </c>
      <c r="U601" s="57">
        <v>7395.68</v>
      </c>
    </row>
    <row r="602" spans="1:21" x14ac:dyDescent="0.2">
      <c r="A602" s="266" t="s">
        <v>172</v>
      </c>
      <c r="B602" s="267" t="s">
        <v>172</v>
      </c>
      <c r="C602" s="268" t="s">
        <v>172</v>
      </c>
      <c r="D602" s="99" t="s">
        <v>27</v>
      </c>
      <c r="E602" s="54">
        <v>5000991013</v>
      </c>
      <c r="F602" s="56">
        <v>24</v>
      </c>
      <c r="G602" s="54" t="s">
        <v>26</v>
      </c>
      <c r="H602" s="54" t="s">
        <v>52</v>
      </c>
      <c r="I602" s="54">
        <v>10</v>
      </c>
      <c r="J602" s="57">
        <v>1490</v>
      </c>
      <c r="K602" s="57">
        <v>1490</v>
      </c>
      <c r="L602" s="57">
        <v>1420</v>
      </c>
      <c r="M602" s="57">
        <v>1160</v>
      </c>
      <c r="N602" s="57">
        <v>1050</v>
      </c>
      <c r="O602" s="57">
        <v>890</v>
      </c>
      <c r="P602" s="57">
        <v>900</v>
      </c>
      <c r="Q602" s="57">
        <v>870</v>
      </c>
      <c r="R602" s="57">
        <v>1070</v>
      </c>
      <c r="S602" s="57">
        <v>1150</v>
      </c>
      <c r="T602" s="57">
        <v>1290</v>
      </c>
      <c r="U602" s="57">
        <v>1570</v>
      </c>
    </row>
    <row r="603" spans="1:21" x14ac:dyDescent="0.2">
      <c r="A603" s="266" t="s">
        <v>172</v>
      </c>
      <c r="B603" s="267" t="s">
        <v>172</v>
      </c>
      <c r="C603" s="268" t="s">
        <v>172</v>
      </c>
      <c r="D603" s="99" t="s">
        <v>27</v>
      </c>
      <c r="E603" s="54">
        <v>5001708246</v>
      </c>
      <c r="F603" s="56">
        <v>24</v>
      </c>
      <c r="G603" s="54" t="s">
        <v>26</v>
      </c>
      <c r="H603" s="54" t="s">
        <v>52</v>
      </c>
      <c r="I603" s="54">
        <v>10</v>
      </c>
      <c r="J603" s="57">
        <v>319</v>
      </c>
      <c r="K603" s="57">
        <v>324</v>
      </c>
      <c r="L603" s="57">
        <v>317</v>
      </c>
      <c r="M603" s="57">
        <v>273</v>
      </c>
      <c r="N603" s="57">
        <v>259</v>
      </c>
      <c r="O603" s="57">
        <v>234</v>
      </c>
      <c r="P603" s="57">
        <v>242</v>
      </c>
      <c r="Q603" s="57">
        <v>230</v>
      </c>
      <c r="R603" s="57">
        <v>264</v>
      </c>
      <c r="S603" s="57">
        <v>271</v>
      </c>
      <c r="T603" s="57">
        <v>295</v>
      </c>
      <c r="U603" s="57">
        <v>347</v>
      </c>
    </row>
    <row r="604" spans="1:21" x14ac:dyDescent="0.2">
      <c r="A604" s="266" t="s">
        <v>172</v>
      </c>
      <c r="B604" s="267" t="s">
        <v>172</v>
      </c>
      <c r="C604" s="268" t="s">
        <v>172</v>
      </c>
      <c r="D604" s="99" t="s">
        <v>27</v>
      </c>
      <c r="E604" s="54">
        <v>5001375261</v>
      </c>
      <c r="F604" s="56">
        <v>24</v>
      </c>
      <c r="G604" s="54" t="s">
        <v>26</v>
      </c>
      <c r="H604" s="54" t="s">
        <v>52</v>
      </c>
      <c r="I604" s="54">
        <v>10</v>
      </c>
      <c r="J604" s="57">
        <v>624</v>
      </c>
      <c r="K604" s="57">
        <v>657</v>
      </c>
      <c r="L604" s="57">
        <v>604</v>
      </c>
      <c r="M604" s="57">
        <v>513</v>
      </c>
      <c r="N604" s="57">
        <v>483</v>
      </c>
      <c r="O604" s="57">
        <v>428</v>
      </c>
      <c r="P604" s="57">
        <v>303</v>
      </c>
      <c r="Q604" s="57">
        <v>258</v>
      </c>
      <c r="R604" s="57">
        <v>285</v>
      </c>
      <c r="S604" s="57">
        <v>379</v>
      </c>
      <c r="T604" s="57">
        <v>541</v>
      </c>
      <c r="U604" s="57">
        <v>702</v>
      </c>
    </row>
    <row r="605" spans="1:21" x14ac:dyDescent="0.2">
      <c r="A605" s="266" t="s">
        <v>172</v>
      </c>
      <c r="B605" s="267" t="s">
        <v>172</v>
      </c>
      <c r="C605" s="268" t="s">
        <v>172</v>
      </c>
      <c r="D605" s="99" t="s">
        <v>27</v>
      </c>
      <c r="E605" s="54">
        <v>5001919209</v>
      </c>
      <c r="F605" s="56">
        <v>24</v>
      </c>
      <c r="G605" s="54" t="s">
        <v>19</v>
      </c>
      <c r="H605" s="54" t="s">
        <v>52</v>
      </c>
      <c r="I605" s="54">
        <v>10</v>
      </c>
      <c r="J605" s="57">
        <v>290</v>
      </c>
      <c r="K605" s="57">
        <v>237</v>
      </c>
      <c r="L605" s="57">
        <v>305</v>
      </c>
      <c r="M605" s="57">
        <v>274</v>
      </c>
      <c r="N605" s="57">
        <v>272</v>
      </c>
      <c r="O605" s="57">
        <v>189</v>
      </c>
      <c r="P605" s="57">
        <v>184</v>
      </c>
      <c r="Q605" s="57">
        <v>225</v>
      </c>
      <c r="R605" s="57">
        <v>240</v>
      </c>
      <c r="S605" s="57">
        <v>171</v>
      </c>
      <c r="T605" s="57">
        <v>172</v>
      </c>
      <c r="U605" s="57">
        <v>253</v>
      </c>
    </row>
    <row r="606" spans="1:21" x14ac:dyDescent="0.2">
      <c r="A606" s="266" t="s">
        <v>172</v>
      </c>
      <c r="B606" s="267" t="s">
        <v>172</v>
      </c>
      <c r="C606" s="268" t="s">
        <v>172</v>
      </c>
      <c r="D606" s="99" t="s">
        <v>27</v>
      </c>
      <c r="E606" s="54">
        <v>5000793017</v>
      </c>
      <c r="F606" s="56">
        <v>24</v>
      </c>
      <c r="G606" s="54" t="s">
        <v>19</v>
      </c>
      <c r="H606" s="54" t="s">
        <v>52</v>
      </c>
      <c r="I606" s="54">
        <v>10</v>
      </c>
      <c r="J606" s="57">
        <v>1280</v>
      </c>
      <c r="K606" s="57">
        <v>1440</v>
      </c>
      <c r="L606" s="57">
        <v>1120</v>
      </c>
      <c r="M606" s="57">
        <v>1120</v>
      </c>
      <c r="N606" s="57">
        <v>960</v>
      </c>
      <c r="O606" s="57">
        <v>800</v>
      </c>
      <c r="P606" s="57">
        <v>640</v>
      </c>
      <c r="Q606" s="57">
        <v>800</v>
      </c>
      <c r="R606" s="57">
        <v>960</v>
      </c>
      <c r="S606" s="57">
        <v>960</v>
      </c>
      <c r="T606" s="57">
        <v>1280</v>
      </c>
      <c r="U606" s="57">
        <v>1440</v>
      </c>
    </row>
    <row r="607" spans="1:21" x14ac:dyDescent="0.2">
      <c r="A607" s="266" t="s">
        <v>172</v>
      </c>
      <c r="B607" s="267" t="s">
        <v>172</v>
      </c>
      <c r="C607" s="268" t="s">
        <v>172</v>
      </c>
      <c r="D607" s="99" t="s">
        <v>27</v>
      </c>
      <c r="E607" s="54">
        <v>5000079684</v>
      </c>
      <c r="F607" s="56">
        <v>24</v>
      </c>
      <c r="G607" s="54" t="s">
        <v>26</v>
      </c>
      <c r="H607" s="54" t="s">
        <v>52</v>
      </c>
      <c r="I607" s="54">
        <v>10</v>
      </c>
      <c r="J607" s="57">
        <v>2970</v>
      </c>
      <c r="K607" s="57">
        <v>2880</v>
      </c>
      <c r="L607" s="57">
        <v>2960</v>
      </c>
      <c r="M607" s="57">
        <v>0</v>
      </c>
      <c r="N607" s="57">
        <v>0</v>
      </c>
      <c r="O607" s="57">
        <v>0</v>
      </c>
      <c r="P607" s="57">
        <v>0</v>
      </c>
      <c r="Q607" s="57"/>
      <c r="R607" s="57"/>
      <c r="S607" s="57"/>
      <c r="T607" s="57"/>
      <c r="U607" s="57"/>
    </row>
    <row r="608" spans="1:21" x14ac:dyDescent="0.2">
      <c r="A608" s="266" t="s">
        <v>172</v>
      </c>
      <c r="B608" s="267" t="s">
        <v>172</v>
      </c>
      <c r="C608" s="268" t="s">
        <v>172</v>
      </c>
      <c r="D608" s="99" t="s">
        <v>27</v>
      </c>
      <c r="E608" s="54">
        <v>5000770508</v>
      </c>
      <c r="F608" s="56">
        <v>24</v>
      </c>
      <c r="G608" s="54" t="s">
        <v>19</v>
      </c>
      <c r="H608" s="54" t="s">
        <v>52</v>
      </c>
      <c r="I608" s="54">
        <v>10</v>
      </c>
      <c r="J608" s="57">
        <v>450</v>
      </c>
      <c r="K608" s="57">
        <v>170</v>
      </c>
      <c r="L608" s="57">
        <v>420</v>
      </c>
      <c r="M608" s="57">
        <v>360</v>
      </c>
      <c r="N608" s="57">
        <v>300</v>
      </c>
      <c r="O608" s="57">
        <v>270</v>
      </c>
      <c r="P608" s="57">
        <v>260</v>
      </c>
      <c r="Q608" s="57">
        <v>250</v>
      </c>
      <c r="R608" s="57">
        <v>320</v>
      </c>
      <c r="S608" s="57">
        <v>340</v>
      </c>
      <c r="T608" s="57">
        <v>370</v>
      </c>
      <c r="U608" s="57">
        <v>450</v>
      </c>
    </row>
    <row r="609" spans="1:21" x14ac:dyDescent="0.2">
      <c r="A609" s="266" t="s">
        <v>172</v>
      </c>
      <c r="B609" s="267" t="s">
        <v>172</v>
      </c>
      <c r="C609" s="268" t="s">
        <v>172</v>
      </c>
      <c r="D609" s="99" t="s">
        <v>27</v>
      </c>
      <c r="E609" s="54">
        <v>5000342368</v>
      </c>
      <c r="F609" s="56">
        <v>24</v>
      </c>
      <c r="G609" s="54" t="s">
        <v>26</v>
      </c>
      <c r="H609" s="54" t="s">
        <v>52</v>
      </c>
      <c r="I609" s="54">
        <v>10</v>
      </c>
      <c r="J609" s="57">
        <v>130</v>
      </c>
      <c r="K609" s="57">
        <v>130</v>
      </c>
      <c r="L609" s="57">
        <v>130</v>
      </c>
      <c r="M609" s="57">
        <v>110</v>
      </c>
      <c r="N609" s="57">
        <v>90</v>
      </c>
      <c r="O609" s="57">
        <v>50</v>
      </c>
      <c r="P609" s="57">
        <v>40</v>
      </c>
      <c r="Q609" s="57">
        <v>50</v>
      </c>
      <c r="R609" s="57">
        <v>40</v>
      </c>
      <c r="S609" s="57">
        <v>40</v>
      </c>
      <c r="T609" s="57">
        <v>60</v>
      </c>
      <c r="U609" s="57">
        <v>140</v>
      </c>
    </row>
    <row r="610" spans="1:21" x14ac:dyDescent="0.2">
      <c r="A610" s="266" t="s">
        <v>172</v>
      </c>
      <c r="B610" s="267" t="s">
        <v>172</v>
      </c>
      <c r="C610" s="268" t="s">
        <v>172</v>
      </c>
      <c r="D610" s="99" t="s">
        <v>27</v>
      </c>
      <c r="E610" s="54">
        <v>5001214372</v>
      </c>
      <c r="F610" s="56">
        <v>24</v>
      </c>
      <c r="G610" s="54" t="s">
        <v>26</v>
      </c>
      <c r="H610" s="54" t="s">
        <v>52</v>
      </c>
      <c r="I610" s="54">
        <v>10</v>
      </c>
      <c r="J610" s="57">
        <v>480</v>
      </c>
      <c r="K610" s="57">
        <v>560</v>
      </c>
      <c r="L610" s="57">
        <v>480</v>
      </c>
      <c r="M610" s="57">
        <v>400</v>
      </c>
      <c r="N610" s="57">
        <v>320</v>
      </c>
      <c r="O610" s="57">
        <v>320</v>
      </c>
      <c r="P610" s="57">
        <v>400</v>
      </c>
      <c r="Q610" s="57">
        <v>320</v>
      </c>
      <c r="R610" s="57">
        <v>400</v>
      </c>
      <c r="S610" s="57">
        <v>400</v>
      </c>
      <c r="T610" s="57">
        <v>480</v>
      </c>
      <c r="U610" s="57">
        <v>560</v>
      </c>
    </row>
    <row r="611" spans="1:21" x14ac:dyDescent="0.2">
      <c r="A611" s="266" t="s">
        <v>172</v>
      </c>
      <c r="B611" s="267" t="s">
        <v>172</v>
      </c>
      <c r="C611" s="268" t="s">
        <v>172</v>
      </c>
      <c r="D611" s="99" t="s">
        <v>27</v>
      </c>
      <c r="E611" s="54">
        <v>5000083071</v>
      </c>
      <c r="F611" s="56">
        <v>24</v>
      </c>
      <c r="G611" s="54" t="s">
        <v>19</v>
      </c>
      <c r="H611" s="54" t="s">
        <v>52</v>
      </c>
      <c r="I611" s="54">
        <v>10</v>
      </c>
      <c r="J611" s="57">
        <v>1050</v>
      </c>
      <c r="K611" s="57">
        <v>1070</v>
      </c>
      <c r="L611" s="57">
        <v>960</v>
      </c>
      <c r="M611" s="57">
        <v>940</v>
      </c>
      <c r="N611" s="57">
        <v>790</v>
      </c>
      <c r="O611" s="57">
        <v>710</v>
      </c>
      <c r="P611" s="57">
        <v>759</v>
      </c>
      <c r="Q611" s="57">
        <v>581</v>
      </c>
      <c r="R611" s="57">
        <v>780</v>
      </c>
      <c r="S611" s="57">
        <v>815</v>
      </c>
      <c r="T611" s="57">
        <v>1419</v>
      </c>
      <c r="U611" s="57">
        <v>1682</v>
      </c>
    </row>
    <row r="612" spans="1:21" x14ac:dyDescent="0.2">
      <c r="A612" s="266" t="s">
        <v>172</v>
      </c>
      <c r="B612" s="267" t="s">
        <v>172</v>
      </c>
      <c r="C612" s="268" t="s">
        <v>172</v>
      </c>
      <c r="D612" s="99" t="s">
        <v>27</v>
      </c>
      <c r="E612" s="54">
        <v>5000700725</v>
      </c>
      <c r="F612" s="56">
        <v>24</v>
      </c>
      <c r="G612" s="54" t="s">
        <v>19</v>
      </c>
      <c r="H612" s="54" t="s">
        <v>52</v>
      </c>
      <c r="I612" s="54">
        <v>10</v>
      </c>
      <c r="J612" s="57">
        <v>1190</v>
      </c>
      <c r="K612" s="57">
        <v>1180</v>
      </c>
      <c r="L612" s="57">
        <v>1080</v>
      </c>
      <c r="M612" s="57">
        <v>900</v>
      </c>
      <c r="N612" s="57">
        <v>810</v>
      </c>
      <c r="O612" s="57">
        <v>860</v>
      </c>
      <c r="P612" s="57">
        <v>860</v>
      </c>
      <c r="Q612" s="57">
        <v>790</v>
      </c>
      <c r="R612" s="57">
        <v>1140</v>
      </c>
      <c r="S612" s="57">
        <v>1180</v>
      </c>
      <c r="T612" s="57">
        <v>1330</v>
      </c>
      <c r="U612" s="57">
        <v>1290</v>
      </c>
    </row>
    <row r="613" spans="1:21" x14ac:dyDescent="0.2">
      <c r="A613" s="266" t="s">
        <v>172</v>
      </c>
      <c r="B613" s="267" t="s">
        <v>172</v>
      </c>
      <c r="C613" s="268" t="s">
        <v>172</v>
      </c>
      <c r="D613" s="99" t="s">
        <v>27</v>
      </c>
      <c r="E613" s="54">
        <v>5001011386</v>
      </c>
      <c r="F613" s="56">
        <v>24</v>
      </c>
      <c r="G613" s="54" t="s">
        <v>26</v>
      </c>
      <c r="H613" s="54" t="s">
        <v>52</v>
      </c>
      <c r="I613" s="54">
        <v>10</v>
      </c>
      <c r="J613" s="57">
        <v>1089</v>
      </c>
      <c r="K613" s="57">
        <v>1102</v>
      </c>
      <c r="L613" s="57">
        <v>1020</v>
      </c>
      <c r="M613" s="57">
        <v>831</v>
      </c>
      <c r="N613" s="57">
        <v>735</v>
      </c>
      <c r="O613" s="57">
        <v>650</v>
      </c>
      <c r="P613" s="57">
        <v>642</v>
      </c>
      <c r="Q613" s="57">
        <v>614</v>
      </c>
      <c r="R613" s="57">
        <v>750</v>
      </c>
      <c r="S613" s="57">
        <v>829</v>
      </c>
      <c r="T613" s="57">
        <v>964</v>
      </c>
      <c r="U613" s="57">
        <v>1174</v>
      </c>
    </row>
    <row r="614" spans="1:21" x14ac:dyDescent="0.2">
      <c r="A614" s="266" t="s">
        <v>172</v>
      </c>
      <c r="B614" s="267" t="s">
        <v>172</v>
      </c>
      <c r="C614" s="268" t="s">
        <v>172</v>
      </c>
      <c r="D614" s="99" t="s">
        <v>27</v>
      </c>
      <c r="E614" s="54">
        <v>5001175165</v>
      </c>
      <c r="F614" s="56">
        <v>24</v>
      </c>
      <c r="G614" s="54" t="s">
        <v>26</v>
      </c>
      <c r="H614" s="54" t="s">
        <v>52</v>
      </c>
      <c r="I614" s="54">
        <v>10</v>
      </c>
      <c r="J614" s="57">
        <v>1760</v>
      </c>
      <c r="K614" s="57">
        <v>2080</v>
      </c>
      <c r="L614" s="57">
        <v>1600</v>
      </c>
      <c r="M614" s="57">
        <v>1600</v>
      </c>
      <c r="N614" s="57">
        <v>1440</v>
      </c>
      <c r="O614" s="57">
        <v>1280</v>
      </c>
      <c r="P614" s="57">
        <v>704</v>
      </c>
      <c r="Q614" s="57">
        <v>2016</v>
      </c>
      <c r="R614" s="57">
        <v>1440</v>
      </c>
      <c r="S614" s="57">
        <v>1440</v>
      </c>
      <c r="T614" s="57">
        <v>1830.08</v>
      </c>
      <c r="U614" s="57">
        <v>1689.92</v>
      </c>
    </row>
    <row r="615" spans="1:21" x14ac:dyDescent="0.2">
      <c r="A615" s="266" t="s">
        <v>172</v>
      </c>
      <c r="B615" s="267" t="s">
        <v>172</v>
      </c>
      <c r="C615" s="268" t="s">
        <v>172</v>
      </c>
      <c r="D615" s="99" t="s">
        <v>27</v>
      </c>
      <c r="E615" s="54">
        <v>5001704231</v>
      </c>
      <c r="F615" s="56">
        <v>24</v>
      </c>
      <c r="G615" s="54" t="s">
        <v>19</v>
      </c>
      <c r="H615" s="54" t="s">
        <v>52</v>
      </c>
      <c r="I615" s="54">
        <v>10</v>
      </c>
      <c r="J615" s="57">
        <v>160</v>
      </c>
      <c r="K615" s="57">
        <v>160</v>
      </c>
      <c r="L615" s="57">
        <v>160</v>
      </c>
      <c r="M615" s="57">
        <v>160</v>
      </c>
      <c r="N615" s="57">
        <v>160</v>
      </c>
      <c r="O615" s="57">
        <v>160</v>
      </c>
      <c r="P615" s="57">
        <v>180</v>
      </c>
      <c r="Q615" s="57">
        <v>130</v>
      </c>
      <c r="R615" s="57">
        <v>150</v>
      </c>
      <c r="S615" s="57">
        <v>130</v>
      </c>
      <c r="T615" s="57">
        <v>130</v>
      </c>
      <c r="U615" s="57">
        <v>143</v>
      </c>
    </row>
    <row r="616" spans="1:21" x14ac:dyDescent="0.2">
      <c r="A616" s="266" t="s">
        <v>172</v>
      </c>
      <c r="B616" s="267" t="s">
        <v>172</v>
      </c>
      <c r="C616" s="268" t="s">
        <v>172</v>
      </c>
      <c r="D616" s="99" t="s">
        <v>27</v>
      </c>
      <c r="E616" s="54">
        <v>5002017800</v>
      </c>
      <c r="F616" s="56">
        <v>24</v>
      </c>
      <c r="G616" s="54" t="s">
        <v>26</v>
      </c>
      <c r="H616" s="54" t="s">
        <v>52</v>
      </c>
      <c r="I616" s="54">
        <v>10</v>
      </c>
      <c r="J616" s="57">
        <v>1880</v>
      </c>
      <c r="K616" s="57">
        <v>1420</v>
      </c>
      <c r="L616" s="57">
        <v>1500</v>
      </c>
      <c r="M616" s="57">
        <v>1230</v>
      </c>
      <c r="N616" s="57">
        <v>1140</v>
      </c>
      <c r="O616" s="57">
        <v>970</v>
      </c>
      <c r="P616" s="57">
        <v>1000</v>
      </c>
      <c r="Q616" s="57">
        <v>1130</v>
      </c>
      <c r="R616" s="57">
        <v>1450</v>
      </c>
      <c r="S616" s="57">
        <v>1570</v>
      </c>
      <c r="T616" s="57">
        <v>1870</v>
      </c>
      <c r="U616" s="57">
        <v>2170</v>
      </c>
    </row>
    <row r="617" spans="1:21" x14ac:dyDescent="0.2">
      <c r="A617" s="266" t="s">
        <v>172</v>
      </c>
      <c r="B617" s="267" t="s">
        <v>172</v>
      </c>
      <c r="C617" s="268" t="s">
        <v>172</v>
      </c>
      <c r="D617" s="99" t="s">
        <v>27</v>
      </c>
      <c r="E617" s="54">
        <v>5001475378</v>
      </c>
      <c r="F617" s="56">
        <v>24</v>
      </c>
      <c r="G617" s="54" t="s">
        <v>26</v>
      </c>
      <c r="H617" s="54" t="s">
        <v>52</v>
      </c>
      <c r="I617" s="54">
        <v>10</v>
      </c>
      <c r="J617" s="57">
        <v>480</v>
      </c>
      <c r="K617" s="57">
        <v>430</v>
      </c>
      <c r="L617" s="57">
        <v>480</v>
      </c>
      <c r="M617" s="57">
        <v>390</v>
      </c>
      <c r="N617" s="57">
        <v>360</v>
      </c>
      <c r="O617" s="57">
        <v>330</v>
      </c>
      <c r="P617" s="57">
        <v>280</v>
      </c>
      <c r="Q617" s="57">
        <v>300</v>
      </c>
      <c r="R617" s="57">
        <v>399</v>
      </c>
      <c r="S617" s="57">
        <v>417</v>
      </c>
      <c r="T617" s="57">
        <v>494</v>
      </c>
      <c r="U617" s="57">
        <v>608</v>
      </c>
    </row>
    <row r="618" spans="1:21" x14ac:dyDescent="0.2">
      <c r="A618" s="266" t="s">
        <v>172</v>
      </c>
      <c r="B618" s="267" t="s">
        <v>172</v>
      </c>
      <c r="C618" s="268" t="s">
        <v>172</v>
      </c>
      <c r="D618" s="99" t="s">
        <v>27</v>
      </c>
      <c r="E618" s="54">
        <v>5001285740</v>
      </c>
      <c r="F618" s="56">
        <v>24</v>
      </c>
      <c r="G618" s="54" t="s">
        <v>26</v>
      </c>
      <c r="H618" s="54" t="s">
        <v>52</v>
      </c>
      <c r="I618" s="54">
        <v>10</v>
      </c>
      <c r="J618" s="57">
        <v>2510</v>
      </c>
      <c r="K618" s="57">
        <v>2310</v>
      </c>
      <c r="L618" s="57">
        <v>2230</v>
      </c>
      <c r="M618" s="57">
        <v>1780</v>
      </c>
      <c r="N618" s="57">
        <v>1580</v>
      </c>
      <c r="O618" s="57">
        <v>1470</v>
      </c>
      <c r="P618" s="57">
        <v>1280</v>
      </c>
      <c r="Q618" s="57">
        <v>1250</v>
      </c>
      <c r="R618" s="57">
        <v>1623</v>
      </c>
      <c r="S618" s="57">
        <v>1717</v>
      </c>
      <c r="T618" s="57">
        <v>2043</v>
      </c>
      <c r="U618" s="57">
        <v>2470</v>
      </c>
    </row>
    <row r="619" spans="1:21" x14ac:dyDescent="0.2">
      <c r="A619" s="266" t="s">
        <v>172</v>
      </c>
      <c r="B619" s="267" t="s">
        <v>172</v>
      </c>
      <c r="C619" s="268" t="s">
        <v>172</v>
      </c>
      <c r="D619" s="99" t="s">
        <v>27</v>
      </c>
      <c r="E619" s="54">
        <v>5000735025</v>
      </c>
      <c r="F619" s="56">
        <v>24</v>
      </c>
      <c r="G619" s="54" t="s">
        <v>26</v>
      </c>
      <c r="H619" s="54" t="s">
        <v>52</v>
      </c>
      <c r="I619" s="54">
        <v>10</v>
      </c>
      <c r="J619" s="57">
        <v>940</v>
      </c>
      <c r="K619" s="57">
        <v>880</v>
      </c>
      <c r="L619" s="57">
        <v>880</v>
      </c>
      <c r="M619" s="57">
        <v>710</v>
      </c>
      <c r="N619" s="57">
        <v>640</v>
      </c>
      <c r="O619" s="57">
        <v>590</v>
      </c>
      <c r="P619" s="57">
        <v>520</v>
      </c>
      <c r="Q619" s="57">
        <v>530</v>
      </c>
      <c r="R619" s="57">
        <v>721</v>
      </c>
      <c r="S619" s="57">
        <v>747</v>
      </c>
      <c r="T619" s="57">
        <v>879</v>
      </c>
      <c r="U619" s="57">
        <v>1076</v>
      </c>
    </row>
    <row r="620" spans="1:21" x14ac:dyDescent="0.2">
      <c r="A620" s="266" t="s">
        <v>172</v>
      </c>
      <c r="B620" s="267" t="s">
        <v>172</v>
      </c>
      <c r="C620" s="268" t="s">
        <v>172</v>
      </c>
      <c r="D620" s="99" t="s">
        <v>27</v>
      </c>
      <c r="E620" s="54">
        <v>5001585433</v>
      </c>
      <c r="F620" s="56">
        <v>24</v>
      </c>
      <c r="G620" s="54" t="s">
        <v>19</v>
      </c>
      <c r="H620" s="54" t="s">
        <v>52</v>
      </c>
      <c r="I620" s="54">
        <v>10</v>
      </c>
      <c r="J620" s="57">
        <v>972</v>
      </c>
      <c r="K620" s="57">
        <v>916</v>
      </c>
      <c r="L620" s="57">
        <v>842</v>
      </c>
      <c r="M620" s="57">
        <v>741</v>
      </c>
      <c r="N620" s="57">
        <v>737</v>
      </c>
      <c r="O620" s="57">
        <v>660</v>
      </c>
      <c r="P620" s="57">
        <v>623</v>
      </c>
      <c r="Q620" s="57">
        <v>679</v>
      </c>
      <c r="R620" s="57">
        <v>756</v>
      </c>
      <c r="S620" s="57">
        <v>795</v>
      </c>
      <c r="T620" s="57">
        <v>979</v>
      </c>
      <c r="U620" s="57">
        <v>1020</v>
      </c>
    </row>
    <row r="621" spans="1:21" x14ac:dyDescent="0.2">
      <c r="A621" s="266" t="s">
        <v>172</v>
      </c>
      <c r="B621" s="267" t="s">
        <v>172</v>
      </c>
      <c r="C621" s="268" t="s">
        <v>172</v>
      </c>
      <c r="D621" s="99" t="s">
        <v>27</v>
      </c>
      <c r="E621" s="54">
        <v>5001483601</v>
      </c>
      <c r="F621" s="56">
        <v>24</v>
      </c>
      <c r="G621" s="54" t="s">
        <v>26</v>
      </c>
      <c r="H621" s="54" t="s">
        <v>52</v>
      </c>
      <c r="I621" s="54">
        <v>10</v>
      </c>
      <c r="J621" s="57">
        <v>290</v>
      </c>
      <c r="K621" s="57">
        <v>240</v>
      </c>
      <c r="L621" s="57">
        <v>240</v>
      </c>
      <c r="M621" s="57">
        <v>190</v>
      </c>
      <c r="N621" s="57">
        <v>190</v>
      </c>
      <c r="O621" s="57">
        <v>172</v>
      </c>
      <c r="P621" s="57">
        <v>183</v>
      </c>
      <c r="Q621" s="57">
        <v>179</v>
      </c>
      <c r="R621" s="57">
        <v>211</v>
      </c>
      <c r="S621" s="57">
        <v>235</v>
      </c>
      <c r="T621" s="57">
        <v>249</v>
      </c>
      <c r="U621" s="57">
        <v>294</v>
      </c>
    </row>
    <row r="622" spans="1:21" x14ac:dyDescent="0.2">
      <c r="A622" s="266" t="s">
        <v>172</v>
      </c>
      <c r="B622" s="267" t="s">
        <v>172</v>
      </c>
      <c r="C622" s="268" t="s">
        <v>172</v>
      </c>
      <c r="D622" s="99" t="s">
        <v>27</v>
      </c>
      <c r="E622" s="54">
        <v>5000072765</v>
      </c>
      <c r="F622" s="56">
        <v>24</v>
      </c>
      <c r="G622" s="54" t="s">
        <v>26</v>
      </c>
      <c r="H622" s="54" t="s">
        <v>52</v>
      </c>
      <c r="I622" s="54">
        <v>10</v>
      </c>
      <c r="J622" s="57">
        <v>559</v>
      </c>
      <c r="K622" s="57">
        <v>528</v>
      </c>
      <c r="L622" s="57">
        <v>541</v>
      </c>
      <c r="M622" s="57">
        <v>469</v>
      </c>
      <c r="N622" s="57">
        <v>459</v>
      </c>
      <c r="O622" s="57">
        <v>466</v>
      </c>
      <c r="P622" s="57">
        <v>430</v>
      </c>
      <c r="Q622" s="57">
        <v>427</v>
      </c>
      <c r="R622" s="57">
        <v>517</v>
      </c>
      <c r="S622" s="57">
        <v>486</v>
      </c>
      <c r="T622" s="57">
        <v>530</v>
      </c>
      <c r="U622" s="57">
        <v>613</v>
      </c>
    </row>
    <row r="623" spans="1:21" x14ac:dyDescent="0.2">
      <c r="A623" s="266" t="s">
        <v>172</v>
      </c>
      <c r="B623" s="267" t="s">
        <v>172</v>
      </c>
      <c r="C623" s="268" t="s">
        <v>172</v>
      </c>
      <c r="D623" s="99" t="s">
        <v>27</v>
      </c>
      <c r="E623" s="54">
        <v>5001007147</v>
      </c>
      <c r="F623" s="56">
        <v>24</v>
      </c>
      <c r="G623" s="54" t="s">
        <v>19</v>
      </c>
      <c r="H623" s="54" t="s">
        <v>52</v>
      </c>
      <c r="I623" s="54">
        <v>10</v>
      </c>
      <c r="J623" s="57">
        <v>480</v>
      </c>
      <c r="K623" s="57">
        <v>460</v>
      </c>
      <c r="L623" s="57">
        <v>460</v>
      </c>
      <c r="M623" s="57">
        <v>400</v>
      </c>
      <c r="N623" s="57">
        <v>380</v>
      </c>
      <c r="O623" s="57">
        <v>380</v>
      </c>
      <c r="P623" s="57">
        <v>350</v>
      </c>
      <c r="Q623" s="57">
        <v>358.96600000000001</v>
      </c>
      <c r="R623" s="57">
        <v>413.03399999999999</v>
      </c>
      <c r="S623" s="57">
        <v>400</v>
      </c>
      <c r="T623" s="57">
        <v>445</v>
      </c>
      <c r="U623" s="57">
        <v>534</v>
      </c>
    </row>
    <row r="624" spans="1:21" x14ac:dyDescent="0.2">
      <c r="A624" s="266" t="s">
        <v>172</v>
      </c>
      <c r="B624" s="267" t="s">
        <v>172</v>
      </c>
      <c r="C624" s="268" t="s">
        <v>172</v>
      </c>
      <c r="D624" s="99" t="s">
        <v>27</v>
      </c>
      <c r="E624" s="54">
        <v>5000774007</v>
      </c>
      <c r="F624" s="56">
        <v>24</v>
      </c>
      <c r="G624" s="54" t="s">
        <v>26</v>
      </c>
      <c r="H624" s="54" t="s">
        <v>52</v>
      </c>
      <c r="I624" s="54">
        <v>10</v>
      </c>
      <c r="J624" s="57">
        <v>283</v>
      </c>
      <c r="K624" s="57">
        <v>271</v>
      </c>
      <c r="L624" s="57">
        <v>221</v>
      </c>
      <c r="M624" s="57">
        <v>215.542</v>
      </c>
      <c r="N624" s="57">
        <v>160.458</v>
      </c>
      <c r="O624" s="57">
        <v>172</v>
      </c>
      <c r="P624" s="57">
        <v>146</v>
      </c>
      <c r="Q624" s="57">
        <v>153</v>
      </c>
      <c r="R624" s="57">
        <v>199</v>
      </c>
      <c r="S624" s="57">
        <v>209</v>
      </c>
      <c r="T624" s="57">
        <v>266</v>
      </c>
      <c r="U624" s="57">
        <v>279</v>
      </c>
    </row>
    <row r="625" spans="1:21" x14ac:dyDescent="0.2">
      <c r="A625" s="266" t="s">
        <v>172</v>
      </c>
      <c r="B625" s="267" t="s">
        <v>172</v>
      </c>
      <c r="C625" s="268" t="s">
        <v>172</v>
      </c>
      <c r="D625" s="99" t="s">
        <v>27</v>
      </c>
      <c r="E625" s="54">
        <v>5000277434</v>
      </c>
      <c r="F625" s="56">
        <v>24</v>
      </c>
      <c r="G625" s="54" t="s">
        <v>26</v>
      </c>
      <c r="H625" s="54" t="s">
        <v>52</v>
      </c>
      <c r="I625" s="54">
        <v>10</v>
      </c>
      <c r="J625" s="57">
        <v>6880</v>
      </c>
      <c r="K625" s="57">
        <v>6720</v>
      </c>
      <c r="L625" s="57">
        <v>7440</v>
      </c>
      <c r="M625" s="57">
        <v>5840</v>
      </c>
      <c r="N625" s="57">
        <v>3520</v>
      </c>
      <c r="O625" s="57">
        <v>2480</v>
      </c>
      <c r="P625" s="57">
        <v>1840</v>
      </c>
      <c r="Q625" s="57">
        <v>1680</v>
      </c>
      <c r="R625" s="57">
        <v>2000</v>
      </c>
      <c r="S625" s="57">
        <v>58.48</v>
      </c>
      <c r="T625" s="57">
        <v>5781.52</v>
      </c>
      <c r="U625" s="57">
        <v>4720</v>
      </c>
    </row>
    <row r="626" spans="1:21" x14ac:dyDescent="0.2">
      <c r="A626" s="266" t="s">
        <v>172</v>
      </c>
      <c r="B626" s="267" t="s">
        <v>172</v>
      </c>
      <c r="C626" s="268" t="s">
        <v>172</v>
      </c>
      <c r="D626" s="99" t="s">
        <v>27</v>
      </c>
      <c r="E626" s="54">
        <v>5001024983</v>
      </c>
      <c r="F626" s="56">
        <v>24</v>
      </c>
      <c r="G626" s="54" t="s">
        <v>26</v>
      </c>
      <c r="H626" s="54" t="s">
        <v>52</v>
      </c>
      <c r="I626" s="54">
        <v>10</v>
      </c>
      <c r="J626" s="57">
        <v>424</v>
      </c>
      <c r="K626" s="57">
        <v>384</v>
      </c>
      <c r="L626" s="57">
        <v>370</v>
      </c>
      <c r="M626" s="57">
        <v>294</v>
      </c>
      <c r="N626" s="57">
        <v>267</v>
      </c>
      <c r="O626" s="57">
        <v>281</v>
      </c>
      <c r="P626" s="57">
        <v>260</v>
      </c>
      <c r="Q626" s="57">
        <v>265</v>
      </c>
      <c r="R626" s="57">
        <v>329</v>
      </c>
      <c r="S626" s="57">
        <v>328</v>
      </c>
      <c r="T626" s="57">
        <v>402</v>
      </c>
      <c r="U626" s="57">
        <v>418</v>
      </c>
    </row>
    <row r="627" spans="1:21" x14ac:dyDescent="0.2">
      <c r="A627" s="266" t="s">
        <v>172</v>
      </c>
      <c r="B627" s="267" t="s">
        <v>172</v>
      </c>
      <c r="C627" s="268" t="s">
        <v>172</v>
      </c>
      <c r="D627" s="99" t="s">
        <v>27</v>
      </c>
      <c r="E627" s="54">
        <v>5000875000</v>
      </c>
      <c r="F627" s="56">
        <v>24</v>
      </c>
      <c r="G627" s="54" t="s">
        <v>26</v>
      </c>
      <c r="H627" s="54" t="s">
        <v>52</v>
      </c>
      <c r="I627" s="54">
        <v>10</v>
      </c>
      <c r="J627" s="57">
        <v>490</v>
      </c>
      <c r="K627" s="57">
        <v>474</v>
      </c>
      <c r="L627" s="57">
        <v>446</v>
      </c>
      <c r="M627" s="57">
        <v>394</v>
      </c>
      <c r="N627" s="57">
        <v>400</v>
      </c>
      <c r="O627" s="57">
        <v>356</v>
      </c>
      <c r="P627" s="57">
        <v>354</v>
      </c>
      <c r="Q627" s="57">
        <v>379</v>
      </c>
      <c r="R627" s="57">
        <v>417</v>
      </c>
      <c r="S627" s="57">
        <v>418</v>
      </c>
      <c r="T627" s="57">
        <v>494</v>
      </c>
      <c r="U627" s="57">
        <v>505</v>
      </c>
    </row>
    <row r="628" spans="1:21" x14ac:dyDescent="0.2">
      <c r="A628" s="266" t="s">
        <v>172</v>
      </c>
      <c r="B628" s="267" t="s">
        <v>172</v>
      </c>
      <c r="C628" s="268" t="s">
        <v>172</v>
      </c>
      <c r="D628" s="99" t="s">
        <v>27</v>
      </c>
      <c r="E628" s="54">
        <v>5001905495</v>
      </c>
      <c r="F628" s="56">
        <v>24</v>
      </c>
      <c r="G628" s="54" t="s">
        <v>26</v>
      </c>
      <c r="H628" s="54" t="s">
        <v>52</v>
      </c>
      <c r="I628" s="54">
        <v>10</v>
      </c>
      <c r="J628" s="57">
        <v>820</v>
      </c>
      <c r="K628" s="57">
        <v>780</v>
      </c>
      <c r="L628" s="57">
        <v>740</v>
      </c>
      <c r="M628" s="57">
        <v>630</v>
      </c>
      <c r="N628" s="57">
        <v>590</v>
      </c>
      <c r="O628" s="57">
        <v>490</v>
      </c>
      <c r="P628" s="57">
        <v>471</v>
      </c>
      <c r="Q628" s="57">
        <v>507</v>
      </c>
      <c r="R628" s="57">
        <v>564</v>
      </c>
      <c r="S628" s="57">
        <v>596</v>
      </c>
      <c r="T628" s="57">
        <v>759</v>
      </c>
      <c r="U628" s="57">
        <v>809</v>
      </c>
    </row>
    <row r="629" spans="1:21" x14ac:dyDescent="0.2">
      <c r="A629" s="266" t="s">
        <v>172</v>
      </c>
      <c r="B629" s="267" t="s">
        <v>172</v>
      </c>
      <c r="C629" s="268" t="s">
        <v>172</v>
      </c>
      <c r="D629" s="99" t="s">
        <v>27</v>
      </c>
      <c r="E629" s="54">
        <v>5000142329</v>
      </c>
      <c r="F629" s="56">
        <v>24</v>
      </c>
      <c r="G629" s="54" t="s">
        <v>26</v>
      </c>
      <c r="H629" s="54" t="s">
        <v>52</v>
      </c>
      <c r="I629" s="54">
        <v>10</v>
      </c>
      <c r="J629" s="57">
        <v>1680</v>
      </c>
      <c r="K629" s="57">
        <v>1440</v>
      </c>
      <c r="L629" s="57">
        <v>1360</v>
      </c>
      <c r="M629" s="57">
        <v>1120</v>
      </c>
      <c r="N629" s="57">
        <v>1040</v>
      </c>
      <c r="O629" s="57">
        <v>880</v>
      </c>
      <c r="P629" s="57">
        <v>880</v>
      </c>
      <c r="Q629" s="57">
        <v>800</v>
      </c>
      <c r="R629" s="57">
        <v>1120</v>
      </c>
      <c r="S629" s="57">
        <v>1200</v>
      </c>
      <c r="T629" s="57">
        <v>1440</v>
      </c>
      <c r="U629" s="57">
        <v>1680</v>
      </c>
    </row>
    <row r="630" spans="1:21" x14ac:dyDescent="0.2">
      <c r="A630" s="266" t="s">
        <v>172</v>
      </c>
      <c r="B630" s="267" t="s">
        <v>172</v>
      </c>
      <c r="C630" s="268" t="s">
        <v>172</v>
      </c>
      <c r="D630" s="99" t="s">
        <v>27</v>
      </c>
      <c r="E630" s="54">
        <v>5000468998</v>
      </c>
      <c r="F630" s="56">
        <v>24</v>
      </c>
      <c r="G630" s="54" t="s">
        <v>26</v>
      </c>
      <c r="H630" s="54" t="s">
        <v>52</v>
      </c>
      <c r="I630" s="54">
        <v>10</v>
      </c>
      <c r="J630" s="57">
        <v>620</v>
      </c>
      <c r="K630" s="57">
        <v>570</v>
      </c>
      <c r="L630" s="57">
        <v>520</v>
      </c>
      <c r="M630" s="57">
        <v>420</v>
      </c>
      <c r="N630" s="57">
        <v>400</v>
      </c>
      <c r="O630" s="57">
        <v>350.90899999999999</v>
      </c>
      <c r="P630" s="57">
        <v>280.09100000000001</v>
      </c>
      <c r="Q630" s="57">
        <v>340</v>
      </c>
      <c r="R630" s="57">
        <v>396</v>
      </c>
      <c r="S630" s="57">
        <v>439</v>
      </c>
      <c r="T630" s="57">
        <v>556</v>
      </c>
      <c r="U630" s="57">
        <v>603</v>
      </c>
    </row>
    <row r="631" spans="1:21" x14ac:dyDescent="0.2">
      <c r="A631" s="266" t="s">
        <v>172</v>
      </c>
      <c r="B631" s="267" t="s">
        <v>172</v>
      </c>
      <c r="C631" s="268" t="s">
        <v>172</v>
      </c>
      <c r="D631" s="99" t="s">
        <v>27</v>
      </c>
      <c r="E631" s="54">
        <v>5001332086</v>
      </c>
      <c r="F631" s="56">
        <v>24</v>
      </c>
      <c r="G631" s="54" t="s">
        <v>19</v>
      </c>
      <c r="H631" s="54" t="s">
        <v>52</v>
      </c>
      <c r="I631" s="54">
        <v>10</v>
      </c>
      <c r="J631" s="57">
        <v>367</v>
      </c>
      <c r="K631" s="57">
        <v>283</v>
      </c>
      <c r="L631" s="57">
        <v>265</v>
      </c>
      <c r="M631" s="57">
        <v>223</v>
      </c>
      <c r="N631" s="57">
        <v>215</v>
      </c>
      <c r="O631" s="57">
        <v>186</v>
      </c>
      <c r="P631" s="57">
        <v>191</v>
      </c>
      <c r="Q631" s="57">
        <v>184</v>
      </c>
      <c r="R631" s="57">
        <v>224</v>
      </c>
      <c r="S631" s="57">
        <v>259</v>
      </c>
      <c r="T631" s="57">
        <v>295</v>
      </c>
      <c r="U631" s="57">
        <v>353</v>
      </c>
    </row>
    <row r="632" spans="1:21" x14ac:dyDescent="0.2">
      <c r="A632" s="266" t="s">
        <v>172</v>
      </c>
      <c r="B632" s="267" t="s">
        <v>172</v>
      </c>
      <c r="C632" s="268" t="s">
        <v>172</v>
      </c>
      <c r="D632" s="99" t="s">
        <v>27</v>
      </c>
      <c r="E632" s="54">
        <v>5001904040</v>
      </c>
      <c r="F632" s="56">
        <v>24</v>
      </c>
      <c r="G632" s="54" t="s">
        <v>26</v>
      </c>
      <c r="H632" s="54" t="s">
        <v>52</v>
      </c>
      <c r="I632" s="54">
        <v>10</v>
      </c>
      <c r="J632" s="57">
        <v>540</v>
      </c>
      <c r="K632" s="57">
        <v>510</v>
      </c>
      <c r="L632" s="57">
        <v>520</v>
      </c>
      <c r="M632" s="57">
        <v>440</v>
      </c>
      <c r="N632" s="57">
        <v>430</v>
      </c>
      <c r="O632" s="57">
        <v>430</v>
      </c>
      <c r="P632" s="57">
        <v>490</v>
      </c>
      <c r="Q632" s="57">
        <v>390</v>
      </c>
      <c r="R632" s="57">
        <v>495</v>
      </c>
      <c r="S632" s="57">
        <v>459</v>
      </c>
      <c r="T632" s="57">
        <v>506</v>
      </c>
      <c r="U632" s="57">
        <v>594</v>
      </c>
    </row>
    <row r="633" spans="1:21" x14ac:dyDescent="0.2">
      <c r="A633" s="266" t="s">
        <v>172</v>
      </c>
      <c r="B633" s="267" t="s">
        <v>172</v>
      </c>
      <c r="C633" s="268" t="s">
        <v>172</v>
      </c>
      <c r="D633" s="99" t="s">
        <v>27</v>
      </c>
      <c r="E633" s="54">
        <v>5000524038</v>
      </c>
      <c r="F633" s="56">
        <v>24</v>
      </c>
      <c r="G633" s="54" t="s">
        <v>26</v>
      </c>
      <c r="H633" s="54" t="s">
        <v>52</v>
      </c>
      <c r="I633" s="54">
        <v>10</v>
      </c>
      <c r="J633" s="57">
        <v>697</v>
      </c>
      <c r="K633" s="57">
        <v>645</v>
      </c>
      <c r="L633" s="57">
        <v>622</v>
      </c>
      <c r="M633" s="57">
        <v>500</v>
      </c>
      <c r="N633" s="57">
        <v>440</v>
      </c>
      <c r="O633" s="57">
        <v>416</v>
      </c>
      <c r="P633" s="57">
        <v>363</v>
      </c>
      <c r="Q633" s="57">
        <v>374</v>
      </c>
      <c r="R633" s="57">
        <v>497</v>
      </c>
      <c r="S633" s="57">
        <v>394</v>
      </c>
      <c r="T633" s="57"/>
      <c r="U633" s="57"/>
    </row>
    <row r="634" spans="1:21" x14ac:dyDescent="0.2">
      <c r="A634" s="266" t="s">
        <v>172</v>
      </c>
      <c r="B634" s="267" t="s">
        <v>172</v>
      </c>
      <c r="C634" s="268" t="s">
        <v>172</v>
      </c>
      <c r="D634" s="99" t="s">
        <v>27</v>
      </c>
      <c r="E634" s="54">
        <v>5000087219</v>
      </c>
      <c r="F634" s="56">
        <v>24</v>
      </c>
      <c r="G634" s="54" t="s">
        <v>26</v>
      </c>
      <c r="H634" s="54" t="s">
        <v>52</v>
      </c>
      <c r="I634" s="54">
        <v>10</v>
      </c>
      <c r="J634" s="57">
        <v>190</v>
      </c>
      <c r="K634" s="57">
        <v>180</v>
      </c>
      <c r="L634" s="57">
        <v>180</v>
      </c>
      <c r="M634" s="57">
        <v>140</v>
      </c>
      <c r="N634" s="57">
        <v>180</v>
      </c>
      <c r="O634" s="57">
        <v>190</v>
      </c>
      <c r="P634" s="57">
        <v>154</v>
      </c>
      <c r="Q634" s="57">
        <v>147</v>
      </c>
      <c r="R634" s="57">
        <v>146</v>
      </c>
      <c r="S634" s="57">
        <v>137</v>
      </c>
      <c r="T634" s="57">
        <v>149</v>
      </c>
      <c r="U634" s="57">
        <v>143</v>
      </c>
    </row>
    <row r="635" spans="1:21" x14ac:dyDescent="0.2">
      <c r="A635" s="266" t="s">
        <v>172</v>
      </c>
      <c r="B635" s="267" t="s">
        <v>172</v>
      </c>
      <c r="C635" s="268" t="s">
        <v>172</v>
      </c>
      <c r="D635" s="99" t="s">
        <v>27</v>
      </c>
      <c r="E635" s="54">
        <v>5000725127</v>
      </c>
      <c r="F635" s="56">
        <v>24</v>
      </c>
      <c r="G635" s="54" t="s">
        <v>26</v>
      </c>
      <c r="H635" s="54" t="s">
        <v>52</v>
      </c>
      <c r="I635" s="54">
        <v>10</v>
      </c>
      <c r="J635" s="57">
        <v>472</v>
      </c>
      <c r="K635" s="57">
        <v>454</v>
      </c>
      <c r="L635" s="57">
        <v>484</v>
      </c>
      <c r="M635" s="57">
        <v>454</v>
      </c>
      <c r="N635" s="57">
        <v>426</v>
      </c>
      <c r="O635" s="57">
        <v>358</v>
      </c>
      <c r="P635" s="57">
        <v>355</v>
      </c>
      <c r="Q635" s="57">
        <v>390</v>
      </c>
      <c r="R635" s="57">
        <v>423</v>
      </c>
      <c r="S635" s="57">
        <v>431</v>
      </c>
      <c r="T635" s="57">
        <v>517</v>
      </c>
      <c r="U635" s="57">
        <v>528</v>
      </c>
    </row>
    <row r="636" spans="1:21" x14ac:dyDescent="0.2">
      <c r="A636" s="266" t="s">
        <v>172</v>
      </c>
      <c r="B636" s="267" t="s">
        <v>172</v>
      </c>
      <c r="C636" s="268" t="s">
        <v>172</v>
      </c>
      <c r="D636" s="99" t="s">
        <v>27</v>
      </c>
      <c r="E636" s="54">
        <v>5000806639</v>
      </c>
      <c r="F636" s="56">
        <v>24</v>
      </c>
      <c r="G636" s="54" t="s">
        <v>26</v>
      </c>
      <c r="H636" s="54" t="s">
        <v>52</v>
      </c>
      <c r="I636" s="54">
        <v>10</v>
      </c>
      <c r="J636" s="57">
        <v>807</v>
      </c>
      <c r="K636" s="57">
        <v>746</v>
      </c>
      <c r="L636" s="57">
        <v>673</v>
      </c>
      <c r="M636" s="57">
        <v>561</v>
      </c>
      <c r="N636" s="57">
        <v>547</v>
      </c>
      <c r="O636" s="57">
        <v>475</v>
      </c>
      <c r="P636" s="57">
        <v>455</v>
      </c>
      <c r="Q636" s="57">
        <v>499</v>
      </c>
      <c r="R636" s="57">
        <v>562</v>
      </c>
      <c r="S636" s="57">
        <v>598</v>
      </c>
      <c r="T636" s="57">
        <v>746</v>
      </c>
      <c r="U636" s="57">
        <v>806</v>
      </c>
    </row>
    <row r="637" spans="1:21" x14ac:dyDescent="0.2">
      <c r="A637" s="266" t="s">
        <v>172</v>
      </c>
      <c r="B637" s="267" t="s">
        <v>172</v>
      </c>
      <c r="C637" s="268" t="s">
        <v>172</v>
      </c>
      <c r="D637" s="99" t="s">
        <v>27</v>
      </c>
      <c r="E637" s="54">
        <v>5001628945</v>
      </c>
      <c r="F637" s="56">
        <v>24</v>
      </c>
      <c r="G637" s="54" t="s">
        <v>26</v>
      </c>
      <c r="H637" s="54" t="s">
        <v>52</v>
      </c>
      <c r="I637" s="54">
        <v>10</v>
      </c>
      <c r="J637" s="57">
        <v>440</v>
      </c>
      <c r="K637" s="57">
        <v>400</v>
      </c>
      <c r="L637" s="57">
        <v>360</v>
      </c>
      <c r="M637" s="57">
        <v>310</v>
      </c>
      <c r="N637" s="57">
        <v>280</v>
      </c>
      <c r="O637" s="57">
        <v>247.41900000000001</v>
      </c>
      <c r="P637" s="57">
        <v>217.58099999999999</v>
      </c>
      <c r="Q637" s="57">
        <v>234</v>
      </c>
      <c r="R637" s="57">
        <v>294</v>
      </c>
      <c r="S637" s="57">
        <v>345</v>
      </c>
      <c r="T637" s="57">
        <v>381</v>
      </c>
      <c r="U637" s="57">
        <v>462</v>
      </c>
    </row>
    <row r="638" spans="1:21" x14ac:dyDescent="0.2">
      <c r="A638" s="266" t="s">
        <v>172</v>
      </c>
      <c r="B638" s="267" t="s">
        <v>172</v>
      </c>
      <c r="C638" s="268" t="s">
        <v>172</v>
      </c>
      <c r="D638" s="99" t="s">
        <v>27</v>
      </c>
      <c r="E638" s="54">
        <v>5000930103</v>
      </c>
      <c r="F638" s="56">
        <v>24</v>
      </c>
      <c r="G638" s="54" t="s">
        <v>26</v>
      </c>
      <c r="H638" s="54" t="s">
        <v>52</v>
      </c>
      <c r="I638" s="54">
        <v>10</v>
      </c>
      <c r="J638" s="57">
        <v>1443</v>
      </c>
      <c r="K638" s="57">
        <v>1328</v>
      </c>
      <c r="L638" s="57">
        <v>1312</v>
      </c>
      <c r="M638" s="57">
        <v>1104</v>
      </c>
      <c r="N638" s="57">
        <v>1021</v>
      </c>
      <c r="O638" s="57">
        <v>1006</v>
      </c>
      <c r="P638" s="57">
        <v>904</v>
      </c>
      <c r="Q638" s="57">
        <v>906</v>
      </c>
      <c r="R638" s="57">
        <v>1161</v>
      </c>
      <c r="S638" s="57">
        <v>1174</v>
      </c>
      <c r="T638" s="57">
        <v>1435</v>
      </c>
      <c r="U638" s="57">
        <v>1503</v>
      </c>
    </row>
    <row r="639" spans="1:21" x14ac:dyDescent="0.2">
      <c r="A639" s="266" t="s">
        <v>172</v>
      </c>
      <c r="B639" s="267" t="s">
        <v>172</v>
      </c>
      <c r="C639" s="268" t="s">
        <v>172</v>
      </c>
      <c r="D639" s="99" t="s">
        <v>27</v>
      </c>
      <c r="E639" s="54">
        <v>5001420640</v>
      </c>
      <c r="F639" s="56">
        <v>24</v>
      </c>
      <c r="G639" s="54" t="s">
        <v>19</v>
      </c>
      <c r="H639" s="54" t="s">
        <v>52</v>
      </c>
      <c r="I639" s="54">
        <v>10</v>
      </c>
      <c r="J639" s="57">
        <v>230</v>
      </c>
      <c r="K639" s="57">
        <v>220</v>
      </c>
      <c r="L639" s="57">
        <v>220</v>
      </c>
      <c r="M639" s="57">
        <v>200</v>
      </c>
      <c r="N639" s="57">
        <v>210</v>
      </c>
      <c r="O639" s="57">
        <v>208</v>
      </c>
      <c r="P639" s="57">
        <v>199</v>
      </c>
      <c r="Q639" s="57">
        <v>195</v>
      </c>
      <c r="R639" s="57">
        <v>227</v>
      </c>
      <c r="S639" s="57">
        <v>207</v>
      </c>
      <c r="T639" s="57">
        <v>220</v>
      </c>
      <c r="U639" s="57">
        <v>248</v>
      </c>
    </row>
    <row r="640" spans="1:21" x14ac:dyDescent="0.2">
      <c r="A640" s="266" t="s">
        <v>172</v>
      </c>
      <c r="B640" s="267" t="s">
        <v>172</v>
      </c>
      <c r="C640" s="268" t="s">
        <v>172</v>
      </c>
      <c r="D640" s="99" t="s">
        <v>27</v>
      </c>
      <c r="E640" s="54">
        <v>5002059752</v>
      </c>
      <c r="F640" s="56">
        <v>24</v>
      </c>
      <c r="G640" s="54" t="s">
        <v>26</v>
      </c>
      <c r="H640" s="54" t="s">
        <v>52</v>
      </c>
      <c r="I640" s="54">
        <v>10</v>
      </c>
      <c r="J640" s="57">
        <v>700</v>
      </c>
      <c r="K640" s="57">
        <v>650</v>
      </c>
      <c r="L640" s="57">
        <v>620</v>
      </c>
      <c r="M640" s="57">
        <v>500</v>
      </c>
      <c r="N640" s="57">
        <v>450</v>
      </c>
      <c r="O640" s="57">
        <v>510</v>
      </c>
      <c r="P640" s="57">
        <v>500</v>
      </c>
      <c r="Q640" s="57">
        <v>522</v>
      </c>
      <c r="R640" s="57">
        <v>653</v>
      </c>
      <c r="S640" s="57">
        <v>639</v>
      </c>
      <c r="T640" s="57">
        <v>727</v>
      </c>
      <c r="U640" s="57">
        <v>864</v>
      </c>
    </row>
    <row r="641" spans="1:21" x14ac:dyDescent="0.2">
      <c r="A641" s="266" t="s">
        <v>172</v>
      </c>
      <c r="B641" s="267" t="s">
        <v>172</v>
      </c>
      <c r="C641" s="268" t="s">
        <v>172</v>
      </c>
      <c r="D641" s="99" t="s">
        <v>27</v>
      </c>
      <c r="E641" s="54">
        <v>5001304828</v>
      </c>
      <c r="F641" s="56">
        <v>24</v>
      </c>
      <c r="G641" s="54" t="s">
        <v>19</v>
      </c>
      <c r="H641" s="54" t="s">
        <v>52</v>
      </c>
      <c r="I641" s="54">
        <v>10</v>
      </c>
      <c r="J641" s="57">
        <v>1040</v>
      </c>
      <c r="K641" s="57">
        <v>960</v>
      </c>
      <c r="L641" s="57">
        <v>950</v>
      </c>
      <c r="M641" s="57">
        <v>780</v>
      </c>
      <c r="N641" s="57">
        <v>720</v>
      </c>
      <c r="O641" s="57">
        <v>700</v>
      </c>
      <c r="P641" s="57">
        <v>630</v>
      </c>
      <c r="Q641" s="57">
        <v>630</v>
      </c>
      <c r="R641" s="57">
        <v>807</v>
      </c>
      <c r="S641" s="57">
        <v>798</v>
      </c>
      <c r="T641" s="57">
        <v>908</v>
      </c>
      <c r="U641" s="57">
        <v>1083</v>
      </c>
    </row>
    <row r="642" spans="1:21" x14ac:dyDescent="0.2">
      <c r="A642" s="266" t="s">
        <v>172</v>
      </c>
      <c r="B642" s="267" t="s">
        <v>172</v>
      </c>
      <c r="C642" s="268" t="s">
        <v>172</v>
      </c>
      <c r="D642" s="99" t="s">
        <v>27</v>
      </c>
      <c r="E642" s="54">
        <v>5001644650</v>
      </c>
      <c r="F642" s="56">
        <v>24</v>
      </c>
      <c r="G642" s="54" t="s">
        <v>26</v>
      </c>
      <c r="H642" s="54" t="s">
        <v>52</v>
      </c>
      <c r="I642" s="54">
        <v>10</v>
      </c>
      <c r="J642" s="57">
        <v>790</v>
      </c>
      <c r="K642" s="57">
        <v>712</v>
      </c>
      <c r="L642" s="57">
        <v>689</v>
      </c>
      <c r="M642" s="57">
        <v>551</v>
      </c>
      <c r="N642" s="57">
        <v>493</v>
      </c>
      <c r="O642" s="57">
        <v>777</v>
      </c>
      <c r="P642" s="57">
        <v>476</v>
      </c>
      <c r="Q642" s="57">
        <v>432</v>
      </c>
      <c r="R642" s="57">
        <v>549</v>
      </c>
      <c r="S642" s="57">
        <v>571</v>
      </c>
      <c r="T642" s="57">
        <v>675</v>
      </c>
      <c r="U642" s="57">
        <v>820</v>
      </c>
    </row>
    <row r="643" spans="1:21" x14ac:dyDescent="0.2">
      <c r="A643" s="266" t="s">
        <v>172</v>
      </c>
      <c r="B643" s="267" t="s">
        <v>172</v>
      </c>
      <c r="C643" s="268" t="s">
        <v>172</v>
      </c>
      <c r="D643" s="99" t="s">
        <v>27</v>
      </c>
      <c r="E643" s="54">
        <v>5000004416</v>
      </c>
      <c r="F643" s="56">
        <v>24</v>
      </c>
      <c r="G643" s="54" t="s">
        <v>26</v>
      </c>
      <c r="H643" s="54" t="s">
        <v>52</v>
      </c>
      <c r="I643" s="54">
        <v>10</v>
      </c>
      <c r="J643" s="57">
        <v>304</v>
      </c>
      <c r="K643" s="57">
        <v>284</v>
      </c>
      <c r="L643" s="57">
        <v>283</v>
      </c>
      <c r="M643" s="57">
        <v>260</v>
      </c>
      <c r="N643" s="57">
        <v>276</v>
      </c>
      <c r="O643" s="57">
        <v>251</v>
      </c>
      <c r="P643" s="57">
        <v>268</v>
      </c>
      <c r="Q643" s="57">
        <v>251</v>
      </c>
      <c r="R643" s="57">
        <v>279</v>
      </c>
      <c r="S643" s="57">
        <v>290</v>
      </c>
      <c r="T643" s="57">
        <v>244</v>
      </c>
      <c r="U643" s="57">
        <v>229</v>
      </c>
    </row>
    <row r="644" spans="1:21" x14ac:dyDescent="0.2">
      <c r="A644" s="266" t="s">
        <v>172</v>
      </c>
      <c r="B644" s="267" t="s">
        <v>172</v>
      </c>
      <c r="C644" s="268" t="s">
        <v>172</v>
      </c>
      <c r="D644" s="99" t="s">
        <v>27</v>
      </c>
      <c r="E644" s="54">
        <v>5000422811</v>
      </c>
      <c r="F644" s="56">
        <v>24</v>
      </c>
      <c r="G644" s="54" t="s">
        <v>19</v>
      </c>
      <c r="H644" s="54" t="s">
        <v>52</v>
      </c>
      <c r="I644" s="54">
        <v>10</v>
      </c>
      <c r="J644" s="57">
        <v>1150</v>
      </c>
      <c r="K644" s="57">
        <v>1010</v>
      </c>
      <c r="L644" s="57">
        <v>950</v>
      </c>
      <c r="M644" s="57">
        <v>820</v>
      </c>
      <c r="N644" s="57">
        <v>810</v>
      </c>
      <c r="O644" s="57">
        <v>696</v>
      </c>
      <c r="P644" s="57">
        <v>711</v>
      </c>
      <c r="Q644" s="57">
        <v>687</v>
      </c>
      <c r="R644" s="57">
        <v>818</v>
      </c>
      <c r="S644" s="57">
        <v>914</v>
      </c>
      <c r="T644" s="57">
        <v>992</v>
      </c>
      <c r="U644" s="57">
        <v>1184</v>
      </c>
    </row>
    <row r="645" spans="1:21" x14ac:dyDescent="0.2">
      <c r="A645" s="266" t="s">
        <v>172</v>
      </c>
      <c r="B645" s="267" t="s">
        <v>172</v>
      </c>
      <c r="C645" s="268" t="s">
        <v>172</v>
      </c>
      <c r="D645" s="99" t="s">
        <v>27</v>
      </c>
      <c r="E645" s="54">
        <v>5001487435</v>
      </c>
      <c r="F645" s="56">
        <v>24</v>
      </c>
      <c r="G645" s="54" t="s">
        <v>19</v>
      </c>
      <c r="H645" s="54" t="s">
        <v>52</v>
      </c>
      <c r="I645" s="54">
        <v>10</v>
      </c>
      <c r="J645" s="57">
        <v>1350</v>
      </c>
      <c r="K645" s="57">
        <v>1190</v>
      </c>
      <c r="L645" s="57">
        <v>1130</v>
      </c>
      <c r="M645" s="57">
        <v>960</v>
      </c>
      <c r="N645" s="57">
        <v>930</v>
      </c>
      <c r="O645" s="57">
        <v>783</v>
      </c>
      <c r="P645" s="57">
        <v>801</v>
      </c>
      <c r="Q645" s="57">
        <v>787</v>
      </c>
      <c r="R645" s="57">
        <v>955</v>
      </c>
      <c r="S645" s="57">
        <v>1082</v>
      </c>
      <c r="T645" s="57">
        <v>1186</v>
      </c>
      <c r="U645" s="57">
        <v>1392</v>
      </c>
    </row>
    <row r="646" spans="1:21" x14ac:dyDescent="0.2">
      <c r="A646" s="266" t="s">
        <v>172</v>
      </c>
      <c r="B646" s="267" t="s">
        <v>172</v>
      </c>
      <c r="C646" s="268" t="s">
        <v>172</v>
      </c>
      <c r="D646" s="99" t="s">
        <v>27</v>
      </c>
      <c r="E646" s="54">
        <v>5001322822</v>
      </c>
      <c r="F646" s="56">
        <v>24</v>
      </c>
      <c r="G646" s="54" t="s">
        <v>26</v>
      </c>
      <c r="H646" s="54" t="s">
        <v>52</v>
      </c>
      <c r="I646" s="54">
        <v>10</v>
      </c>
      <c r="J646" s="57">
        <v>934</v>
      </c>
      <c r="K646" s="57">
        <v>852</v>
      </c>
      <c r="L646" s="57">
        <v>857</v>
      </c>
      <c r="M646" s="57">
        <v>703</v>
      </c>
      <c r="N646" s="57">
        <v>657</v>
      </c>
      <c r="O646" s="57">
        <v>652</v>
      </c>
      <c r="P646" s="57">
        <v>597</v>
      </c>
      <c r="Q646" s="57">
        <v>618</v>
      </c>
      <c r="R646" s="57">
        <v>774</v>
      </c>
      <c r="S646" s="57">
        <v>778</v>
      </c>
      <c r="T646" s="57">
        <v>831</v>
      </c>
      <c r="U646" s="57">
        <v>1001</v>
      </c>
    </row>
    <row r="647" spans="1:21" x14ac:dyDescent="0.2">
      <c r="A647" s="266" t="s">
        <v>172</v>
      </c>
      <c r="B647" s="267" t="s">
        <v>172</v>
      </c>
      <c r="C647" s="268" t="s">
        <v>172</v>
      </c>
      <c r="D647" s="99" t="s">
        <v>27</v>
      </c>
      <c r="E647" s="54">
        <v>5001137525</v>
      </c>
      <c r="F647" s="56">
        <v>24</v>
      </c>
      <c r="G647" s="54" t="s">
        <v>26</v>
      </c>
      <c r="H647" s="54" t="s">
        <v>52</v>
      </c>
      <c r="I647" s="54">
        <v>10</v>
      </c>
      <c r="J647" s="57">
        <v>517</v>
      </c>
      <c r="K647" s="57">
        <v>454</v>
      </c>
      <c r="L647" s="57">
        <v>417</v>
      </c>
      <c r="M647" s="57">
        <v>350</v>
      </c>
      <c r="N647" s="57">
        <v>329</v>
      </c>
      <c r="O647" s="57">
        <v>269</v>
      </c>
      <c r="P647" s="57">
        <v>268</v>
      </c>
      <c r="Q647" s="57">
        <v>268</v>
      </c>
      <c r="R647" s="57">
        <v>336</v>
      </c>
      <c r="S647" s="57">
        <v>398</v>
      </c>
      <c r="T647" s="57">
        <v>432</v>
      </c>
      <c r="U647" s="57">
        <v>533</v>
      </c>
    </row>
    <row r="648" spans="1:21" x14ac:dyDescent="0.2">
      <c r="A648" s="266" t="s">
        <v>172</v>
      </c>
      <c r="B648" s="267" t="s">
        <v>172</v>
      </c>
      <c r="C648" s="268" t="s">
        <v>172</v>
      </c>
      <c r="D648" s="99" t="s">
        <v>27</v>
      </c>
      <c r="E648" s="54">
        <v>5001431327</v>
      </c>
      <c r="F648" s="56">
        <v>24</v>
      </c>
      <c r="G648" s="54" t="s">
        <v>19</v>
      </c>
      <c r="H648" s="54" t="s">
        <v>52</v>
      </c>
      <c r="I648" s="54">
        <v>10</v>
      </c>
      <c r="J648" s="57">
        <v>2500</v>
      </c>
      <c r="K648" s="57">
        <v>2270</v>
      </c>
      <c r="L648" s="57">
        <v>2263</v>
      </c>
      <c r="M648" s="57">
        <v>1780</v>
      </c>
      <c r="N648" s="57">
        <v>1639</v>
      </c>
      <c r="O648" s="57">
        <v>1558</v>
      </c>
      <c r="P648" s="57">
        <v>1401</v>
      </c>
      <c r="Q648" s="57">
        <v>1470</v>
      </c>
      <c r="R648" s="57">
        <v>1900</v>
      </c>
      <c r="S648" s="57">
        <v>1975</v>
      </c>
      <c r="T648" s="57">
        <v>2150</v>
      </c>
      <c r="U648" s="57">
        <v>2626</v>
      </c>
    </row>
    <row r="649" spans="1:21" x14ac:dyDescent="0.2">
      <c r="A649" s="266" t="s">
        <v>172</v>
      </c>
      <c r="B649" s="267" t="s">
        <v>172</v>
      </c>
      <c r="C649" s="268" t="s">
        <v>172</v>
      </c>
      <c r="D649" s="99" t="s">
        <v>27</v>
      </c>
      <c r="E649" s="54">
        <v>5000326848</v>
      </c>
      <c r="F649" s="56">
        <v>24</v>
      </c>
      <c r="G649" s="54" t="s">
        <v>26</v>
      </c>
      <c r="H649" s="54" t="s">
        <v>52</v>
      </c>
      <c r="I649" s="54">
        <v>10</v>
      </c>
      <c r="J649" s="57">
        <v>1550</v>
      </c>
      <c r="K649" s="57">
        <v>1417</v>
      </c>
      <c r="L649" s="57">
        <v>1420</v>
      </c>
      <c r="M649" s="57">
        <v>1143</v>
      </c>
      <c r="N649" s="57">
        <v>1039</v>
      </c>
      <c r="O649" s="57">
        <v>945</v>
      </c>
      <c r="P649" s="57">
        <v>857</v>
      </c>
      <c r="Q649" s="57">
        <v>897</v>
      </c>
      <c r="R649" s="57">
        <v>1137</v>
      </c>
      <c r="S649" s="57">
        <v>1163</v>
      </c>
      <c r="T649" s="57">
        <v>1197</v>
      </c>
      <c r="U649" s="57">
        <v>1423</v>
      </c>
    </row>
    <row r="650" spans="1:21" x14ac:dyDescent="0.2">
      <c r="A650" s="266" t="s">
        <v>172</v>
      </c>
      <c r="B650" s="267" t="s">
        <v>172</v>
      </c>
      <c r="C650" s="268" t="s">
        <v>172</v>
      </c>
      <c r="D650" s="99" t="s">
        <v>27</v>
      </c>
      <c r="E650" s="54">
        <v>5001565596</v>
      </c>
      <c r="F650" s="56">
        <v>24</v>
      </c>
      <c r="G650" s="54" t="s">
        <v>26</v>
      </c>
      <c r="H650" s="54" t="s">
        <v>52</v>
      </c>
      <c r="I650" s="54">
        <v>10</v>
      </c>
      <c r="J650" s="57">
        <v>2401</v>
      </c>
      <c r="K650" s="57">
        <v>2181</v>
      </c>
      <c r="L650" s="57">
        <v>2148</v>
      </c>
      <c r="M650" s="57">
        <v>1673</v>
      </c>
      <c r="N650" s="57">
        <v>1505</v>
      </c>
      <c r="O650" s="57">
        <v>1438</v>
      </c>
      <c r="P650" s="57">
        <v>1249</v>
      </c>
      <c r="Q650" s="57">
        <v>1311</v>
      </c>
      <c r="R650" s="57">
        <v>1722</v>
      </c>
      <c r="S650" s="57">
        <v>1774</v>
      </c>
      <c r="T650" s="57">
        <v>1926</v>
      </c>
      <c r="U650" s="57">
        <v>2366</v>
      </c>
    </row>
    <row r="651" spans="1:21" x14ac:dyDescent="0.2">
      <c r="A651" s="266" t="s">
        <v>172</v>
      </c>
      <c r="B651" s="267" t="s">
        <v>172</v>
      </c>
      <c r="C651" s="268" t="s">
        <v>172</v>
      </c>
      <c r="D651" s="99" t="s">
        <v>27</v>
      </c>
      <c r="E651" s="54">
        <v>5000622805</v>
      </c>
      <c r="F651" s="56">
        <v>24</v>
      </c>
      <c r="G651" s="54" t="s">
        <v>26</v>
      </c>
      <c r="H651" s="54" t="s">
        <v>52</v>
      </c>
      <c r="I651" s="54">
        <v>10</v>
      </c>
      <c r="J651" s="57">
        <v>3326</v>
      </c>
      <c r="K651" s="57">
        <v>3006</v>
      </c>
      <c r="L651" s="57">
        <v>2984</v>
      </c>
      <c r="M651" s="57">
        <v>2374</v>
      </c>
      <c r="N651" s="57">
        <v>2113</v>
      </c>
      <c r="O651" s="57">
        <v>2004</v>
      </c>
      <c r="P651" s="57">
        <v>1787</v>
      </c>
      <c r="Q651" s="57">
        <v>1905</v>
      </c>
      <c r="R651" s="57">
        <v>2499</v>
      </c>
      <c r="S651" s="57">
        <v>2625</v>
      </c>
      <c r="T651" s="57">
        <v>2862</v>
      </c>
      <c r="U651" s="57">
        <v>3385</v>
      </c>
    </row>
    <row r="652" spans="1:21" x14ac:dyDescent="0.2">
      <c r="A652" s="266" t="s">
        <v>172</v>
      </c>
      <c r="B652" s="267" t="s">
        <v>172</v>
      </c>
      <c r="C652" s="268" t="s">
        <v>172</v>
      </c>
      <c r="D652" s="99" t="s">
        <v>27</v>
      </c>
      <c r="E652" s="54">
        <v>5001382541</v>
      </c>
      <c r="F652" s="56">
        <v>24</v>
      </c>
      <c r="G652" s="54" t="s">
        <v>19</v>
      </c>
      <c r="H652" s="54" t="s">
        <v>52</v>
      </c>
      <c r="I652" s="54">
        <v>10</v>
      </c>
      <c r="J652" s="57">
        <v>1774</v>
      </c>
      <c r="K652" s="57">
        <v>1620</v>
      </c>
      <c r="L652" s="57">
        <v>1608</v>
      </c>
      <c r="M652" s="57">
        <v>1288</v>
      </c>
      <c r="N652" s="57">
        <v>1170</v>
      </c>
      <c r="O652" s="57">
        <v>1123</v>
      </c>
      <c r="P652" s="57">
        <v>954</v>
      </c>
      <c r="Q652" s="57">
        <v>945</v>
      </c>
      <c r="R652" s="57">
        <v>1242</v>
      </c>
      <c r="S652" s="57">
        <v>1288</v>
      </c>
      <c r="T652" s="57">
        <v>1395</v>
      </c>
      <c r="U652" s="57">
        <v>1691</v>
      </c>
    </row>
    <row r="653" spans="1:21" x14ac:dyDescent="0.2">
      <c r="A653" s="266" t="s">
        <v>172</v>
      </c>
      <c r="B653" s="267" t="s">
        <v>172</v>
      </c>
      <c r="C653" s="268" t="s">
        <v>172</v>
      </c>
      <c r="D653" s="99" t="s">
        <v>27</v>
      </c>
      <c r="E653" s="54">
        <v>5000403854</v>
      </c>
      <c r="F653" s="56">
        <v>24</v>
      </c>
      <c r="G653" s="54" t="s">
        <v>26</v>
      </c>
      <c r="H653" s="54" t="s">
        <v>52</v>
      </c>
      <c r="I653" s="54">
        <v>10</v>
      </c>
      <c r="J653" s="57">
        <v>2306</v>
      </c>
      <c r="K653" s="57">
        <v>2131</v>
      </c>
      <c r="L653" s="57">
        <v>2118</v>
      </c>
      <c r="M653" s="57">
        <v>1686</v>
      </c>
      <c r="N653" s="57">
        <v>1516</v>
      </c>
      <c r="O653" s="57">
        <v>1447</v>
      </c>
      <c r="P653" s="57">
        <v>1232</v>
      </c>
      <c r="Q653" s="57">
        <v>1255</v>
      </c>
      <c r="R653" s="57">
        <v>1633</v>
      </c>
      <c r="S653" s="57">
        <v>1703</v>
      </c>
      <c r="T653" s="57">
        <v>1855</v>
      </c>
      <c r="U653" s="57">
        <v>2344</v>
      </c>
    </row>
    <row r="654" spans="1:21" x14ac:dyDescent="0.2">
      <c r="A654" s="266" t="s">
        <v>172</v>
      </c>
      <c r="B654" s="267" t="s">
        <v>172</v>
      </c>
      <c r="C654" s="268" t="s">
        <v>172</v>
      </c>
      <c r="D654" s="99" t="s">
        <v>27</v>
      </c>
      <c r="E654" s="54">
        <v>5001772160</v>
      </c>
      <c r="F654" s="56">
        <v>24</v>
      </c>
      <c r="G654" s="54" t="s">
        <v>19</v>
      </c>
      <c r="H654" s="54" t="s">
        <v>52</v>
      </c>
      <c r="I654" s="54">
        <v>10</v>
      </c>
      <c r="J654" s="57">
        <v>2352</v>
      </c>
      <c r="K654" s="57">
        <v>2147</v>
      </c>
      <c r="L654" s="57">
        <v>2153</v>
      </c>
      <c r="M654" s="57">
        <v>1732</v>
      </c>
      <c r="N654" s="57">
        <v>1593</v>
      </c>
      <c r="O654" s="57">
        <v>1552</v>
      </c>
      <c r="P654" s="57">
        <v>1410</v>
      </c>
      <c r="Q654" s="57">
        <v>1490</v>
      </c>
      <c r="R654" s="57">
        <v>1911</v>
      </c>
      <c r="S654" s="57">
        <v>1953</v>
      </c>
      <c r="T654" s="57">
        <v>2096</v>
      </c>
      <c r="U654" s="57">
        <v>2540</v>
      </c>
    </row>
    <row r="655" spans="1:21" x14ac:dyDescent="0.2">
      <c r="A655" s="266" t="s">
        <v>172</v>
      </c>
      <c r="B655" s="267" t="s">
        <v>172</v>
      </c>
      <c r="C655" s="268" t="s">
        <v>172</v>
      </c>
      <c r="D655" s="99" t="s">
        <v>27</v>
      </c>
      <c r="E655" s="54">
        <v>5001688471</v>
      </c>
      <c r="F655" s="56">
        <v>24</v>
      </c>
      <c r="G655" s="54" t="s">
        <v>26</v>
      </c>
      <c r="H655" s="54" t="s">
        <v>52</v>
      </c>
      <c r="I655" s="54">
        <v>10</v>
      </c>
      <c r="J655" s="57">
        <v>2940</v>
      </c>
      <c r="K655" s="57">
        <v>2650</v>
      </c>
      <c r="L655" s="57">
        <v>2620</v>
      </c>
      <c r="M655" s="57">
        <v>1990</v>
      </c>
      <c r="N655" s="57">
        <v>1790</v>
      </c>
      <c r="O655" s="57">
        <v>1700</v>
      </c>
      <c r="P655" s="57">
        <v>1520</v>
      </c>
      <c r="Q655" s="57">
        <v>1610</v>
      </c>
      <c r="R655" s="57">
        <v>2110</v>
      </c>
      <c r="S655" s="57">
        <v>2230</v>
      </c>
      <c r="T655" s="57">
        <v>2470</v>
      </c>
      <c r="U655" s="57">
        <v>3040</v>
      </c>
    </row>
    <row r="656" spans="1:21" x14ac:dyDescent="0.2">
      <c r="A656" s="266" t="s">
        <v>172</v>
      </c>
      <c r="B656" s="267" t="s">
        <v>172</v>
      </c>
      <c r="C656" s="268" t="s">
        <v>172</v>
      </c>
      <c r="D656" s="99" t="s">
        <v>27</v>
      </c>
      <c r="E656" s="54">
        <v>5001514399</v>
      </c>
      <c r="F656" s="56">
        <v>24</v>
      </c>
      <c r="G656" s="54" t="s">
        <v>26</v>
      </c>
      <c r="H656" s="54" t="s">
        <v>52</v>
      </c>
      <c r="I656" s="54">
        <v>10</v>
      </c>
      <c r="J656" s="57"/>
      <c r="K656" s="57"/>
      <c r="L656" s="57">
        <v>120</v>
      </c>
      <c r="M656" s="57">
        <v>170</v>
      </c>
      <c r="N656" s="57">
        <v>140</v>
      </c>
      <c r="O656" s="57">
        <v>140</v>
      </c>
      <c r="P656" s="57">
        <v>120</v>
      </c>
      <c r="Q656" s="57">
        <v>120</v>
      </c>
      <c r="R656" s="57">
        <v>160</v>
      </c>
      <c r="S656" s="57">
        <v>172</v>
      </c>
      <c r="T656" s="57">
        <v>201</v>
      </c>
      <c r="U656" s="57">
        <v>245</v>
      </c>
    </row>
    <row r="657" spans="1:21" x14ac:dyDescent="0.2">
      <c r="A657" s="266" t="s">
        <v>172</v>
      </c>
      <c r="B657" s="267" t="s">
        <v>172</v>
      </c>
      <c r="C657" s="268" t="s">
        <v>172</v>
      </c>
      <c r="D657" s="99" t="s">
        <v>27</v>
      </c>
      <c r="E657" s="54">
        <v>5001691536</v>
      </c>
      <c r="F657" s="56">
        <v>24</v>
      </c>
      <c r="G657" s="54" t="s">
        <v>19</v>
      </c>
      <c r="H657" s="54" t="s">
        <v>52</v>
      </c>
      <c r="I657" s="54">
        <v>10</v>
      </c>
      <c r="J657" s="57">
        <v>1917</v>
      </c>
      <c r="K657" s="57">
        <v>1792</v>
      </c>
      <c r="L657" s="57">
        <v>1794</v>
      </c>
      <c r="M657" s="57">
        <v>1438</v>
      </c>
      <c r="N657" s="57">
        <v>1346</v>
      </c>
      <c r="O657" s="57">
        <v>1357</v>
      </c>
      <c r="P657" s="57">
        <v>1262</v>
      </c>
      <c r="Q657" s="57">
        <v>1318</v>
      </c>
      <c r="R657" s="57">
        <v>1624</v>
      </c>
      <c r="S657" s="57">
        <v>1640</v>
      </c>
      <c r="T657" s="57">
        <v>1732</v>
      </c>
      <c r="U657" s="57">
        <v>2084</v>
      </c>
    </row>
    <row r="658" spans="1:21" x14ac:dyDescent="0.2">
      <c r="A658" s="266" t="s">
        <v>172</v>
      </c>
      <c r="B658" s="267" t="s">
        <v>172</v>
      </c>
      <c r="C658" s="268" t="s">
        <v>172</v>
      </c>
      <c r="D658" s="99" t="s">
        <v>27</v>
      </c>
      <c r="E658" s="54">
        <v>5001463328</v>
      </c>
      <c r="F658" s="56">
        <v>24</v>
      </c>
      <c r="G658" s="54" t="s">
        <v>26</v>
      </c>
      <c r="H658" s="54" t="s">
        <v>52</v>
      </c>
      <c r="I658" s="54">
        <v>10</v>
      </c>
      <c r="J658" s="57">
        <v>1220</v>
      </c>
      <c r="K658" s="57">
        <v>1010</v>
      </c>
      <c r="L658" s="57">
        <v>950</v>
      </c>
      <c r="M658" s="57">
        <v>950</v>
      </c>
      <c r="N658" s="57">
        <v>760</v>
      </c>
      <c r="O658" s="57">
        <v>770</v>
      </c>
      <c r="P658" s="57">
        <v>740</v>
      </c>
      <c r="Q658" s="57">
        <v>760</v>
      </c>
      <c r="R658" s="57">
        <v>887</v>
      </c>
      <c r="S658" s="57">
        <v>911</v>
      </c>
      <c r="T658" s="57">
        <v>941</v>
      </c>
      <c r="U658" s="57">
        <v>1106</v>
      </c>
    </row>
    <row r="659" spans="1:21" x14ac:dyDescent="0.2">
      <c r="A659" s="266" t="s">
        <v>172</v>
      </c>
      <c r="B659" s="267" t="s">
        <v>172</v>
      </c>
      <c r="C659" s="268" t="s">
        <v>172</v>
      </c>
      <c r="D659" s="99" t="s">
        <v>27</v>
      </c>
      <c r="E659" s="54">
        <v>5001052674</v>
      </c>
      <c r="F659" s="56">
        <v>24</v>
      </c>
      <c r="G659" s="54" t="s">
        <v>26</v>
      </c>
      <c r="H659" s="54" t="s">
        <v>52</v>
      </c>
      <c r="I659" s="54">
        <v>10</v>
      </c>
      <c r="J659" s="57">
        <v>110</v>
      </c>
      <c r="K659" s="57"/>
      <c r="L659" s="57">
        <v>110</v>
      </c>
      <c r="M659" s="57"/>
      <c r="N659" s="57">
        <v>110</v>
      </c>
      <c r="O659" s="57"/>
      <c r="P659" s="57">
        <v>110</v>
      </c>
      <c r="Q659" s="57"/>
      <c r="R659" s="57">
        <v>117</v>
      </c>
      <c r="S659" s="57"/>
      <c r="T659" s="57">
        <v>111</v>
      </c>
      <c r="U659" s="57"/>
    </row>
    <row r="660" spans="1:21" x14ac:dyDescent="0.2">
      <c r="A660" s="266" t="s">
        <v>172</v>
      </c>
      <c r="B660" s="267" t="s">
        <v>172</v>
      </c>
      <c r="C660" s="268" t="s">
        <v>172</v>
      </c>
      <c r="D660" s="99" t="s">
        <v>27</v>
      </c>
      <c r="E660" s="54">
        <v>5001264091</v>
      </c>
      <c r="F660" s="56">
        <v>24</v>
      </c>
      <c r="G660" s="54" t="s">
        <v>26</v>
      </c>
      <c r="H660" s="54" t="s">
        <v>52</v>
      </c>
      <c r="I660" s="54">
        <v>10</v>
      </c>
      <c r="J660" s="57">
        <v>1020</v>
      </c>
      <c r="K660" s="57">
        <v>910</v>
      </c>
      <c r="L660" s="57">
        <v>940</v>
      </c>
      <c r="M660" s="57">
        <v>760</v>
      </c>
      <c r="N660" s="57">
        <v>710</v>
      </c>
      <c r="O660" s="57">
        <v>710</v>
      </c>
      <c r="P660" s="57">
        <v>640</v>
      </c>
      <c r="Q660" s="57">
        <v>665</v>
      </c>
      <c r="R660" s="57">
        <v>835</v>
      </c>
      <c r="S660" s="57">
        <v>850</v>
      </c>
      <c r="T660" s="57">
        <v>969</v>
      </c>
      <c r="U660" s="57">
        <v>1014</v>
      </c>
    </row>
    <row r="661" spans="1:21" x14ac:dyDescent="0.2">
      <c r="A661" s="266" t="s">
        <v>172</v>
      </c>
      <c r="B661" s="267" t="s">
        <v>172</v>
      </c>
      <c r="C661" s="268" t="s">
        <v>172</v>
      </c>
      <c r="D661" s="99" t="s">
        <v>27</v>
      </c>
      <c r="E661" s="54">
        <v>5000562957</v>
      </c>
      <c r="F661" s="56">
        <v>24</v>
      </c>
      <c r="G661" s="54" t="s">
        <v>26</v>
      </c>
      <c r="H661" s="54" t="s">
        <v>52</v>
      </c>
      <c r="I661" s="54">
        <v>10</v>
      </c>
      <c r="J661" s="57">
        <v>1077</v>
      </c>
      <c r="K661" s="57">
        <v>984</v>
      </c>
      <c r="L661" s="57">
        <v>982</v>
      </c>
      <c r="M661" s="57">
        <v>793</v>
      </c>
      <c r="N661" s="57">
        <v>730</v>
      </c>
      <c r="O661" s="57">
        <v>719</v>
      </c>
      <c r="P661" s="57">
        <v>655</v>
      </c>
      <c r="Q661" s="57">
        <v>682</v>
      </c>
      <c r="R661" s="57">
        <v>873</v>
      </c>
      <c r="S661" s="57">
        <v>896</v>
      </c>
      <c r="T661" s="57">
        <v>1033</v>
      </c>
      <c r="U661" s="57">
        <v>1107</v>
      </c>
    </row>
    <row r="662" spans="1:21" x14ac:dyDescent="0.2">
      <c r="A662" s="266" t="s">
        <v>172</v>
      </c>
      <c r="B662" s="267" t="s">
        <v>172</v>
      </c>
      <c r="C662" s="268" t="s">
        <v>172</v>
      </c>
      <c r="D662" s="99" t="s">
        <v>27</v>
      </c>
      <c r="E662" s="54">
        <v>5000590452</v>
      </c>
      <c r="F662" s="56">
        <v>24</v>
      </c>
      <c r="G662" s="54" t="s">
        <v>26</v>
      </c>
      <c r="H662" s="54" t="s">
        <v>52</v>
      </c>
      <c r="I662" s="54">
        <v>10</v>
      </c>
      <c r="J662" s="57">
        <v>100</v>
      </c>
      <c r="K662" s="57"/>
      <c r="L662" s="57">
        <v>100</v>
      </c>
      <c r="M662" s="57"/>
      <c r="N662" s="57">
        <v>80</v>
      </c>
      <c r="O662" s="57"/>
      <c r="P662" s="57">
        <v>90</v>
      </c>
      <c r="Q662" s="57"/>
      <c r="R662" s="57">
        <v>90</v>
      </c>
      <c r="S662" s="57"/>
      <c r="T662" s="57">
        <v>83</v>
      </c>
      <c r="U662" s="57"/>
    </row>
    <row r="663" spans="1:21" x14ac:dyDescent="0.2">
      <c r="A663" s="266" t="s">
        <v>172</v>
      </c>
      <c r="B663" s="267" t="s">
        <v>172</v>
      </c>
      <c r="C663" s="268" t="s">
        <v>172</v>
      </c>
      <c r="D663" s="99" t="s">
        <v>27</v>
      </c>
      <c r="E663" s="54">
        <v>5001006258</v>
      </c>
      <c r="F663" s="56">
        <v>24</v>
      </c>
      <c r="G663" s="54" t="s">
        <v>26</v>
      </c>
      <c r="H663" s="54" t="s">
        <v>52</v>
      </c>
      <c r="I663" s="54">
        <v>10</v>
      </c>
      <c r="J663" s="57">
        <v>8000</v>
      </c>
      <c r="K663" s="57">
        <v>7360</v>
      </c>
      <c r="L663" s="57">
        <v>7120</v>
      </c>
      <c r="M663" s="57">
        <v>5680</v>
      </c>
      <c r="N663" s="57">
        <v>5280</v>
      </c>
      <c r="O663" s="57">
        <v>5600</v>
      </c>
      <c r="P663" s="57">
        <v>5200</v>
      </c>
      <c r="Q663" s="57">
        <v>5280</v>
      </c>
      <c r="R663" s="57">
        <v>6480</v>
      </c>
      <c r="S663" s="57">
        <v>6960</v>
      </c>
      <c r="T663" s="57">
        <v>7840</v>
      </c>
      <c r="U663" s="57">
        <v>7760</v>
      </c>
    </row>
    <row r="664" spans="1:21" x14ac:dyDescent="0.2">
      <c r="A664" s="266" t="s">
        <v>172</v>
      </c>
      <c r="B664" s="267" t="s">
        <v>172</v>
      </c>
      <c r="C664" s="268" t="s">
        <v>172</v>
      </c>
      <c r="D664" s="99" t="s">
        <v>27</v>
      </c>
      <c r="E664" s="54">
        <v>5001791782</v>
      </c>
      <c r="F664" s="56">
        <v>24</v>
      </c>
      <c r="G664" s="54" t="s">
        <v>26</v>
      </c>
      <c r="H664" s="54" t="s">
        <v>52</v>
      </c>
      <c r="I664" s="54">
        <v>10</v>
      </c>
      <c r="J664" s="57">
        <v>1650</v>
      </c>
      <c r="K664" s="57">
        <v>1490</v>
      </c>
      <c r="L664" s="57">
        <v>1480</v>
      </c>
      <c r="M664" s="57">
        <v>1170</v>
      </c>
      <c r="N664" s="57">
        <v>1100</v>
      </c>
      <c r="O664" s="57">
        <v>1160</v>
      </c>
      <c r="P664" s="57">
        <v>1070</v>
      </c>
      <c r="Q664" s="57">
        <v>1060</v>
      </c>
      <c r="R664" s="57">
        <v>1370</v>
      </c>
      <c r="S664" s="57">
        <v>1430</v>
      </c>
      <c r="T664" s="57">
        <v>1594</v>
      </c>
      <c r="U664" s="57">
        <v>1660</v>
      </c>
    </row>
    <row r="665" spans="1:21" x14ac:dyDescent="0.2">
      <c r="A665" s="266" t="s">
        <v>172</v>
      </c>
      <c r="B665" s="267" t="s">
        <v>172</v>
      </c>
      <c r="C665" s="268" t="s">
        <v>172</v>
      </c>
      <c r="D665" s="99" t="s">
        <v>27</v>
      </c>
      <c r="E665" s="54">
        <v>5000555723</v>
      </c>
      <c r="F665" s="56">
        <v>24</v>
      </c>
      <c r="G665" s="54" t="s">
        <v>26</v>
      </c>
      <c r="H665" s="54" t="s">
        <v>52</v>
      </c>
      <c r="I665" s="54">
        <v>10</v>
      </c>
      <c r="J665" s="57">
        <v>1090</v>
      </c>
      <c r="K665" s="57">
        <v>1000</v>
      </c>
      <c r="L665" s="57">
        <v>990</v>
      </c>
      <c r="M665" s="57">
        <v>800</v>
      </c>
      <c r="N665" s="57">
        <v>740</v>
      </c>
      <c r="O665" s="57">
        <v>730</v>
      </c>
      <c r="P665" s="57">
        <v>670</v>
      </c>
      <c r="Q665" s="57">
        <v>689</v>
      </c>
      <c r="R665" s="57">
        <v>882</v>
      </c>
      <c r="S665" s="57">
        <v>911</v>
      </c>
      <c r="T665" s="57">
        <v>1049</v>
      </c>
      <c r="U665" s="57">
        <v>1118</v>
      </c>
    </row>
    <row r="666" spans="1:21" x14ac:dyDescent="0.2">
      <c r="A666" s="266" t="s">
        <v>172</v>
      </c>
      <c r="B666" s="267" t="s">
        <v>172</v>
      </c>
      <c r="C666" s="268" t="s">
        <v>172</v>
      </c>
      <c r="D666" s="99" t="s">
        <v>27</v>
      </c>
      <c r="E666" s="54">
        <v>5001652673</v>
      </c>
      <c r="F666" s="56">
        <v>24</v>
      </c>
      <c r="G666" s="54" t="s">
        <v>26</v>
      </c>
      <c r="H666" s="54" t="s">
        <v>52</v>
      </c>
      <c r="I666" s="54">
        <v>10</v>
      </c>
      <c r="J666" s="57">
        <v>323</v>
      </c>
      <c r="K666" s="57">
        <v>310</v>
      </c>
      <c r="L666" s="57">
        <v>323</v>
      </c>
      <c r="M666" s="57">
        <v>273</v>
      </c>
      <c r="N666" s="57">
        <v>263</v>
      </c>
      <c r="O666" s="57">
        <v>266</v>
      </c>
      <c r="P666" s="57">
        <v>250</v>
      </c>
      <c r="Q666" s="57">
        <v>252</v>
      </c>
      <c r="R666" s="57">
        <v>306</v>
      </c>
      <c r="S666" s="57">
        <v>298</v>
      </c>
      <c r="T666" s="57">
        <v>326</v>
      </c>
      <c r="U666" s="57">
        <v>344</v>
      </c>
    </row>
    <row r="667" spans="1:21" x14ac:dyDescent="0.2">
      <c r="A667" s="266" t="s">
        <v>172</v>
      </c>
      <c r="B667" s="267" t="s">
        <v>172</v>
      </c>
      <c r="C667" s="268" t="s">
        <v>172</v>
      </c>
      <c r="D667" s="99" t="s">
        <v>27</v>
      </c>
      <c r="E667" s="54">
        <v>5000189131</v>
      </c>
      <c r="F667" s="56">
        <v>24</v>
      </c>
      <c r="G667" s="54" t="s">
        <v>26</v>
      </c>
      <c r="H667" s="54" t="s">
        <v>52</v>
      </c>
      <c r="I667" s="54">
        <v>10</v>
      </c>
      <c r="J667" s="57">
        <v>920</v>
      </c>
      <c r="K667" s="57">
        <v>800</v>
      </c>
      <c r="L667" s="57">
        <v>870</v>
      </c>
      <c r="M667" s="57">
        <v>730</v>
      </c>
      <c r="N667" s="57">
        <v>670</v>
      </c>
      <c r="O667" s="57">
        <v>670</v>
      </c>
      <c r="P667" s="57">
        <v>638</v>
      </c>
      <c r="Q667" s="57">
        <v>776</v>
      </c>
      <c r="R667" s="57">
        <v>705</v>
      </c>
      <c r="S667" s="57">
        <v>753</v>
      </c>
      <c r="T667" s="57">
        <v>805</v>
      </c>
      <c r="U667" s="57">
        <v>958</v>
      </c>
    </row>
    <row r="668" spans="1:21" x14ac:dyDescent="0.2">
      <c r="A668" s="266" t="s">
        <v>172</v>
      </c>
      <c r="B668" s="267" t="s">
        <v>172</v>
      </c>
      <c r="C668" s="268" t="s">
        <v>172</v>
      </c>
      <c r="D668" s="99" t="s">
        <v>27</v>
      </c>
      <c r="E668" s="54">
        <v>5001203526</v>
      </c>
      <c r="F668" s="56">
        <v>24</v>
      </c>
      <c r="G668" s="54" t="s">
        <v>26</v>
      </c>
      <c r="H668" s="54" t="s">
        <v>52</v>
      </c>
      <c r="I668" s="54">
        <v>10</v>
      </c>
      <c r="J668" s="57">
        <v>851</v>
      </c>
      <c r="K668" s="57">
        <v>778</v>
      </c>
      <c r="L668" s="57">
        <v>800</v>
      </c>
      <c r="M668" s="57">
        <v>660</v>
      </c>
      <c r="N668" s="57">
        <v>618</v>
      </c>
      <c r="O668" s="57">
        <v>612</v>
      </c>
      <c r="P668" s="57">
        <v>561</v>
      </c>
      <c r="Q668" s="57">
        <v>581</v>
      </c>
      <c r="R668" s="57">
        <v>688</v>
      </c>
      <c r="S668" s="57">
        <v>690</v>
      </c>
      <c r="T668" s="57">
        <v>771</v>
      </c>
      <c r="U668" s="57">
        <v>824</v>
      </c>
    </row>
    <row r="669" spans="1:21" x14ac:dyDescent="0.2">
      <c r="A669" s="266" t="s">
        <v>172</v>
      </c>
      <c r="B669" s="267" t="s">
        <v>172</v>
      </c>
      <c r="C669" s="268" t="s">
        <v>172</v>
      </c>
      <c r="D669" s="99" t="s">
        <v>27</v>
      </c>
      <c r="E669" s="54">
        <v>5000966441</v>
      </c>
      <c r="F669" s="56">
        <v>24</v>
      </c>
      <c r="G669" s="54" t="s">
        <v>19</v>
      </c>
      <c r="H669" s="54" t="s">
        <v>52</v>
      </c>
      <c r="I669" s="54">
        <v>10</v>
      </c>
      <c r="J669" s="57">
        <v>1077</v>
      </c>
      <c r="K669" s="57">
        <v>984</v>
      </c>
      <c r="L669" s="57">
        <v>982</v>
      </c>
      <c r="M669" s="57">
        <v>792</v>
      </c>
      <c r="N669" s="57">
        <v>721</v>
      </c>
      <c r="O669" s="57">
        <v>699</v>
      </c>
      <c r="P669" s="57">
        <v>636</v>
      </c>
      <c r="Q669" s="57">
        <v>671</v>
      </c>
      <c r="R669" s="57">
        <v>860</v>
      </c>
      <c r="S669" s="57">
        <v>887</v>
      </c>
      <c r="T669" s="57">
        <v>1025</v>
      </c>
      <c r="U669" s="57">
        <v>1100</v>
      </c>
    </row>
    <row r="670" spans="1:21" x14ac:dyDescent="0.2">
      <c r="A670" s="266" t="s">
        <v>172</v>
      </c>
      <c r="B670" s="267" t="s">
        <v>172</v>
      </c>
      <c r="C670" s="268" t="s">
        <v>172</v>
      </c>
      <c r="D670" s="99" t="s">
        <v>27</v>
      </c>
      <c r="E670" s="54">
        <v>5000090058</v>
      </c>
      <c r="F670" s="56">
        <v>24</v>
      </c>
      <c r="G670" s="54" t="s">
        <v>26</v>
      </c>
      <c r="H670" s="54" t="s">
        <v>52</v>
      </c>
      <c r="I670" s="54">
        <v>10</v>
      </c>
      <c r="J670" s="57">
        <v>739</v>
      </c>
      <c r="K670" s="57">
        <v>692</v>
      </c>
      <c r="L670" s="57">
        <v>349</v>
      </c>
      <c r="M670" s="57">
        <v>307</v>
      </c>
      <c r="N670" s="57">
        <v>292</v>
      </c>
      <c r="O670" s="57">
        <v>307</v>
      </c>
      <c r="P670" s="57">
        <v>252</v>
      </c>
      <c r="Q670" s="57">
        <v>237</v>
      </c>
      <c r="R670" s="57">
        <v>415</v>
      </c>
      <c r="S670" s="57">
        <v>763</v>
      </c>
      <c r="T670" s="57">
        <v>869</v>
      </c>
      <c r="U670" s="57">
        <v>970</v>
      </c>
    </row>
    <row r="671" spans="1:21" x14ac:dyDescent="0.2">
      <c r="A671" s="266" t="s">
        <v>172</v>
      </c>
      <c r="B671" s="267" t="s">
        <v>172</v>
      </c>
      <c r="C671" s="268" t="s">
        <v>172</v>
      </c>
      <c r="D671" s="99" t="s">
        <v>27</v>
      </c>
      <c r="E671" s="54">
        <v>5000754305</v>
      </c>
      <c r="F671" s="56">
        <v>24</v>
      </c>
      <c r="G671" s="54" t="s">
        <v>26</v>
      </c>
      <c r="H671" s="54" t="s">
        <v>52</v>
      </c>
      <c r="I671" s="54">
        <v>10</v>
      </c>
      <c r="J671" s="57">
        <v>716</v>
      </c>
      <c r="K671" s="57">
        <v>659</v>
      </c>
      <c r="L671" s="57">
        <v>677</v>
      </c>
      <c r="M671" s="57">
        <v>567</v>
      </c>
      <c r="N671" s="57">
        <v>545</v>
      </c>
      <c r="O671" s="57">
        <v>546</v>
      </c>
      <c r="P671" s="57">
        <v>502</v>
      </c>
      <c r="Q671" s="57">
        <v>499</v>
      </c>
      <c r="R671" s="57">
        <v>610</v>
      </c>
      <c r="S671" s="57">
        <v>609</v>
      </c>
      <c r="T671" s="57">
        <v>686</v>
      </c>
      <c r="U671" s="57">
        <v>718</v>
      </c>
    </row>
    <row r="672" spans="1:21" x14ac:dyDescent="0.2">
      <c r="A672" s="266" t="s">
        <v>172</v>
      </c>
      <c r="B672" s="267" t="s">
        <v>172</v>
      </c>
      <c r="C672" s="268" t="s">
        <v>172</v>
      </c>
      <c r="D672" s="99" t="s">
        <v>27</v>
      </c>
      <c r="E672" s="54">
        <v>5000002907</v>
      </c>
      <c r="F672" s="56">
        <v>24</v>
      </c>
      <c r="G672" s="54" t="s">
        <v>26</v>
      </c>
      <c r="H672" s="54" t="s">
        <v>52</v>
      </c>
      <c r="I672" s="54">
        <v>10</v>
      </c>
      <c r="J672" s="57">
        <v>1200</v>
      </c>
      <c r="K672" s="57">
        <v>1169</v>
      </c>
      <c r="L672" s="57">
        <v>918</v>
      </c>
      <c r="M672" s="57">
        <v>752</v>
      </c>
      <c r="N672" s="57">
        <v>692</v>
      </c>
      <c r="O672" s="57">
        <v>680</v>
      </c>
      <c r="P672" s="57">
        <v>625</v>
      </c>
      <c r="Q672" s="57">
        <v>639</v>
      </c>
      <c r="R672" s="57">
        <v>805</v>
      </c>
      <c r="S672" s="57">
        <v>821</v>
      </c>
      <c r="T672" s="57">
        <v>940</v>
      </c>
      <c r="U672" s="57">
        <v>1006</v>
      </c>
    </row>
    <row r="673" spans="1:21" x14ac:dyDescent="0.2">
      <c r="A673" s="266" t="s">
        <v>172</v>
      </c>
      <c r="B673" s="267" t="s">
        <v>172</v>
      </c>
      <c r="C673" s="268" t="s">
        <v>172</v>
      </c>
      <c r="D673" s="99" t="s">
        <v>27</v>
      </c>
      <c r="E673" s="54">
        <v>5001390120</v>
      </c>
      <c r="F673" s="56">
        <v>24</v>
      </c>
      <c r="G673" s="54" t="s">
        <v>26</v>
      </c>
      <c r="H673" s="54" t="s">
        <v>52</v>
      </c>
      <c r="I673" s="54">
        <v>10</v>
      </c>
      <c r="J673" s="57">
        <v>1038</v>
      </c>
      <c r="K673" s="57">
        <v>932</v>
      </c>
      <c r="L673" s="57">
        <v>903</v>
      </c>
      <c r="M673" s="57">
        <v>616</v>
      </c>
      <c r="N673" s="57">
        <v>588</v>
      </c>
      <c r="O673" s="57">
        <v>629</v>
      </c>
      <c r="P673" s="57">
        <v>546</v>
      </c>
      <c r="Q673" s="57">
        <v>583</v>
      </c>
      <c r="R673" s="57">
        <v>773</v>
      </c>
      <c r="S673" s="57">
        <v>822</v>
      </c>
      <c r="T673" s="57">
        <v>975</v>
      </c>
      <c r="U673" s="57">
        <v>1055</v>
      </c>
    </row>
    <row r="674" spans="1:21" x14ac:dyDescent="0.2">
      <c r="A674" s="266" t="s">
        <v>172</v>
      </c>
      <c r="B674" s="267" t="s">
        <v>172</v>
      </c>
      <c r="C674" s="268" t="s">
        <v>172</v>
      </c>
      <c r="D674" s="99" t="s">
        <v>27</v>
      </c>
      <c r="E674" s="54">
        <v>5001256943</v>
      </c>
      <c r="F674" s="56">
        <v>24</v>
      </c>
      <c r="G674" s="54" t="s">
        <v>26</v>
      </c>
      <c r="H674" s="54" t="s">
        <v>52</v>
      </c>
      <c r="I674" s="54">
        <v>10</v>
      </c>
      <c r="J674" s="57">
        <v>6960</v>
      </c>
      <c r="K674" s="57">
        <v>5954.64</v>
      </c>
      <c r="L674" s="57">
        <v>6160</v>
      </c>
      <c r="M674" s="57">
        <v>4560</v>
      </c>
      <c r="N674" s="57">
        <v>4551.76</v>
      </c>
      <c r="O674" s="57">
        <v>4350</v>
      </c>
      <c r="P674" s="57">
        <v>3566.16</v>
      </c>
      <c r="Q674" s="57">
        <v>3680</v>
      </c>
      <c r="R674" s="57">
        <v>4880</v>
      </c>
      <c r="S674" s="57">
        <v>5120</v>
      </c>
      <c r="T674" s="57">
        <v>5040</v>
      </c>
      <c r="U674" s="57">
        <v>5200</v>
      </c>
    </row>
    <row r="675" spans="1:21" x14ac:dyDescent="0.2">
      <c r="A675" s="266" t="s">
        <v>172</v>
      </c>
      <c r="B675" s="267" t="s">
        <v>172</v>
      </c>
      <c r="C675" s="268" t="s">
        <v>172</v>
      </c>
      <c r="D675" s="99" t="s">
        <v>27</v>
      </c>
      <c r="E675" s="54">
        <v>5000433349</v>
      </c>
      <c r="F675" s="56">
        <v>24</v>
      </c>
      <c r="G675" s="54" t="s">
        <v>26</v>
      </c>
      <c r="H675" s="54" t="s">
        <v>52</v>
      </c>
      <c r="I675" s="54">
        <v>10</v>
      </c>
      <c r="J675" s="57">
        <v>640</v>
      </c>
      <c r="K675" s="57">
        <v>587</v>
      </c>
      <c r="L675" s="57">
        <v>595</v>
      </c>
      <c r="M675" s="57">
        <v>496</v>
      </c>
      <c r="N675" s="57">
        <v>477</v>
      </c>
      <c r="O675" s="57">
        <v>471</v>
      </c>
      <c r="P675" s="57">
        <v>434</v>
      </c>
      <c r="Q675" s="57">
        <v>441</v>
      </c>
      <c r="R675" s="57">
        <v>541</v>
      </c>
      <c r="S675" s="57">
        <v>538</v>
      </c>
      <c r="T675" s="57">
        <v>601</v>
      </c>
      <c r="U675" s="57">
        <v>478</v>
      </c>
    </row>
    <row r="676" spans="1:21" x14ac:dyDescent="0.2">
      <c r="A676" s="266" t="s">
        <v>172</v>
      </c>
      <c r="B676" s="267" t="s">
        <v>172</v>
      </c>
      <c r="C676" s="268" t="s">
        <v>172</v>
      </c>
      <c r="D676" s="99" t="s">
        <v>27</v>
      </c>
      <c r="E676" s="54">
        <v>5001703678</v>
      </c>
      <c r="F676" s="56">
        <v>24</v>
      </c>
      <c r="G676" s="54" t="s">
        <v>26</v>
      </c>
      <c r="H676" s="54" t="s">
        <v>52</v>
      </c>
      <c r="I676" s="54">
        <v>10</v>
      </c>
      <c r="J676" s="57">
        <v>473</v>
      </c>
      <c r="K676" s="57">
        <v>453</v>
      </c>
      <c r="L676" s="57">
        <v>456</v>
      </c>
      <c r="M676" s="57">
        <v>370</v>
      </c>
      <c r="N676" s="57">
        <v>350</v>
      </c>
      <c r="O676" s="57">
        <v>347</v>
      </c>
      <c r="P676" s="57">
        <v>318</v>
      </c>
      <c r="Q676" s="57">
        <v>327</v>
      </c>
      <c r="R676" s="57">
        <v>409</v>
      </c>
      <c r="S676" s="57">
        <v>409</v>
      </c>
      <c r="T676" s="57">
        <v>457</v>
      </c>
      <c r="U676" s="57">
        <v>493</v>
      </c>
    </row>
    <row r="677" spans="1:21" x14ac:dyDescent="0.2">
      <c r="A677" s="266" t="s">
        <v>172</v>
      </c>
      <c r="B677" s="267" t="s">
        <v>172</v>
      </c>
      <c r="C677" s="268" t="s">
        <v>172</v>
      </c>
      <c r="D677" s="99" t="s">
        <v>27</v>
      </c>
      <c r="E677" s="54">
        <v>5001484826</v>
      </c>
      <c r="F677" s="56">
        <v>24</v>
      </c>
      <c r="G677" s="54" t="s">
        <v>26</v>
      </c>
      <c r="H677" s="54" t="s">
        <v>52</v>
      </c>
      <c r="I677" s="54">
        <v>10</v>
      </c>
      <c r="J677" s="57">
        <v>1410</v>
      </c>
      <c r="K677" s="57">
        <v>1300</v>
      </c>
      <c r="L677" s="57">
        <v>1300</v>
      </c>
      <c r="M677" s="57">
        <v>1060</v>
      </c>
      <c r="N677" s="57">
        <v>1000</v>
      </c>
      <c r="O677" s="57">
        <v>980</v>
      </c>
      <c r="P677" s="57">
        <v>900</v>
      </c>
      <c r="Q677" s="57">
        <v>932</v>
      </c>
      <c r="R677" s="57">
        <v>1169</v>
      </c>
      <c r="S677" s="57">
        <v>1184</v>
      </c>
      <c r="T677" s="57">
        <v>1350</v>
      </c>
      <c r="U677" s="57">
        <v>1435</v>
      </c>
    </row>
    <row r="678" spans="1:21" x14ac:dyDescent="0.2">
      <c r="A678" s="266" t="s">
        <v>172</v>
      </c>
      <c r="B678" s="267" t="s">
        <v>172</v>
      </c>
      <c r="C678" s="268" t="s">
        <v>172</v>
      </c>
      <c r="D678" s="99" t="s">
        <v>27</v>
      </c>
      <c r="E678" s="54">
        <v>5001496578</v>
      </c>
      <c r="F678" s="56">
        <v>24</v>
      </c>
      <c r="G678" s="54" t="s">
        <v>26</v>
      </c>
      <c r="H678" s="54" t="s">
        <v>52</v>
      </c>
      <c r="I678" s="54">
        <v>10</v>
      </c>
      <c r="J678" s="57">
        <v>2351</v>
      </c>
      <c r="K678" s="57">
        <v>2119</v>
      </c>
      <c r="L678" s="57">
        <v>2085</v>
      </c>
      <c r="M678" s="57">
        <v>1662</v>
      </c>
      <c r="N678" s="57">
        <v>1526</v>
      </c>
      <c r="O678" s="57">
        <v>1507</v>
      </c>
      <c r="P678" s="57">
        <v>1393</v>
      </c>
      <c r="Q678" s="57">
        <v>1437</v>
      </c>
      <c r="R678" s="57">
        <v>1848</v>
      </c>
      <c r="S678" s="57">
        <v>1937</v>
      </c>
      <c r="T678" s="57">
        <v>2276</v>
      </c>
      <c r="U678" s="57">
        <v>2449</v>
      </c>
    </row>
    <row r="679" spans="1:21" x14ac:dyDescent="0.2">
      <c r="A679" s="266" t="s">
        <v>172</v>
      </c>
      <c r="B679" s="267" t="s">
        <v>172</v>
      </c>
      <c r="C679" s="268" t="s">
        <v>172</v>
      </c>
      <c r="D679" s="99" t="s">
        <v>27</v>
      </c>
      <c r="E679" s="54">
        <v>5000298864</v>
      </c>
      <c r="F679" s="56">
        <v>24</v>
      </c>
      <c r="G679" s="54" t="s">
        <v>26</v>
      </c>
      <c r="H679" s="54" t="s">
        <v>52</v>
      </c>
      <c r="I679" s="54">
        <v>10</v>
      </c>
      <c r="J679" s="57">
        <v>11910</v>
      </c>
      <c r="K679" s="57">
        <v>9720</v>
      </c>
      <c r="L679" s="57">
        <v>8440</v>
      </c>
      <c r="M679" s="57">
        <v>7420</v>
      </c>
      <c r="N679" s="57">
        <v>7190</v>
      </c>
      <c r="O679" s="57">
        <v>6190</v>
      </c>
      <c r="P679" s="57">
        <v>6432</v>
      </c>
      <c r="Q679" s="57">
        <v>6555</v>
      </c>
      <c r="R679" s="57">
        <v>7353</v>
      </c>
      <c r="S679" s="57">
        <v>9047</v>
      </c>
      <c r="T679" s="57">
        <v>9417</v>
      </c>
      <c r="U679" s="57">
        <v>10872</v>
      </c>
    </row>
    <row r="680" spans="1:21" x14ac:dyDescent="0.2">
      <c r="A680" s="266" t="s">
        <v>172</v>
      </c>
      <c r="B680" s="267" t="s">
        <v>172</v>
      </c>
      <c r="C680" s="268" t="s">
        <v>172</v>
      </c>
      <c r="D680" s="99" t="s">
        <v>27</v>
      </c>
      <c r="E680" s="54">
        <v>5001742286</v>
      </c>
      <c r="F680" s="56">
        <v>24</v>
      </c>
      <c r="G680" s="54" t="s">
        <v>26</v>
      </c>
      <c r="H680" s="54" t="s">
        <v>52</v>
      </c>
      <c r="I680" s="54">
        <v>10</v>
      </c>
      <c r="J680" s="57">
        <v>630</v>
      </c>
      <c r="K680" s="57">
        <v>640</v>
      </c>
      <c r="L680" s="57">
        <v>280</v>
      </c>
      <c r="M680" s="57">
        <v>390</v>
      </c>
      <c r="N680" s="57">
        <v>350</v>
      </c>
      <c r="O680" s="57">
        <v>270</v>
      </c>
      <c r="P680" s="57">
        <v>220</v>
      </c>
      <c r="Q680" s="57">
        <v>290</v>
      </c>
      <c r="R680" s="57">
        <v>289</v>
      </c>
      <c r="S680" s="57">
        <v>360</v>
      </c>
      <c r="T680" s="57">
        <v>361</v>
      </c>
      <c r="U680" s="57">
        <v>406</v>
      </c>
    </row>
    <row r="681" spans="1:21" x14ac:dyDescent="0.2">
      <c r="A681" s="266" t="s">
        <v>172</v>
      </c>
      <c r="B681" s="267" t="s">
        <v>172</v>
      </c>
      <c r="C681" s="268" t="s">
        <v>172</v>
      </c>
      <c r="D681" s="99" t="s">
        <v>27</v>
      </c>
      <c r="E681" s="54">
        <v>5000989787</v>
      </c>
      <c r="F681" s="56">
        <v>24</v>
      </c>
      <c r="G681" s="54" t="s">
        <v>19</v>
      </c>
      <c r="H681" s="54" t="s">
        <v>52</v>
      </c>
      <c r="I681" s="54">
        <v>10</v>
      </c>
      <c r="J681" s="57">
        <v>110</v>
      </c>
      <c r="K681" s="57">
        <v>110</v>
      </c>
      <c r="L681" s="57">
        <v>90</v>
      </c>
      <c r="M681" s="57">
        <v>80</v>
      </c>
      <c r="N681" s="57">
        <v>70</v>
      </c>
      <c r="O681" s="57">
        <v>70</v>
      </c>
      <c r="P681" s="57">
        <v>62</v>
      </c>
      <c r="Q681" s="57">
        <v>113</v>
      </c>
      <c r="R681" s="57">
        <v>241</v>
      </c>
      <c r="S681" s="57">
        <v>304</v>
      </c>
      <c r="T681" s="57">
        <v>305</v>
      </c>
      <c r="U681" s="57">
        <v>363</v>
      </c>
    </row>
    <row r="682" spans="1:21" x14ac:dyDescent="0.2">
      <c r="A682" s="266" t="s">
        <v>172</v>
      </c>
      <c r="B682" s="267" t="s">
        <v>172</v>
      </c>
      <c r="C682" s="268" t="s">
        <v>172</v>
      </c>
      <c r="D682" s="99" t="s">
        <v>27</v>
      </c>
      <c r="E682" s="54">
        <v>5001585678</v>
      </c>
      <c r="F682" s="56">
        <v>24</v>
      </c>
      <c r="G682" s="54" t="s">
        <v>19</v>
      </c>
      <c r="H682" s="54" t="s">
        <v>52</v>
      </c>
      <c r="I682" s="54">
        <v>10</v>
      </c>
      <c r="J682" s="57">
        <v>2187</v>
      </c>
      <c r="K682" s="57">
        <v>1792</v>
      </c>
      <c r="L682" s="57">
        <v>1565</v>
      </c>
      <c r="M682" s="57">
        <v>1514</v>
      </c>
      <c r="N682" s="57">
        <v>1214</v>
      </c>
      <c r="O682" s="57">
        <v>1129</v>
      </c>
      <c r="P682" s="57">
        <v>1210</v>
      </c>
      <c r="Q682" s="57">
        <v>1550</v>
      </c>
      <c r="R682" s="57">
        <v>1644</v>
      </c>
      <c r="S682" s="57">
        <v>1817</v>
      </c>
      <c r="T682" s="57">
        <v>2194</v>
      </c>
      <c r="U682" s="57">
        <v>1976</v>
      </c>
    </row>
    <row r="683" spans="1:21" x14ac:dyDescent="0.2">
      <c r="A683" s="266" t="s">
        <v>172</v>
      </c>
      <c r="B683" s="267" t="s">
        <v>172</v>
      </c>
      <c r="C683" s="268" t="s">
        <v>172</v>
      </c>
      <c r="D683" s="99" t="s">
        <v>27</v>
      </c>
      <c r="E683" s="54">
        <v>5002105584</v>
      </c>
      <c r="F683" s="56">
        <v>24</v>
      </c>
      <c r="G683" s="54" t="s">
        <v>26</v>
      </c>
      <c r="H683" s="54" t="s">
        <v>52</v>
      </c>
      <c r="I683" s="54">
        <v>10</v>
      </c>
      <c r="J683" s="57">
        <v>660</v>
      </c>
      <c r="K683" s="57">
        <v>650</v>
      </c>
      <c r="L683" s="57">
        <v>620</v>
      </c>
      <c r="M683" s="57">
        <v>560</v>
      </c>
      <c r="N683" s="57">
        <v>490</v>
      </c>
      <c r="O683" s="57">
        <v>460</v>
      </c>
      <c r="P683" s="57">
        <v>528</v>
      </c>
      <c r="Q683" s="57">
        <v>515</v>
      </c>
      <c r="R683" s="57">
        <v>596</v>
      </c>
      <c r="S683" s="57">
        <v>608</v>
      </c>
      <c r="T683" s="57">
        <v>622</v>
      </c>
      <c r="U683" s="57">
        <v>736</v>
      </c>
    </row>
    <row r="684" spans="1:21" x14ac:dyDescent="0.2">
      <c r="A684" s="266" t="s">
        <v>172</v>
      </c>
      <c r="B684" s="267" t="s">
        <v>172</v>
      </c>
      <c r="C684" s="268" t="s">
        <v>172</v>
      </c>
      <c r="D684" s="99" t="s">
        <v>27</v>
      </c>
      <c r="E684" s="54">
        <v>5001947828</v>
      </c>
      <c r="F684" s="56">
        <v>24</v>
      </c>
      <c r="G684" s="54" t="s">
        <v>26</v>
      </c>
      <c r="H684" s="54" t="s">
        <v>52</v>
      </c>
      <c r="I684" s="54">
        <v>10</v>
      </c>
      <c r="J684" s="57">
        <v>450</v>
      </c>
      <c r="K684" s="57">
        <v>380</v>
      </c>
      <c r="L684" s="57">
        <v>380</v>
      </c>
      <c r="M684" s="57">
        <v>410</v>
      </c>
      <c r="N684" s="57">
        <v>520</v>
      </c>
      <c r="O684" s="57">
        <v>480</v>
      </c>
      <c r="P684" s="57">
        <v>490</v>
      </c>
      <c r="Q684" s="57">
        <v>520</v>
      </c>
      <c r="R684" s="57">
        <v>420</v>
      </c>
      <c r="S684" s="57">
        <v>377</v>
      </c>
      <c r="T684" s="57">
        <v>377</v>
      </c>
      <c r="U684" s="57">
        <v>481</v>
      </c>
    </row>
    <row r="685" spans="1:21" x14ac:dyDescent="0.2">
      <c r="A685" s="266" t="s">
        <v>172</v>
      </c>
      <c r="B685" s="267" t="s">
        <v>172</v>
      </c>
      <c r="C685" s="268" t="s">
        <v>172</v>
      </c>
      <c r="D685" s="99" t="s">
        <v>27</v>
      </c>
      <c r="E685" s="54">
        <v>5001137771</v>
      </c>
      <c r="F685" s="56">
        <v>24</v>
      </c>
      <c r="G685" s="54" t="s">
        <v>26</v>
      </c>
      <c r="H685" s="54" t="s">
        <v>52</v>
      </c>
      <c r="I685" s="54">
        <v>10</v>
      </c>
      <c r="J685" s="57">
        <v>1600</v>
      </c>
      <c r="K685" s="57">
        <v>1450</v>
      </c>
      <c r="L685" s="57">
        <v>1460</v>
      </c>
      <c r="M685" s="57">
        <v>1170</v>
      </c>
      <c r="N685" s="57">
        <v>1060</v>
      </c>
      <c r="O685" s="57">
        <v>1020</v>
      </c>
      <c r="P685" s="57">
        <v>903</v>
      </c>
      <c r="Q685" s="57">
        <v>960</v>
      </c>
      <c r="R685" s="57">
        <v>1018</v>
      </c>
      <c r="S685" s="57">
        <v>1185</v>
      </c>
      <c r="T685" s="57">
        <v>1136</v>
      </c>
      <c r="U685" s="57">
        <v>1354</v>
      </c>
    </row>
    <row r="686" spans="1:21" x14ac:dyDescent="0.2">
      <c r="A686" s="266" t="s">
        <v>172</v>
      </c>
      <c r="B686" s="267" t="s">
        <v>172</v>
      </c>
      <c r="C686" s="268" t="s">
        <v>172</v>
      </c>
      <c r="D686" s="99" t="s">
        <v>27</v>
      </c>
      <c r="E686" s="54">
        <v>5000167786</v>
      </c>
      <c r="F686" s="56">
        <v>24</v>
      </c>
      <c r="G686" s="54" t="s">
        <v>26</v>
      </c>
      <c r="H686" s="54" t="s">
        <v>52</v>
      </c>
      <c r="I686" s="54">
        <v>10</v>
      </c>
      <c r="J686" s="57">
        <v>7360</v>
      </c>
      <c r="K686" s="57">
        <v>6320</v>
      </c>
      <c r="L686" s="57">
        <v>5840</v>
      </c>
      <c r="M686" s="57">
        <v>4880</v>
      </c>
      <c r="N686" s="57">
        <v>4800</v>
      </c>
      <c r="O686" s="57">
        <v>4480</v>
      </c>
      <c r="P686" s="57">
        <v>3840</v>
      </c>
      <c r="Q686" s="57">
        <v>4080</v>
      </c>
      <c r="R686" s="57">
        <v>5360</v>
      </c>
      <c r="S686" s="57">
        <v>5600</v>
      </c>
      <c r="T686" s="57">
        <v>6720</v>
      </c>
      <c r="U686" s="57">
        <v>7040</v>
      </c>
    </row>
    <row r="687" spans="1:21" x14ac:dyDescent="0.2">
      <c r="A687" s="266" t="s">
        <v>172</v>
      </c>
      <c r="B687" s="267" t="s">
        <v>172</v>
      </c>
      <c r="C687" s="268" t="s">
        <v>172</v>
      </c>
      <c r="D687" s="99" t="s">
        <v>27</v>
      </c>
      <c r="E687" s="54">
        <v>5000692260</v>
      </c>
      <c r="F687" s="56">
        <v>24</v>
      </c>
      <c r="G687" s="54" t="s">
        <v>19</v>
      </c>
      <c r="H687" s="54" t="s">
        <v>52</v>
      </c>
      <c r="I687" s="54">
        <v>10</v>
      </c>
      <c r="J687" s="57">
        <v>3840</v>
      </c>
      <c r="K687" s="57">
        <v>3360</v>
      </c>
      <c r="L687" s="57">
        <v>2880</v>
      </c>
      <c r="M687" s="57">
        <v>1120</v>
      </c>
      <c r="N687" s="57">
        <v>3840</v>
      </c>
      <c r="O687" s="57">
        <v>1760</v>
      </c>
      <c r="P687" s="57">
        <v>2240</v>
      </c>
      <c r="Q687" s="57">
        <v>2400</v>
      </c>
      <c r="R687" s="57">
        <v>2720</v>
      </c>
      <c r="S687" s="57">
        <v>3582.24</v>
      </c>
      <c r="T687" s="57">
        <v>2977.76</v>
      </c>
      <c r="U687" s="57">
        <v>4288</v>
      </c>
    </row>
    <row r="688" spans="1:21" x14ac:dyDescent="0.2">
      <c r="A688" s="266" t="s">
        <v>172</v>
      </c>
      <c r="B688" s="267" t="s">
        <v>172</v>
      </c>
      <c r="C688" s="268" t="s">
        <v>172</v>
      </c>
      <c r="D688" s="99" t="s">
        <v>27</v>
      </c>
      <c r="E688" s="54">
        <v>5000516043</v>
      </c>
      <c r="F688" s="56">
        <v>24</v>
      </c>
      <c r="G688" s="54" t="s">
        <v>19</v>
      </c>
      <c r="H688" s="54" t="s">
        <v>52</v>
      </c>
      <c r="I688" s="54">
        <v>10</v>
      </c>
      <c r="J688" s="57"/>
      <c r="K688" s="57">
        <v>102</v>
      </c>
      <c r="L688" s="57"/>
      <c r="M688" s="57">
        <v>94</v>
      </c>
      <c r="N688" s="57"/>
      <c r="O688" s="57">
        <v>53</v>
      </c>
      <c r="P688" s="57"/>
      <c r="Q688" s="57">
        <v>6</v>
      </c>
      <c r="R688" s="57"/>
      <c r="S688" s="57">
        <v>10</v>
      </c>
      <c r="T688" s="57"/>
      <c r="U688" s="57">
        <v>13</v>
      </c>
    </row>
    <row r="689" spans="1:21" x14ac:dyDescent="0.2">
      <c r="A689" s="266" t="s">
        <v>172</v>
      </c>
      <c r="B689" s="267" t="s">
        <v>172</v>
      </c>
      <c r="C689" s="268" t="s">
        <v>172</v>
      </c>
      <c r="D689" s="99" t="s">
        <v>27</v>
      </c>
      <c r="E689" s="54">
        <v>5000777040</v>
      </c>
      <c r="F689" s="56">
        <v>24</v>
      </c>
      <c r="G689" s="54" t="s">
        <v>26</v>
      </c>
      <c r="H689" s="54" t="s">
        <v>52</v>
      </c>
      <c r="I689" s="54">
        <v>10</v>
      </c>
      <c r="J689" s="57">
        <v>2150</v>
      </c>
      <c r="K689" s="57">
        <v>1840</v>
      </c>
      <c r="L689" s="57">
        <v>1710</v>
      </c>
      <c r="M689" s="57">
        <v>1490</v>
      </c>
      <c r="N689" s="57">
        <v>1450</v>
      </c>
      <c r="O689" s="57">
        <v>1210</v>
      </c>
      <c r="P689" s="57">
        <v>1100</v>
      </c>
      <c r="Q689" s="57">
        <v>1259</v>
      </c>
      <c r="R689" s="57">
        <v>1338</v>
      </c>
      <c r="S689" s="57">
        <v>1620</v>
      </c>
      <c r="T689" s="57">
        <v>1717</v>
      </c>
      <c r="U689" s="57">
        <v>2088</v>
      </c>
    </row>
    <row r="690" spans="1:21" x14ac:dyDescent="0.2">
      <c r="A690" s="266" t="s">
        <v>172</v>
      </c>
      <c r="B690" s="267" t="s">
        <v>172</v>
      </c>
      <c r="C690" s="268" t="s">
        <v>172</v>
      </c>
      <c r="D690" s="99" t="s">
        <v>27</v>
      </c>
      <c r="E690" s="54">
        <v>5001952722</v>
      </c>
      <c r="F690" s="56">
        <v>24</v>
      </c>
      <c r="G690" s="54" t="s">
        <v>19</v>
      </c>
      <c r="H690" s="54" t="s">
        <v>52</v>
      </c>
      <c r="I690" s="54">
        <v>10</v>
      </c>
      <c r="J690" s="57">
        <v>370</v>
      </c>
      <c r="K690" s="57">
        <v>340</v>
      </c>
      <c r="L690" s="57">
        <v>320</v>
      </c>
      <c r="M690" s="57">
        <v>310</v>
      </c>
      <c r="N690" s="57">
        <v>270</v>
      </c>
      <c r="O690" s="57">
        <v>250</v>
      </c>
      <c r="P690" s="57">
        <v>270</v>
      </c>
      <c r="Q690" s="57">
        <v>250</v>
      </c>
      <c r="R690" s="57">
        <v>269</v>
      </c>
      <c r="S690" s="57">
        <v>311</v>
      </c>
      <c r="T690" s="57">
        <v>315</v>
      </c>
      <c r="U690" s="57">
        <v>373</v>
      </c>
    </row>
    <row r="691" spans="1:21" x14ac:dyDescent="0.2">
      <c r="A691" s="266" t="s">
        <v>172</v>
      </c>
      <c r="B691" s="267" t="s">
        <v>172</v>
      </c>
      <c r="C691" s="268" t="s">
        <v>172</v>
      </c>
      <c r="D691" s="99" t="s">
        <v>27</v>
      </c>
      <c r="E691" s="54">
        <v>5000924876</v>
      </c>
      <c r="F691" s="56">
        <v>24</v>
      </c>
      <c r="G691" s="54" t="s">
        <v>26</v>
      </c>
      <c r="H691" s="54" t="s">
        <v>52</v>
      </c>
      <c r="I691" s="54">
        <v>10</v>
      </c>
      <c r="J691" s="57">
        <v>832</v>
      </c>
      <c r="K691" s="57">
        <v>733</v>
      </c>
      <c r="L691" s="57">
        <v>694</v>
      </c>
      <c r="M691" s="57">
        <v>639</v>
      </c>
      <c r="N691" s="57">
        <v>627</v>
      </c>
      <c r="O691" s="57">
        <v>545</v>
      </c>
      <c r="P691" s="57">
        <v>516</v>
      </c>
      <c r="Q691" s="57">
        <v>582</v>
      </c>
      <c r="R691" s="57">
        <v>586</v>
      </c>
      <c r="S691" s="57">
        <v>676</v>
      </c>
      <c r="T691" s="57">
        <v>694</v>
      </c>
      <c r="U691" s="57">
        <v>842</v>
      </c>
    </row>
    <row r="692" spans="1:21" x14ac:dyDescent="0.2">
      <c r="A692" s="266" t="s">
        <v>172</v>
      </c>
      <c r="B692" s="267" t="s">
        <v>172</v>
      </c>
      <c r="C692" s="268" t="s">
        <v>172</v>
      </c>
      <c r="D692" s="99" t="s">
        <v>27</v>
      </c>
      <c r="E692" s="54">
        <v>5000717587</v>
      </c>
      <c r="F692" s="56">
        <v>24</v>
      </c>
      <c r="G692" s="54" t="s">
        <v>19</v>
      </c>
      <c r="H692" s="54" t="s">
        <v>52</v>
      </c>
      <c r="I692" s="54">
        <v>10</v>
      </c>
      <c r="J692" s="57"/>
      <c r="K692" s="57">
        <v>553</v>
      </c>
      <c r="L692" s="57"/>
      <c r="M692" s="57">
        <v>400</v>
      </c>
      <c r="N692" s="57"/>
      <c r="O692" s="57">
        <v>328</v>
      </c>
      <c r="P692" s="57"/>
      <c r="Q692" s="57">
        <v>342</v>
      </c>
      <c r="R692" s="57"/>
      <c r="S692" s="57">
        <v>470</v>
      </c>
      <c r="T692" s="57"/>
      <c r="U692" s="57">
        <v>533.37300000000005</v>
      </c>
    </row>
    <row r="693" spans="1:21" x14ac:dyDescent="0.2">
      <c r="A693" s="266" t="s">
        <v>172</v>
      </c>
      <c r="B693" s="267" t="s">
        <v>172</v>
      </c>
      <c r="C693" s="268" t="s">
        <v>172</v>
      </c>
      <c r="D693" s="99" t="s">
        <v>27</v>
      </c>
      <c r="E693" s="54">
        <v>5000589679</v>
      </c>
      <c r="F693" s="56">
        <v>24</v>
      </c>
      <c r="G693" s="54" t="s">
        <v>19</v>
      </c>
      <c r="H693" s="54" t="s">
        <v>52</v>
      </c>
      <c r="I693" s="54">
        <v>10</v>
      </c>
      <c r="J693" s="57"/>
      <c r="K693" s="57">
        <v>1360</v>
      </c>
      <c r="L693" s="57"/>
      <c r="M693" s="57">
        <v>1093</v>
      </c>
      <c r="N693" s="57"/>
      <c r="O693" s="57">
        <v>921</v>
      </c>
      <c r="P693" s="57"/>
      <c r="Q693" s="57">
        <v>562</v>
      </c>
      <c r="R693" s="57"/>
      <c r="S693" s="57">
        <v>808</v>
      </c>
      <c r="T693" s="57"/>
      <c r="U693" s="57">
        <v>757</v>
      </c>
    </row>
    <row r="694" spans="1:21" x14ac:dyDescent="0.2">
      <c r="A694" s="266" t="s">
        <v>172</v>
      </c>
      <c r="B694" s="267" t="s">
        <v>172</v>
      </c>
      <c r="C694" s="268" t="s">
        <v>172</v>
      </c>
      <c r="D694" s="99" t="s">
        <v>27</v>
      </c>
      <c r="E694" s="54">
        <v>5001518840</v>
      </c>
      <c r="F694" s="56">
        <v>24</v>
      </c>
      <c r="G694" s="54" t="s">
        <v>26</v>
      </c>
      <c r="H694" s="54" t="s">
        <v>52</v>
      </c>
      <c r="I694" s="54">
        <v>10</v>
      </c>
      <c r="J694" s="57">
        <v>960</v>
      </c>
      <c r="K694" s="57">
        <v>830</v>
      </c>
      <c r="L694" s="57">
        <v>750</v>
      </c>
      <c r="M694" s="57">
        <v>650</v>
      </c>
      <c r="N694" s="57">
        <v>620</v>
      </c>
      <c r="O694" s="57">
        <v>497</v>
      </c>
      <c r="P694" s="57">
        <v>444</v>
      </c>
      <c r="Q694" s="57">
        <v>513</v>
      </c>
      <c r="R694" s="57">
        <v>564</v>
      </c>
      <c r="S694" s="57">
        <v>705</v>
      </c>
      <c r="T694" s="57">
        <v>763</v>
      </c>
      <c r="U694" s="57">
        <v>932</v>
      </c>
    </row>
    <row r="695" spans="1:21" x14ac:dyDescent="0.2">
      <c r="A695" s="266" t="s">
        <v>172</v>
      </c>
      <c r="B695" s="267" t="s">
        <v>172</v>
      </c>
      <c r="C695" s="268" t="s">
        <v>172</v>
      </c>
      <c r="D695" s="99" t="s">
        <v>27</v>
      </c>
      <c r="E695" s="54">
        <v>5001352548</v>
      </c>
      <c r="F695" s="56">
        <v>24</v>
      </c>
      <c r="G695" s="54" t="s">
        <v>26</v>
      </c>
      <c r="H695" s="54" t="s">
        <v>52</v>
      </c>
      <c r="I695" s="54">
        <v>10</v>
      </c>
      <c r="J695" s="57"/>
      <c r="K695" s="57">
        <v>2786</v>
      </c>
      <c r="L695" s="57"/>
      <c r="M695" s="57">
        <v>2410</v>
      </c>
      <c r="N695" s="57"/>
      <c r="O695" s="57">
        <v>1969</v>
      </c>
      <c r="P695" s="57"/>
      <c r="Q695" s="57">
        <v>1663</v>
      </c>
      <c r="R695" s="57"/>
      <c r="S695" s="57">
        <v>2215</v>
      </c>
      <c r="T695" s="57"/>
      <c r="U695" s="57">
        <v>2821</v>
      </c>
    </row>
    <row r="696" spans="1:21" x14ac:dyDescent="0.2">
      <c r="A696" s="266" t="s">
        <v>172</v>
      </c>
      <c r="B696" s="267" t="s">
        <v>172</v>
      </c>
      <c r="C696" s="268" t="s">
        <v>172</v>
      </c>
      <c r="D696" s="99" t="s">
        <v>28</v>
      </c>
      <c r="E696" s="54">
        <v>5002069737</v>
      </c>
      <c r="F696" s="56">
        <v>24</v>
      </c>
      <c r="G696" s="54" t="s">
        <v>26</v>
      </c>
      <c r="H696" s="54" t="s">
        <v>52</v>
      </c>
      <c r="I696" s="54">
        <v>18</v>
      </c>
      <c r="J696" s="57">
        <v>7526</v>
      </c>
      <c r="K696" s="57">
        <v>7645</v>
      </c>
      <c r="L696" s="57">
        <v>7190</v>
      </c>
      <c r="M696" s="57">
        <v>7533</v>
      </c>
      <c r="N696" s="57">
        <v>7277</v>
      </c>
      <c r="O696" s="57">
        <v>8411</v>
      </c>
      <c r="P696" s="57">
        <v>8520</v>
      </c>
      <c r="Q696" s="57">
        <v>9159</v>
      </c>
      <c r="R696" s="57">
        <v>8517</v>
      </c>
      <c r="S696" s="57">
        <v>8494</v>
      </c>
      <c r="T696" s="57">
        <v>8799</v>
      </c>
      <c r="U696" s="57">
        <v>8363</v>
      </c>
    </row>
    <row r="697" spans="1:21" x14ac:dyDescent="0.2">
      <c r="A697" s="266" t="s">
        <v>172</v>
      </c>
      <c r="B697" s="267" t="s">
        <v>172</v>
      </c>
      <c r="C697" s="268" t="s">
        <v>172</v>
      </c>
      <c r="D697" s="99" t="s">
        <v>27</v>
      </c>
      <c r="E697" s="54">
        <v>5000330892</v>
      </c>
      <c r="F697" s="55">
        <v>25</v>
      </c>
      <c r="G697" s="54" t="s">
        <v>25</v>
      </c>
      <c r="H697" s="54" t="s">
        <v>52</v>
      </c>
      <c r="I697" s="54">
        <v>10</v>
      </c>
      <c r="J697" s="57">
        <v>20440</v>
      </c>
      <c r="K697" s="57">
        <v>18000</v>
      </c>
      <c r="L697" s="57">
        <v>18120</v>
      </c>
      <c r="M697" s="57">
        <v>21280</v>
      </c>
      <c r="N697" s="57">
        <v>20400</v>
      </c>
      <c r="O697" s="57">
        <v>21880</v>
      </c>
      <c r="P697" s="57">
        <v>27520</v>
      </c>
      <c r="Q697" s="57">
        <v>26720</v>
      </c>
      <c r="R697" s="57">
        <v>23320</v>
      </c>
      <c r="S697" s="57">
        <v>20680</v>
      </c>
      <c r="T697" s="57">
        <v>18560</v>
      </c>
      <c r="U697" s="57">
        <v>20120</v>
      </c>
    </row>
    <row r="698" spans="1:21" x14ac:dyDescent="0.2">
      <c r="A698" s="266" t="s">
        <v>172</v>
      </c>
      <c r="B698" s="267" t="s">
        <v>172</v>
      </c>
      <c r="C698" s="268" t="s">
        <v>172</v>
      </c>
      <c r="D698" s="99" t="s">
        <v>27</v>
      </c>
      <c r="E698" s="54">
        <v>5000752368</v>
      </c>
      <c r="F698" s="56">
        <v>24</v>
      </c>
      <c r="G698" s="54" t="s">
        <v>26</v>
      </c>
      <c r="H698" s="54" t="s">
        <v>52</v>
      </c>
      <c r="I698" s="54">
        <v>10</v>
      </c>
      <c r="J698" s="57">
        <v>810</v>
      </c>
      <c r="K698" s="57">
        <v>890</v>
      </c>
      <c r="L698" s="57">
        <v>1020</v>
      </c>
      <c r="M698" s="57">
        <v>790</v>
      </c>
      <c r="N698" s="57">
        <v>700</v>
      </c>
      <c r="O698" s="57">
        <v>685</v>
      </c>
      <c r="P698" s="57">
        <v>847</v>
      </c>
      <c r="Q698" s="57">
        <v>1313</v>
      </c>
      <c r="R698" s="57">
        <v>861</v>
      </c>
      <c r="S698" s="57">
        <v>721</v>
      </c>
      <c r="T698" s="57">
        <v>694</v>
      </c>
      <c r="U698" s="57">
        <v>901</v>
      </c>
    </row>
    <row r="699" spans="1:21" x14ac:dyDescent="0.2">
      <c r="A699" s="266" t="s">
        <v>172</v>
      </c>
      <c r="B699" s="267" t="s">
        <v>172</v>
      </c>
      <c r="C699" s="268" t="s">
        <v>172</v>
      </c>
      <c r="D699" s="99" t="s">
        <v>27</v>
      </c>
      <c r="E699" s="54">
        <v>5000989951</v>
      </c>
      <c r="F699" s="56">
        <v>24</v>
      </c>
      <c r="G699" s="54" t="s">
        <v>26</v>
      </c>
      <c r="H699" s="54" t="s">
        <v>52</v>
      </c>
      <c r="I699" s="54">
        <v>10</v>
      </c>
      <c r="J699" s="57">
        <v>2482</v>
      </c>
      <c r="K699" s="57">
        <v>2437</v>
      </c>
      <c r="L699" s="57">
        <v>2691</v>
      </c>
      <c r="M699" s="57">
        <v>2210</v>
      </c>
      <c r="N699" s="57">
        <v>1637</v>
      </c>
      <c r="O699" s="57">
        <v>1602</v>
      </c>
      <c r="P699" s="57">
        <v>1193</v>
      </c>
      <c r="Q699" s="57">
        <v>1045</v>
      </c>
      <c r="R699" s="57">
        <v>1168</v>
      </c>
      <c r="S699" s="57">
        <v>1642</v>
      </c>
      <c r="T699" s="57">
        <v>2498</v>
      </c>
      <c r="U699" s="57">
        <v>3013</v>
      </c>
    </row>
    <row r="700" spans="1:21" x14ac:dyDescent="0.2">
      <c r="A700" s="266" t="s">
        <v>172</v>
      </c>
      <c r="B700" s="267" t="s">
        <v>172</v>
      </c>
      <c r="C700" s="268" t="s">
        <v>172</v>
      </c>
      <c r="D700" s="99" t="s">
        <v>27</v>
      </c>
      <c r="E700" s="54">
        <v>5001180117</v>
      </c>
      <c r="F700" s="56">
        <v>24</v>
      </c>
      <c r="G700" s="54" t="s">
        <v>26</v>
      </c>
      <c r="H700" s="54" t="s">
        <v>52</v>
      </c>
      <c r="I700" s="54">
        <v>10</v>
      </c>
      <c r="J700" s="57">
        <v>876</v>
      </c>
      <c r="K700" s="57">
        <v>836</v>
      </c>
      <c r="L700" s="57">
        <v>905</v>
      </c>
      <c r="M700" s="57">
        <v>851</v>
      </c>
      <c r="N700" s="57">
        <v>685</v>
      </c>
      <c r="O700" s="57">
        <v>356</v>
      </c>
      <c r="P700" s="57">
        <v>114</v>
      </c>
      <c r="Q700" s="57">
        <v>198</v>
      </c>
      <c r="R700" s="57">
        <v>453</v>
      </c>
      <c r="S700" s="57">
        <v>611</v>
      </c>
      <c r="T700" s="57">
        <v>791</v>
      </c>
      <c r="U700" s="57">
        <v>1004</v>
      </c>
    </row>
    <row r="701" spans="1:21" x14ac:dyDescent="0.2">
      <c r="A701" s="266" t="s">
        <v>172</v>
      </c>
      <c r="B701" s="267" t="s">
        <v>172</v>
      </c>
      <c r="C701" s="268" t="s">
        <v>172</v>
      </c>
      <c r="D701" s="99" t="s">
        <v>27</v>
      </c>
      <c r="E701" s="54">
        <v>5001675215</v>
      </c>
      <c r="F701" s="56">
        <v>24</v>
      </c>
      <c r="G701" s="54" t="s">
        <v>26</v>
      </c>
      <c r="H701" s="54" t="s">
        <v>52</v>
      </c>
      <c r="I701" s="54">
        <v>10</v>
      </c>
      <c r="J701" s="57">
        <v>15400</v>
      </c>
      <c r="K701" s="57">
        <v>14520</v>
      </c>
      <c r="L701" s="57">
        <v>13640</v>
      </c>
      <c r="M701" s="57">
        <v>11120</v>
      </c>
      <c r="N701" s="57">
        <v>10960</v>
      </c>
      <c r="O701" s="57">
        <v>9840</v>
      </c>
      <c r="P701" s="57">
        <v>9160</v>
      </c>
      <c r="Q701" s="57">
        <v>10000</v>
      </c>
      <c r="R701" s="57">
        <v>10960</v>
      </c>
      <c r="S701" s="57">
        <v>11320</v>
      </c>
      <c r="T701" s="57">
        <v>14760</v>
      </c>
      <c r="U701" s="57">
        <v>14600</v>
      </c>
    </row>
    <row r="702" spans="1:21" x14ac:dyDescent="0.2">
      <c r="A702" s="266" t="s">
        <v>172</v>
      </c>
      <c r="B702" s="267" t="s">
        <v>172</v>
      </c>
      <c r="C702" s="268" t="s">
        <v>172</v>
      </c>
      <c r="D702" s="99" t="s">
        <v>27</v>
      </c>
      <c r="E702" s="54">
        <v>5001666107</v>
      </c>
      <c r="F702" s="56">
        <v>24</v>
      </c>
      <c r="G702" s="54" t="s">
        <v>26</v>
      </c>
      <c r="H702" s="54" t="s">
        <v>52</v>
      </c>
      <c r="I702" s="54">
        <v>10</v>
      </c>
      <c r="J702" s="57">
        <v>11753</v>
      </c>
      <c r="K702" s="57">
        <v>9992</v>
      </c>
      <c r="L702" s="57">
        <v>8839</v>
      </c>
      <c r="M702" s="57">
        <v>8534</v>
      </c>
      <c r="N702" s="57">
        <v>7026</v>
      </c>
      <c r="O702" s="57">
        <v>6825</v>
      </c>
      <c r="P702" s="57">
        <v>7189</v>
      </c>
      <c r="Q702" s="57">
        <v>7247</v>
      </c>
      <c r="R702" s="57">
        <v>7800</v>
      </c>
      <c r="S702" s="57">
        <v>9468</v>
      </c>
      <c r="T702" s="57">
        <v>10000</v>
      </c>
      <c r="U702" s="57">
        <v>12366</v>
      </c>
    </row>
    <row r="703" spans="1:21" x14ac:dyDescent="0.2">
      <c r="A703" s="266" t="s">
        <v>172</v>
      </c>
      <c r="B703" s="267" t="s">
        <v>172</v>
      </c>
      <c r="C703" s="268" t="s">
        <v>172</v>
      </c>
      <c r="D703" s="99" t="s">
        <v>27</v>
      </c>
      <c r="E703" s="54">
        <v>5000716793</v>
      </c>
      <c r="F703" s="56">
        <v>24</v>
      </c>
      <c r="G703" s="54" t="s">
        <v>19</v>
      </c>
      <c r="H703" s="54" t="s">
        <v>52</v>
      </c>
      <c r="I703" s="54">
        <v>10</v>
      </c>
      <c r="J703" s="57">
        <v>200</v>
      </c>
      <c r="K703" s="57">
        <v>132</v>
      </c>
      <c r="L703" s="57">
        <v>123</v>
      </c>
      <c r="M703" s="57">
        <v>110</v>
      </c>
      <c r="N703" s="57">
        <v>92</v>
      </c>
      <c r="O703" s="57">
        <v>82</v>
      </c>
      <c r="P703" s="57">
        <v>82</v>
      </c>
      <c r="Q703" s="57">
        <v>82</v>
      </c>
      <c r="R703" s="57">
        <v>108</v>
      </c>
      <c r="S703" s="57">
        <v>111</v>
      </c>
      <c r="T703" s="57">
        <v>122</v>
      </c>
      <c r="U703" s="57">
        <v>190</v>
      </c>
    </row>
    <row r="704" spans="1:21" x14ac:dyDescent="0.2">
      <c r="A704" s="266" t="s">
        <v>172</v>
      </c>
      <c r="B704" s="267" t="s">
        <v>172</v>
      </c>
      <c r="C704" s="268" t="s">
        <v>172</v>
      </c>
      <c r="D704" s="99" t="s">
        <v>27</v>
      </c>
      <c r="E704" s="54">
        <v>5000717201</v>
      </c>
      <c r="F704" s="55">
        <v>25</v>
      </c>
      <c r="G704" s="54" t="s">
        <v>25</v>
      </c>
      <c r="H704" s="54" t="s">
        <v>52</v>
      </c>
      <c r="I704" s="54">
        <v>10</v>
      </c>
      <c r="J704" s="57">
        <v>42520</v>
      </c>
      <c r="K704" s="57">
        <v>38360</v>
      </c>
      <c r="L704" s="57">
        <v>38800</v>
      </c>
      <c r="M704" s="57">
        <v>39880</v>
      </c>
      <c r="N704" s="57">
        <v>34240</v>
      </c>
      <c r="O704" s="57">
        <v>33320</v>
      </c>
      <c r="P704" s="57">
        <v>34880</v>
      </c>
      <c r="Q704" s="57">
        <v>31560</v>
      </c>
      <c r="R704" s="57">
        <v>35360</v>
      </c>
      <c r="S704" s="57">
        <v>32360</v>
      </c>
      <c r="T704" s="57">
        <v>35080</v>
      </c>
      <c r="U704" s="57">
        <v>42120</v>
      </c>
    </row>
    <row r="705" spans="1:21" x14ac:dyDescent="0.2">
      <c r="A705" s="266" t="s">
        <v>172</v>
      </c>
      <c r="B705" s="267" t="s">
        <v>172</v>
      </c>
      <c r="C705" s="268" t="s">
        <v>172</v>
      </c>
      <c r="D705" s="99" t="s">
        <v>27</v>
      </c>
      <c r="E705" s="54">
        <v>5001513294</v>
      </c>
      <c r="F705" s="55">
        <v>25</v>
      </c>
      <c r="G705" s="54" t="s">
        <v>25</v>
      </c>
      <c r="H705" s="54" t="s">
        <v>52</v>
      </c>
      <c r="I705" s="54">
        <v>10</v>
      </c>
      <c r="J705" s="57">
        <v>31920</v>
      </c>
      <c r="K705" s="57">
        <v>32400</v>
      </c>
      <c r="L705" s="57">
        <v>33000</v>
      </c>
      <c r="M705" s="57">
        <v>30120</v>
      </c>
      <c r="N705" s="57">
        <v>30000</v>
      </c>
      <c r="O705" s="57">
        <v>24960</v>
      </c>
      <c r="P705" s="57">
        <v>24240</v>
      </c>
      <c r="Q705" s="57">
        <v>23400</v>
      </c>
      <c r="R705" s="57">
        <v>21960</v>
      </c>
      <c r="S705" s="57">
        <v>21120</v>
      </c>
      <c r="T705" s="57">
        <v>27600</v>
      </c>
      <c r="U705" s="57">
        <v>28080</v>
      </c>
    </row>
    <row r="706" spans="1:21" x14ac:dyDescent="0.2">
      <c r="A706" s="266" t="s">
        <v>172</v>
      </c>
      <c r="B706" s="267" t="s">
        <v>172</v>
      </c>
      <c r="C706" s="268" t="s">
        <v>172</v>
      </c>
      <c r="D706" s="99" t="s">
        <v>27</v>
      </c>
      <c r="E706" s="54">
        <v>5000058241</v>
      </c>
      <c r="F706" s="56">
        <v>24</v>
      </c>
      <c r="G706" s="54" t="s">
        <v>26</v>
      </c>
      <c r="H706" s="54" t="s">
        <v>52</v>
      </c>
      <c r="I706" s="54">
        <v>10</v>
      </c>
      <c r="J706" s="57">
        <v>18600</v>
      </c>
      <c r="K706" s="57">
        <v>20120</v>
      </c>
      <c r="L706" s="57">
        <v>20440</v>
      </c>
      <c r="M706" s="57">
        <v>19440</v>
      </c>
      <c r="N706" s="57">
        <v>18800</v>
      </c>
      <c r="O706" s="57">
        <v>16840</v>
      </c>
      <c r="P706" s="57">
        <v>15360</v>
      </c>
      <c r="Q706" s="57">
        <v>13800</v>
      </c>
      <c r="R706" s="57">
        <v>15280</v>
      </c>
      <c r="S706" s="57">
        <v>15320</v>
      </c>
      <c r="T706" s="57">
        <v>17280</v>
      </c>
      <c r="U706" s="57">
        <v>18440</v>
      </c>
    </row>
    <row r="707" spans="1:21" x14ac:dyDescent="0.2">
      <c r="A707" s="266" t="s">
        <v>172</v>
      </c>
      <c r="B707" s="267" t="s">
        <v>172</v>
      </c>
      <c r="C707" s="268" t="s">
        <v>172</v>
      </c>
      <c r="D707" s="99" t="s">
        <v>27</v>
      </c>
      <c r="E707" s="54">
        <v>5001700507</v>
      </c>
      <c r="F707" s="56">
        <v>24</v>
      </c>
      <c r="G707" s="54" t="s">
        <v>26</v>
      </c>
      <c r="H707" s="54" t="s">
        <v>52</v>
      </c>
      <c r="I707" s="54">
        <v>10</v>
      </c>
      <c r="J707" s="57">
        <v>457</v>
      </c>
      <c r="K707" s="57">
        <v>467</v>
      </c>
      <c r="L707" s="57">
        <v>461</v>
      </c>
      <c r="M707" s="57">
        <v>401</v>
      </c>
      <c r="N707" s="57">
        <v>388</v>
      </c>
      <c r="O707" s="57">
        <v>350</v>
      </c>
      <c r="P707" s="57">
        <v>381</v>
      </c>
      <c r="Q707" s="57">
        <v>362</v>
      </c>
      <c r="R707" s="57">
        <v>411</v>
      </c>
      <c r="S707" s="57">
        <v>405</v>
      </c>
      <c r="T707" s="57">
        <v>430</v>
      </c>
      <c r="U707" s="57">
        <v>502</v>
      </c>
    </row>
    <row r="708" spans="1:21" x14ac:dyDescent="0.2">
      <c r="A708" s="266" t="s">
        <v>172</v>
      </c>
      <c r="B708" s="267" t="s">
        <v>172</v>
      </c>
      <c r="C708" s="268" t="s">
        <v>172</v>
      </c>
      <c r="D708" s="99" t="s">
        <v>27</v>
      </c>
      <c r="E708" s="54">
        <v>5000776022</v>
      </c>
      <c r="F708" s="56">
        <v>24</v>
      </c>
      <c r="G708" s="54" t="s">
        <v>26</v>
      </c>
      <c r="H708" s="54" t="s">
        <v>52</v>
      </c>
      <c r="I708" s="54">
        <v>10</v>
      </c>
      <c r="J708" s="57">
        <v>8085</v>
      </c>
      <c r="K708" s="57">
        <v>6597</v>
      </c>
      <c r="L708" s="57">
        <v>5882</v>
      </c>
      <c r="M708" s="57">
        <v>5835</v>
      </c>
      <c r="N708" s="57">
        <v>4852</v>
      </c>
      <c r="O708" s="57">
        <v>4753</v>
      </c>
      <c r="P708" s="57">
        <v>5239</v>
      </c>
      <c r="Q708" s="57">
        <v>5324</v>
      </c>
      <c r="R708" s="57">
        <v>6094</v>
      </c>
      <c r="S708" s="57">
        <v>6258</v>
      </c>
      <c r="T708" s="57">
        <v>6579</v>
      </c>
      <c r="U708" s="57">
        <v>7909</v>
      </c>
    </row>
    <row r="709" spans="1:21" x14ac:dyDescent="0.2">
      <c r="A709" s="266" t="s">
        <v>172</v>
      </c>
      <c r="B709" s="267" t="s">
        <v>172</v>
      </c>
      <c r="C709" s="268" t="s">
        <v>172</v>
      </c>
      <c r="D709" s="99" t="s">
        <v>27</v>
      </c>
      <c r="E709" s="54">
        <v>5000838840</v>
      </c>
      <c r="F709" s="56">
        <v>24</v>
      </c>
      <c r="G709" s="54" t="s">
        <v>26</v>
      </c>
      <c r="H709" s="54" t="s">
        <v>52</v>
      </c>
      <c r="I709" s="54">
        <v>10</v>
      </c>
      <c r="J709" s="57">
        <v>8179</v>
      </c>
      <c r="K709" s="57">
        <v>7240</v>
      </c>
      <c r="L709" s="57">
        <v>6810</v>
      </c>
      <c r="M709" s="57">
        <v>6129</v>
      </c>
      <c r="N709" s="57">
        <v>4705</v>
      </c>
      <c r="O709" s="57">
        <v>4769</v>
      </c>
      <c r="P709" s="57">
        <v>4461</v>
      </c>
      <c r="Q709" s="57">
        <v>4894</v>
      </c>
      <c r="R709" s="57">
        <v>5623</v>
      </c>
      <c r="S709" s="57">
        <v>6206</v>
      </c>
      <c r="T709" s="57">
        <v>7093</v>
      </c>
      <c r="U709" s="57">
        <v>9030</v>
      </c>
    </row>
    <row r="710" spans="1:21" x14ac:dyDescent="0.2">
      <c r="A710" s="266" t="s">
        <v>172</v>
      </c>
      <c r="B710" s="267" t="s">
        <v>172</v>
      </c>
      <c r="C710" s="268" t="s">
        <v>172</v>
      </c>
      <c r="D710" s="99" t="s">
        <v>27</v>
      </c>
      <c r="E710" s="54">
        <v>5001304964</v>
      </c>
      <c r="F710" s="56">
        <v>24</v>
      </c>
      <c r="G710" s="54" t="s">
        <v>26</v>
      </c>
      <c r="H710" s="54" t="s">
        <v>52</v>
      </c>
      <c r="I710" s="54">
        <v>10</v>
      </c>
      <c r="J710" s="57">
        <v>5785</v>
      </c>
      <c r="K710" s="57">
        <v>5000</v>
      </c>
      <c r="L710" s="57">
        <v>4926</v>
      </c>
      <c r="M710" s="57">
        <v>4128</v>
      </c>
      <c r="N710" s="57">
        <v>3917</v>
      </c>
      <c r="O710" s="57">
        <v>4251</v>
      </c>
      <c r="P710" s="57">
        <v>3698</v>
      </c>
      <c r="Q710" s="57">
        <v>3446</v>
      </c>
      <c r="R710" s="57">
        <v>4104</v>
      </c>
      <c r="S710" s="57">
        <v>4488</v>
      </c>
      <c r="T710" s="57">
        <v>5055</v>
      </c>
      <c r="U710" s="57">
        <v>5368</v>
      </c>
    </row>
    <row r="711" spans="1:21" x14ac:dyDescent="0.2">
      <c r="A711" s="266" t="s">
        <v>172</v>
      </c>
      <c r="B711" s="267" t="s">
        <v>172</v>
      </c>
      <c r="C711" s="268" t="s">
        <v>172</v>
      </c>
      <c r="D711" s="99" t="s">
        <v>27</v>
      </c>
      <c r="E711" s="54">
        <v>5001304977</v>
      </c>
      <c r="F711" s="56">
        <v>24</v>
      </c>
      <c r="G711" s="54" t="s">
        <v>26</v>
      </c>
      <c r="H711" s="54" t="s">
        <v>52</v>
      </c>
      <c r="I711" s="54">
        <v>10</v>
      </c>
      <c r="J711" s="57">
        <v>159</v>
      </c>
      <c r="K711" s="57">
        <v>151</v>
      </c>
      <c r="L711" s="57">
        <v>162</v>
      </c>
      <c r="M711" s="57">
        <v>144</v>
      </c>
      <c r="N711" s="57">
        <v>145</v>
      </c>
      <c r="O711" s="57">
        <v>153</v>
      </c>
      <c r="P711" s="57">
        <v>143</v>
      </c>
      <c r="Q711" s="57">
        <v>143</v>
      </c>
      <c r="R711" s="57">
        <v>164</v>
      </c>
      <c r="S711" s="57">
        <v>151</v>
      </c>
      <c r="T711" s="57">
        <v>161</v>
      </c>
      <c r="U711" s="57">
        <v>163</v>
      </c>
    </row>
    <row r="712" spans="1:21" x14ac:dyDescent="0.2">
      <c r="A712" s="266" t="s">
        <v>172</v>
      </c>
      <c r="B712" s="267" t="s">
        <v>172</v>
      </c>
      <c r="C712" s="268" t="s">
        <v>172</v>
      </c>
      <c r="D712" s="99" t="s">
        <v>27</v>
      </c>
      <c r="E712" s="54">
        <v>5001554552</v>
      </c>
      <c r="F712" s="56">
        <v>24</v>
      </c>
      <c r="G712" s="54" t="s">
        <v>26</v>
      </c>
      <c r="H712" s="54" t="s">
        <v>52</v>
      </c>
      <c r="I712" s="54">
        <v>10</v>
      </c>
      <c r="J712" s="57">
        <v>1737</v>
      </c>
      <c r="K712" s="57">
        <v>1616</v>
      </c>
      <c r="L712" s="57">
        <v>1525</v>
      </c>
      <c r="M712" s="57">
        <v>1625</v>
      </c>
      <c r="N712" s="57">
        <v>1497</v>
      </c>
      <c r="O712" s="57">
        <v>1761</v>
      </c>
      <c r="P712" s="57">
        <v>1905</v>
      </c>
      <c r="Q712" s="57">
        <v>1723</v>
      </c>
      <c r="R712" s="57">
        <v>1663</v>
      </c>
      <c r="S712" s="57">
        <v>1673</v>
      </c>
      <c r="T712" s="57">
        <v>1698</v>
      </c>
      <c r="U712" s="57">
        <v>2016</v>
      </c>
    </row>
    <row r="713" spans="1:21" x14ac:dyDescent="0.2">
      <c r="A713" s="266" t="s">
        <v>172</v>
      </c>
      <c r="B713" s="267" t="s">
        <v>172</v>
      </c>
      <c r="C713" s="268" t="s">
        <v>172</v>
      </c>
      <c r="D713" s="99" t="s">
        <v>27</v>
      </c>
      <c r="E713" s="54">
        <v>5001554561</v>
      </c>
      <c r="F713" s="56">
        <v>24</v>
      </c>
      <c r="G713" s="54" t="s">
        <v>26</v>
      </c>
      <c r="H713" s="54" t="s">
        <v>52</v>
      </c>
      <c r="I713" s="54">
        <v>10</v>
      </c>
      <c r="J713" s="57">
        <v>23200</v>
      </c>
      <c r="K713" s="57">
        <v>19520</v>
      </c>
      <c r="L713" s="57">
        <v>20320</v>
      </c>
      <c r="M713" s="57">
        <v>20400</v>
      </c>
      <c r="N713" s="57">
        <v>17040</v>
      </c>
      <c r="O713" s="57">
        <v>16080</v>
      </c>
      <c r="P713" s="57">
        <v>16320</v>
      </c>
      <c r="Q713" s="57">
        <v>15360</v>
      </c>
      <c r="R713" s="57">
        <v>15760</v>
      </c>
      <c r="S713" s="57">
        <v>19600</v>
      </c>
      <c r="T713" s="57">
        <v>19840</v>
      </c>
      <c r="U713" s="57">
        <v>24320</v>
      </c>
    </row>
    <row r="714" spans="1:21" x14ac:dyDescent="0.2">
      <c r="A714" s="266" t="s">
        <v>172</v>
      </c>
      <c r="B714" s="267" t="s">
        <v>172</v>
      </c>
      <c r="C714" s="268" t="s">
        <v>172</v>
      </c>
      <c r="D714" s="99" t="s">
        <v>27</v>
      </c>
      <c r="E714" s="54">
        <v>5000796936</v>
      </c>
      <c r="F714" s="56">
        <v>24</v>
      </c>
      <c r="G714" s="54" t="s">
        <v>26</v>
      </c>
      <c r="H714" s="54" t="s">
        <v>52</v>
      </c>
      <c r="I714" s="54">
        <v>10</v>
      </c>
      <c r="J714" s="57">
        <v>2601</v>
      </c>
      <c r="K714" s="57">
        <v>2647</v>
      </c>
      <c r="L714" s="57">
        <v>2900</v>
      </c>
      <c r="M714" s="57">
        <v>2346</v>
      </c>
      <c r="N714" s="57">
        <v>1859</v>
      </c>
      <c r="O714" s="57">
        <v>1600</v>
      </c>
      <c r="P714" s="57">
        <v>1352</v>
      </c>
      <c r="Q714" s="57">
        <v>947</v>
      </c>
      <c r="R714" s="57">
        <v>1314</v>
      </c>
      <c r="S714" s="57">
        <v>1659</v>
      </c>
      <c r="T714" s="57">
        <v>2410</v>
      </c>
      <c r="U714" s="57">
        <v>3096</v>
      </c>
    </row>
    <row r="715" spans="1:21" x14ac:dyDescent="0.2">
      <c r="A715" s="266" t="s">
        <v>172</v>
      </c>
      <c r="B715" s="267" t="s">
        <v>172</v>
      </c>
      <c r="C715" s="268" t="s">
        <v>172</v>
      </c>
      <c r="D715" s="99" t="s">
        <v>27</v>
      </c>
      <c r="E715" s="54">
        <v>5001042120</v>
      </c>
      <c r="F715" s="56">
        <v>24</v>
      </c>
      <c r="G715" s="54" t="s">
        <v>26</v>
      </c>
      <c r="H715" s="54" t="s">
        <v>52</v>
      </c>
      <c r="I715" s="54">
        <v>10</v>
      </c>
      <c r="J715" s="57">
        <v>2433</v>
      </c>
      <c r="K715" s="57">
        <v>1931</v>
      </c>
      <c r="L715" s="57">
        <v>1701</v>
      </c>
      <c r="M715" s="57">
        <v>1570</v>
      </c>
      <c r="N715" s="57">
        <v>1366</v>
      </c>
      <c r="O715" s="57">
        <v>1280</v>
      </c>
      <c r="P715" s="57">
        <v>1291</v>
      </c>
      <c r="Q715" s="57">
        <v>1288</v>
      </c>
      <c r="R715" s="57">
        <v>1581</v>
      </c>
      <c r="S715" s="57">
        <v>1698</v>
      </c>
      <c r="T715" s="57">
        <v>2207</v>
      </c>
      <c r="U715" s="57">
        <v>2422</v>
      </c>
    </row>
    <row r="716" spans="1:21" x14ac:dyDescent="0.2">
      <c r="A716" s="266" t="s">
        <v>172</v>
      </c>
      <c r="B716" s="267" t="s">
        <v>172</v>
      </c>
      <c r="C716" s="268" t="s">
        <v>172</v>
      </c>
      <c r="D716" s="99" t="s">
        <v>27</v>
      </c>
      <c r="E716" s="54">
        <v>5000645591</v>
      </c>
      <c r="F716" s="56">
        <v>24</v>
      </c>
      <c r="G716" s="54" t="s">
        <v>26</v>
      </c>
      <c r="H716" s="54" t="s">
        <v>52</v>
      </c>
      <c r="I716" s="54">
        <v>10</v>
      </c>
      <c r="J716" s="57">
        <v>1780</v>
      </c>
      <c r="K716" s="57">
        <v>1590</v>
      </c>
      <c r="L716" s="57">
        <v>1560</v>
      </c>
      <c r="M716" s="57">
        <v>1220</v>
      </c>
      <c r="N716" s="57">
        <v>1100</v>
      </c>
      <c r="O716" s="57">
        <v>1020</v>
      </c>
      <c r="P716" s="57">
        <v>949</v>
      </c>
      <c r="Q716" s="57">
        <v>1029</v>
      </c>
      <c r="R716" s="57">
        <v>1396</v>
      </c>
      <c r="S716" s="57">
        <v>1472</v>
      </c>
      <c r="T716" s="57">
        <v>1794</v>
      </c>
      <c r="U716" s="57">
        <v>1850</v>
      </c>
    </row>
    <row r="717" spans="1:21" x14ac:dyDescent="0.2">
      <c r="A717" s="266" t="s">
        <v>172</v>
      </c>
      <c r="B717" s="267" t="s">
        <v>172</v>
      </c>
      <c r="C717" s="268" t="s">
        <v>172</v>
      </c>
      <c r="D717" s="99" t="s">
        <v>27</v>
      </c>
      <c r="E717" s="54">
        <v>5000232482</v>
      </c>
      <c r="F717" s="56">
        <v>24</v>
      </c>
      <c r="G717" s="54" t="s">
        <v>26</v>
      </c>
      <c r="H717" s="54" t="s">
        <v>52</v>
      </c>
      <c r="I717" s="54">
        <v>10</v>
      </c>
      <c r="J717" s="57">
        <v>4720</v>
      </c>
      <c r="K717" s="57">
        <v>4760</v>
      </c>
      <c r="L717" s="57">
        <v>4320</v>
      </c>
      <c r="M717" s="57">
        <v>4040</v>
      </c>
      <c r="N717" s="57">
        <v>3440</v>
      </c>
      <c r="O717" s="57">
        <v>3040</v>
      </c>
      <c r="P717" s="57">
        <v>2880</v>
      </c>
      <c r="Q717" s="57">
        <v>3200</v>
      </c>
      <c r="R717" s="57">
        <v>3040</v>
      </c>
      <c r="S717" s="57">
        <v>3200</v>
      </c>
      <c r="T717" s="57">
        <v>3760</v>
      </c>
      <c r="U717" s="57">
        <v>3840</v>
      </c>
    </row>
    <row r="718" spans="1:21" x14ac:dyDescent="0.2">
      <c r="A718" s="266" t="s">
        <v>172</v>
      </c>
      <c r="B718" s="267" t="s">
        <v>172</v>
      </c>
      <c r="C718" s="268" t="s">
        <v>172</v>
      </c>
      <c r="D718" s="99" t="s">
        <v>27</v>
      </c>
      <c r="E718" s="54">
        <v>5001161787</v>
      </c>
      <c r="F718" s="56">
        <v>24</v>
      </c>
      <c r="G718" s="54" t="s">
        <v>26</v>
      </c>
      <c r="H718" s="54" t="s">
        <v>52</v>
      </c>
      <c r="I718" s="54">
        <v>10</v>
      </c>
      <c r="J718" s="57">
        <v>5781</v>
      </c>
      <c r="K718" s="57">
        <v>4955</v>
      </c>
      <c r="L718" s="57">
        <v>5213</v>
      </c>
      <c r="M718" s="57">
        <v>4091</v>
      </c>
      <c r="N718" s="57">
        <v>2710</v>
      </c>
      <c r="O718" s="57">
        <v>2662</v>
      </c>
      <c r="P718" s="57">
        <v>2332</v>
      </c>
      <c r="Q718" s="57">
        <v>2393</v>
      </c>
      <c r="R718" s="57">
        <v>3077</v>
      </c>
      <c r="S718" s="57">
        <v>3228</v>
      </c>
      <c r="T718" s="57">
        <v>4910</v>
      </c>
      <c r="U718" s="57">
        <v>5388</v>
      </c>
    </row>
    <row r="719" spans="1:21" x14ac:dyDescent="0.2">
      <c r="A719" s="266" t="s">
        <v>172</v>
      </c>
      <c r="B719" s="267" t="s">
        <v>172</v>
      </c>
      <c r="C719" s="268" t="s">
        <v>172</v>
      </c>
      <c r="D719" s="99" t="s">
        <v>27</v>
      </c>
      <c r="E719" s="54">
        <v>5001987259</v>
      </c>
      <c r="F719" s="55">
        <v>25</v>
      </c>
      <c r="G719" s="54" t="s">
        <v>25</v>
      </c>
      <c r="H719" s="54" t="s">
        <v>52</v>
      </c>
      <c r="I719" s="54">
        <v>10</v>
      </c>
      <c r="J719" s="57">
        <v>22240</v>
      </c>
      <c r="K719" s="57">
        <v>19880</v>
      </c>
      <c r="L719" s="57">
        <v>18600</v>
      </c>
      <c r="M719" s="57">
        <v>15480</v>
      </c>
      <c r="N719" s="57">
        <v>13560</v>
      </c>
      <c r="O719" s="57">
        <v>13120</v>
      </c>
      <c r="P719" s="57">
        <v>12320</v>
      </c>
      <c r="Q719" s="57">
        <v>13280</v>
      </c>
      <c r="R719" s="57">
        <v>15960</v>
      </c>
      <c r="S719" s="57">
        <v>18480</v>
      </c>
      <c r="T719" s="57">
        <v>22720</v>
      </c>
      <c r="U719" s="57">
        <v>21560</v>
      </c>
    </row>
    <row r="720" spans="1:21" x14ac:dyDescent="0.2">
      <c r="A720" s="266" t="s">
        <v>172</v>
      </c>
      <c r="B720" s="267" t="s">
        <v>172</v>
      </c>
      <c r="C720" s="268" t="s">
        <v>172</v>
      </c>
      <c r="D720" s="99" t="s">
        <v>27</v>
      </c>
      <c r="E720" s="54">
        <v>5000498174</v>
      </c>
      <c r="F720" s="55">
        <v>31</v>
      </c>
      <c r="G720" s="54" t="s">
        <v>23</v>
      </c>
      <c r="H720" s="54" t="s">
        <v>52</v>
      </c>
      <c r="I720" s="54">
        <v>10</v>
      </c>
      <c r="J720" s="57">
        <v>290400</v>
      </c>
      <c r="K720" s="57">
        <v>261600</v>
      </c>
      <c r="L720" s="57">
        <v>273600</v>
      </c>
      <c r="M720" s="57">
        <v>244800</v>
      </c>
      <c r="N720" s="57">
        <v>225600</v>
      </c>
      <c r="O720" s="57">
        <v>199200</v>
      </c>
      <c r="P720" s="57">
        <v>230400</v>
      </c>
      <c r="Q720" s="57">
        <v>230400</v>
      </c>
      <c r="R720" s="57">
        <v>228000</v>
      </c>
      <c r="S720" s="57">
        <v>218400</v>
      </c>
      <c r="T720" s="57">
        <v>240000</v>
      </c>
      <c r="U720" s="57">
        <v>264000</v>
      </c>
    </row>
    <row r="721" spans="1:21" x14ac:dyDescent="0.2">
      <c r="A721" s="266" t="s">
        <v>172</v>
      </c>
      <c r="B721" s="267" t="s">
        <v>172</v>
      </c>
      <c r="C721" s="268" t="s">
        <v>172</v>
      </c>
      <c r="D721" s="99" t="s">
        <v>27</v>
      </c>
      <c r="E721" s="54">
        <v>5001131259</v>
      </c>
      <c r="F721" s="55">
        <v>25</v>
      </c>
      <c r="G721" s="54" t="s">
        <v>25</v>
      </c>
      <c r="H721" s="54" t="s">
        <v>52</v>
      </c>
      <c r="I721" s="54">
        <v>10</v>
      </c>
      <c r="J721" s="57">
        <v>60360</v>
      </c>
      <c r="K721" s="57">
        <v>58320</v>
      </c>
      <c r="L721" s="57">
        <v>54840</v>
      </c>
      <c r="M721" s="57">
        <v>65520</v>
      </c>
      <c r="N721" s="57">
        <v>51240</v>
      </c>
      <c r="O721" s="57">
        <v>38760</v>
      </c>
      <c r="P721" s="57">
        <v>42960</v>
      </c>
      <c r="Q721" s="57">
        <v>43080</v>
      </c>
      <c r="R721" s="57">
        <v>40680</v>
      </c>
      <c r="S721" s="57">
        <v>38760</v>
      </c>
      <c r="T721" s="57">
        <v>45720</v>
      </c>
      <c r="U721" s="57">
        <v>55440</v>
      </c>
    </row>
    <row r="722" spans="1:21" x14ac:dyDescent="0.2">
      <c r="A722" s="266" t="s">
        <v>172</v>
      </c>
      <c r="B722" s="267" t="s">
        <v>172</v>
      </c>
      <c r="C722" s="268" t="s">
        <v>172</v>
      </c>
      <c r="D722" s="99" t="s">
        <v>27</v>
      </c>
      <c r="E722" s="54">
        <v>5000834550</v>
      </c>
      <c r="F722" s="55">
        <v>25</v>
      </c>
      <c r="G722" s="54" t="s">
        <v>25</v>
      </c>
      <c r="H722" s="54" t="s">
        <v>52</v>
      </c>
      <c r="I722" s="54">
        <v>10</v>
      </c>
      <c r="J722" s="57">
        <v>52080</v>
      </c>
      <c r="K722" s="57">
        <v>51960</v>
      </c>
      <c r="L722" s="57">
        <v>51720</v>
      </c>
      <c r="M722" s="57">
        <v>53520</v>
      </c>
      <c r="N722" s="57">
        <v>50640</v>
      </c>
      <c r="O722" s="57">
        <v>40560</v>
      </c>
      <c r="P722" s="57">
        <v>45120</v>
      </c>
      <c r="Q722" s="57">
        <v>47880</v>
      </c>
      <c r="R722" s="57">
        <v>46560</v>
      </c>
      <c r="S722" s="57">
        <v>43680</v>
      </c>
      <c r="T722" s="57">
        <v>45000</v>
      </c>
      <c r="U722" s="57">
        <v>46800</v>
      </c>
    </row>
    <row r="723" spans="1:21" x14ac:dyDescent="0.2">
      <c r="A723" s="266" t="s">
        <v>172</v>
      </c>
      <c r="B723" s="267" t="s">
        <v>172</v>
      </c>
      <c r="C723" s="268" t="s">
        <v>172</v>
      </c>
      <c r="D723" s="99" t="s">
        <v>27</v>
      </c>
      <c r="E723" s="54">
        <v>5000410867</v>
      </c>
      <c r="F723" s="56">
        <v>24</v>
      </c>
      <c r="G723" s="54" t="s">
        <v>26</v>
      </c>
      <c r="H723" s="54" t="s">
        <v>52</v>
      </c>
      <c r="I723" s="54">
        <v>10</v>
      </c>
      <c r="J723" s="57">
        <v>1044</v>
      </c>
      <c r="K723" s="57"/>
      <c r="L723" s="57">
        <v>948</v>
      </c>
      <c r="M723" s="57"/>
      <c r="N723" s="57">
        <v>658</v>
      </c>
      <c r="O723" s="57"/>
      <c r="P723" s="57">
        <v>348</v>
      </c>
      <c r="Q723" s="57"/>
      <c r="R723" s="57">
        <v>271.30599999999998</v>
      </c>
      <c r="S723" s="57"/>
      <c r="T723" s="57">
        <v>879.69399999999996</v>
      </c>
      <c r="U723" s="57"/>
    </row>
    <row r="724" spans="1:21" x14ac:dyDescent="0.2">
      <c r="A724" s="266" t="s">
        <v>172</v>
      </c>
      <c r="B724" s="267" t="s">
        <v>172</v>
      </c>
      <c r="C724" s="268" t="s">
        <v>172</v>
      </c>
      <c r="D724" s="99" t="s">
        <v>27</v>
      </c>
      <c r="E724" s="54">
        <v>5001161540</v>
      </c>
      <c r="F724" s="56">
        <v>24</v>
      </c>
      <c r="G724" s="54" t="s">
        <v>26</v>
      </c>
      <c r="H724" s="54" t="s">
        <v>52</v>
      </c>
      <c r="I724" s="54">
        <v>10</v>
      </c>
      <c r="J724" s="57">
        <v>3200</v>
      </c>
      <c r="K724" s="57">
        <v>2240</v>
      </c>
      <c r="L724" s="57">
        <v>2400</v>
      </c>
      <c r="M724" s="57">
        <v>2240</v>
      </c>
      <c r="N724" s="57">
        <v>1920</v>
      </c>
      <c r="O724" s="57">
        <v>1920</v>
      </c>
      <c r="P724" s="57">
        <v>1440</v>
      </c>
      <c r="Q724" s="57">
        <v>1440</v>
      </c>
      <c r="R724" s="57">
        <v>2080</v>
      </c>
      <c r="S724" s="57">
        <v>1920</v>
      </c>
      <c r="T724" s="57">
        <v>2720</v>
      </c>
      <c r="U724" s="57">
        <v>2880</v>
      </c>
    </row>
    <row r="725" spans="1:21" x14ac:dyDescent="0.2">
      <c r="A725" s="266" t="s">
        <v>172</v>
      </c>
      <c r="B725" s="267" t="s">
        <v>172</v>
      </c>
      <c r="C725" s="268" t="s">
        <v>172</v>
      </c>
      <c r="D725" s="99" t="s">
        <v>27</v>
      </c>
      <c r="E725" s="54">
        <v>5001868611</v>
      </c>
      <c r="F725" s="56">
        <v>24</v>
      </c>
      <c r="G725" s="54" t="s">
        <v>19</v>
      </c>
      <c r="H725" s="54" t="s">
        <v>52</v>
      </c>
      <c r="I725" s="54">
        <v>10</v>
      </c>
      <c r="J725" s="57">
        <v>1280</v>
      </c>
      <c r="K725" s="57">
        <v>800</v>
      </c>
      <c r="L725" s="57">
        <v>960</v>
      </c>
      <c r="M725" s="57">
        <v>800</v>
      </c>
      <c r="N725" s="57">
        <v>640</v>
      </c>
      <c r="O725" s="57">
        <v>640</v>
      </c>
      <c r="P725" s="57">
        <v>480</v>
      </c>
      <c r="Q725" s="57">
        <v>480</v>
      </c>
      <c r="R725" s="57">
        <v>800</v>
      </c>
      <c r="S725" s="57">
        <v>640</v>
      </c>
      <c r="T725" s="57">
        <v>960</v>
      </c>
      <c r="U725" s="57">
        <v>1120</v>
      </c>
    </row>
    <row r="726" spans="1:21" x14ac:dyDescent="0.2">
      <c r="A726" s="266" t="s">
        <v>172</v>
      </c>
      <c r="B726" s="267" t="s">
        <v>172</v>
      </c>
      <c r="C726" s="268" t="s">
        <v>172</v>
      </c>
      <c r="D726" s="99" t="s">
        <v>27</v>
      </c>
      <c r="E726" s="54">
        <v>5001617145</v>
      </c>
      <c r="F726" s="56">
        <v>24</v>
      </c>
      <c r="G726" s="54" t="s">
        <v>26</v>
      </c>
      <c r="H726" s="54" t="s">
        <v>52</v>
      </c>
      <c r="I726" s="54">
        <v>10</v>
      </c>
      <c r="J726" s="57">
        <v>3200</v>
      </c>
      <c r="K726" s="57"/>
      <c r="L726" s="57">
        <v>2960</v>
      </c>
      <c r="M726" s="57"/>
      <c r="N726" s="57">
        <v>2080</v>
      </c>
      <c r="O726" s="57"/>
      <c r="P726" s="57">
        <v>1840</v>
      </c>
      <c r="Q726" s="57"/>
      <c r="R726" s="57">
        <v>2000</v>
      </c>
      <c r="S726" s="57"/>
      <c r="T726" s="57">
        <v>2560</v>
      </c>
      <c r="U726" s="57"/>
    </row>
    <row r="727" spans="1:21" x14ac:dyDescent="0.2">
      <c r="A727" s="266" t="s">
        <v>172</v>
      </c>
      <c r="B727" s="267" t="s">
        <v>172</v>
      </c>
      <c r="C727" s="268" t="s">
        <v>172</v>
      </c>
      <c r="D727" s="99" t="s">
        <v>27</v>
      </c>
      <c r="E727" s="54">
        <v>5000764041</v>
      </c>
      <c r="F727" s="56">
        <v>24</v>
      </c>
      <c r="G727" s="54" t="s">
        <v>26</v>
      </c>
      <c r="H727" s="54" t="s">
        <v>52</v>
      </c>
      <c r="I727" s="54">
        <v>10</v>
      </c>
      <c r="J727" s="57">
        <v>136</v>
      </c>
      <c r="K727" s="57">
        <v>97</v>
      </c>
      <c r="L727" s="57">
        <v>144</v>
      </c>
      <c r="M727" s="57">
        <v>104</v>
      </c>
      <c r="N727" s="57">
        <v>98</v>
      </c>
      <c r="O727" s="57">
        <v>104</v>
      </c>
      <c r="P727" s="57">
        <v>97</v>
      </c>
      <c r="Q727" s="57">
        <v>98</v>
      </c>
      <c r="R727" s="57">
        <v>111.497</v>
      </c>
      <c r="S727" s="57">
        <v>103.758</v>
      </c>
      <c r="T727" s="57">
        <v>97.161000000000001</v>
      </c>
      <c r="U727" s="57">
        <v>107.49299999999999</v>
      </c>
    </row>
    <row r="728" spans="1:21" x14ac:dyDescent="0.2">
      <c r="A728" s="266" t="s">
        <v>172</v>
      </c>
      <c r="B728" s="267" t="s">
        <v>172</v>
      </c>
      <c r="C728" s="268" t="s">
        <v>172</v>
      </c>
      <c r="D728" s="99" t="s">
        <v>27</v>
      </c>
      <c r="E728" s="54">
        <v>5001950248</v>
      </c>
      <c r="F728" s="56">
        <v>24</v>
      </c>
      <c r="G728" s="54" t="s">
        <v>19</v>
      </c>
      <c r="H728" s="54" t="s">
        <v>52</v>
      </c>
      <c r="I728" s="54">
        <v>10</v>
      </c>
      <c r="J728" s="57">
        <v>3680</v>
      </c>
      <c r="K728" s="57">
        <v>2760</v>
      </c>
      <c r="L728" s="57">
        <v>3240</v>
      </c>
      <c r="M728" s="57">
        <v>2770</v>
      </c>
      <c r="N728" s="57">
        <v>2260</v>
      </c>
      <c r="O728" s="57">
        <v>2070</v>
      </c>
      <c r="P728" s="57">
        <v>1470</v>
      </c>
      <c r="Q728" s="57">
        <v>1430</v>
      </c>
      <c r="R728" s="57">
        <v>1560</v>
      </c>
      <c r="S728" s="57">
        <v>1510</v>
      </c>
      <c r="T728" s="57">
        <v>2864.9029999999998</v>
      </c>
      <c r="U728" s="57">
        <v>3353.3820000000001</v>
      </c>
    </row>
    <row r="729" spans="1:21" x14ac:dyDescent="0.2">
      <c r="A729" s="266" t="s">
        <v>172</v>
      </c>
      <c r="B729" s="267" t="s">
        <v>172</v>
      </c>
      <c r="C729" s="268" t="s">
        <v>172</v>
      </c>
      <c r="D729" s="99" t="s">
        <v>27</v>
      </c>
      <c r="E729" s="54">
        <v>5001800506</v>
      </c>
      <c r="F729" s="56">
        <v>24</v>
      </c>
      <c r="G729" s="54" t="s">
        <v>26</v>
      </c>
      <c r="H729" s="54" t="s">
        <v>52</v>
      </c>
      <c r="I729" s="54">
        <v>10</v>
      </c>
      <c r="J729" s="57">
        <v>1916</v>
      </c>
      <c r="K729" s="57">
        <v>1717</v>
      </c>
      <c r="L729" s="57">
        <v>1587</v>
      </c>
      <c r="M729" s="57">
        <v>1457</v>
      </c>
      <c r="N729" s="57">
        <v>1340</v>
      </c>
      <c r="O729" s="57">
        <v>819</v>
      </c>
      <c r="P729" s="57">
        <v>729</v>
      </c>
      <c r="Q729" s="57">
        <v>654</v>
      </c>
      <c r="R729" s="57">
        <v>653</v>
      </c>
      <c r="S729" s="57">
        <v>995</v>
      </c>
      <c r="T729" s="57">
        <v>1386</v>
      </c>
      <c r="U729" s="57">
        <v>1703</v>
      </c>
    </row>
    <row r="730" spans="1:21" x14ac:dyDescent="0.2">
      <c r="A730" s="266" t="s">
        <v>172</v>
      </c>
      <c r="B730" s="267" t="s">
        <v>172</v>
      </c>
      <c r="C730" s="268" t="s">
        <v>172</v>
      </c>
      <c r="D730" s="99" t="s">
        <v>27</v>
      </c>
      <c r="E730" s="54">
        <v>5001296227</v>
      </c>
      <c r="F730" s="56">
        <v>24</v>
      </c>
      <c r="G730" s="54" t="s">
        <v>26</v>
      </c>
      <c r="H730" s="54" t="s">
        <v>52</v>
      </c>
      <c r="I730" s="54">
        <v>10</v>
      </c>
      <c r="J730" s="57">
        <v>1280</v>
      </c>
      <c r="K730" s="57">
        <v>640</v>
      </c>
      <c r="L730" s="57">
        <v>1760</v>
      </c>
      <c r="M730" s="57">
        <v>320</v>
      </c>
      <c r="N730" s="57"/>
      <c r="O730" s="57"/>
      <c r="P730" s="57">
        <v>160</v>
      </c>
      <c r="Q730" s="57"/>
      <c r="R730" s="57"/>
      <c r="S730" s="57"/>
      <c r="T730" s="57">
        <v>21.28</v>
      </c>
      <c r="U730" s="57">
        <v>458.72</v>
      </c>
    </row>
    <row r="731" spans="1:21" x14ac:dyDescent="0.2">
      <c r="A731" s="266" t="s">
        <v>172</v>
      </c>
      <c r="B731" s="267" t="s">
        <v>172</v>
      </c>
      <c r="C731" s="268" t="s">
        <v>172</v>
      </c>
      <c r="D731" s="99" t="s">
        <v>27</v>
      </c>
      <c r="E731" s="54">
        <v>5001401937</v>
      </c>
      <c r="F731" s="56">
        <v>24</v>
      </c>
      <c r="G731" s="54" t="s">
        <v>19</v>
      </c>
      <c r="H731" s="54" t="s">
        <v>52</v>
      </c>
      <c r="I731" s="54">
        <v>10</v>
      </c>
      <c r="J731" s="57">
        <v>755</v>
      </c>
      <c r="K731" s="57">
        <v>688</v>
      </c>
      <c r="L731" s="57">
        <v>681</v>
      </c>
      <c r="M731" s="57">
        <v>537</v>
      </c>
      <c r="N731" s="57">
        <v>473</v>
      </c>
      <c r="O731" s="57">
        <v>442</v>
      </c>
      <c r="P731" s="57">
        <v>392</v>
      </c>
      <c r="Q731" s="57">
        <v>416</v>
      </c>
      <c r="R731" s="57">
        <v>570</v>
      </c>
      <c r="S731" s="57">
        <v>603</v>
      </c>
      <c r="T731" s="57">
        <v>669</v>
      </c>
      <c r="U731" s="57">
        <v>816</v>
      </c>
    </row>
    <row r="732" spans="1:21" x14ac:dyDescent="0.2">
      <c r="A732" s="266" t="s">
        <v>172</v>
      </c>
      <c r="B732" s="267" t="s">
        <v>172</v>
      </c>
      <c r="C732" s="268" t="s">
        <v>172</v>
      </c>
      <c r="D732" s="99" t="s">
        <v>27</v>
      </c>
      <c r="E732" s="54">
        <v>5000808148</v>
      </c>
      <c r="F732" s="56">
        <v>24</v>
      </c>
      <c r="G732" s="54" t="s">
        <v>26</v>
      </c>
      <c r="H732" s="54" t="s">
        <v>52</v>
      </c>
      <c r="I732" s="54">
        <v>10</v>
      </c>
      <c r="J732" s="57">
        <v>1735</v>
      </c>
      <c r="K732" s="57"/>
      <c r="L732" s="57">
        <v>2024</v>
      </c>
      <c r="M732" s="57"/>
      <c r="N732" s="57">
        <v>1645</v>
      </c>
      <c r="O732" s="57"/>
      <c r="P732" s="57">
        <v>1411</v>
      </c>
      <c r="Q732" s="57"/>
      <c r="R732" s="57">
        <v>981</v>
      </c>
      <c r="S732" s="57"/>
      <c r="T732" s="57">
        <v>583</v>
      </c>
      <c r="U732" s="57"/>
    </row>
    <row r="733" spans="1:21" x14ac:dyDescent="0.2">
      <c r="A733" s="266" t="s">
        <v>172</v>
      </c>
      <c r="B733" s="267" t="s">
        <v>172</v>
      </c>
      <c r="C733" s="268" t="s">
        <v>172</v>
      </c>
      <c r="D733" s="99" t="s">
        <v>27</v>
      </c>
      <c r="E733" s="54">
        <v>5001373139</v>
      </c>
      <c r="F733" s="56">
        <v>24</v>
      </c>
      <c r="G733" s="54" t="s">
        <v>26</v>
      </c>
      <c r="H733" s="54" t="s">
        <v>52</v>
      </c>
      <c r="I733" s="54">
        <v>10</v>
      </c>
      <c r="J733" s="57">
        <v>2280</v>
      </c>
      <c r="K733" s="57">
        <v>2150</v>
      </c>
      <c r="L733" s="57">
        <v>1780</v>
      </c>
      <c r="M733" s="57">
        <v>1710</v>
      </c>
      <c r="N733" s="57">
        <v>1490</v>
      </c>
      <c r="O733" s="57">
        <v>1530</v>
      </c>
      <c r="P733" s="57">
        <v>1360</v>
      </c>
      <c r="Q733" s="57">
        <v>1640</v>
      </c>
      <c r="R733" s="57">
        <v>1700</v>
      </c>
      <c r="S733" s="57">
        <v>1857</v>
      </c>
      <c r="T733" s="57">
        <v>2157</v>
      </c>
      <c r="U733" s="57">
        <v>2204</v>
      </c>
    </row>
    <row r="734" spans="1:21" x14ac:dyDescent="0.2">
      <c r="A734" s="266" t="s">
        <v>172</v>
      </c>
      <c r="B734" s="267" t="s">
        <v>172</v>
      </c>
      <c r="C734" s="268" t="s">
        <v>172</v>
      </c>
      <c r="D734" s="99" t="s">
        <v>27</v>
      </c>
      <c r="E734" s="54">
        <v>5000540393</v>
      </c>
      <c r="F734" s="56">
        <v>24</v>
      </c>
      <c r="G734" s="54" t="s">
        <v>26</v>
      </c>
      <c r="H734" s="54" t="s">
        <v>52</v>
      </c>
      <c r="I734" s="54">
        <v>10</v>
      </c>
      <c r="J734" s="57">
        <v>4960</v>
      </c>
      <c r="K734" s="57">
        <v>4160</v>
      </c>
      <c r="L734" s="57">
        <v>4160</v>
      </c>
      <c r="M734" s="57">
        <v>3520</v>
      </c>
      <c r="N734" s="57">
        <v>3680</v>
      </c>
      <c r="O734" s="57">
        <v>2560</v>
      </c>
      <c r="P734" s="57">
        <v>2080</v>
      </c>
      <c r="Q734" s="57">
        <v>2560</v>
      </c>
      <c r="R734" s="57">
        <v>2400</v>
      </c>
      <c r="S734" s="57">
        <v>3200</v>
      </c>
      <c r="T734" s="57">
        <v>3680</v>
      </c>
      <c r="U734" s="57">
        <v>5120</v>
      </c>
    </row>
    <row r="735" spans="1:21" x14ac:dyDescent="0.2">
      <c r="A735" s="266" t="s">
        <v>172</v>
      </c>
      <c r="B735" s="267" t="s">
        <v>172</v>
      </c>
      <c r="C735" s="268" t="s">
        <v>172</v>
      </c>
      <c r="D735" s="99" t="s">
        <v>27</v>
      </c>
      <c r="E735" s="54">
        <v>5000201167</v>
      </c>
      <c r="F735" s="56">
        <v>24</v>
      </c>
      <c r="G735" s="54" t="s">
        <v>26</v>
      </c>
      <c r="H735" s="54" t="s">
        <v>52</v>
      </c>
      <c r="I735" s="54">
        <v>10</v>
      </c>
      <c r="J735" s="57"/>
      <c r="K735" s="57">
        <v>821</v>
      </c>
      <c r="L735" s="57"/>
      <c r="M735" s="57">
        <v>615</v>
      </c>
      <c r="N735" s="57"/>
      <c r="O735" s="57">
        <v>456</v>
      </c>
      <c r="P735" s="57"/>
      <c r="Q735" s="57">
        <v>483</v>
      </c>
      <c r="R735" s="57"/>
      <c r="S735" s="57">
        <v>641</v>
      </c>
      <c r="T735" s="57"/>
      <c r="U735" s="57">
        <v>826</v>
      </c>
    </row>
    <row r="736" spans="1:21" x14ac:dyDescent="0.2">
      <c r="A736" s="266" t="s">
        <v>172</v>
      </c>
      <c r="B736" s="267" t="s">
        <v>172</v>
      </c>
      <c r="C736" s="268" t="s">
        <v>172</v>
      </c>
      <c r="D736" s="99" t="s">
        <v>27</v>
      </c>
      <c r="E736" s="54">
        <v>5001660695</v>
      </c>
      <c r="F736" s="56">
        <v>24</v>
      </c>
      <c r="G736" s="54" t="s">
        <v>26</v>
      </c>
      <c r="H736" s="54" t="s">
        <v>52</v>
      </c>
      <c r="I736" s="54">
        <v>10</v>
      </c>
      <c r="J736" s="57">
        <v>1235</v>
      </c>
      <c r="K736" s="57"/>
      <c r="L736" s="57">
        <v>1259</v>
      </c>
      <c r="M736" s="57"/>
      <c r="N736" s="57">
        <v>1205</v>
      </c>
      <c r="O736" s="57"/>
      <c r="P736" s="57">
        <v>1266</v>
      </c>
      <c r="Q736" s="57"/>
      <c r="R736" s="57">
        <v>1251</v>
      </c>
      <c r="S736" s="57"/>
      <c r="T736" s="57">
        <v>1315</v>
      </c>
      <c r="U736" s="57"/>
    </row>
    <row r="737" spans="1:21" x14ac:dyDescent="0.2">
      <c r="A737" s="266" t="s">
        <v>172</v>
      </c>
      <c r="B737" s="267" t="s">
        <v>172</v>
      </c>
      <c r="C737" s="268" t="s">
        <v>172</v>
      </c>
      <c r="D737" s="99" t="s">
        <v>27</v>
      </c>
      <c r="E737" s="54">
        <v>5000126259</v>
      </c>
      <c r="F737" s="56">
        <v>24</v>
      </c>
      <c r="G737" s="54" t="s">
        <v>19</v>
      </c>
      <c r="H737" s="54" t="s">
        <v>52</v>
      </c>
      <c r="I737" s="54">
        <v>10</v>
      </c>
      <c r="J737" s="57">
        <v>800</v>
      </c>
      <c r="K737" s="57">
        <v>800</v>
      </c>
      <c r="L737" s="57">
        <v>960</v>
      </c>
      <c r="M737" s="57">
        <v>640</v>
      </c>
      <c r="N737" s="57">
        <v>480</v>
      </c>
      <c r="O737" s="57">
        <v>480</v>
      </c>
      <c r="P737" s="57">
        <v>640</v>
      </c>
      <c r="Q737" s="57">
        <v>640</v>
      </c>
      <c r="R737" s="57">
        <v>640</v>
      </c>
      <c r="S737" s="57">
        <v>480</v>
      </c>
      <c r="T737" s="57">
        <v>640</v>
      </c>
      <c r="U737" s="57">
        <v>800</v>
      </c>
    </row>
    <row r="738" spans="1:21" x14ac:dyDescent="0.2">
      <c r="A738" s="266" t="s">
        <v>172</v>
      </c>
      <c r="B738" s="267" t="s">
        <v>172</v>
      </c>
      <c r="C738" s="268" t="s">
        <v>172</v>
      </c>
      <c r="D738" s="99" t="s">
        <v>27</v>
      </c>
      <c r="E738" s="54">
        <v>5000173745</v>
      </c>
      <c r="F738" s="56">
        <v>24</v>
      </c>
      <c r="G738" s="54" t="s">
        <v>19</v>
      </c>
      <c r="H738" s="54" t="s">
        <v>52</v>
      </c>
      <c r="I738" s="54">
        <v>10</v>
      </c>
      <c r="J738" s="57">
        <v>7980</v>
      </c>
      <c r="K738" s="57">
        <v>4960</v>
      </c>
      <c r="L738" s="57">
        <v>4300</v>
      </c>
      <c r="M738" s="57">
        <v>3580</v>
      </c>
      <c r="N738" s="57">
        <v>3060</v>
      </c>
      <c r="O738" s="57">
        <v>3080</v>
      </c>
      <c r="P738" s="57">
        <v>2760</v>
      </c>
      <c r="Q738" s="57">
        <v>2940</v>
      </c>
      <c r="R738" s="57">
        <v>3520</v>
      </c>
      <c r="S738" s="57">
        <v>3720</v>
      </c>
      <c r="T738" s="57">
        <v>4040</v>
      </c>
      <c r="U738" s="57">
        <v>4740</v>
      </c>
    </row>
    <row r="739" spans="1:21" x14ac:dyDescent="0.2">
      <c r="A739" s="266" t="s">
        <v>172</v>
      </c>
      <c r="B739" s="267" t="s">
        <v>172</v>
      </c>
      <c r="C739" s="268" t="s">
        <v>172</v>
      </c>
      <c r="D739" s="99" t="s">
        <v>27</v>
      </c>
      <c r="E739" s="54">
        <v>5001902381</v>
      </c>
      <c r="F739" s="56">
        <v>24</v>
      </c>
      <c r="G739" s="54" t="s">
        <v>26</v>
      </c>
      <c r="H739" s="54" t="s">
        <v>52</v>
      </c>
      <c r="I739" s="54">
        <v>10</v>
      </c>
      <c r="J739" s="57"/>
      <c r="K739" s="57">
        <v>3200</v>
      </c>
      <c r="L739" s="57"/>
      <c r="M739" s="57">
        <v>2080</v>
      </c>
      <c r="N739" s="57"/>
      <c r="O739" s="57">
        <v>480</v>
      </c>
      <c r="P739" s="57"/>
      <c r="Q739" s="57">
        <v>320</v>
      </c>
      <c r="R739" s="57"/>
      <c r="S739" s="57">
        <v>320</v>
      </c>
      <c r="T739" s="57"/>
      <c r="U739" s="57">
        <v>2080</v>
      </c>
    </row>
    <row r="740" spans="1:21" x14ac:dyDescent="0.2">
      <c r="A740" s="266" t="s">
        <v>172</v>
      </c>
      <c r="B740" s="267" t="s">
        <v>172</v>
      </c>
      <c r="C740" s="268" t="s">
        <v>172</v>
      </c>
      <c r="D740" s="99" t="s">
        <v>27</v>
      </c>
      <c r="E740" s="54">
        <v>5001249634</v>
      </c>
      <c r="F740" s="56">
        <v>24</v>
      </c>
      <c r="G740" s="54" t="s">
        <v>26</v>
      </c>
      <c r="H740" s="54" t="s">
        <v>52</v>
      </c>
      <c r="I740" s="54">
        <v>10</v>
      </c>
      <c r="J740" s="57"/>
      <c r="K740" s="57">
        <v>643</v>
      </c>
      <c r="L740" s="57"/>
      <c r="M740" s="57">
        <v>474</v>
      </c>
      <c r="N740" s="57"/>
      <c r="O740" s="57">
        <v>360</v>
      </c>
      <c r="P740" s="57"/>
      <c r="Q740" s="57">
        <v>374</v>
      </c>
      <c r="R740" s="57"/>
      <c r="S740" s="57">
        <v>502</v>
      </c>
      <c r="T740" s="57"/>
      <c r="U740" s="57">
        <v>648</v>
      </c>
    </row>
    <row r="741" spans="1:21" x14ac:dyDescent="0.2">
      <c r="A741" s="266" t="s">
        <v>172</v>
      </c>
      <c r="B741" s="267" t="s">
        <v>172</v>
      </c>
      <c r="C741" s="268" t="s">
        <v>172</v>
      </c>
      <c r="D741" s="99" t="s">
        <v>27</v>
      </c>
      <c r="E741" s="54">
        <v>5000977867</v>
      </c>
      <c r="F741" s="56">
        <v>24</v>
      </c>
      <c r="G741" s="54" t="s">
        <v>19</v>
      </c>
      <c r="H741" s="54" t="s">
        <v>52</v>
      </c>
      <c r="I741" s="54">
        <v>10</v>
      </c>
      <c r="J741" s="57">
        <v>4000</v>
      </c>
      <c r="K741" s="57">
        <v>3360</v>
      </c>
      <c r="L741" s="57">
        <v>3680</v>
      </c>
      <c r="M741" s="57">
        <v>2400</v>
      </c>
      <c r="N741" s="57">
        <v>1920</v>
      </c>
      <c r="O741" s="57">
        <v>1440</v>
      </c>
      <c r="P741" s="57">
        <v>1440</v>
      </c>
      <c r="Q741" s="57">
        <v>1280</v>
      </c>
      <c r="R741" s="57">
        <v>1440</v>
      </c>
      <c r="S741" s="57">
        <v>1440</v>
      </c>
      <c r="T741" s="57">
        <v>2400</v>
      </c>
      <c r="U741" s="57">
        <v>2400</v>
      </c>
    </row>
    <row r="742" spans="1:21" x14ac:dyDescent="0.2">
      <c r="A742" s="266" t="s">
        <v>172</v>
      </c>
      <c r="B742" s="267" t="s">
        <v>172</v>
      </c>
      <c r="C742" s="268" t="s">
        <v>172</v>
      </c>
      <c r="D742" s="99" t="s">
        <v>27</v>
      </c>
      <c r="E742" s="54">
        <v>5001046848</v>
      </c>
      <c r="F742" s="56">
        <v>24</v>
      </c>
      <c r="G742" s="54" t="s">
        <v>26</v>
      </c>
      <c r="H742" s="54" t="s">
        <v>52</v>
      </c>
      <c r="I742" s="54">
        <v>10</v>
      </c>
      <c r="J742" s="57"/>
      <c r="K742" s="57">
        <v>385</v>
      </c>
      <c r="L742" s="57"/>
      <c r="M742" s="57">
        <v>312</v>
      </c>
      <c r="N742" s="57"/>
      <c r="O742" s="57">
        <v>254</v>
      </c>
      <c r="P742" s="57"/>
      <c r="Q742" s="57">
        <v>210</v>
      </c>
      <c r="R742" s="57"/>
      <c r="S742" s="57">
        <v>275</v>
      </c>
      <c r="T742" s="57"/>
      <c r="U742" s="57">
        <v>362</v>
      </c>
    </row>
    <row r="743" spans="1:21" x14ac:dyDescent="0.2">
      <c r="A743" s="266" t="s">
        <v>172</v>
      </c>
      <c r="B743" s="267" t="s">
        <v>172</v>
      </c>
      <c r="C743" s="268" t="s">
        <v>172</v>
      </c>
      <c r="D743" s="99" t="s">
        <v>27</v>
      </c>
      <c r="E743" s="54">
        <v>5000574353</v>
      </c>
      <c r="F743" s="56">
        <v>24</v>
      </c>
      <c r="G743" s="54" t="s">
        <v>19</v>
      </c>
      <c r="H743" s="54" t="s">
        <v>52</v>
      </c>
      <c r="I743" s="54">
        <v>10</v>
      </c>
      <c r="J743" s="57">
        <v>1965</v>
      </c>
      <c r="K743" s="57"/>
      <c r="L743" s="57">
        <v>1714</v>
      </c>
      <c r="M743" s="57"/>
      <c r="N743" s="57">
        <v>1354</v>
      </c>
      <c r="O743" s="57"/>
      <c r="P743" s="57">
        <v>1097</v>
      </c>
      <c r="Q743" s="57"/>
      <c r="R743" s="57">
        <v>1277</v>
      </c>
      <c r="S743" s="57"/>
      <c r="T743" s="57">
        <v>1617</v>
      </c>
      <c r="U743" s="57"/>
    </row>
    <row r="744" spans="1:21" x14ac:dyDescent="0.2">
      <c r="A744" s="266" t="s">
        <v>172</v>
      </c>
      <c r="B744" s="267" t="s">
        <v>172</v>
      </c>
      <c r="C744" s="268" t="s">
        <v>172</v>
      </c>
      <c r="D744" s="99" t="s">
        <v>27</v>
      </c>
      <c r="E744" s="54">
        <v>5000172699</v>
      </c>
      <c r="F744" s="56">
        <v>24</v>
      </c>
      <c r="G744" s="54" t="s">
        <v>26</v>
      </c>
      <c r="H744" s="54" t="s">
        <v>52</v>
      </c>
      <c r="I744" s="54">
        <v>10</v>
      </c>
      <c r="J744" s="57">
        <v>3810</v>
      </c>
      <c r="K744" s="57">
        <v>2980</v>
      </c>
      <c r="L744" s="57">
        <v>3130</v>
      </c>
      <c r="M744" s="57">
        <v>2980</v>
      </c>
      <c r="N744" s="57">
        <v>2810</v>
      </c>
      <c r="O744" s="57">
        <v>2120</v>
      </c>
      <c r="P744" s="57">
        <v>2060</v>
      </c>
      <c r="Q744" s="57">
        <v>2040</v>
      </c>
      <c r="R744" s="57">
        <v>2280</v>
      </c>
      <c r="S744" s="57">
        <v>2220</v>
      </c>
      <c r="T744" s="57">
        <v>3253.2689999999998</v>
      </c>
      <c r="U744" s="57">
        <v>3462.27</v>
      </c>
    </row>
    <row r="745" spans="1:21" x14ac:dyDescent="0.2">
      <c r="A745" s="266" t="s">
        <v>172</v>
      </c>
      <c r="B745" s="267" t="s">
        <v>172</v>
      </c>
      <c r="C745" s="268" t="s">
        <v>172</v>
      </c>
      <c r="D745" s="99" t="s">
        <v>27</v>
      </c>
      <c r="E745" s="54">
        <v>5000184719</v>
      </c>
      <c r="F745" s="56">
        <v>24</v>
      </c>
      <c r="G745" s="54" t="s">
        <v>26</v>
      </c>
      <c r="H745" s="54" t="s">
        <v>52</v>
      </c>
      <c r="I745" s="54">
        <v>10</v>
      </c>
      <c r="J745" s="57">
        <v>220</v>
      </c>
      <c r="K745" s="57">
        <v>70</v>
      </c>
      <c r="L745" s="57">
        <v>470</v>
      </c>
      <c r="M745" s="57">
        <v>180</v>
      </c>
      <c r="N745" s="57">
        <v>40</v>
      </c>
      <c r="O745" s="57">
        <v>67.81</v>
      </c>
      <c r="P745" s="57">
        <v>142.19</v>
      </c>
      <c r="Q745" s="57">
        <v>30</v>
      </c>
      <c r="R745" s="57">
        <v>50</v>
      </c>
      <c r="S745" s="57">
        <v>40</v>
      </c>
      <c r="T745" s="57">
        <v>113.032</v>
      </c>
      <c r="U745" s="57">
        <v>117.077</v>
      </c>
    </row>
    <row r="746" spans="1:21" x14ac:dyDescent="0.2">
      <c r="A746" s="266" t="s">
        <v>172</v>
      </c>
      <c r="B746" s="267" t="s">
        <v>172</v>
      </c>
      <c r="C746" s="268" t="s">
        <v>172</v>
      </c>
      <c r="D746" s="99" t="s">
        <v>27</v>
      </c>
      <c r="E746" s="54">
        <v>5001456238</v>
      </c>
      <c r="F746" s="56">
        <v>24</v>
      </c>
      <c r="G746" s="54" t="s">
        <v>19</v>
      </c>
      <c r="H746" s="54" t="s">
        <v>52</v>
      </c>
      <c r="I746" s="54">
        <v>10</v>
      </c>
      <c r="J746" s="57">
        <v>2240</v>
      </c>
      <c r="K746" s="57">
        <v>1760</v>
      </c>
      <c r="L746" s="57">
        <v>2080</v>
      </c>
      <c r="M746" s="57">
        <v>1440</v>
      </c>
      <c r="N746" s="57">
        <v>1280</v>
      </c>
      <c r="O746" s="57">
        <v>1120</v>
      </c>
      <c r="P746" s="57">
        <v>960</v>
      </c>
      <c r="Q746" s="57">
        <v>1120</v>
      </c>
      <c r="R746" s="57">
        <v>1120</v>
      </c>
      <c r="S746" s="57">
        <v>1600</v>
      </c>
      <c r="T746" s="57">
        <v>1600</v>
      </c>
      <c r="U746" s="57">
        <v>1920</v>
      </c>
    </row>
    <row r="747" spans="1:21" x14ac:dyDescent="0.2">
      <c r="A747" s="266" t="s">
        <v>172</v>
      </c>
      <c r="B747" s="267" t="s">
        <v>172</v>
      </c>
      <c r="C747" s="268" t="s">
        <v>172</v>
      </c>
      <c r="D747" s="99" t="s">
        <v>27</v>
      </c>
      <c r="E747" s="54">
        <v>5000199811</v>
      </c>
      <c r="F747" s="56">
        <v>24</v>
      </c>
      <c r="G747" s="54" t="s">
        <v>26</v>
      </c>
      <c r="H747" s="54" t="s">
        <v>52</v>
      </c>
      <c r="I747" s="54">
        <v>10</v>
      </c>
      <c r="J747" s="57">
        <v>587</v>
      </c>
      <c r="K747" s="57">
        <v>462</v>
      </c>
      <c r="L747" s="57">
        <v>502</v>
      </c>
      <c r="M747" s="57">
        <v>454</v>
      </c>
      <c r="N747" s="57">
        <v>354</v>
      </c>
      <c r="O747" s="57">
        <v>355</v>
      </c>
      <c r="P747" s="57">
        <v>487</v>
      </c>
      <c r="Q747" s="57">
        <v>415</v>
      </c>
      <c r="R747" s="57">
        <v>413</v>
      </c>
      <c r="S747" s="57">
        <v>322</v>
      </c>
      <c r="T747" s="57">
        <v>355</v>
      </c>
      <c r="U747" s="57">
        <v>521</v>
      </c>
    </row>
    <row r="748" spans="1:21" x14ac:dyDescent="0.2">
      <c r="A748" s="266" t="s">
        <v>172</v>
      </c>
      <c r="B748" s="267" t="s">
        <v>172</v>
      </c>
      <c r="C748" s="268" t="s">
        <v>172</v>
      </c>
      <c r="D748" s="99" t="s">
        <v>27</v>
      </c>
      <c r="E748" s="54">
        <v>5000208158</v>
      </c>
      <c r="F748" s="56">
        <v>24</v>
      </c>
      <c r="G748" s="54" t="s">
        <v>19</v>
      </c>
      <c r="H748" s="54" t="s">
        <v>52</v>
      </c>
      <c r="I748" s="54">
        <v>10</v>
      </c>
      <c r="J748" s="57"/>
      <c r="K748" s="57">
        <v>3680</v>
      </c>
      <c r="L748" s="57"/>
      <c r="M748" s="57">
        <v>2560</v>
      </c>
      <c r="N748" s="57"/>
      <c r="O748" s="57">
        <v>1760</v>
      </c>
      <c r="P748" s="57"/>
      <c r="Q748" s="57">
        <v>2084.64</v>
      </c>
      <c r="R748" s="57"/>
      <c r="S748" s="57">
        <v>2715.36</v>
      </c>
      <c r="T748" s="57"/>
      <c r="U748" s="57">
        <v>3739.36</v>
      </c>
    </row>
    <row r="749" spans="1:21" x14ac:dyDescent="0.2">
      <c r="A749" s="266" t="s">
        <v>172</v>
      </c>
      <c r="B749" s="267" t="s">
        <v>172</v>
      </c>
      <c r="C749" s="268" t="s">
        <v>172</v>
      </c>
      <c r="D749" s="99" t="s">
        <v>27</v>
      </c>
      <c r="E749" s="54">
        <v>5000626588</v>
      </c>
      <c r="F749" s="56">
        <v>24</v>
      </c>
      <c r="G749" s="54" t="s">
        <v>26</v>
      </c>
      <c r="H749" s="54" t="s">
        <v>52</v>
      </c>
      <c r="I749" s="54">
        <v>10</v>
      </c>
      <c r="J749" s="57"/>
      <c r="K749" s="57">
        <v>8069</v>
      </c>
      <c r="L749" s="57"/>
      <c r="M749" s="57">
        <v>7983</v>
      </c>
      <c r="N749" s="57"/>
      <c r="O749" s="57">
        <v>8911</v>
      </c>
      <c r="P749" s="57"/>
      <c r="Q749" s="57">
        <v>9507</v>
      </c>
      <c r="R749" s="57"/>
      <c r="S749" s="57">
        <v>8984</v>
      </c>
      <c r="T749" s="57"/>
      <c r="U749" s="57">
        <v>8592</v>
      </c>
    </row>
    <row r="750" spans="1:21" x14ac:dyDescent="0.2">
      <c r="A750" s="266" t="s">
        <v>172</v>
      </c>
      <c r="B750" s="267" t="s">
        <v>172</v>
      </c>
      <c r="C750" s="268" t="s">
        <v>172</v>
      </c>
      <c r="D750" s="99" t="s">
        <v>27</v>
      </c>
      <c r="E750" s="54">
        <v>5001236973</v>
      </c>
      <c r="F750" s="56">
        <v>24</v>
      </c>
      <c r="G750" s="54" t="s">
        <v>26</v>
      </c>
      <c r="H750" s="54" t="s">
        <v>52</v>
      </c>
      <c r="I750" s="54">
        <v>10</v>
      </c>
      <c r="J750" s="57">
        <v>24150</v>
      </c>
      <c r="K750" s="57"/>
      <c r="L750" s="57">
        <v>20390</v>
      </c>
      <c r="M750" s="57"/>
      <c r="N750" s="57">
        <v>15500</v>
      </c>
      <c r="O750" s="57"/>
      <c r="P750" s="57">
        <v>11660</v>
      </c>
      <c r="Q750" s="57"/>
      <c r="R750" s="57">
        <v>12712</v>
      </c>
      <c r="S750" s="57"/>
      <c r="T750" s="57">
        <v>17731</v>
      </c>
      <c r="U750" s="57"/>
    </row>
    <row r="751" spans="1:21" x14ac:dyDescent="0.2">
      <c r="A751" s="266" t="s">
        <v>172</v>
      </c>
      <c r="B751" s="267" t="s">
        <v>172</v>
      </c>
      <c r="C751" s="268" t="s">
        <v>172</v>
      </c>
      <c r="D751" s="99" t="s">
        <v>27</v>
      </c>
      <c r="E751" s="54">
        <v>5000604085</v>
      </c>
      <c r="F751" s="56">
        <v>24</v>
      </c>
      <c r="G751" s="54" t="s">
        <v>26</v>
      </c>
      <c r="H751" s="54" t="s">
        <v>52</v>
      </c>
      <c r="I751" s="54">
        <v>10</v>
      </c>
      <c r="J751" s="57">
        <v>26827.200000000001</v>
      </c>
      <c r="K751" s="57"/>
      <c r="L751" s="57">
        <v>16642.8</v>
      </c>
      <c r="M751" s="57"/>
      <c r="N751" s="57">
        <v>15550</v>
      </c>
      <c r="O751" s="57"/>
      <c r="P751" s="57">
        <v>12200</v>
      </c>
      <c r="Q751" s="57"/>
      <c r="R751" s="57">
        <v>12597</v>
      </c>
      <c r="S751" s="57"/>
      <c r="T751" s="57">
        <v>16224</v>
      </c>
      <c r="U751" s="57"/>
    </row>
    <row r="752" spans="1:21" x14ac:dyDescent="0.2">
      <c r="A752" s="266" t="s">
        <v>172</v>
      </c>
      <c r="B752" s="267" t="s">
        <v>172</v>
      </c>
      <c r="C752" s="268" t="s">
        <v>172</v>
      </c>
      <c r="D752" s="99" t="s">
        <v>27</v>
      </c>
      <c r="E752" s="54">
        <v>5000451425</v>
      </c>
      <c r="F752" s="56">
        <v>24</v>
      </c>
      <c r="G752" s="54" t="s">
        <v>26</v>
      </c>
      <c r="H752" s="54" t="s">
        <v>52</v>
      </c>
      <c r="I752" s="54">
        <v>10</v>
      </c>
      <c r="J752" s="57">
        <v>212</v>
      </c>
      <c r="K752" s="57">
        <v>180</v>
      </c>
      <c r="L752" s="57">
        <v>212</v>
      </c>
      <c r="M752" s="57">
        <v>165</v>
      </c>
      <c r="N752" s="57">
        <v>127</v>
      </c>
      <c r="O752" s="57">
        <v>86</v>
      </c>
      <c r="P752" s="57">
        <v>55</v>
      </c>
      <c r="Q752" s="57">
        <v>52</v>
      </c>
      <c r="R752" s="57">
        <v>52</v>
      </c>
      <c r="S752" s="57">
        <v>77</v>
      </c>
      <c r="T752" s="57">
        <v>132</v>
      </c>
      <c r="U752" s="57">
        <v>179</v>
      </c>
    </row>
    <row r="753" spans="1:21" x14ac:dyDescent="0.2">
      <c r="A753" s="266" t="s">
        <v>172</v>
      </c>
      <c r="B753" s="267" t="s">
        <v>172</v>
      </c>
      <c r="C753" s="268" t="s">
        <v>172</v>
      </c>
      <c r="D753" s="99" t="s">
        <v>27</v>
      </c>
      <c r="E753" s="54">
        <v>5000184843</v>
      </c>
      <c r="F753" s="56">
        <v>24</v>
      </c>
      <c r="G753" s="54" t="s">
        <v>26</v>
      </c>
      <c r="H753" s="54" t="s">
        <v>52</v>
      </c>
      <c r="I753" s="54">
        <v>10</v>
      </c>
      <c r="J753" s="57">
        <v>5754.36</v>
      </c>
      <c r="K753" s="57">
        <v>6240</v>
      </c>
      <c r="L753" s="57">
        <v>13205.64</v>
      </c>
      <c r="M753" s="57">
        <v>5845.68</v>
      </c>
      <c r="N753" s="57">
        <v>11794.32</v>
      </c>
      <c r="O753" s="57">
        <v>6393.78</v>
      </c>
      <c r="P753" s="57">
        <v>11006.22</v>
      </c>
      <c r="Q753" s="57">
        <v>8640</v>
      </c>
      <c r="R753" s="57">
        <v>8760</v>
      </c>
      <c r="S753" s="57">
        <v>7740</v>
      </c>
      <c r="T753" s="57">
        <v>9660</v>
      </c>
      <c r="U753" s="57">
        <v>10020</v>
      </c>
    </row>
    <row r="754" spans="1:21" x14ac:dyDescent="0.2">
      <c r="A754" s="266" t="s">
        <v>172</v>
      </c>
      <c r="B754" s="267" t="s">
        <v>172</v>
      </c>
      <c r="C754" s="268" t="s">
        <v>172</v>
      </c>
      <c r="D754" s="99" t="s">
        <v>27</v>
      </c>
      <c r="E754" s="54">
        <v>5000974455</v>
      </c>
      <c r="F754" s="56">
        <v>24</v>
      </c>
      <c r="G754" s="54" t="s">
        <v>26</v>
      </c>
      <c r="H754" s="54" t="s">
        <v>52</v>
      </c>
      <c r="I754" s="54">
        <v>10</v>
      </c>
      <c r="J754" s="57">
        <v>409</v>
      </c>
      <c r="K754" s="57">
        <v>465.45499999999998</v>
      </c>
      <c r="L754" s="57">
        <v>405.54500000000002</v>
      </c>
      <c r="M754" s="57">
        <v>414</v>
      </c>
      <c r="N754" s="57">
        <v>473</v>
      </c>
      <c r="O754" s="57">
        <v>421</v>
      </c>
      <c r="P754" s="57">
        <v>409</v>
      </c>
      <c r="Q754" s="57">
        <v>252</v>
      </c>
      <c r="R754" s="57">
        <v>112</v>
      </c>
      <c r="S754" s="57">
        <v>133</v>
      </c>
      <c r="T754" s="57">
        <v>193</v>
      </c>
      <c r="U754" s="57">
        <v>450</v>
      </c>
    </row>
    <row r="755" spans="1:21" x14ac:dyDescent="0.2">
      <c r="A755" s="266" t="s">
        <v>172</v>
      </c>
      <c r="B755" s="267" t="s">
        <v>172</v>
      </c>
      <c r="C755" s="268" t="s">
        <v>172</v>
      </c>
      <c r="D755" s="99" t="s">
        <v>27</v>
      </c>
      <c r="E755" s="54">
        <v>5000282407</v>
      </c>
      <c r="F755" s="56">
        <v>24</v>
      </c>
      <c r="G755" s="54" t="s">
        <v>26</v>
      </c>
      <c r="H755" s="54" t="s">
        <v>52</v>
      </c>
      <c r="I755" s="54">
        <v>10</v>
      </c>
      <c r="J755" s="57">
        <v>913</v>
      </c>
      <c r="K755" s="57"/>
      <c r="L755" s="57">
        <v>885</v>
      </c>
      <c r="M755" s="57"/>
      <c r="N755" s="57">
        <v>872</v>
      </c>
      <c r="O755" s="57"/>
      <c r="P755" s="57">
        <v>912</v>
      </c>
      <c r="Q755" s="57"/>
      <c r="R755" s="57">
        <v>913</v>
      </c>
      <c r="S755" s="57"/>
      <c r="T755" s="57">
        <v>926</v>
      </c>
      <c r="U755" s="57"/>
    </row>
    <row r="756" spans="1:21" x14ac:dyDescent="0.2">
      <c r="A756" s="266" t="s">
        <v>172</v>
      </c>
      <c r="B756" s="267" t="s">
        <v>172</v>
      </c>
      <c r="C756" s="268" t="s">
        <v>172</v>
      </c>
      <c r="D756" s="99" t="s">
        <v>27</v>
      </c>
      <c r="E756" s="54">
        <v>5000028843</v>
      </c>
      <c r="F756" s="56">
        <v>24</v>
      </c>
      <c r="G756" s="54" t="s">
        <v>19</v>
      </c>
      <c r="H756" s="54" t="s">
        <v>52</v>
      </c>
      <c r="I756" s="54">
        <v>10</v>
      </c>
      <c r="J756" s="57">
        <v>2350</v>
      </c>
      <c r="K756" s="57">
        <v>2630</v>
      </c>
      <c r="L756" s="57">
        <v>2267.54</v>
      </c>
      <c r="M756" s="57">
        <v>1872.46</v>
      </c>
      <c r="N756" s="57">
        <v>1945.52</v>
      </c>
      <c r="O756" s="57">
        <v>1454.48</v>
      </c>
      <c r="P756" s="57">
        <v>1570</v>
      </c>
      <c r="Q756" s="57">
        <v>1453.73</v>
      </c>
      <c r="R756" s="57">
        <v>1746.27</v>
      </c>
      <c r="S756" s="57">
        <v>1740</v>
      </c>
      <c r="T756" s="57">
        <v>2460</v>
      </c>
      <c r="U756" s="57">
        <v>2440</v>
      </c>
    </row>
    <row r="757" spans="1:21" x14ac:dyDescent="0.2">
      <c r="A757" s="266" t="s">
        <v>172</v>
      </c>
      <c r="B757" s="267" t="s">
        <v>172</v>
      </c>
      <c r="C757" s="268" t="s">
        <v>172</v>
      </c>
      <c r="D757" s="99" t="s">
        <v>27</v>
      </c>
      <c r="E757" s="54">
        <v>5000801245</v>
      </c>
      <c r="F757" s="56">
        <v>24</v>
      </c>
      <c r="G757" s="54" t="s">
        <v>19</v>
      </c>
      <c r="H757" s="54" t="s">
        <v>52</v>
      </c>
      <c r="I757" s="54">
        <v>10</v>
      </c>
      <c r="J757" s="57">
        <v>1920</v>
      </c>
      <c r="K757" s="57">
        <v>1920</v>
      </c>
      <c r="L757" s="57">
        <v>1760</v>
      </c>
      <c r="M757" s="57">
        <v>1280</v>
      </c>
      <c r="N757" s="57">
        <v>1120</v>
      </c>
      <c r="O757" s="57">
        <v>800</v>
      </c>
      <c r="P757" s="57">
        <v>800</v>
      </c>
      <c r="Q757" s="57">
        <v>960</v>
      </c>
      <c r="R757" s="57">
        <v>1120</v>
      </c>
      <c r="S757" s="57">
        <v>1280</v>
      </c>
      <c r="T757" s="57">
        <v>1600</v>
      </c>
      <c r="U757" s="57">
        <v>1760</v>
      </c>
    </row>
    <row r="758" spans="1:21" x14ac:dyDescent="0.2">
      <c r="A758" s="266" t="s">
        <v>172</v>
      </c>
      <c r="B758" s="267" t="s">
        <v>172</v>
      </c>
      <c r="C758" s="268" t="s">
        <v>172</v>
      </c>
      <c r="D758" s="99" t="s">
        <v>27</v>
      </c>
      <c r="E758" s="54">
        <v>5001058078</v>
      </c>
      <c r="F758" s="56">
        <v>24</v>
      </c>
      <c r="G758" s="54" t="s">
        <v>26</v>
      </c>
      <c r="H758" s="54" t="s">
        <v>52</v>
      </c>
      <c r="I758" s="54">
        <v>10</v>
      </c>
      <c r="J758" s="57">
        <v>3620</v>
      </c>
      <c r="K758" s="57"/>
      <c r="L758" s="57">
        <v>3850</v>
      </c>
      <c r="M758" s="57"/>
      <c r="N758" s="57">
        <v>2700</v>
      </c>
      <c r="O758" s="57"/>
      <c r="P758" s="57">
        <v>1830</v>
      </c>
      <c r="Q758" s="57"/>
      <c r="R758" s="57">
        <v>1240</v>
      </c>
      <c r="S758" s="57"/>
      <c r="T758" s="57">
        <v>2368</v>
      </c>
      <c r="U758" s="57"/>
    </row>
    <row r="759" spans="1:21" x14ac:dyDescent="0.2">
      <c r="A759" s="266" t="s">
        <v>172</v>
      </c>
      <c r="B759" s="267" t="s">
        <v>172</v>
      </c>
      <c r="C759" s="268" t="s">
        <v>172</v>
      </c>
      <c r="D759" s="99" t="s">
        <v>27</v>
      </c>
      <c r="E759" s="54">
        <v>5000021119</v>
      </c>
      <c r="F759" s="56">
        <v>24</v>
      </c>
      <c r="G759" s="54" t="s">
        <v>26</v>
      </c>
      <c r="H759" s="54" t="s">
        <v>52</v>
      </c>
      <c r="I759" s="54">
        <v>10</v>
      </c>
      <c r="J759" s="57">
        <v>210</v>
      </c>
      <c r="K759" s="57"/>
      <c r="L759" s="57">
        <v>180</v>
      </c>
      <c r="M759" s="57"/>
      <c r="N759" s="57">
        <v>210</v>
      </c>
      <c r="O759" s="57"/>
      <c r="P759" s="57">
        <v>180</v>
      </c>
      <c r="Q759" s="57"/>
      <c r="R759" s="57">
        <v>190</v>
      </c>
      <c r="S759" s="57"/>
      <c r="T759" s="57">
        <v>200</v>
      </c>
      <c r="U759" s="57"/>
    </row>
    <row r="760" spans="1:21" x14ac:dyDescent="0.2">
      <c r="A760" s="266" t="s">
        <v>172</v>
      </c>
      <c r="B760" s="267" t="s">
        <v>172</v>
      </c>
      <c r="C760" s="268" t="s">
        <v>172</v>
      </c>
      <c r="D760" s="99" t="s">
        <v>27</v>
      </c>
      <c r="E760" s="54">
        <v>5001107934</v>
      </c>
      <c r="F760" s="56">
        <v>24</v>
      </c>
      <c r="G760" s="54" t="s">
        <v>26</v>
      </c>
      <c r="H760" s="54" t="s">
        <v>52</v>
      </c>
      <c r="I760" s="54">
        <v>10</v>
      </c>
      <c r="J760" s="57">
        <v>3840</v>
      </c>
      <c r="K760" s="57">
        <v>2880</v>
      </c>
      <c r="L760" s="57">
        <v>3680</v>
      </c>
      <c r="M760" s="57">
        <v>2720</v>
      </c>
      <c r="N760" s="57">
        <v>2400</v>
      </c>
      <c r="O760" s="57">
        <v>1920</v>
      </c>
      <c r="P760" s="57">
        <v>1600</v>
      </c>
      <c r="Q760" s="57">
        <v>1440</v>
      </c>
      <c r="R760" s="57">
        <v>1760</v>
      </c>
      <c r="S760" s="57">
        <v>1600</v>
      </c>
      <c r="T760" s="57">
        <v>2421.2800000000002</v>
      </c>
      <c r="U760" s="57">
        <v>2698.72</v>
      </c>
    </row>
    <row r="761" spans="1:21" x14ac:dyDescent="0.2">
      <c r="A761" s="266" t="s">
        <v>172</v>
      </c>
      <c r="B761" s="267" t="s">
        <v>172</v>
      </c>
      <c r="C761" s="268" t="s">
        <v>172</v>
      </c>
      <c r="D761" s="99" t="s">
        <v>27</v>
      </c>
      <c r="E761" s="54">
        <v>5000370369</v>
      </c>
      <c r="F761" s="56">
        <v>24</v>
      </c>
      <c r="G761" s="54" t="s">
        <v>26</v>
      </c>
      <c r="H761" s="54" t="s">
        <v>52</v>
      </c>
      <c r="I761" s="54">
        <v>10</v>
      </c>
      <c r="J761" s="57"/>
      <c r="K761" s="57">
        <v>798</v>
      </c>
      <c r="L761" s="57"/>
      <c r="M761" s="57">
        <v>420</v>
      </c>
      <c r="N761" s="57"/>
      <c r="O761" s="57">
        <v>116</v>
      </c>
      <c r="P761" s="57"/>
      <c r="Q761" s="57">
        <v>102</v>
      </c>
      <c r="R761" s="57"/>
      <c r="S761" s="57">
        <v>155</v>
      </c>
      <c r="T761" s="57"/>
      <c r="U761" s="57">
        <v>659</v>
      </c>
    </row>
    <row r="762" spans="1:21" x14ac:dyDescent="0.2">
      <c r="A762" s="266" t="s">
        <v>172</v>
      </c>
      <c r="B762" s="267" t="s">
        <v>172</v>
      </c>
      <c r="C762" s="268" t="s">
        <v>172</v>
      </c>
      <c r="D762" s="99" t="s">
        <v>27</v>
      </c>
      <c r="E762" s="54">
        <v>5000489533</v>
      </c>
      <c r="F762" s="56">
        <v>24</v>
      </c>
      <c r="G762" s="54" t="s">
        <v>26</v>
      </c>
      <c r="H762" s="54" t="s">
        <v>52</v>
      </c>
      <c r="I762" s="54">
        <v>10</v>
      </c>
      <c r="J762" s="57">
        <v>4160</v>
      </c>
      <c r="K762" s="57">
        <v>3520</v>
      </c>
      <c r="L762" s="57">
        <v>3520</v>
      </c>
      <c r="M762" s="57">
        <v>3200</v>
      </c>
      <c r="N762" s="57">
        <v>3200</v>
      </c>
      <c r="O762" s="57">
        <v>2400</v>
      </c>
      <c r="P762" s="57">
        <v>1920</v>
      </c>
      <c r="Q762" s="57">
        <v>2080</v>
      </c>
      <c r="R762" s="57">
        <v>2240</v>
      </c>
      <c r="S762" s="57">
        <v>2720</v>
      </c>
      <c r="T762" s="57">
        <v>3360</v>
      </c>
      <c r="U762" s="57">
        <v>4480</v>
      </c>
    </row>
    <row r="763" spans="1:21" x14ac:dyDescent="0.2">
      <c r="A763" s="266" t="s">
        <v>172</v>
      </c>
      <c r="B763" s="267" t="s">
        <v>172</v>
      </c>
      <c r="C763" s="268" t="s">
        <v>172</v>
      </c>
      <c r="D763" s="99" t="s">
        <v>27</v>
      </c>
      <c r="E763" s="54">
        <v>5001609003</v>
      </c>
      <c r="F763" s="56">
        <v>24</v>
      </c>
      <c r="G763" s="54" t="s">
        <v>26</v>
      </c>
      <c r="H763" s="54" t="s">
        <v>52</v>
      </c>
      <c r="I763" s="54">
        <v>10</v>
      </c>
      <c r="J763" s="57">
        <v>6560</v>
      </c>
      <c r="K763" s="57">
        <v>5120</v>
      </c>
      <c r="L763" s="57">
        <v>5760</v>
      </c>
      <c r="M763" s="57">
        <v>4960</v>
      </c>
      <c r="N763" s="57">
        <v>5280</v>
      </c>
      <c r="O763" s="57">
        <v>3680</v>
      </c>
      <c r="P763" s="57">
        <v>3040</v>
      </c>
      <c r="Q763" s="57">
        <v>2880</v>
      </c>
      <c r="R763" s="57">
        <v>2880</v>
      </c>
      <c r="S763" s="57">
        <v>3200</v>
      </c>
      <c r="T763" s="57">
        <v>4800</v>
      </c>
      <c r="U763" s="57">
        <v>6880</v>
      </c>
    </row>
    <row r="764" spans="1:21" x14ac:dyDescent="0.2">
      <c r="A764" s="266" t="s">
        <v>172</v>
      </c>
      <c r="B764" s="267" t="s">
        <v>172</v>
      </c>
      <c r="C764" s="268" t="s">
        <v>172</v>
      </c>
      <c r="D764" s="99" t="s">
        <v>27</v>
      </c>
      <c r="E764" s="54">
        <v>5000510225</v>
      </c>
      <c r="F764" s="56">
        <v>24</v>
      </c>
      <c r="G764" s="54" t="s">
        <v>26</v>
      </c>
      <c r="H764" s="54" t="s">
        <v>52</v>
      </c>
      <c r="I764" s="54">
        <v>10</v>
      </c>
      <c r="J764" s="57">
        <v>148</v>
      </c>
      <c r="K764" s="57">
        <v>144</v>
      </c>
      <c r="L764" s="57">
        <v>151</v>
      </c>
      <c r="M764" s="57">
        <v>141</v>
      </c>
      <c r="N764" s="57">
        <v>147</v>
      </c>
      <c r="O764" s="57">
        <v>133</v>
      </c>
      <c r="P764" s="57">
        <v>124</v>
      </c>
      <c r="Q764" s="57">
        <v>111</v>
      </c>
      <c r="R764" s="57">
        <v>125</v>
      </c>
      <c r="S764" s="57">
        <v>136</v>
      </c>
      <c r="T764" s="57">
        <v>146</v>
      </c>
      <c r="U764" s="57">
        <v>157.32300000000001</v>
      </c>
    </row>
    <row r="765" spans="1:21" x14ac:dyDescent="0.2">
      <c r="A765" s="266" t="s">
        <v>172</v>
      </c>
      <c r="B765" s="267" t="s">
        <v>172</v>
      </c>
      <c r="C765" s="268" t="s">
        <v>172</v>
      </c>
      <c r="D765" s="99" t="s">
        <v>27</v>
      </c>
      <c r="E765" s="54">
        <v>5001569274</v>
      </c>
      <c r="F765" s="56">
        <v>24</v>
      </c>
      <c r="G765" s="54" t="s">
        <v>19</v>
      </c>
      <c r="H765" s="54" t="s">
        <v>52</v>
      </c>
      <c r="I765" s="54">
        <v>10</v>
      </c>
      <c r="J765" s="57">
        <v>1960</v>
      </c>
      <c r="K765" s="57">
        <v>1660</v>
      </c>
      <c r="L765" s="57">
        <v>1480</v>
      </c>
      <c r="M765" s="57">
        <v>1280</v>
      </c>
      <c r="N765" s="57">
        <v>1220</v>
      </c>
      <c r="O765" s="57">
        <v>1020</v>
      </c>
      <c r="P765" s="57">
        <v>1020</v>
      </c>
      <c r="Q765" s="57">
        <v>1120</v>
      </c>
      <c r="R765" s="57">
        <v>1280</v>
      </c>
      <c r="S765" s="57">
        <v>1600</v>
      </c>
      <c r="T765" s="57">
        <v>1660</v>
      </c>
      <c r="U765" s="57">
        <v>1840</v>
      </c>
    </row>
    <row r="766" spans="1:21" x14ac:dyDescent="0.2">
      <c r="A766" s="266" t="s">
        <v>172</v>
      </c>
      <c r="B766" s="267" t="s">
        <v>172</v>
      </c>
      <c r="C766" s="268" t="s">
        <v>172</v>
      </c>
      <c r="D766" s="99" t="s">
        <v>27</v>
      </c>
      <c r="E766" s="54">
        <v>5001382142</v>
      </c>
      <c r="F766" s="56">
        <v>24</v>
      </c>
      <c r="G766" s="54" t="s">
        <v>26</v>
      </c>
      <c r="H766" s="54" t="s">
        <v>52</v>
      </c>
      <c r="I766" s="54">
        <v>10</v>
      </c>
      <c r="J766" s="57">
        <v>282</v>
      </c>
      <c r="K766" s="57">
        <v>259</v>
      </c>
      <c r="L766" s="57">
        <v>291</v>
      </c>
      <c r="M766" s="57">
        <v>213</v>
      </c>
      <c r="N766" s="57">
        <v>169</v>
      </c>
      <c r="O766" s="57">
        <v>137</v>
      </c>
      <c r="P766" s="57">
        <v>95</v>
      </c>
      <c r="Q766" s="57">
        <v>83</v>
      </c>
      <c r="R766" s="57">
        <v>110</v>
      </c>
      <c r="S766" s="57">
        <v>120</v>
      </c>
      <c r="T766" s="57">
        <v>189</v>
      </c>
      <c r="U766" s="57">
        <v>259</v>
      </c>
    </row>
    <row r="767" spans="1:21" x14ac:dyDescent="0.2">
      <c r="A767" s="266" t="s">
        <v>172</v>
      </c>
      <c r="B767" s="267" t="s">
        <v>172</v>
      </c>
      <c r="C767" s="268" t="s">
        <v>172</v>
      </c>
      <c r="D767" s="99" t="s">
        <v>27</v>
      </c>
      <c r="E767" s="54">
        <v>5000802383</v>
      </c>
      <c r="F767" s="56">
        <v>24</v>
      </c>
      <c r="G767" s="54" t="s">
        <v>26</v>
      </c>
      <c r="H767" s="54" t="s">
        <v>52</v>
      </c>
      <c r="I767" s="54">
        <v>10</v>
      </c>
      <c r="J767" s="57">
        <v>850</v>
      </c>
      <c r="K767" s="57">
        <v>790</v>
      </c>
      <c r="L767" s="57">
        <v>780</v>
      </c>
      <c r="M767" s="57">
        <v>660</v>
      </c>
      <c r="N767" s="57">
        <v>610</v>
      </c>
      <c r="O767" s="57">
        <v>590</v>
      </c>
      <c r="P767" s="57">
        <v>550</v>
      </c>
      <c r="Q767" s="57">
        <v>540</v>
      </c>
      <c r="R767" s="57">
        <v>670</v>
      </c>
      <c r="S767" s="57">
        <v>670</v>
      </c>
      <c r="T767" s="57">
        <v>744</v>
      </c>
      <c r="U767" s="57">
        <v>887</v>
      </c>
    </row>
    <row r="768" spans="1:21" x14ac:dyDescent="0.2">
      <c r="A768" s="266" t="s">
        <v>172</v>
      </c>
      <c r="B768" s="267" t="s">
        <v>172</v>
      </c>
      <c r="C768" s="268" t="s">
        <v>172</v>
      </c>
      <c r="D768" s="99" t="s">
        <v>27</v>
      </c>
      <c r="E768" s="54">
        <v>5001502192</v>
      </c>
      <c r="F768" s="56">
        <v>24</v>
      </c>
      <c r="G768" s="54" t="s">
        <v>26</v>
      </c>
      <c r="H768" s="54" t="s">
        <v>52</v>
      </c>
      <c r="I768" s="54">
        <v>10</v>
      </c>
      <c r="J768" s="57">
        <v>100</v>
      </c>
      <c r="K768" s="57">
        <v>80</v>
      </c>
      <c r="L768" s="57">
        <v>100</v>
      </c>
      <c r="M768" s="57">
        <v>90</v>
      </c>
      <c r="N768" s="57">
        <v>90</v>
      </c>
      <c r="O768" s="57">
        <v>100</v>
      </c>
      <c r="P768" s="57">
        <v>90</v>
      </c>
      <c r="Q768" s="57">
        <v>90</v>
      </c>
      <c r="R768" s="57">
        <v>100</v>
      </c>
      <c r="S768" s="57">
        <v>90</v>
      </c>
      <c r="T768" s="57">
        <v>90</v>
      </c>
      <c r="U768" s="57">
        <v>103</v>
      </c>
    </row>
    <row r="769" spans="1:21" x14ac:dyDescent="0.2">
      <c r="A769" s="266" t="s">
        <v>172</v>
      </c>
      <c r="B769" s="267" t="s">
        <v>172</v>
      </c>
      <c r="C769" s="268" t="s">
        <v>172</v>
      </c>
      <c r="D769" s="99" t="s">
        <v>27</v>
      </c>
      <c r="E769" s="54">
        <v>5001047258</v>
      </c>
      <c r="F769" s="56">
        <v>24</v>
      </c>
      <c r="G769" s="54" t="s">
        <v>26</v>
      </c>
      <c r="H769" s="54" t="s">
        <v>52</v>
      </c>
      <c r="I769" s="54">
        <v>10</v>
      </c>
      <c r="J769" s="57">
        <v>928</v>
      </c>
      <c r="K769" s="57">
        <v>868</v>
      </c>
      <c r="L769" s="57">
        <v>859</v>
      </c>
      <c r="M769" s="57">
        <v>719</v>
      </c>
      <c r="N769" s="57">
        <v>662</v>
      </c>
      <c r="O769" s="57">
        <v>639</v>
      </c>
      <c r="P769" s="57">
        <v>574</v>
      </c>
      <c r="Q769" s="57">
        <v>582</v>
      </c>
      <c r="R769" s="57">
        <v>735</v>
      </c>
      <c r="S769" s="57">
        <v>726</v>
      </c>
      <c r="T769" s="57">
        <v>832</v>
      </c>
      <c r="U769" s="57">
        <v>849</v>
      </c>
    </row>
    <row r="770" spans="1:21" x14ac:dyDescent="0.2">
      <c r="A770" s="266" t="s">
        <v>172</v>
      </c>
      <c r="B770" s="267" t="s">
        <v>172</v>
      </c>
      <c r="C770" s="268" t="s">
        <v>172</v>
      </c>
      <c r="D770" s="99" t="s">
        <v>27</v>
      </c>
      <c r="E770" s="54">
        <v>5001787746</v>
      </c>
      <c r="F770" s="56">
        <v>24</v>
      </c>
      <c r="G770" s="54" t="s">
        <v>19</v>
      </c>
      <c r="H770" s="54" t="s">
        <v>52</v>
      </c>
      <c r="I770" s="54">
        <v>10</v>
      </c>
      <c r="J770" s="57">
        <v>1220</v>
      </c>
      <c r="K770" s="57">
        <v>1180</v>
      </c>
      <c r="L770" s="57">
        <v>1250</v>
      </c>
      <c r="M770" s="57">
        <v>900</v>
      </c>
      <c r="N770" s="57">
        <v>810</v>
      </c>
      <c r="O770" s="57">
        <v>750</v>
      </c>
      <c r="P770" s="57">
        <v>650</v>
      </c>
      <c r="Q770" s="57">
        <v>641.38</v>
      </c>
      <c r="R770" s="57">
        <v>911.62</v>
      </c>
      <c r="S770" s="57">
        <v>869</v>
      </c>
      <c r="T770" s="57">
        <v>1027</v>
      </c>
      <c r="U770" s="57">
        <v>1254</v>
      </c>
    </row>
    <row r="771" spans="1:21" x14ac:dyDescent="0.2">
      <c r="A771" s="266" t="s">
        <v>172</v>
      </c>
      <c r="B771" s="267" t="s">
        <v>172</v>
      </c>
      <c r="C771" s="268" t="s">
        <v>172</v>
      </c>
      <c r="D771" s="99" t="s">
        <v>27</v>
      </c>
      <c r="E771" s="54">
        <v>5000952516</v>
      </c>
      <c r="F771" s="56">
        <v>24</v>
      </c>
      <c r="G771" s="54" t="s">
        <v>19</v>
      </c>
      <c r="H771" s="54" t="s">
        <v>52</v>
      </c>
      <c r="I771" s="54">
        <v>10</v>
      </c>
      <c r="J771" s="57">
        <v>7660</v>
      </c>
      <c r="K771" s="57">
        <v>7320</v>
      </c>
      <c r="L771" s="57">
        <v>7320</v>
      </c>
      <c r="M771" s="57">
        <v>5960</v>
      </c>
      <c r="N771" s="57">
        <v>5320</v>
      </c>
      <c r="O771" s="57">
        <v>4920</v>
      </c>
      <c r="P771" s="57">
        <v>5020</v>
      </c>
      <c r="Q771" s="57">
        <v>4940</v>
      </c>
      <c r="R771" s="57">
        <v>6580</v>
      </c>
      <c r="S771" s="57">
        <v>7080</v>
      </c>
      <c r="T771" s="57">
        <v>8280</v>
      </c>
      <c r="U771" s="57">
        <v>9820</v>
      </c>
    </row>
    <row r="772" spans="1:21" x14ac:dyDescent="0.2">
      <c r="A772" s="266" t="s">
        <v>172</v>
      </c>
      <c r="B772" s="267" t="s">
        <v>172</v>
      </c>
      <c r="C772" s="268" t="s">
        <v>172</v>
      </c>
      <c r="D772" s="99" t="s">
        <v>27</v>
      </c>
      <c r="E772" s="54">
        <v>5001911964</v>
      </c>
      <c r="F772" s="56">
        <v>24</v>
      </c>
      <c r="G772" s="54" t="s">
        <v>26</v>
      </c>
      <c r="H772" s="54" t="s">
        <v>52</v>
      </c>
      <c r="I772" s="54">
        <v>10</v>
      </c>
      <c r="J772" s="57">
        <v>3059</v>
      </c>
      <c r="K772" s="57">
        <v>2572</v>
      </c>
      <c r="L772" s="57">
        <v>2603</v>
      </c>
      <c r="M772" s="57">
        <v>2105</v>
      </c>
      <c r="N772" s="57">
        <v>2037</v>
      </c>
      <c r="O772" s="57">
        <v>1793</v>
      </c>
      <c r="P772" s="57">
        <v>1642</v>
      </c>
      <c r="Q772" s="57">
        <v>1699.655</v>
      </c>
      <c r="R772" s="57">
        <v>1875.345</v>
      </c>
      <c r="S772" s="57">
        <v>2071</v>
      </c>
      <c r="T772" s="57">
        <v>2414</v>
      </c>
      <c r="U772" s="57">
        <v>3005</v>
      </c>
    </row>
    <row r="773" spans="1:21" x14ac:dyDescent="0.2">
      <c r="A773" s="266" t="s">
        <v>172</v>
      </c>
      <c r="B773" s="267" t="s">
        <v>172</v>
      </c>
      <c r="C773" s="268" t="s">
        <v>172</v>
      </c>
      <c r="D773" s="99" t="s">
        <v>27</v>
      </c>
      <c r="E773" s="54">
        <v>5001327192</v>
      </c>
      <c r="F773" s="56">
        <v>24</v>
      </c>
      <c r="G773" s="54" t="s">
        <v>26</v>
      </c>
      <c r="H773" s="54" t="s">
        <v>52</v>
      </c>
      <c r="I773" s="54">
        <v>10</v>
      </c>
      <c r="J773" s="57">
        <v>2210</v>
      </c>
      <c r="K773" s="57">
        <v>2000</v>
      </c>
      <c r="L773" s="57">
        <v>1960</v>
      </c>
      <c r="M773" s="57">
        <v>1570</v>
      </c>
      <c r="N773" s="57">
        <v>1410</v>
      </c>
      <c r="O773" s="57">
        <v>1320</v>
      </c>
      <c r="P773" s="57">
        <v>1140</v>
      </c>
      <c r="Q773" s="57">
        <v>1180</v>
      </c>
      <c r="R773" s="57">
        <v>1506</v>
      </c>
      <c r="S773" s="57">
        <v>1605</v>
      </c>
      <c r="T773" s="57">
        <v>1894</v>
      </c>
      <c r="U773" s="57">
        <v>2269</v>
      </c>
    </row>
    <row r="774" spans="1:21" x14ac:dyDescent="0.2">
      <c r="A774" s="266" t="s">
        <v>172</v>
      </c>
      <c r="B774" s="267" t="s">
        <v>172</v>
      </c>
      <c r="C774" s="268" t="s">
        <v>172</v>
      </c>
      <c r="D774" s="99" t="s">
        <v>27</v>
      </c>
      <c r="E774" s="54">
        <v>5001160181</v>
      </c>
      <c r="F774" s="56">
        <v>24</v>
      </c>
      <c r="G774" s="54" t="s">
        <v>26</v>
      </c>
      <c r="H774" s="54" t="s">
        <v>52</v>
      </c>
      <c r="I774" s="54">
        <v>10</v>
      </c>
      <c r="J774" s="57">
        <v>1880</v>
      </c>
      <c r="K774" s="57">
        <v>1620</v>
      </c>
      <c r="L774" s="57">
        <v>1580</v>
      </c>
      <c r="M774" s="57">
        <v>1440</v>
      </c>
      <c r="N774" s="57">
        <v>1150</v>
      </c>
      <c r="O774" s="57">
        <v>980</v>
      </c>
      <c r="P774" s="57">
        <v>1020</v>
      </c>
      <c r="Q774" s="57">
        <v>1053</v>
      </c>
      <c r="R774" s="57">
        <v>1356</v>
      </c>
      <c r="S774" s="57">
        <v>1447</v>
      </c>
      <c r="T774" s="57">
        <v>1749</v>
      </c>
      <c r="U774" s="57">
        <v>2021.9349999999999</v>
      </c>
    </row>
    <row r="775" spans="1:21" x14ac:dyDescent="0.2">
      <c r="A775" s="266" t="s">
        <v>172</v>
      </c>
      <c r="B775" s="267" t="s">
        <v>172</v>
      </c>
      <c r="C775" s="268" t="s">
        <v>172</v>
      </c>
      <c r="D775" s="99" t="s">
        <v>27</v>
      </c>
      <c r="E775" s="54">
        <v>5001380380</v>
      </c>
      <c r="F775" s="56">
        <v>24</v>
      </c>
      <c r="G775" s="54" t="s">
        <v>26</v>
      </c>
      <c r="H775" s="54" t="s">
        <v>52</v>
      </c>
      <c r="I775" s="54">
        <v>10</v>
      </c>
      <c r="J775" s="57">
        <v>770</v>
      </c>
      <c r="K775" s="57">
        <v>700</v>
      </c>
      <c r="L775" s="57">
        <v>690</v>
      </c>
      <c r="M775" s="57">
        <v>550</v>
      </c>
      <c r="N775" s="57">
        <v>490</v>
      </c>
      <c r="O775" s="57">
        <v>450</v>
      </c>
      <c r="P775" s="57">
        <v>410</v>
      </c>
      <c r="Q775" s="57">
        <v>410</v>
      </c>
      <c r="R775" s="57">
        <v>570</v>
      </c>
      <c r="S775" s="57">
        <v>546</v>
      </c>
      <c r="T775" s="57">
        <v>722</v>
      </c>
      <c r="U775" s="57">
        <v>774</v>
      </c>
    </row>
    <row r="776" spans="1:21" x14ac:dyDescent="0.2">
      <c r="A776" s="266" t="s">
        <v>172</v>
      </c>
      <c r="B776" s="267" t="s">
        <v>172</v>
      </c>
      <c r="C776" s="268" t="s">
        <v>172</v>
      </c>
      <c r="D776" s="99" t="s">
        <v>27</v>
      </c>
      <c r="E776" s="54">
        <v>5001841056</v>
      </c>
      <c r="F776" s="56">
        <v>24</v>
      </c>
      <c r="G776" s="54" t="s">
        <v>26</v>
      </c>
      <c r="H776" s="54" t="s">
        <v>52</v>
      </c>
      <c r="I776" s="54">
        <v>10</v>
      </c>
      <c r="J776" s="57">
        <v>1170</v>
      </c>
      <c r="K776" s="57">
        <v>1080</v>
      </c>
      <c r="L776" s="57">
        <v>1040</v>
      </c>
      <c r="M776" s="57">
        <v>850</v>
      </c>
      <c r="N776" s="57">
        <v>740</v>
      </c>
      <c r="O776" s="57">
        <v>680</v>
      </c>
      <c r="P776" s="57">
        <v>590</v>
      </c>
      <c r="Q776" s="57">
        <v>639.65499999999997</v>
      </c>
      <c r="R776" s="57">
        <v>847.57600000000002</v>
      </c>
      <c r="S776" s="57">
        <v>801.76900000000001</v>
      </c>
      <c r="T776" s="57">
        <v>1011</v>
      </c>
      <c r="U776" s="57">
        <v>1233</v>
      </c>
    </row>
    <row r="777" spans="1:21" x14ac:dyDescent="0.2">
      <c r="A777" s="266" t="s">
        <v>172</v>
      </c>
      <c r="B777" s="267" t="s">
        <v>172</v>
      </c>
      <c r="C777" s="268" t="s">
        <v>172</v>
      </c>
      <c r="D777" s="99" t="s">
        <v>27</v>
      </c>
      <c r="E777" s="54">
        <v>5000456673</v>
      </c>
      <c r="F777" s="56">
        <v>24</v>
      </c>
      <c r="G777" s="54" t="s">
        <v>26</v>
      </c>
      <c r="H777" s="54" t="s">
        <v>52</v>
      </c>
      <c r="I777" s="54">
        <v>10</v>
      </c>
      <c r="J777" s="57">
        <v>626</v>
      </c>
      <c r="K777" s="57">
        <v>530</v>
      </c>
      <c r="L777" s="57">
        <v>569</v>
      </c>
      <c r="M777" s="57">
        <v>533</v>
      </c>
      <c r="N777" s="57">
        <v>386</v>
      </c>
      <c r="O777" s="57">
        <v>299</v>
      </c>
      <c r="P777" s="57">
        <v>218</v>
      </c>
      <c r="Q777" s="57">
        <v>199</v>
      </c>
      <c r="R777" s="57">
        <v>216</v>
      </c>
      <c r="S777" s="57">
        <v>277</v>
      </c>
      <c r="T777" s="57">
        <v>361</v>
      </c>
      <c r="U777" s="57">
        <v>495</v>
      </c>
    </row>
    <row r="778" spans="1:21" x14ac:dyDescent="0.2">
      <c r="A778" s="266" t="s">
        <v>172</v>
      </c>
      <c r="B778" s="267" t="s">
        <v>172</v>
      </c>
      <c r="C778" s="268" t="s">
        <v>172</v>
      </c>
      <c r="D778" s="99" t="s">
        <v>27</v>
      </c>
      <c r="E778" s="54">
        <v>5000524001</v>
      </c>
      <c r="F778" s="55">
        <v>25</v>
      </c>
      <c r="G778" s="54" t="s">
        <v>18</v>
      </c>
      <c r="H778" s="54" t="s">
        <v>52</v>
      </c>
      <c r="I778" s="54">
        <v>10</v>
      </c>
      <c r="J778" s="57">
        <v>18720</v>
      </c>
      <c r="K778" s="57">
        <v>16200</v>
      </c>
      <c r="L778" s="57">
        <v>21480</v>
      </c>
      <c r="M778" s="57">
        <v>17400</v>
      </c>
      <c r="N778" s="57">
        <v>12120</v>
      </c>
      <c r="O778" s="57">
        <v>6360</v>
      </c>
      <c r="P778" s="57">
        <v>2388.36</v>
      </c>
      <c r="Q778" s="57">
        <v>1085.76</v>
      </c>
      <c r="R778" s="57">
        <v>1085.8800000000001</v>
      </c>
      <c r="S778" s="57">
        <v>2040</v>
      </c>
      <c r="T778" s="57">
        <v>9240</v>
      </c>
      <c r="U778" s="57">
        <v>15840</v>
      </c>
    </row>
    <row r="779" spans="1:21" x14ac:dyDescent="0.2">
      <c r="A779" s="266" t="s">
        <v>172</v>
      </c>
      <c r="B779" s="267" t="s">
        <v>172</v>
      </c>
      <c r="C779" s="268" t="s">
        <v>172</v>
      </c>
      <c r="D779" s="99" t="s">
        <v>27</v>
      </c>
      <c r="E779" s="54">
        <v>5000026780</v>
      </c>
      <c r="F779" s="55">
        <v>31</v>
      </c>
      <c r="G779" s="54" t="s">
        <v>23</v>
      </c>
      <c r="H779" s="54" t="s">
        <v>52</v>
      </c>
      <c r="I779" s="54">
        <v>10</v>
      </c>
      <c r="J779" s="57">
        <v>43003.199999999997</v>
      </c>
      <c r="K779" s="57">
        <v>85996.800000000003</v>
      </c>
      <c r="L779" s="57">
        <v>14400</v>
      </c>
      <c r="M779" s="57">
        <v>41100</v>
      </c>
      <c r="N779" s="57">
        <v>35400</v>
      </c>
      <c r="O779" s="57">
        <v>24600</v>
      </c>
      <c r="P779" s="57">
        <v>19500</v>
      </c>
      <c r="Q779" s="57">
        <v>17400</v>
      </c>
      <c r="R779" s="57">
        <v>17100</v>
      </c>
      <c r="S779" s="57">
        <v>17400</v>
      </c>
      <c r="T779" s="57">
        <v>30000</v>
      </c>
      <c r="U779" s="57">
        <v>41700</v>
      </c>
    </row>
    <row r="780" spans="1:21" x14ac:dyDescent="0.2">
      <c r="A780" s="266" t="s">
        <v>172</v>
      </c>
      <c r="B780" s="267" t="s">
        <v>172</v>
      </c>
      <c r="C780" s="268" t="s">
        <v>172</v>
      </c>
      <c r="D780" s="99" t="s">
        <v>27</v>
      </c>
      <c r="E780" s="54">
        <v>5001095159</v>
      </c>
      <c r="F780" s="56">
        <v>24</v>
      </c>
      <c r="G780" s="54" t="s">
        <v>26</v>
      </c>
      <c r="H780" s="54" t="s">
        <v>52</v>
      </c>
      <c r="I780" s="54">
        <v>10</v>
      </c>
      <c r="J780" s="57">
        <v>3156</v>
      </c>
      <c r="K780" s="57">
        <v>2764</v>
      </c>
      <c r="L780" s="57">
        <v>3017</v>
      </c>
      <c r="M780" s="57">
        <v>1599</v>
      </c>
      <c r="N780" s="57">
        <v>2095</v>
      </c>
      <c r="O780" s="57">
        <v>1216</v>
      </c>
      <c r="P780" s="57">
        <v>1065</v>
      </c>
      <c r="Q780" s="57">
        <v>1281</v>
      </c>
      <c r="R780" s="57">
        <v>1293</v>
      </c>
      <c r="S780" s="57">
        <v>2049</v>
      </c>
      <c r="T780" s="57">
        <v>2241</v>
      </c>
      <c r="U780" s="57">
        <v>4055.4189999999999</v>
      </c>
    </row>
    <row r="781" spans="1:21" x14ac:dyDescent="0.2">
      <c r="A781" s="266" t="s">
        <v>172</v>
      </c>
      <c r="B781" s="267" t="s">
        <v>172</v>
      </c>
      <c r="C781" s="268" t="s">
        <v>172</v>
      </c>
      <c r="D781" s="99" t="s">
        <v>27</v>
      </c>
      <c r="E781" s="54">
        <v>5001047751</v>
      </c>
      <c r="F781" s="55">
        <v>25</v>
      </c>
      <c r="G781" s="54" t="s">
        <v>25</v>
      </c>
      <c r="H781" s="54" t="s">
        <v>52</v>
      </c>
      <c r="I781" s="54">
        <v>10</v>
      </c>
      <c r="J781" s="57">
        <v>23280</v>
      </c>
      <c r="K781" s="57">
        <v>20880</v>
      </c>
      <c r="L781" s="57">
        <v>25680</v>
      </c>
      <c r="M781" s="57">
        <v>16200</v>
      </c>
      <c r="N781" s="57">
        <v>10226.280000000001</v>
      </c>
      <c r="O781" s="57">
        <v>7053.72</v>
      </c>
      <c r="P781" s="57">
        <v>7680</v>
      </c>
      <c r="Q781" s="57">
        <v>7080</v>
      </c>
      <c r="R781" s="57">
        <v>7680</v>
      </c>
      <c r="S781" s="57">
        <v>7200</v>
      </c>
      <c r="T781" s="57">
        <v>10320</v>
      </c>
      <c r="U781" s="57">
        <v>18960</v>
      </c>
    </row>
    <row r="782" spans="1:21" x14ac:dyDescent="0.2">
      <c r="A782" s="266" t="s">
        <v>172</v>
      </c>
      <c r="B782" s="267" t="s">
        <v>172</v>
      </c>
      <c r="C782" s="268" t="s">
        <v>172</v>
      </c>
      <c r="D782" s="99" t="s">
        <v>27</v>
      </c>
      <c r="E782" s="54">
        <v>5001047772</v>
      </c>
      <c r="F782" s="56">
        <v>24</v>
      </c>
      <c r="G782" s="54" t="s">
        <v>26</v>
      </c>
      <c r="H782" s="54" t="s">
        <v>52</v>
      </c>
      <c r="I782" s="54">
        <v>10</v>
      </c>
      <c r="J782" s="57">
        <v>3465</v>
      </c>
      <c r="K782" s="57">
        <v>1675</v>
      </c>
      <c r="L782" s="57">
        <v>2893</v>
      </c>
      <c r="M782" s="57">
        <v>2089</v>
      </c>
      <c r="N782" s="57">
        <v>746</v>
      </c>
      <c r="O782" s="57">
        <v>484</v>
      </c>
      <c r="P782" s="57">
        <v>408</v>
      </c>
      <c r="Q782" s="57">
        <v>354</v>
      </c>
      <c r="R782" s="57">
        <v>428</v>
      </c>
      <c r="S782" s="57">
        <v>472</v>
      </c>
      <c r="T782" s="57">
        <v>1114</v>
      </c>
      <c r="U782" s="57">
        <v>2317</v>
      </c>
    </row>
    <row r="783" spans="1:21" x14ac:dyDescent="0.2">
      <c r="A783" s="266" t="s">
        <v>172</v>
      </c>
      <c r="B783" s="267" t="s">
        <v>172</v>
      </c>
      <c r="C783" s="268" t="s">
        <v>172</v>
      </c>
      <c r="D783" s="99" t="s">
        <v>27</v>
      </c>
      <c r="E783" s="54">
        <v>5001198400</v>
      </c>
      <c r="F783" s="56">
        <v>24</v>
      </c>
      <c r="G783" s="54" t="s">
        <v>26</v>
      </c>
      <c r="H783" s="54" t="s">
        <v>52</v>
      </c>
      <c r="I783" s="54">
        <v>10</v>
      </c>
      <c r="J783" s="57">
        <v>240</v>
      </c>
      <c r="K783" s="57">
        <v>226</v>
      </c>
      <c r="L783" s="57">
        <v>237</v>
      </c>
      <c r="M783" s="57">
        <v>175</v>
      </c>
      <c r="N783" s="57">
        <v>130</v>
      </c>
      <c r="O783" s="57">
        <v>117</v>
      </c>
      <c r="P783" s="57">
        <v>82</v>
      </c>
      <c r="Q783" s="57">
        <v>79</v>
      </c>
      <c r="R783" s="57">
        <v>102</v>
      </c>
      <c r="S783" s="57">
        <v>134</v>
      </c>
      <c r="T783" s="57">
        <v>170</v>
      </c>
      <c r="U783" s="57">
        <v>236</v>
      </c>
    </row>
    <row r="784" spans="1:21" x14ac:dyDescent="0.2">
      <c r="A784" s="266" t="s">
        <v>172</v>
      </c>
      <c r="B784" s="267" t="s">
        <v>172</v>
      </c>
      <c r="C784" s="268" t="s">
        <v>172</v>
      </c>
      <c r="D784" s="99" t="s">
        <v>27</v>
      </c>
      <c r="E784" s="54">
        <v>5000672908</v>
      </c>
      <c r="F784" s="56">
        <v>24</v>
      </c>
      <c r="G784" s="54" t="s">
        <v>26</v>
      </c>
      <c r="H784" s="54" t="s">
        <v>52</v>
      </c>
      <c r="I784" s="54">
        <v>10</v>
      </c>
      <c r="J784" s="57">
        <v>1786</v>
      </c>
      <c r="K784" s="57">
        <v>1586</v>
      </c>
      <c r="L784" s="57">
        <v>1663</v>
      </c>
      <c r="M784" s="57">
        <v>1438</v>
      </c>
      <c r="N784" s="57">
        <v>1129</v>
      </c>
      <c r="O784" s="57">
        <v>1183</v>
      </c>
      <c r="P784" s="57">
        <v>1042</v>
      </c>
      <c r="Q784" s="57">
        <v>1129</v>
      </c>
      <c r="R784" s="57">
        <v>1147</v>
      </c>
      <c r="S784" s="57">
        <v>1344</v>
      </c>
      <c r="T784" s="57">
        <v>1701</v>
      </c>
      <c r="U784" s="57">
        <v>1749</v>
      </c>
    </row>
    <row r="785" spans="1:21" x14ac:dyDescent="0.2">
      <c r="A785" s="266" t="s">
        <v>172</v>
      </c>
      <c r="B785" s="267" t="s">
        <v>172</v>
      </c>
      <c r="C785" s="268" t="s">
        <v>172</v>
      </c>
      <c r="D785" s="99" t="s">
        <v>27</v>
      </c>
      <c r="E785" s="54">
        <v>5001641723</v>
      </c>
      <c r="F785" s="56">
        <v>24</v>
      </c>
      <c r="G785" s="54" t="s">
        <v>19</v>
      </c>
      <c r="H785" s="54" t="s">
        <v>52</v>
      </c>
      <c r="I785" s="54">
        <v>10</v>
      </c>
      <c r="J785" s="57">
        <v>1020</v>
      </c>
      <c r="K785" s="57">
        <v>1020</v>
      </c>
      <c r="L785" s="57">
        <v>880</v>
      </c>
      <c r="M785" s="57">
        <v>780</v>
      </c>
      <c r="N785" s="57">
        <v>660</v>
      </c>
      <c r="O785" s="57">
        <v>660</v>
      </c>
      <c r="P785" s="57">
        <v>600</v>
      </c>
      <c r="Q785" s="57">
        <v>740</v>
      </c>
      <c r="R785" s="57">
        <v>820</v>
      </c>
      <c r="S785" s="57">
        <v>920</v>
      </c>
      <c r="T785" s="57">
        <v>1080</v>
      </c>
      <c r="U785" s="57">
        <v>1120</v>
      </c>
    </row>
    <row r="786" spans="1:21" x14ac:dyDescent="0.2">
      <c r="A786" s="266" t="s">
        <v>172</v>
      </c>
      <c r="B786" s="267" t="s">
        <v>172</v>
      </c>
      <c r="C786" s="268" t="s">
        <v>172</v>
      </c>
      <c r="D786" s="99" t="s">
        <v>27</v>
      </c>
      <c r="E786" s="54">
        <v>5001257067</v>
      </c>
      <c r="F786" s="56">
        <v>24</v>
      </c>
      <c r="G786" s="54" t="s">
        <v>19</v>
      </c>
      <c r="H786" s="54" t="s">
        <v>52</v>
      </c>
      <c r="I786" s="54">
        <v>10</v>
      </c>
      <c r="J786" s="57">
        <v>2820</v>
      </c>
      <c r="K786" s="57">
        <v>2600</v>
      </c>
      <c r="L786" s="57">
        <v>2380</v>
      </c>
      <c r="M786" s="57">
        <v>1900</v>
      </c>
      <c r="N786" s="57">
        <v>1680</v>
      </c>
      <c r="O786" s="57">
        <v>1520</v>
      </c>
      <c r="P786" s="57">
        <v>1580</v>
      </c>
      <c r="Q786" s="57">
        <v>1760</v>
      </c>
      <c r="R786" s="57">
        <v>2160</v>
      </c>
      <c r="S786" s="57">
        <v>2260</v>
      </c>
      <c r="T786" s="57">
        <v>2680</v>
      </c>
      <c r="U786" s="57">
        <v>3060</v>
      </c>
    </row>
    <row r="787" spans="1:21" x14ac:dyDescent="0.2">
      <c r="A787" s="266" t="s">
        <v>172</v>
      </c>
      <c r="B787" s="267" t="s">
        <v>172</v>
      </c>
      <c r="C787" s="268" t="s">
        <v>172</v>
      </c>
      <c r="D787" s="99" t="s">
        <v>27</v>
      </c>
      <c r="E787" s="54">
        <v>5000481111</v>
      </c>
      <c r="F787" s="56">
        <v>24</v>
      </c>
      <c r="G787" s="54" t="s">
        <v>26</v>
      </c>
      <c r="H787" s="54" t="s">
        <v>52</v>
      </c>
      <c r="I787" s="54">
        <v>10</v>
      </c>
      <c r="J787" s="57">
        <v>12920</v>
      </c>
      <c r="K787" s="57">
        <v>11040</v>
      </c>
      <c r="L787" s="57">
        <v>11760</v>
      </c>
      <c r="M787" s="57">
        <v>11520</v>
      </c>
      <c r="N787" s="57">
        <v>10600</v>
      </c>
      <c r="O787" s="57">
        <v>7760</v>
      </c>
      <c r="P787" s="57">
        <v>3560</v>
      </c>
      <c r="Q787" s="57">
        <v>3240</v>
      </c>
      <c r="R787" s="57">
        <v>4840</v>
      </c>
      <c r="S787" s="57">
        <v>6320</v>
      </c>
      <c r="T787" s="57">
        <v>9080</v>
      </c>
      <c r="U787" s="57">
        <v>10160</v>
      </c>
    </row>
    <row r="788" spans="1:21" x14ac:dyDescent="0.2">
      <c r="A788" s="266" t="s">
        <v>172</v>
      </c>
      <c r="B788" s="267" t="s">
        <v>172</v>
      </c>
      <c r="C788" s="268" t="s">
        <v>172</v>
      </c>
      <c r="D788" s="99" t="s">
        <v>27</v>
      </c>
      <c r="E788" s="54">
        <v>5001999126</v>
      </c>
      <c r="F788" s="56">
        <v>24</v>
      </c>
      <c r="G788" s="54" t="s">
        <v>26</v>
      </c>
      <c r="H788" s="54" t="s">
        <v>52</v>
      </c>
      <c r="I788" s="54">
        <v>10</v>
      </c>
      <c r="J788" s="57">
        <v>33310</v>
      </c>
      <c r="K788" s="57">
        <v>25270</v>
      </c>
      <c r="L788" s="57">
        <v>30690</v>
      </c>
      <c r="M788" s="57">
        <v>24830</v>
      </c>
      <c r="N788" s="57">
        <v>21680</v>
      </c>
      <c r="O788" s="57">
        <v>12570</v>
      </c>
      <c r="P788" s="57">
        <v>11000</v>
      </c>
      <c r="Q788" s="57">
        <v>8360</v>
      </c>
      <c r="R788" s="57">
        <v>9367</v>
      </c>
      <c r="S788" s="57">
        <v>13590</v>
      </c>
      <c r="T788" s="57">
        <v>23904</v>
      </c>
      <c r="U788" s="57">
        <v>22324</v>
      </c>
    </row>
    <row r="789" spans="1:21" x14ac:dyDescent="0.2">
      <c r="A789" s="266" t="s">
        <v>172</v>
      </c>
      <c r="B789" s="267" t="s">
        <v>172</v>
      </c>
      <c r="C789" s="268" t="s">
        <v>172</v>
      </c>
      <c r="D789" s="99" t="s">
        <v>27</v>
      </c>
      <c r="E789" s="54">
        <v>5001053743</v>
      </c>
      <c r="F789" s="56">
        <v>24</v>
      </c>
      <c r="G789" s="54" t="s">
        <v>26</v>
      </c>
      <c r="H789" s="54" t="s">
        <v>52</v>
      </c>
      <c r="I789" s="54">
        <v>10</v>
      </c>
      <c r="J789" s="57">
        <v>2138</v>
      </c>
      <c r="K789" s="57">
        <v>2083</v>
      </c>
      <c r="L789" s="57">
        <v>2364</v>
      </c>
      <c r="M789" s="57">
        <v>1734</v>
      </c>
      <c r="N789" s="57">
        <v>1405</v>
      </c>
      <c r="O789" s="57">
        <v>789</v>
      </c>
      <c r="P789" s="57">
        <v>708</v>
      </c>
      <c r="Q789" s="57">
        <v>714</v>
      </c>
      <c r="R789" s="57">
        <v>710</v>
      </c>
      <c r="S789" s="57">
        <v>7841</v>
      </c>
      <c r="T789" s="57">
        <v>16514</v>
      </c>
      <c r="U789" s="57">
        <v>21965</v>
      </c>
    </row>
    <row r="790" spans="1:21" x14ac:dyDescent="0.2">
      <c r="A790" s="266" t="s">
        <v>172</v>
      </c>
      <c r="B790" s="267" t="s">
        <v>172</v>
      </c>
      <c r="C790" s="268" t="s">
        <v>172</v>
      </c>
      <c r="D790" s="99" t="s">
        <v>27</v>
      </c>
      <c r="E790" s="54">
        <v>5001969240</v>
      </c>
      <c r="F790" s="56">
        <v>24</v>
      </c>
      <c r="G790" s="54" t="s">
        <v>26</v>
      </c>
      <c r="H790" s="54" t="s">
        <v>52</v>
      </c>
      <c r="I790" s="54">
        <v>10</v>
      </c>
      <c r="J790" s="57">
        <v>2470</v>
      </c>
      <c r="K790" s="57"/>
      <c r="L790" s="57">
        <v>2190</v>
      </c>
      <c r="M790" s="57"/>
      <c r="N790" s="57">
        <v>1770</v>
      </c>
      <c r="O790" s="57"/>
      <c r="P790" s="57">
        <v>1280</v>
      </c>
      <c r="Q790" s="57"/>
      <c r="R790" s="57">
        <v>1100</v>
      </c>
      <c r="S790" s="57"/>
      <c r="T790" s="57">
        <v>1459</v>
      </c>
      <c r="U790" s="57"/>
    </row>
    <row r="791" spans="1:21" x14ac:dyDescent="0.2">
      <c r="A791" s="266" t="s">
        <v>172</v>
      </c>
      <c r="B791" s="267" t="s">
        <v>172</v>
      </c>
      <c r="C791" s="268" t="s">
        <v>172</v>
      </c>
      <c r="D791" s="99" t="s">
        <v>27</v>
      </c>
      <c r="E791" s="54">
        <v>5000487914</v>
      </c>
      <c r="F791" s="56">
        <v>24</v>
      </c>
      <c r="G791" s="54" t="s">
        <v>19</v>
      </c>
      <c r="H791" s="54" t="s">
        <v>52</v>
      </c>
      <c r="I791" s="54">
        <v>10</v>
      </c>
      <c r="J791" s="57">
        <v>1630</v>
      </c>
      <c r="K791" s="57">
        <v>1260</v>
      </c>
      <c r="L791" s="57">
        <v>1340</v>
      </c>
      <c r="M791" s="57">
        <v>1150</v>
      </c>
      <c r="N791" s="57">
        <v>960</v>
      </c>
      <c r="O791" s="57">
        <v>720</v>
      </c>
      <c r="P791" s="57">
        <v>700</v>
      </c>
      <c r="Q791" s="57">
        <v>730</v>
      </c>
      <c r="R791" s="57">
        <v>840</v>
      </c>
      <c r="S791" s="57">
        <v>840</v>
      </c>
      <c r="T791" s="57">
        <v>1220</v>
      </c>
      <c r="U791" s="57">
        <v>1590</v>
      </c>
    </row>
    <row r="792" spans="1:21" x14ac:dyDescent="0.2">
      <c r="A792" s="266" t="s">
        <v>172</v>
      </c>
      <c r="B792" s="267" t="s">
        <v>172</v>
      </c>
      <c r="C792" s="268" t="s">
        <v>172</v>
      </c>
      <c r="D792" s="99" t="s">
        <v>27</v>
      </c>
      <c r="E792" s="54">
        <v>5000747518</v>
      </c>
      <c r="F792" s="56">
        <v>24</v>
      </c>
      <c r="G792" s="54" t="s">
        <v>26</v>
      </c>
      <c r="H792" s="54" t="s">
        <v>52</v>
      </c>
      <c r="I792" s="54">
        <v>10</v>
      </c>
      <c r="J792" s="57">
        <v>2115.8000000000002</v>
      </c>
      <c r="K792" s="57">
        <v>5875.88</v>
      </c>
      <c r="L792" s="57">
        <v>3404.12</v>
      </c>
      <c r="M792" s="57">
        <v>4480</v>
      </c>
      <c r="N792" s="57">
        <v>3880</v>
      </c>
      <c r="O792" s="57">
        <v>3200</v>
      </c>
      <c r="P792" s="57">
        <v>3360</v>
      </c>
      <c r="Q792" s="57">
        <v>3960</v>
      </c>
      <c r="R792" s="57">
        <v>3536.96</v>
      </c>
      <c r="S792" s="57">
        <v>943.04</v>
      </c>
      <c r="T792" s="57">
        <v>3600</v>
      </c>
      <c r="U792" s="57">
        <v>4760</v>
      </c>
    </row>
    <row r="793" spans="1:21" x14ac:dyDescent="0.2">
      <c r="A793" s="266" t="s">
        <v>172</v>
      </c>
      <c r="B793" s="267" t="s">
        <v>172</v>
      </c>
      <c r="C793" s="268" t="s">
        <v>172</v>
      </c>
      <c r="D793" s="99" t="s">
        <v>27</v>
      </c>
      <c r="E793" s="54">
        <v>5000734328</v>
      </c>
      <c r="F793" s="56">
        <v>24</v>
      </c>
      <c r="G793" s="54" t="s">
        <v>26</v>
      </c>
      <c r="H793" s="54" t="s">
        <v>52</v>
      </c>
      <c r="I793" s="54">
        <v>10</v>
      </c>
      <c r="J793" s="57">
        <v>7383</v>
      </c>
      <c r="K793" s="57">
        <v>6813</v>
      </c>
      <c r="L793" s="57">
        <v>6819</v>
      </c>
      <c r="M793" s="57">
        <v>5568</v>
      </c>
      <c r="N793" s="57">
        <v>5171</v>
      </c>
      <c r="O793" s="57">
        <v>5131</v>
      </c>
      <c r="P793" s="57">
        <v>4553</v>
      </c>
      <c r="Q793" s="57">
        <v>4686</v>
      </c>
      <c r="R793" s="57">
        <v>5843</v>
      </c>
      <c r="S793" s="57">
        <v>6037</v>
      </c>
      <c r="T793" s="57">
        <v>6771</v>
      </c>
      <c r="U793" s="57">
        <v>6985</v>
      </c>
    </row>
    <row r="794" spans="1:21" x14ac:dyDescent="0.2">
      <c r="A794" s="266" t="s">
        <v>172</v>
      </c>
      <c r="B794" s="267" t="s">
        <v>172</v>
      </c>
      <c r="C794" s="268" t="s">
        <v>172</v>
      </c>
      <c r="D794" s="99" t="s">
        <v>27</v>
      </c>
      <c r="E794" s="54">
        <v>5001691013</v>
      </c>
      <c r="F794" s="56">
        <v>24</v>
      </c>
      <c r="G794" s="54" t="s">
        <v>26</v>
      </c>
      <c r="H794" s="54" t="s">
        <v>52</v>
      </c>
      <c r="I794" s="54">
        <v>10</v>
      </c>
      <c r="J794" s="57">
        <v>7840</v>
      </c>
      <c r="K794" s="57">
        <v>6880</v>
      </c>
      <c r="L794" s="57">
        <v>5760</v>
      </c>
      <c r="M794" s="57">
        <v>5280</v>
      </c>
      <c r="N794" s="57">
        <v>4800</v>
      </c>
      <c r="O794" s="57">
        <v>4160</v>
      </c>
      <c r="P794" s="57">
        <v>3840</v>
      </c>
      <c r="Q794" s="57">
        <v>4480</v>
      </c>
      <c r="R794" s="57">
        <v>4960</v>
      </c>
      <c r="S794" s="57">
        <v>5920</v>
      </c>
      <c r="T794" s="57">
        <v>6080</v>
      </c>
      <c r="U794" s="57">
        <v>6880</v>
      </c>
    </row>
    <row r="795" spans="1:21" x14ac:dyDescent="0.2">
      <c r="A795" s="266" t="s">
        <v>172</v>
      </c>
      <c r="B795" s="267" t="s">
        <v>172</v>
      </c>
      <c r="C795" s="268" t="s">
        <v>172</v>
      </c>
      <c r="D795" s="99" t="s">
        <v>27</v>
      </c>
      <c r="E795" s="54">
        <v>5000290177</v>
      </c>
      <c r="F795" s="56">
        <v>24</v>
      </c>
      <c r="G795" s="54" t="s">
        <v>26</v>
      </c>
      <c r="H795" s="54" t="s">
        <v>52</v>
      </c>
      <c r="I795" s="54">
        <v>10</v>
      </c>
      <c r="J795" s="57">
        <v>505</v>
      </c>
      <c r="K795" s="57">
        <v>693</v>
      </c>
      <c r="L795" s="57">
        <v>585</v>
      </c>
      <c r="M795" s="57">
        <v>551</v>
      </c>
      <c r="N795" s="57">
        <v>530</v>
      </c>
      <c r="O795" s="57">
        <v>474</v>
      </c>
      <c r="P795" s="57">
        <v>438</v>
      </c>
      <c r="Q795" s="57">
        <v>474</v>
      </c>
      <c r="R795" s="57">
        <v>476</v>
      </c>
      <c r="S795" s="57">
        <v>549</v>
      </c>
      <c r="T795" s="57">
        <v>482</v>
      </c>
      <c r="U795" s="57">
        <v>551</v>
      </c>
    </row>
    <row r="796" spans="1:21" x14ac:dyDescent="0.2">
      <c r="A796" s="266" t="s">
        <v>172</v>
      </c>
      <c r="B796" s="267" t="s">
        <v>172</v>
      </c>
      <c r="C796" s="268" t="s">
        <v>172</v>
      </c>
      <c r="D796" s="99" t="s">
        <v>27</v>
      </c>
      <c r="E796" s="54">
        <v>5001052274</v>
      </c>
      <c r="F796" s="56">
        <v>24</v>
      </c>
      <c r="G796" s="54" t="s">
        <v>19</v>
      </c>
      <c r="H796" s="54" t="s">
        <v>52</v>
      </c>
      <c r="I796" s="54">
        <v>10</v>
      </c>
      <c r="J796" s="57">
        <v>6880</v>
      </c>
      <c r="K796" s="57">
        <v>5280</v>
      </c>
      <c r="L796" s="57">
        <v>4960</v>
      </c>
      <c r="M796" s="57"/>
      <c r="N796" s="57">
        <v>8320</v>
      </c>
      <c r="O796" s="57">
        <v>3360</v>
      </c>
      <c r="P796" s="57">
        <v>3360</v>
      </c>
      <c r="Q796" s="57">
        <v>3520</v>
      </c>
      <c r="R796" s="57">
        <v>4000</v>
      </c>
      <c r="S796" s="57">
        <v>4800</v>
      </c>
      <c r="T796" s="57">
        <v>4800</v>
      </c>
      <c r="U796" s="57">
        <v>5760</v>
      </c>
    </row>
    <row r="797" spans="1:21" x14ac:dyDescent="0.2">
      <c r="A797" s="266" t="s">
        <v>172</v>
      </c>
      <c r="B797" s="267" t="s">
        <v>172</v>
      </c>
      <c r="C797" s="268" t="s">
        <v>172</v>
      </c>
      <c r="D797" s="99" t="s">
        <v>27</v>
      </c>
      <c r="E797" s="54">
        <v>5001577957</v>
      </c>
      <c r="F797" s="56">
        <v>24</v>
      </c>
      <c r="G797" s="54" t="s">
        <v>26</v>
      </c>
      <c r="H797" s="54" t="s">
        <v>52</v>
      </c>
      <c r="I797" s="54">
        <v>10</v>
      </c>
      <c r="J797" s="57">
        <v>3600</v>
      </c>
      <c r="K797" s="57">
        <v>3250</v>
      </c>
      <c r="L797" s="57">
        <v>3400</v>
      </c>
      <c r="M797" s="57">
        <v>2630</v>
      </c>
      <c r="N797" s="57">
        <v>2320</v>
      </c>
      <c r="O797" s="57">
        <v>2250</v>
      </c>
      <c r="P797" s="57">
        <v>1835</v>
      </c>
      <c r="Q797" s="57">
        <v>1867</v>
      </c>
      <c r="R797" s="57">
        <v>2469</v>
      </c>
      <c r="S797" s="57">
        <v>2618</v>
      </c>
      <c r="T797" s="57">
        <v>3038</v>
      </c>
      <c r="U797" s="57">
        <v>3287</v>
      </c>
    </row>
    <row r="798" spans="1:21" x14ac:dyDescent="0.2">
      <c r="A798" s="266" t="s">
        <v>172</v>
      </c>
      <c r="B798" s="267" t="s">
        <v>172</v>
      </c>
      <c r="C798" s="268" t="s">
        <v>172</v>
      </c>
      <c r="D798" s="99" t="s">
        <v>27</v>
      </c>
      <c r="E798" s="54">
        <v>5000129566</v>
      </c>
      <c r="F798" s="56">
        <v>24</v>
      </c>
      <c r="G798" s="54" t="s">
        <v>26</v>
      </c>
      <c r="H798" s="54" t="s">
        <v>52</v>
      </c>
      <c r="I798" s="54">
        <v>10</v>
      </c>
      <c r="J798" s="57">
        <v>1455</v>
      </c>
      <c r="K798" s="57">
        <v>1188</v>
      </c>
      <c r="L798" s="57">
        <v>1077</v>
      </c>
      <c r="M798" s="57">
        <v>1047</v>
      </c>
      <c r="N798" s="57">
        <v>922</v>
      </c>
      <c r="O798" s="57">
        <v>951</v>
      </c>
      <c r="P798" s="57">
        <v>963</v>
      </c>
      <c r="Q798" s="57">
        <v>943</v>
      </c>
      <c r="R798" s="57">
        <v>1159</v>
      </c>
      <c r="S798" s="57">
        <v>893</v>
      </c>
      <c r="T798" s="57">
        <v>962</v>
      </c>
      <c r="U798" s="57">
        <v>1424</v>
      </c>
    </row>
    <row r="799" spans="1:21" x14ac:dyDescent="0.2">
      <c r="A799" s="266" t="s">
        <v>172</v>
      </c>
      <c r="B799" s="267" t="s">
        <v>172</v>
      </c>
      <c r="C799" s="268" t="s">
        <v>172</v>
      </c>
      <c r="D799" s="99" t="s">
        <v>27</v>
      </c>
      <c r="E799" s="54">
        <v>5002025744</v>
      </c>
      <c r="F799" s="56">
        <v>24</v>
      </c>
      <c r="G799" s="54" t="s">
        <v>26</v>
      </c>
      <c r="H799" s="54" t="s">
        <v>52</v>
      </c>
      <c r="I799" s="54">
        <v>10</v>
      </c>
      <c r="J799" s="57">
        <v>12560</v>
      </c>
      <c r="K799" s="57">
        <v>10330</v>
      </c>
      <c r="L799" s="57">
        <v>9190</v>
      </c>
      <c r="M799" s="57">
        <v>8040</v>
      </c>
      <c r="N799" s="57">
        <v>7540</v>
      </c>
      <c r="O799" s="57">
        <v>6103</v>
      </c>
      <c r="P799" s="57">
        <v>6128</v>
      </c>
      <c r="Q799" s="57">
        <v>6355</v>
      </c>
      <c r="R799" s="57">
        <v>7328</v>
      </c>
      <c r="S799" s="57">
        <v>9067</v>
      </c>
      <c r="T799" s="57">
        <v>9532</v>
      </c>
      <c r="U799" s="57">
        <v>11158</v>
      </c>
    </row>
    <row r="800" spans="1:21" x14ac:dyDescent="0.2">
      <c r="A800" s="266" t="s">
        <v>172</v>
      </c>
      <c r="B800" s="267" t="s">
        <v>172</v>
      </c>
      <c r="C800" s="268" t="s">
        <v>172</v>
      </c>
      <c r="D800" s="99" t="s">
        <v>27</v>
      </c>
      <c r="E800" s="54">
        <v>5001965521</v>
      </c>
      <c r="F800" s="56">
        <v>24</v>
      </c>
      <c r="G800" s="54" t="s">
        <v>26</v>
      </c>
      <c r="H800" s="54" t="s">
        <v>52</v>
      </c>
      <c r="I800" s="54">
        <v>10</v>
      </c>
      <c r="J800" s="57">
        <v>2191</v>
      </c>
      <c r="K800" s="57">
        <v>1961</v>
      </c>
      <c r="L800" s="57">
        <v>1751</v>
      </c>
      <c r="M800" s="57">
        <v>1638</v>
      </c>
      <c r="N800" s="57">
        <v>1628</v>
      </c>
      <c r="O800" s="57">
        <v>1490</v>
      </c>
      <c r="P800" s="57">
        <v>1478</v>
      </c>
      <c r="Q800" s="57">
        <v>1390</v>
      </c>
      <c r="R800" s="57">
        <v>1445</v>
      </c>
      <c r="S800" s="57">
        <v>1700</v>
      </c>
      <c r="T800" s="57">
        <v>1716</v>
      </c>
      <c r="U800" s="57">
        <v>2008</v>
      </c>
    </row>
    <row r="801" spans="1:21" x14ac:dyDescent="0.2">
      <c r="A801" s="266" t="s">
        <v>172</v>
      </c>
      <c r="B801" s="267" t="s">
        <v>172</v>
      </c>
      <c r="C801" s="268" t="s">
        <v>172</v>
      </c>
      <c r="D801" s="99" t="s">
        <v>27</v>
      </c>
      <c r="E801" s="54">
        <v>5001960170</v>
      </c>
      <c r="F801" s="56">
        <v>24</v>
      </c>
      <c r="G801" s="54" t="s">
        <v>26</v>
      </c>
      <c r="H801" s="54" t="s">
        <v>52</v>
      </c>
      <c r="I801" s="54">
        <v>10</v>
      </c>
      <c r="J801" s="57">
        <v>9440</v>
      </c>
      <c r="K801" s="57">
        <v>8320</v>
      </c>
      <c r="L801" s="57">
        <v>7960</v>
      </c>
      <c r="M801" s="57">
        <v>7360</v>
      </c>
      <c r="N801" s="57">
        <v>6400</v>
      </c>
      <c r="O801" s="57">
        <v>5920</v>
      </c>
      <c r="P801" s="57">
        <v>5880</v>
      </c>
      <c r="Q801" s="57">
        <v>5720</v>
      </c>
      <c r="R801" s="57">
        <v>7240</v>
      </c>
      <c r="S801" s="57">
        <v>7280</v>
      </c>
      <c r="T801" s="57">
        <v>7960</v>
      </c>
      <c r="U801" s="57">
        <v>9360</v>
      </c>
    </row>
    <row r="802" spans="1:21" x14ac:dyDescent="0.2">
      <c r="A802" s="266" t="s">
        <v>172</v>
      </c>
      <c r="B802" s="267" t="s">
        <v>172</v>
      </c>
      <c r="C802" s="268" t="s">
        <v>172</v>
      </c>
      <c r="D802" s="99" t="s">
        <v>27</v>
      </c>
      <c r="E802" s="54">
        <v>5001960767</v>
      </c>
      <c r="F802" s="56">
        <v>24</v>
      </c>
      <c r="G802" s="54" t="s">
        <v>26</v>
      </c>
      <c r="H802" s="54" t="s">
        <v>52</v>
      </c>
      <c r="I802" s="54">
        <v>10</v>
      </c>
      <c r="J802" s="57">
        <v>3957</v>
      </c>
      <c r="K802" s="57">
        <v>3531</v>
      </c>
      <c r="L802" s="57">
        <v>3383</v>
      </c>
      <c r="M802" s="57">
        <v>3304</v>
      </c>
      <c r="N802" s="57">
        <v>3252</v>
      </c>
      <c r="O802" s="57">
        <v>3021</v>
      </c>
      <c r="P802" s="57">
        <v>2920</v>
      </c>
      <c r="Q802" s="57">
        <v>3126</v>
      </c>
      <c r="R802" s="57">
        <v>2989</v>
      </c>
      <c r="S802" s="57">
        <v>3397</v>
      </c>
      <c r="T802" s="57">
        <v>3266</v>
      </c>
      <c r="U802" s="57">
        <v>3528</v>
      </c>
    </row>
    <row r="803" spans="1:21" x14ac:dyDescent="0.2">
      <c r="A803" s="266" t="s">
        <v>172</v>
      </c>
      <c r="B803" s="267" t="s">
        <v>172</v>
      </c>
      <c r="C803" s="268" t="s">
        <v>172</v>
      </c>
      <c r="D803" s="99" t="s">
        <v>27</v>
      </c>
      <c r="E803" s="54">
        <v>5001960810</v>
      </c>
      <c r="F803" s="56">
        <v>24</v>
      </c>
      <c r="G803" s="54" t="s">
        <v>26</v>
      </c>
      <c r="H803" s="54" t="s">
        <v>52</v>
      </c>
      <c r="I803" s="54">
        <v>10</v>
      </c>
      <c r="J803" s="57">
        <v>3900</v>
      </c>
      <c r="K803" s="57">
        <v>3450</v>
      </c>
      <c r="L803" s="57">
        <v>3140</v>
      </c>
      <c r="M803" s="57">
        <v>2980</v>
      </c>
      <c r="N803" s="57">
        <v>2860</v>
      </c>
      <c r="O803" s="57">
        <v>2610</v>
      </c>
      <c r="P803" s="57">
        <v>2480</v>
      </c>
      <c r="Q803" s="57">
        <v>2710</v>
      </c>
      <c r="R803" s="57">
        <v>2710</v>
      </c>
      <c r="S803" s="57">
        <v>3090</v>
      </c>
      <c r="T803" s="57">
        <v>3160</v>
      </c>
      <c r="U803" s="57">
        <v>3490</v>
      </c>
    </row>
    <row r="804" spans="1:21" x14ac:dyDescent="0.2">
      <c r="A804" s="266" t="s">
        <v>172</v>
      </c>
      <c r="B804" s="267" t="s">
        <v>172</v>
      </c>
      <c r="C804" s="268" t="s">
        <v>172</v>
      </c>
      <c r="D804" s="99" t="s">
        <v>27</v>
      </c>
      <c r="E804" s="54">
        <v>5001551287</v>
      </c>
      <c r="F804" s="56">
        <v>24</v>
      </c>
      <c r="G804" s="54" t="s">
        <v>26</v>
      </c>
      <c r="H804" s="54" t="s">
        <v>52</v>
      </c>
      <c r="I804" s="54">
        <v>10</v>
      </c>
      <c r="J804" s="57">
        <v>15810</v>
      </c>
      <c r="K804" s="57">
        <v>13380</v>
      </c>
      <c r="L804" s="57">
        <v>12230</v>
      </c>
      <c r="M804" s="57">
        <v>10680</v>
      </c>
      <c r="N804" s="57">
        <v>8710</v>
      </c>
      <c r="O804" s="57">
        <v>7762</v>
      </c>
      <c r="P804" s="57">
        <v>7884</v>
      </c>
      <c r="Q804" s="57">
        <v>7910</v>
      </c>
      <c r="R804" s="57">
        <v>10286</v>
      </c>
      <c r="S804" s="57">
        <v>10722</v>
      </c>
      <c r="T804" s="57">
        <v>11807</v>
      </c>
      <c r="U804" s="57">
        <v>14522</v>
      </c>
    </row>
    <row r="805" spans="1:21" x14ac:dyDescent="0.2">
      <c r="A805" s="266" t="s">
        <v>172</v>
      </c>
      <c r="B805" s="267" t="s">
        <v>172</v>
      </c>
      <c r="C805" s="268" t="s">
        <v>172</v>
      </c>
      <c r="D805" s="99" t="s">
        <v>27</v>
      </c>
      <c r="E805" s="54">
        <v>5000467196</v>
      </c>
      <c r="F805" s="56">
        <v>24</v>
      </c>
      <c r="G805" s="54" t="s">
        <v>26</v>
      </c>
      <c r="H805" s="54" t="s">
        <v>52</v>
      </c>
      <c r="I805" s="54">
        <v>10</v>
      </c>
      <c r="J805" s="57">
        <v>5931</v>
      </c>
      <c r="K805" s="57">
        <v>5327</v>
      </c>
      <c r="L805" s="57">
        <v>5237</v>
      </c>
      <c r="M805" s="57">
        <v>4045</v>
      </c>
      <c r="N805" s="57">
        <v>3493</v>
      </c>
      <c r="O805" s="57">
        <v>3262</v>
      </c>
      <c r="P805" s="57">
        <v>2625</v>
      </c>
      <c r="Q805" s="57">
        <v>2802</v>
      </c>
      <c r="R805" s="57">
        <v>3604</v>
      </c>
      <c r="S805" s="57">
        <v>3828</v>
      </c>
      <c r="T805" s="57">
        <v>4499</v>
      </c>
      <c r="U805" s="57">
        <v>4844</v>
      </c>
    </row>
    <row r="806" spans="1:21" x14ac:dyDescent="0.2">
      <c r="A806" s="266" t="s">
        <v>172</v>
      </c>
      <c r="B806" s="267" t="s">
        <v>172</v>
      </c>
      <c r="C806" s="268" t="s">
        <v>172</v>
      </c>
      <c r="D806" s="99" t="s">
        <v>27</v>
      </c>
      <c r="E806" s="54">
        <v>5000158197</v>
      </c>
      <c r="F806" s="56">
        <v>24</v>
      </c>
      <c r="G806" s="54" t="s">
        <v>26</v>
      </c>
      <c r="H806" s="54" t="s">
        <v>52</v>
      </c>
      <c r="I806" s="54">
        <v>10</v>
      </c>
      <c r="J806" s="57">
        <v>2910</v>
      </c>
      <c r="K806" s="57">
        <v>2870</v>
      </c>
      <c r="L806" s="57">
        <v>3070</v>
      </c>
      <c r="M806" s="57">
        <v>2410</v>
      </c>
      <c r="N806" s="57">
        <v>2080</v>
      </c>
      <c r="O806" s="57">
        <v>2060</v>
      </c>
      <c r="P806" s="57">
        <v>1950</v>
      </c>
      <c r="Q806" s="57">
        <v>1940</v>
      </c>
      <c r="R806" s="57">
        <v>2410</v>
      </c>
      <c r="S806" s="57">
        <v>2360</v>
      </c>
      <c r="T806" s="57">
        <v>2680</v>
      </c>
      <c r="U806" s="57">
        <v>3160</v>
      </c>
    </row>
    <row r="807" spans="1:21" x14ac:dyDescent="0.2">
      <c r="A807" s="266" t="s">
        <v>172</v>
      </c>
      <c r="B807" s="267" t="s">
        <v>172</v>
      </c>
      <c r="C807" s="268" t="s">
        <v>172</v>
      </c>
      <c r="D807" s="99" t="s">
        <v>27</v>
      </c>
      <c r="E807" s="54">
        <v>5000998275</v>
      </c>
      <c r="F807" s="56">
        <v>24</v>
      </c>
      <c r="G807" s="54" t="s">
        <v>26</v>
      </c>
      <c r="H807" s="54" t="s">
        <v>52</v>
      </c>
      <c r="I807" s="54">
        <v>10</v>
      </c>
      <c r="J807" s="57">
        <v>11360</v>
      </c>
      <c r="K807" s="57">
        <v>10080</v>
      </c>
      <c r="L807" s="57">
        <v>9120</v>
      </c>
      <c r="M807" s="57">
        <v>8000</v>
      </c>
      <c r="N807" s="57">
        <v>6560</v>
      </c>
      <c r="O807" s="57">
        <v>5920</v>
      </c>
      <c r="P807" s="57">
        <v>5280</v>
      </c>
      <c r="Q807" s="57">
        <v>5440</v>
      </c>
      <c r="R807" s="57">
        <v>7360</v>
      </c>
      <c r="S807" s="57">
        <v>7840</v>
      </c>
      <c r="T807" s="57">
        <v>8640</v>
      </c>
      <c r="U807" s="57">
        <v>10880</v>
      </c>
    </row>
    <row r="808" spans="1:21" x14ac:dyDescent="0.2">
      <c r="A808" s="266" t="s">
        <v>172</v>
      </c>
      <c r="B808" s="267" t="s">
        <v>172</v>
      </c>
      <c r="C808" s="268" t="s">
        <v>172</v>
      </c>
      <c r="D808" s="99" t="s">
        <v>27</v>
      </c>
      <c r="E808" s="54">
        <v>5000744003</v>
      </c>
      <c r="F808" s="56">
        <v>24</v>
      </c>
      <c r="G808" s="54" t="s">
        <v>26</v>
      </c>
      <c r="H808" s="54" t="s">
        <v>52</v>
      </c>
      <c r="I808" s="54">
        <v>10</v>
      </c>
      <c r="J808" s="57">
        <v>2520</v>
      </c>
      <c r="K808" s="57">
        <v>2280</v>
      </c>
      <c r="L808" s="57">
        <v>2320</v>
      </c>
      <c r="M808" s="57">
        <v>1800</v>
      </c>
      <c r="N808" s="57">
        <v>1640</v>
      </c>
      <c r="O808" s="57">
        <v>1560</v>
      </c>
      <c r="P808" s="57">
        <v>1360</v>
      </c>
      <c r="Q808" s="57">
        <v>1480</v>
      </c>
      <c r="R808" s="57">
        <v>1840</v>
      </c>
      <c r="S808" s="57">
        <v>2000</v>
      </c>
      <c r="T808" s="57">
        <v>2200</v>
      </c>
      <c r="U808" s="57">
        <v>2680</v>
      </c>
    </row>
    <row r="809" spans="1:21" x14ac:dyDescent="0.2">
      <c r="A809" s="266" t="s">
        <v>172</v>
      </c>
      <c r="B809" s="267" t="s">
        <v>172</v>
      </c>
      <c r="C809" s="268" t="s">
        <v>172</v>
      </c>
      <c r="D809" s="99" t="s">
        <v>27</v>
      </c>
      <c r="E809" s="54">
        <v>5000869641</v>
      </c>
      <c r="F809" s="56">
        <v>24</v>
      </c>
      <c r="G809" s="54" t="s">
        <v>19</v>
      </c>
      <c r="H809" s="54" t="s">
        <v>52</v>
      </c>
      <c r="I809" s="54">
        <v>10</v>
      </c>
      <c r="J809" s="57">
        <v>12968</v>
      </c>
      <c r="K809" s="57">
        <v>11014</v>
      </c>
      <c r="L809" s="57">
        <v>11676</v>
      </c>
      <c r="M809" s="57">
        <v>9533</v>
      </c>
      <c r="N809" s="57">
        <v>8072</v>
      </c>
      <c r="O809" s="57">
        <v>7994</v>
      </c>
      <c r="P809" s="57">
        <v>7222</v>
      </c>
      <c r="Q809" s="57">
        <v>1489</v>
      </c>
      <c r="R809" s="57">
        <v>928</v>
      </c>
      <c r="S809" s="57">
        <v>11014</v>
      </c>
      <c r="T809" s="57">
        <v>12068</v>
      </c>
      <c r="U809" s="57">
        <v>14455</v>
      </c>
    </row>
    <row r="810" spans="1:21" x14ac:dyDescent="0.2">
      <c r="A810" s="266" t="s">
        <v>172</v>
      </c>
      <c r="B810" s="267" t="s">
        <v>172</v>
      </c>
      <c r="C810" s="268" t="s">
        <v>172</v>
      </c>
      <c r="D810" s="99" t="s">
        <v>27</v>
      </c>
      <c r="E810" s="54">
        <v>5001964366</v>
      </c>
      <c r="F810" s="56">
        <v>24</v>
      </c>
      <c r="G810" s="54" t="s">
        <v>26</v>
      </c>
      <c r="H810" s="54" t="s">
        <v>52</v>
      </c>
      <c r="I810" s="54">
        <v>10</v>
      </c>
      <c r="J810" s="57">
        <v>2466</v>
      </c>
      <c r="K810" s="57">
        <v>2019</v>
      </c>
      <c r="L810" s="57">
        <v>1761</v>
      </c>
      <c r="M810" s="57">
        <v>1674</v>
      </c>
      <c r="N810" s="57">
        <v>1343</v>
      </c>
      <c r="O810" s="57">
        <v>1279</v>
      </c>
      <c r="P810" s="57">
        <v>1273</v>
      </c>
      <c r="Q810" s="57">
        <v>1316</v>
      </c>
      <c r="R810" s="57">
        <v>1625</v>
      </c>
      <c r="S810" s="57">
        <v>1730</v>
      </c>
      <c r="T810" s="57">
        <v>1894</v>
      </c>
      <c r="U810" s="57">
        <v>2328</v>
      </c>
    </row>
    <row r="811" spans="1:21" x14ac:dyDescent="0.2">
      <c r="A811" s="266" t="s">
        <v>172</v>
      </c>
      <c r="B811" s="267" t="s">
        <v>172</v>
      </c>
      <c r="C811" s="268" t="s">
        <v>172</v>
      </c>
      <c r="D811" s="99" t="s">
        <v>28</v>
      </c>
      <c r="E811" s="54">
        <v>5000988499</v>
      </c>
      <c r="F811" s="56">
        <v>24</v>
      </c>
      <c r="G811" s="54" t="s">
        <v>26</v>
      </c>
      <c r="H811" s="54" t="s">
        <v>52</v>
      </c>
      <c r="I811" s="54">
        <v>18</v>
      </c>
      <c r="J811" s="57">
        <v>2826</v>
      </c>
      <c r="K811" s="57">
        <v>2617</v>
      </c>
      <c r="L811" s="57">
        <v>2575</v>
      </c>
      <c r="M811" s="57">
        <v>2611</v>
      </c>
      <c r="N811" s="57">
        <v>2576</v>
      </c>
      <c r="O811" s="57">
        <v>2231</v>
      </c>
      <c r="P811" s="57">
        <v>2303</v>
      </c>
      <c r="Q811" s="57">
        <v>2449</v>
      </c>
      <c r="R811" s="57">
        <v>2225</v>
      </c>
      <c r="S811" s="57">
        <v>2364</v>
      </c>
      <c r="T811" s="57">
        <v>2054</v>
      </c>
      <c r="U811" s="57">
        <v>2311</v>
      </c>
    </row>
    <row r="812" spans="1:21" x14ac:dyDescent="0.2">
      <c r="A812" s="266" t="s">
        <v>172</v>
      </c>
      <c r="B812" s="267" t="s">
        <v>172</v>
      </c>
      <c r="C812" s="268" t="s">
        <v>172</v>
      </c>
      <c r="D812" s="99" t="s">
        <v>28</v>
      </c>
      <c r="E812" s="54">
        <v>5000004167</v>
      </c>
      <c r="F812" s="56">
        <v>24</v>
      </c>
      <c r="G812" s="54" t="s">
        <v>26</v>
      </c>
      <c r="H812" s="54" t="s">
        <v>52</v>
      </c>
      <c r="I812" s="54">
        <v>18</v>
      </c>
      <c r="J812" s="57">
        <v>2694</v>
      </c>
      <c r="K812" s="57">
        <v>2550</v>
      </c>
      <c r="L812" s="57">
        <v>2521</v>
      </c>
      <c r="M812" s="57">
        <v>2617</v>
      </c>
      <c r="N812" s="57">
        <v>2590</v>
      </c>
      <c r="O812" s="57">
        <v>2626</v>
      </c>
      <c r="P812" s="57">
        <v>2863</v>
      </c>
      <c r="Q812" s="57">
        <v>2567</v>
      </c>
      <c r="R812" s="57">
        <v>2863</v>
      </c>
      <c r="S812" s="57">
        <v>2578</v>
      </c>
      <c r="T812" s="57">
        <v>2418</v>
      </c>
      <c r="U812" s="57">
        <v>2736</v>
      </c>
    </row>
    <row r="813" spans="1:21" x14ac:dyDescent="0.2">
      <c r="A813" s="266" t="s">
        <v>172</v>
      </c>
      <c r="B813" s="267" t="s">
        <v>172</v>
      </c>
      <c r="C813" s="268" t="s">
        <v>172</v>
      </c>
      <c r="D813" s="99" t="s">
        <v>28</v>
      </c>
      <c r="E813" s="54">
        <v>5001879389</v>
      </c>
      <c r="F813" s="56">
        <v>24</v>
      </c>
      <c r="G813" s="54" t="s">
        <v>26</v>
      </c>
      <c r="H813" s="54" t="s">
        <v>52</v>
      </c>
      <c r="I813" s="54">
        <v>18</v>
      </c>
      <c r="J813" s="57">
        <v>3997</v>
      </c>
      <c r="K813" s="57"/>
      <c r="L813" s="57">
        <v>3725</v>
      </c>
      <c r="M813" s="57"/>
      <c r="N813" s="57">
        <v>4307</v>
      </c>
      <c r="O813" s="57"/>
      <c r="P813" s="57">
        <v>4547</v>
      </c>
      <c r="Q813" s="57"/>
      <c r="R813" s="57">
        <v>4554</v>
      </c>
      <c r="S813" s="57"/>
      <c r="T813" s="57">
        <v>4486</v>
      </c>
      <c r="U813" s="57"/>
    </row>
    <row r="814" spans="1:21" x14ac:dyDescent="0.2">
      <c r="A814" s="266" t="s">
        <v>172</v>
      </c>
      <c r="B814" s="267" t="s">
        <v>172</v>
      </c>
      <c r="C814" s="268" t="s">
        <v>172</v>
      </c>
      <c r="D814" s="99" t="s">
        <v>28</v>
      </c>
      <c r="E814" s="54">
        <v>5000013782</v>
      </c>
      <c r="F814" s="56">
        <v>24</v>
      </c>
      <c r="G814" s="54" t="s">
        <v>26</v>
      </c>
      <c r="H814" s="54" t="s">
        <v>52</v>
      </c>
      <c r="I814" s="54">
        <v>18</v>
      </c>
      <c r="J814" s="57">
        <v>7393</v>
      </c>
      <c r="K814" s="57">
        <v>7045</v>
      </c>
      <c r="L814" s="57">
        <v>7672</v>
      </c>
      <c r="M814" s="57">
        <v>7281</v>
      </c>
      <c r="N814" s="57">
        <v>7055</v>
      </c>
      <c r="O814" s="57">
        <v>7829</v>
      </c>
      <c r="P814" s="57">
        <v>7312</v>
      </c>
      <c r="Q814" s="57">
        <v>7124</v>
      </c>
      <c r="R814" s="57">
        <v>7573</v>
      </c>
      <c r="S814" s="57">
        <v>7299</v>
      </c>
      <c r="T814" s="57">
        <v>6819</v>
      </c>
      <c r="U814" s="57">
        <v>7473.4840000000004</v>
      </c>
    </row>
    <row r="815" spans="1:21" x14ac:dyDescent="0.2">
      <c r="A815" s="266" t="s">
        <v>172</v>
      </c>
      <c r="B815" s="267" t="s">
        <v>172</v>
      </c>
      <c r="C815" s="268" t="s">
        <v>172</v>
      </c>
      <c r="D815" s="99" t="s">
        <v>28</v>
      </c>
      <c r="E815" s="54">
        <v>5001198145</v>
      </c>
      <c r="F815" s="56">
        <v>24</v>
      </c>
      <c r="G815" s="54" t="s">
        <v>26</v>
      </c>
      <c r="H815" s="54" t="s">
        <v>52</v>
      </c>
      <c r="I815" s="54">
        <v>18</v>
      </c>
      <c r="J815" s="57">
        <v>8217</v>
      </c>
      <c r="K815" s="57">
        <v>6772</v>
      </c>
      <c r="L815" s="57">
        <v>6685</v>
      </c>
      <c r="M815" s="57">
        <v>7463</v>
      </c>
      <c r="N815" s="57">
        <v>6949</v>
      </c>
      <c r="O815" s="57">
        <v>7228</v>
      </c>
      <c r="P815" s="57">
        <v>7895</v>
      </c>
      <c r="Q815" s="57">
        <v>7489</v>
      </c>
      <c r="R815" s="57">
        <v>7439</v>
      </c>
      <c r="S815" s="57">
        <v>7833</v>
      </c>
      <c r="T815" s="57">
        <v>7113</v>
      </c>
      <c r="U815" s="57">
        <v>8063</v>
      </c>
    </row>
    <row r="816" spans="1:21" x14ac:dyDescent="0.2">
      <c r="A816" s="266" t="s">
        <v>172</v>
      </c>
      <c r="B816" s="267" t="s">
        <v>172</v>
      </c>
      <c r="C816" s="268" t="s">
        <v>172</v>
      </c>
      <c r="D816" s="99" t="s">
        <v>28</v>
      </c>
      <c r="E816" s="54">
        <v>5001546037</v>
      </c>
      <c r="F816" s="56">
        <v>24</v>
      </c>
      <c r="G816" s="54" t="s">
        <v>26</v>
      </c>
      <c r="H816" s="54" t="s">
        <v>52</v>
      </c>
      <c r="I816" s="54">
        <v>18</v>
      </c>
      <c r="J816" s="57">
        <v>2679</v>
      </c>
      <c r="K816" s="57">
        <v>2626</v>
      </c>
      <c r="L816" s="57">
        <v>2953</v>
      </c>
      <c r="M816" s="57">
        <v>2760</v>
      </c>
      <c r="N816" s="57">
        <v>2962</v>
      </c>
      <c r="O816" s="57">
        <v>2991</v>
      </c>
      <c r="P816" s="57">
        <v>2757</v>
      </c>
      <c r="Q816" s="57">
        <v>2660</v>
      </c>
      <c r="R816" s="57">
        <v>3085</v>
      </c>
      <c r="S816" s="57">
        <v>2773</v>
      </c>
      <c r="T816" s="57">
        <v>2901</v>
      </c>
      <c r="U816" s="57">
        <v>2872</v>
      </c>
    </row>
    <row r="817" spans="1:21" x14ac:dyDescent="0.2">
      <c r="A817" s="266" t="s">
        <v>172</v>
      </c>
      <c r="B817" s="267" t="s">
        <v>172</v>
      </c>
      <c r="C817" s="268" t="s">
        <v>172</v>
      </c>
      <c r="D817" s="99" t="s">
        <v>28</v>
      </c>
      <c r="E817" s="54">
        <v>5000072846</v>
      </c>
      <c r="F817" s="56">
        <v>24</v>
      </c>
      <c r="G817" s="54" t="s">
        <v>26</v>
      </c>
      <c r="H817" s="54" t="s">
        <v>52</v>
      </c>
      <c r="I817" s="54">
        <v>18</v>
      </c>
      <c r="J817" s="57">
        <v>4305</v>
      </c>
      <c r="K817" s="57">
        <v>3797</v>
      </c>
      <c r="L817" s="57">
        <v>3769</v>
      </c>
      <c r="M817" s="57">
        <v>3792</v>
      </c>
      <c r="N817" s="57">
        <v>4293</v>
      </c>
      <c r="O817" s="57">
        <v>4117</v>
      </c>
      <c r="P817" s="57">
        <v>4078</v>
      </c>
      <c r="Q817" s="57">
        <v>4488</v>
      </c>
      <c r="R817" s="57">
        <v>4237</v>
      </c>
      <c r="S817" s="57">
        <v>4185</v>
      </c>
      <c r="T817" s="57">
        <v>4115</v>
      </c>
      <c r="U817" s="57">
        <v>3741</v>
      </c>
    </row>
    <row r="818" spans="1:21" x14ac:dyDescent="0.2">
      <c r="A818" s="266" t="s">
        <v>172</v>
      </c>
      <c r="B818" s="267" t="s">
        <v>172</v>
      </c>
      <c r="C818" s="268" t="s">
        <v>172</v>
      </c>
      <c r="D818" s="99" t="s">
        <v>28</v>
      </c>
      <c r="E818" s="54">
        <v>5000429576</v>
      </c>
      <c r="F818" s="56">
        <v>24</v>
      </c>
      <c r="G818" s="54" t="s">
        <v>26</v>
      </c>
      <c r="H818" s="54" t="s">
        <v>52</v>
      </c>
      <c r="I818" s="54">
        <v>18</v>
      </c>
      <c r="J818" s="57">
        <v>3083</v>
      </c>
      <c r="K818" s="57">
        <v>2889</v>
      </c>
      <c r="L818" s="57">
        <v>4513</v>
      </c>
      <c r="M818" s="57">
        <v>6153</v>
      </c>
      <c r="N818" s="57">
        <v>6501</v>
      </c>
      <c r="O818" s="57">
        <v>7019</v>
      </c>
      <c r="P818" s="57">
        <v>6743</v>
      </c>
      <c r="Q818" s="57">
        <v>6535</v>
      </c>
      <c r="R818" s="57">
        <v>7408</v>
      </c>
      <c r="S818" s="57">
        <v>6481</v>
      </c>
      <c r="T818" s="57">
        <v>6672</v>
      </c>
      <c r="U818" s="57">
        <v>7366</v>
      </c>
    </row>
    <row r="819" spans="1:21" x14ac:dyDescent="0.2">
      <c r="A819" s="266" t="s">
        <v>172</v>
      </c>
      <c r="B819" s="267" t="s">
        <v>172</v>
      </c>
      <c r="C819" s="268" t="s">
        <v>172</v>
      </c>
      <c r="D819" s="99" t="s">
        <v>28</v>
      </c>
      <c r="E819" s="54">
        <v>5001912942</v>
      </c>
      <c r="F819" s="56">
        <v>24</v>
      </c>
      <c r="G819" s="54" t="s">
        <v>26</v>
      </c>
      <c r="H819" s="54" t="s">
        <v>52</v>
      </c>
      <c r="I819" s="54">
        <v>18</v>
      </c>
      <c r="J819" s="57">
        <v>5008</v>
      </c>
      <c r="K819" s="57">
        <v>4839</v>
      </c>
      <c r="L819" s="57">
        <v>5194</v>
      </c>
      <c r="M819" s="57">
        <v>4807</v>
      </c>
      <c r="N819" s="57">
        <v>5012</v>
      </c>
      <c r="O819" s="57">
        <v>5290</v>
      </c>
      <c r="P819" s="57">
        <v>4828</v>
      </c>
      <c r="Q819" s="57">
        <v>4826</v>
      </c>
      <c r="R819" s="57">
        <v>4848</v>
      </c>
      <c r="S819" s="57">
        <v>4700</v>
      </c>
      <c r="T819" s="57">
        <v>4872</v>
      </c>
      <c r="U819" s="57">
        <v>5418</v>
      </c>
    </row>
    <row r="820" spans="1:21" x14ac:dyDescent="0.2">
      <c r="A820" s="266" t="s">
        <v>172</v>
      </c>
      <c r="B820" s="267" t="s">
        <v>172</v>
      </c>
      <c r="C820" s="268" t="s">
        <v>172</v>
      </c>
      <c r="D820" s="99" t="s">
        <v>28</v>
      </c>
      <c r="E820" s="54">
        <v>5000810140</v>
      </c>
      <c r="F820" s="56">
        <v>24</v>
      </c>
      <c r="G820" s="54" t="s">
        <v>26</v>
      </c>
      <c r="H820" s="54" t="s">
        <v>52</v>
      </c>
      <c r="I820" s="54">
        <v>18</v>
      </c>
      <c r="J820" s="57">
        <v>8105</v>
      </c>
      <c r="K820" s="57">
        <v>6848</v>
      </c>
      <c r="L820" s="57">
        <v>6710</v>
      </c>
      <c r="M820" s="57">
        <v>6775</v>
      </c>
      <c r="N820" s="57">
        <v>7259</v>
      </c>
      <c r="O820" s="57">
        <v>7312</v>
      </c>
      <c r="P820" s="57">
        <v>7885</v>
      </c>
      <c r="Q820" s="57">
        <v>7758</v>
      </c>
      <c r="R820" s="57">
        <v>7921</v>
      </c>
      <c r="S820" s="57">
        <v>8342</v>
      </c>
      <c r="T820" s="57">
        <v>7551</v>
      </c>
      <c r="U820" s="57">
        <v>7904</v>
      </c>
    </row>
    <row r="821" spans="1:21" x14ac:dyDescent="0.2">
      <c r="A821" s="266" t="s">
        <v>172</v>
      </c>
      <c r="B821" s="267" t="s">
        <v>172</v>
      </c>
      <c r="C821" s="268" t="s">
        <v>172</v>
      </c>
      <c r="D821" s="99" t="s">
        <v>28</v>
      </c>
      <c r="E821" s="54">
        <v>5001662700</v>
      </c>
      <c r="F821" s="56">
        <v>24</v>
      </c>
      <c r="G821" s="54" t="s">
        <v>26</v>
      </c>
      <c r="H821" s="54" t="s">
        <v>52</v>
      </c>
      <c r="I821" s="54">
        <v>18</v>
      </c>
      <c r="J821" s="57">
        <v>1219</v>
      </c>
      <c r="K821" s="57">
        <v>1349</v>
      </c>
      <c r="L821" s="57">
        <v>1231</v>
      </c>
      <c r="M821" s="57">
        <v>1201</v>
      </c>
      <c r="N821" s="57">
        <v>1220</v>
      </c>
      <c r="O821" s="57">
        <v>1303</v>
      </c>
      <c r="P821" s="57">
        <v>1226</v>
      </c>
      <c r="Q821" s="57">
        <v>1163</v>
      </c>
      <c r="R821" s="57">
        <v>1531</v>
      </c>
      <c r="S821" s="57">
        <v>1357</v>
      </c>
      <c r="T821" s="57">
        <v>1482</v>
      </c>
      <c r="U821" s="57">
        <v>1477</v>
      </c>
    </row>
    <row r="822" spans="1:21" x14ac:dyDescent="0.2">
      <c r="A822" s="266" t="s">
        <v>172</v>
      </c>
      <c r="B822" s="267" t="s">
        <v>172</v>
      </c>
      <c r="C822" s="268" t="s">
        <v>172</v>
      </c>
      <c r="D822" s="99" t="s">
        <v>28</v>
      </c>
      <c r="E822" s="54">
        <v>5001337224</v>
      </c>
      <c r="F822" s="56">
        <v>24</v>
      </c>
      <c r="G822" s="54" t="s">
        <v>26</v>
      </c>
      <c r="H822" s="54" t="s">
        <v>52</v>
      </c>
      <c r="I822" s="54">
        <v>18</v>
      </c>
      <c r="J822" s="57">
        <v>6615</v>
      </c>
      <c r="K822" s="57">
        <v>7301</v>
      </c>
      <c r="L822" s="57">
        <v>6578</v>
      </c>
      <c r="M822" s="57">
        <v>6604</v>
      </c>
      <c r="N822" s="57">
        <v>6873</v>
      </c>
      <c r="O822" s="57">
        <v>7236</v>
      </c>
      <c r="P822" s="57">
        <v>6546</v>
      </c>
      <c r="Q822" s="57">
        <v>6800</v>
      </c>
      <c r="R822" s="57">
        <v>7295</v>
      </c>
      <c r="S822" s="57">
        <v>6966</v>
      </c>
      <c r="T822" s="57">
        <v>7758</v>
      </c>
      <c r="U822" s="57">
        <v>7595</v>
      </c>
    </row>
    <row r="823" spans="1:21" x14ac:dyDescent="0.2">
      <c r="A823" s="266" t="s">
        <v>172</v>
      </c>
      <c r="B823" s="267" t="s">
        <v>172</v>
      </c>
      <c r="C823" s="268" t="s">
        <v>172</v>
      </c>
      <c r="D823" s="99" t="s">
        <v>28</v>
      </c>
      <c r="E823" s="54">
        <v>5000067667</v>
      </c>
      <c r="F823" s="56">
        <v>24</v>
      </c>
      <c r="G823" s="54" t="s">
        <v>26</v>
      </c>
      <c r="H823" s="54" t="s">
        <v>52</v>
      </c>
      <c r="I823" s="54">
        <v>18</v>
      </c>
      <c r="J823" s="57">
        <v>5792</v>
      </c>
      <c r="K823" s="57">
        <v>7237</v>
      </c>
      <c r="L823" s="57">
        <v>8150</v>
      </c>
      <c r="M823" s="57">
        <v>7968</v>
      </c>
      <c r="N823" s="57">
        <v>8354</v>
      </c>
      <c r="O823" s="57">
        <v>8961</v>
      </c>
      <c r="P823" s="57">
        <v>8608</v>
      </c>
      <c r="Q823" s="57">
        <v>8302</v>
      </c>
      <c r="R823" s="57">
        <v>9436</v>
      </c>
      <c r="S823" s="57">
        <v>8555</v>
      </c>
      <c r="T823" s="57">
        <v>8944</v>
      </c>
      <c r="U823" s="57">
        <v>8976</v>
      </c>
    </row>
    <row r="824" spans="1:21" x14ac:dyDescent="0.2">
      <c r="A824" s="266" t="s">
        <v>172</v>
      </c>
      <c r="B824" s="267" t="s">
        <v>172</v>
      </c>
      <c r="C824" s="268" t="s">
        <v>172</v>
      </c>
      <c r="D824" s="99" t="s">
        <v>28</v>
      </c>
      <c r="E824" s="54">
        <v>5001502666</v>
      </c>
      <c r="F824" s="56">
        <v>24</v>
      </c>
      <c r="G824" s="54" t="s">
        <v>26</v>
      </c>
      <c r="H824" s="54" t="s">
        <v>52</v>
      </c>
      <c r="I824" s="54">
        <v>18</v>
      </c>
      <c r="J824" s="57">
        <v>6147</v>
      </c>
      <c r="K824" s="57">
        <v>6302</v>
      </c>
      <c r="L824" s="57">
        <v>6593</v>
      </c>
      <c r="M824" s="57">
        <v>6098</v>
      </c>
      <c r="N824" s="57">
        <v>6139</v>
      </c>
      <c r="O824" s="57">
        <v>7055</v>
      </c>
      <c r="P824" s="57">
        <v>6240</v>
      </c>
      <c r="Q824" s="57">
        <v>6942</v>
      </c>
      <c r="R824" s="57">
        <v>6959</v>
      </c>
      <c r="S824" s="57">
        <v>6106</v>
      </c>
      <c r="T824" s="57">
        <v>7183</v>
      </c>
      <c r="U824" s="57">
        <v>6607</v>
      </c>
    </row>
    <row r="825" spans="1:21" x14ac:dyDescent="0.2">
      <c r="A825" s="266" t="s">
        <v>172</v>
      </c>
      <c r="B825" s="267" t="s">
        <v>172</v>
      </c>
      <c r="C825" s="268" t="s">
        <v>172</v>
      </c>
      <c r="D825" s="99" t="s">
        <v>28</v>
      </c>
      <c r="E825" s="54">
        <v>5000666161</v>
      </c>
      <c r="F825" s="56">
        <v>24</v>
      </c>
      <c r="G825" s="54" t="s">
        <v>26</v>
      </c>
      <c r="H825" s="54" t="s">
        <v>52</v>
      </c>
      <c r="I825" s="54">
        <v>18</v>
      </c>
      <c r="J825" s="57">
        <v>4657</v>
      </c>
      <c r="K825" s="57">
        <v>3329</v>
      </c>
      <c r="L825" s="57">
        <v>4127</v>
      </c>
      <c r="M825" s="57">
        <v>3879</v>
      </c>
      <c r="N825" s="57">
        <v>4135</v>
      </c>
      <c r="O825" s="57">
        <v>3910</v>
      </c>
      <c r="P825" s="57">
        <v>3912</v>
      </c>
      <c r="Q825" s="57">
        <v>4364</v>
      </c>
      <c r="R825" s="57">
        <v>3953</v>
      </c>
      <c r="S825" s="57">
        <v>3850</v>
      </c>
      <c r="T825" s="57">
        <v>4185</v>
      </c>
      <c r="U825" s="57">
        <v>3992</v>
      </c>
    </row>
    <row r="826" spans="1:21" x14ac:dyDescent="0.2">
      <c r="A826" s="266" t="s">
        <v>172</v>
      </c>
      <c r="B826" s="267" t="s">
        <v>172</v>
      </c>
      <c r="C826" s="268" t="s">
        <v>172</v>
      </c>
      <c r="D826" s="99" t="s">
        <v>28</v>
      </c>
      <c r="E826" s="54">
        <v>5001380932</v>
      </c>
      <c r="F826" s="56">
        <v>24</v>
      </c>
      <c r="G826" s="54" t="s">
        <v>26</v>
      </c>
      <c r="H826" s="54" t="s">
        <v>52</v>
      </c>
      <c r="I826" s="54">
        <v>18</v>
      </c>
      <c r="J826" s="57">
        <v>3805</v>
      </c>
      <c r="K826" s="57">
        <v>3475</v>
      </c>
      <c r="L826" s="57">
        <v>3752</v>
      </c>
      <c r="M826" s="57">
        <v>3722</v>
      </c>
      <c r="N826" s="57">
        <v>3693</v>
      </c>
      <c r="O826" s="57">
        <v>4123</v>
      </c>
      <c r="P826" s="57">
        <v>4024</v>
      </c>
      <c r="Q826" s="57">
        <v>4009</v>
      </c>
      <c r="R826" s="57">
        <v>4159</v>
      </c>
      <c r="S826" s="57">
        <v>3795</v>
      </c>
      <c r="T826" s="57">
        <v>3637</v>
      </c>
      <c r="U826" s="57">
        <v>4004</v>
      </c>
    </row>
    <row r="827" spans="1:21" x14ac:dyDescent="0.2">
      <c r="A827" s="266" t="s">
        <v>172</v>
      </c>
      <c r="B827" s="267" t="s">
        <v>172</v>
      </c>
      <c r="C827" s="268" t="s">
        <v>172</v>
      </c>
      <c r="D827" s="99" t="s">
        <v>28</v>
      </c>
      <c r="E827" s="54">
        <v>5000910574</v>
      </c>
      <c r="F827" s="56">
        <v>24</v>
      </c>
      <c r="G827" s="54" t="s">
        <v>26</v>
      </c>
      <c r="H827" s="54" t="s">
        <v>52</v>
      </c>
      <c r="I827" s="54">
        <v>18</v>
      </c>
      <c r="J827" s="57">
        <v>5754</v>
      </c>
      <c r="K827" s="57">
        <v>4834</v>
      </c>
      <c r="L827" s="57">
        <v>4667</v>
      </c>
      <c r="M827" s="57">
        <v>4601</v>
      </c>
      <c r="N827" s="57">
        <v>5139</v>
      </c>
      <c r="O827" s="57">
        <v>4761</v>
      </c>
      <c r="P827" s="57">
        <v>4683</v>
      </c>
      <c r="Q827" s="57">
        <v>5030</v>
      </c>
      <c r="R827" s="57">
        <v>4668</v>
      </c>
      <c r="S827" s="57">
        <v>5036</v>
      </c>
      <c r="T827" s="57">
        <v>4738</v>
      </c>
      <c r="U827" s="57">
        <v>5157</v>
      </c>
    </row>
    <row r="828" spans="1:21" x14ac:dyDescent="0.2">
      <c r="A828" s="266" t="s">
        <v>172</v>
      </c>
      <c r="B828" s="267" t="s">
        <v>172</v>
      </c>
      <c r="C828" s="268" t="s">
        <v>172</v>
      </c>
      <c r="D828" s="99" t="s">
        <v>28</v>
      </c>
      <c r="E828" s="54">
        <v>5001339244</v>
      </c>
      <c r="F828" s="56">
        <v>24</v>
      </c>
      <c r="G828" s="54" t="s">
        <v>26</v>
      </c>
      <c r="H828" s="54" t="s">
        <v>52</v>
      </c>
      <c r="I828" s="54">
        <v>18</v>
      </c>
      <c r="J828" s="57">
        <v>4240</v>
      </c>
      <c r="K828" s="57">
        <v>3730</v>
      </c>
      <c r="L828" s="57">
        <v>3740</v>
      </c>
      <c r="M828" s="57">
        <v>3890</v>
      </c>
      <c r="N828" s="57">
        <v>4070</v>
      </c>
      <c r="O828" s="57">
        <v>3960</v>
      </c>
      <c r="P828" s="57">
        <v>4010</v>
      </c>
      <c r="Q828" s="57">
        <v>4300</v>
      </c>
      <c r="R828" s="57">
        <v>4000</v>
      </c>
      <c r="S828" s="57">
        <v>4160</v>
      </c>
      <c r="T828" s="57">
        <v>3770</v>
      </c>
      <c r="U828" s="57">
        <v>3960</v>
      </c>
    </row>
    <row r="829" spans="1:21" x14ac:dyDescent="0.2">
      <c r="A829" s="266" t="s">
        <v>172</v>
      </c>
      <c r="B829" s="267" t="s">
        <v>172</v>
      </c>
      <c r="C829" s="268" t="s">
        <v>172</v>
      </c>
      <c r="D829" s="99" t="s">
        <v>28</v>
      </c>
      <c r="E829" s="54">
        <v>5001350175</v>
      </c>
      <c r="F829" s="56">
        <v>24</v>
      </c>
      <c r="G829" s="54" t="s">
        <v>26</v>
      </c>
      <c r="H829" s="54" t="s">
        <v>52</v>
      </c>
      <c r="I829" s="54">
        <v>18</v>
      </c>
      <c r="J829" s="57">
        <v>3457</v>
      </c>
      <c r="K829" s="57">
        <v>3416</v>
      </c>
      <c r="L829" s="57">
        <v>3630</v>
      </c>
      <c r="M829" s="57">
        <v>3379</v>
      </c>
      <c r="N829" s="57">
        <v>3765</v>
      </c>
      <c r="O829" s="57">
        <v>4062</v>
      </c>
      <c r="P829" s="57">
        <v>3947</v>
      </c>
      <c r="Q829" s="57">
        <v>3802</v>
      </c>
      <c r="R829" s="57">
        <v>4272</v>
      </c>
      <c r="S829" s="57">
        <v>3822</v>
      </c>
      <c r="T829" s="57">
        <v>3868</v>
      </c>
      <c r="U829" s="57">
        <v>3704</v>
      </c>
    </row>
    <row r="830" spans="1:21" x14ac:dyDescent="0.2">
      <c r="A830" s="266" t="s">
        <v>172</v>
      </c>
      <c r="B830" s="267" t="s">
        <v>172</v>
      </c>
      <c r="C830" s="268" t="s">
        <v>172</v>
      </c>
      <c r="D830" s="99" t="s">
        <v>28</v>
      </c>
      <c r="E830" s="54">
        <v>5001502027</v>
      </c>
      <c r="F830" s="56">
        <v>24</v>
      </c>
      <c r="G830" s="54" t="s">
        <v>26</v>
      </c>
      <c r="H830" s="54" t="s">
        <v>52</v>
      </c>
      <c r="I830" s="54">
        <v>18</v>
      </c>
      <c r="J830" s="57">
        <v>2182</v>
      </c>
      <c r="K830" s="57">
        <v>2059</v>
      </c>
      <c r="L830" s="57">
        <v>2273</v>
      </c>
      <c r="M830" s="57">
        <v>2105</v>
      </c>
      <c r="N830" s="57">
        <v>2183</v>
      </c>
      <c r="O830" s="57">
        <v>2327</v>
      </c>
      <c r="P830" s="57">
        <v>2271</v>
      </c>
      <c r="Q830" s="57">
        <v>2169</v>
      </c>
      <c r="R830" s="57">
        <v>2438</v>
      </c>
      <c r="S830" s="57">
        <v>2125</v>
      </c>
      <c r="T830" s="57">
        <v>2379</v>
      </c>
      <c r="U830" s="57">
        <v>2267</v>
      </c>
    </row>
    <row r="831" spans="1:21" x14ac:dyDescent="0.2">
      <c r="A831" s="266" t="s">
        <v>172</v>
      </c>
      <c r="B831" s="267" t="s">
        <v>172</v>
      </c>
      <c r="C831" s="268" t="s">
        <v>172</v>
      </c>
      <c r="D831" s="99" t="s">
        <v>28</v>
      </c>
      <c r="E831" s="54">
        <v>5001843762</v>
      </c>
      <c r="F831" s="56">
        <v>24</v>
      </c>
      <c r="G831" s="54" t="s">
        <v>26</v>
      </c>
      <c r="H831" s="54" t="s">
        <v>52</v>
      </c>
      <c r="I831" s="54">
        <v>18</v>
      </c>
      <c r="J831" s="57">
        <v>3200</v>
      </c>
      <c r="K831" s="57">
        <v>3112</v>
      </c>
      <c r="L831" s="57">
        <v>3298</v>
      </c>
      <c r="M831" s="57">
        <v>3462</v>
      </c>
      <c r="N831" s="57">
        <v>3551</v>
      </c>
      <c r="O831" s="57">
        <v>3904</v>
      </c>
      <c r="P831" s="57">
        <v>3138</v>
      </c>
      <c r="Q831" s="57">
        <v>2962</v>
      </c>
      <c r="R831" s="57">
        <v>3137</v>
      </c>
      <c r="S831" s="57">
        <v>2922</v>
      </c>
      <c r="T831" s="57">
        <v>3169</v>
      </c>
      <c r="U831" s="57">
        <v>2723</v>
      </c>
    </row>
    <row r="832" spans="1:21" x14ac:dyDescent="0.2">
      <c r="A832" s="266" t="s">
        <v>172</v>
      </c>
      <c r="B832" s="267" t="s">
        <v>172</v>
      </c>
      <c r="C832" s="268" t="s">
        <v>172</v>
      </c>
      <c r="D832" s="99" t="s">
        <v>28</v>
      </c>
      <c r="E832" s="54">
        <v>5001014859</v>
      </c>
      <c r="F832" s="56">
        <v>24</v>
      </c>
      <c r="G832" s="54" t="s">
        <v>26</v>
      </c>
      <c r="H832" s="54" t="s">
        <v>52</v>
      </c>
      <c r="I832" s="54">
        <v>18</v>
      </c>
      <c r="J832" s="57">
        <v>2722</v>
      </c>
      <c r="K832" s="57">
        <v>2631</v>
      </c>
      <c r="L832" s="57">
        <v>2639</v>
      </c>
      <c r="M832" s="57">
        <v>2932</v>
      </c>
      <c r="N832" s="57">
        <v>2672</v>
      </c>
      <c r="O832" s="57">
        <v>2790</v>
      </c>
      <c r="P832" s="57">
        <v>2996</v>
      </c>
      <c r="Q832" s="57">
        <v>2803</v>
      </c>
      <c r="R832" s="57">
        <v>2942</v>
      </c>
      <c r="S832" s="57">
        <v>2675</v>
      </c>
      <c r="T832" s="57">
        <v>3009</v>
      </c>
      <c r="U832" s="57">
        <v>2645</v>
      </c>
    </row>
    <row r="833" spans="1:21" x14ac:dyDescent="0.2">
      <c r="A833" s="266" t="s">
        <v>172</v>
      </c>
      <c r="B833" s="267" t="s">
        <v>172</v>
      </c>
      <c r="C833" s="268" t="s">
        <v>172</v>
      </c>
      <c r="D833" s="99" t="s">
        <v>28</v>
      </c>
      <c r="E833" s="54">
        <v>5000616267</v>
      </c>
      <c r="F833" s="56">
        <v>24</v>
      </c>
      <c r="G833" s="54" t="s">
        <v>26</v>
      </c>
      <c r="H833" s="54" t="s">
        <v>52</v>
      </c>
      <c r="I833" s="54">
        <v>18</v>
      </c>
      <c r="J833" s="57">
        <v>2161</v>
      </c>
      <c r="K833" s="57">
        <v>1901</v>
      </c>
      <c r="L833" s="57">
        <v>1918</v>
      </c>
      <c r="M833" s="57">
        <v>2009</v>
      </c>
      <c r="N833" s="57">
        <v>2078</v>
      </c>
      <c r="O833" s="57">
        <v>2029</v>
      </c>
      <c r="P833" s="57">
        <v>1894</v>
      </c>
      <c r="Q833" s="57">
        <v>5403</v>
      </c>
      <c r="R833" s="57">
        <v>4899</v>
      </c>
      <c r="S833" s="57">
        <v>5545</v>
      </c>
      <c r="T833" s="57">
        <v>4939</v>
      </c>
      <c r="U833" s="57">
        <v>5055</v>
      </c>
    </row>
    <row r="834" spans="1:21" x14ac:dyDescent="0.2">
      <c r="A834" s="266" t="s">
        <v>172</v>
      </c>
      <c r="B834" s="267" t="s">
        <v>172</v>
      </c>
      <c r="C834" s="268" t="s">
        <v>172</v>
      </c>
      <c r="D834" s="99" t="s">
        <v>28</v>
      </c>
      <c r="E834" s="54">
        <v>5000677333</v>
      </c>
      <c r="F834" s="56">
        <v>24</v>
      </c>
      <c r="G834" s="54" t="s">
        <v>26</v>
      </c>
      <c r="H834" s="54" t="s">
        <v>52</v>
      </c>
      <c r="I834" s="54">
        <v>18</v>
      </c>
      <c r="J834" s="57">
        <v>4063</v>
      </c>
      <c r="K834" s="57">
        <v>4489</v>
      </c>
      <c r="L834" s="57">
        <v>4067</v>
      </c>
      <c r="M834" s="57">
        <v>3568</v>
      </c>
      <c r="N834" s="57">
        <v>4001</v>
      </c>
      <c r="O834" s="57">
        <v>4667</v>
      </c>
      <c r="P834" s="57">
        <v>4015</v>
      </c>
      <c r="Q834" s="57">
        <v>4451</v>
      </c>
      <c r="R834" s="57">
        <v>4739</v>
      </c>
      <c r="S834" s="57">
        <v>4357</v>
      </c>
      <c r="T834" s="57">
        <v>4518</v>
      </c>
      <c r="U834" s="57">
        <v>4215</v>
      </c>
    </row>
    <row r="835" spans="1:21" x14ac:dyDescent="0.2">
      <c r="A835" s="266" t="s">
        <v>172</v>
      </c>
      <c r="B835" s="267" t="s">
        <v>172</v>
      </c>
      <c r="C835" s="268" t="s">
        <v>172</v>
      </c>
      <c r="D835" s="99" t="s">
        <v>28</v>
      </c>
      <c r="E835" s="54">
        <v>5001207328</v>
      </c>
      <c r="F835" s="56">
        <v>24</v>
      </c>
      <c r="G835" s="54" t="s">
        <v>26</v>
      </c>
      <c r="H835" s="54" t="s">
        <v>52</v>
      </c>
      <c r="I835" s="54">
        <v>18</v>
      </c>
      <c r="J835" s="57">
        <v>3566</v>
      </c>
      <c r="K835" s="57">
        <v>3510</v>
      </c>
      <c r="L835" s="57">
        <v>3983</v>
      </c>
      <c r="M835" s="57">
        <v>3700</v>
      </c>
      <c r="N835" s="57">
        <v>4094</v>
      </c>
      <c r="O835" s="57">
        <v>4500</v>
      </c>
      <c r="P835" s="57">
        <v>4449</v>
      </c>
      <c r="Q835" s="57">
        <v>4167</v>
      </c>
      <c r="R835" s="57">
        <v>4675</v>
      </c>
      <c r="S835" s="57">
        <v>3955</v>
      </c>
      <c r="T835" s="57">
        <v>4056</v>
      </c>
      <c r="U835" s="57">
        <v>3880</v>
      </c>
    </row>
    <row r="836" spans="1:21" x14ac:dyDescent="0.2">
      <c r="A836" s="266" t="s">
        <v>172</v>
      </c>
      <c r="B836" s="267" t="s">
        <v>172</v>
      </c>
      <c r="C836" s="268" t="s">
        <v>172</v>
      </c>
      <c r="D836" s="99" t="s">
        <v>28</v>
      </c>
      <c r="E836" s="54">
        <v>5001254196</v>
      </c>
      <c r="F836" s="56">
        <v>24</v>
      </c>
      <c r="G836" s="54" t="s">
        <v>26</v>
      </c>
      <c r="H836" s="54" t="s">
        <v>52</v>
      </c>
      <c r="I836" s="54">
        <v>18</v>
      </c>
      <c r="J836" s="57">
        <v>3784</v>
      </c>
      <c r="K836" s="57">
        <v>3489</v>
      </c>
      <c r="L836" s="57">
        <v>3507</v>
      </c>
      <c r="M836" s="57">
        <v>3389</v>
      </c>
      <c r="N836" s="57">
        <v>4121</v>
      </c>
      <c r="O836" s="57">
        <v>4483</v>
      </c>
      <c r="P836" s="57">
        <v>4479</v>
      </c>
      <c r="Q836" s="57">
        <v>4624</v>
      </c>
      <c r="R836" s="57">
        <v>4579</v>
      </c>
      <c r="S836" s="57">
        <v>4478</v>
      </c>
      <c r="T836" s="57">
        <v>4978</v>
      </c>
      <c r="U836" s="57">
        <v>4704</v>
      </c>
    </row>
    <row r="837" spans="1:21" x14ac:dyDescent="0.2">
      <c r="A837" s="266" t="s">
        <v>172</v>
      </c>
      <c r="B837" s="267" t="s">
        <v>172</v>
      </c>
      <c r="C837" s="268" t="s">
        <v>172</v>
      </c>
      <c r="D837" s="99" t="s">
        <v>28</v>
      </c>
      <c r="E837" s="54">
        <v>5001902818</v>
      </c>
      <c r="F837" s="56">
        <v>24</v>
      </c>
      <c r="G837" s="54" t="s">
        <v>26</v>
      </c>
      <c r="H837" s="54" t="s">
        <v>52</v>
      </c>
      <c r="I837" s="54">
        <v>18</v>
      </c>
      <c r="J837" s="57">
        <v>4366</v>
      </c>
      <c r="K837" s="57">
        <v>4211</v>
      </c>
      <c r="L837" s="57">
        <v>4154</v>
      </c>
      <c r="M837" s="57">
        <v>3934</v>
      </c>
      <c r="N837" s="57">
        <v>4416</v>
      </c>
      <c r="O837" s="57">
        <v>4192</v>
      </c>
      <c r="P837" s="57">
        <v>4441</v>
      </c>
      <c r="Q837" s="57">
        <v>4172</v>
      </c>
      <c r="R837" s="57">
        <v>4513</v>
      </c>
      <c r="S837" s="57">
        <v>4423</v>
      </c>
      <c r="T837" s="57">
        <v>4213</v>
      </c>
      <c r="U837" s="57">
        <v>4869</v>
      </c>
    </row>
    <row r="838" spans="1:21" x14ac:dyDescent="0.2">
      <c r="A838" s="266" t="s">
        <v>172</v>
      </c>
      <c r="B838" s="267" t="s">
        <v>172</v>
      </c>
      <c r="C838" s="268" t="s">
        <v>172</v>
      </c>
      <c r="D838" s="99" t="s">
        <v>28</v>
      </c>
      <c r="E838" s="54">
        <v>5001200253</v>
      </c>
      <c r="F838" s="56">
        <v>24</v>
      </c>
      <c r="G838" s="54" t="s">
        <v>26</v>
      </c>
      <c r="H838" s="54" t="s">
        <v>52</v>
      </c>
      <c r="I838" s="54">
        <v>18</v>
      </c>
      <c r="J838" s="57">
        <v>7733</v>
      </c>
      <c r="K838" s="57"/>
      <c r="L838" s="57">
        <v>7585</v>
      </c>
      <c r="M838" s="57"/>
      <c r="N838" s="57">
        <v>7301</v>
      </c>
      <c r="O838" s="57"/>
      <c r="P838" s="57">
        <v>8515</v>
      </c>
      <c r="Q838" s="57"/>
      <c r="R838" s="57">
        <v>9719</v>
      </c>
      <c r="S838" s="57"/>
      <c r="T838" s="57">
        <v>9227</v>
      </c>
      <c r="U838" s="57"/>
    </row>
    <row r="839" spans="1:21" x14ac:dyDescent="0.2">
      <c r="A839" s="266" t="s">
        <v>172</v>
      </c>
      <c r="B839" s="267" t="s">
        <v>172</v>
      </c>
      <c r="C839" s="268" t="s">
        <v>172</v>
      </c>
      <c r="D839" s="99" t="s">
        <v>28</v>
      </c>
      <c r="E839" s="54">
        <v>5000752169</v>
      </c>
      <c r="F839" s="56">
        <v>24</v>
      </c>
      <c r="G839" s="54" t="s">
        <v>26</v>
      </c>
      <c r="H839" s="54" t="s">
        <v>52</v>
      </c>
      <c r="I839" s="54">
        <v>18</v>
      </c>
      <c r="J839" s="57">
        <v>248</v>
      </c>
      <c r="K839" s="57">
        <v>190</v>
      </c>
      <c r="L839" s="57">
        <v>8548.9660000000003</v>
      </c>
      <c r="M839" s="57">
        <v>2449.0340000000001</v>
      </c>
      <c r="N839" s="57">
        <v>10490</v>
      </c>
      <c r="O839" s="57">
        <v>11405</v>
      </c>
      <c r="P839" s="57">
        <v>12627</v>
      </c>
      <c r="Q839" s="57">
        <v>11630</v>
      </c>
      <c r="R839" s="57">
        <v>10985</v>
      </c>
      <c r="S839" s="57">
        <v>11632</v>
      </c>
      <c r="T839" s="57">
        <v>10576</v>
      </c>
      <c r="U839" s="57">
        <v>11780</v>
      </c>
    </row>
    <row r="840" spans="1:21" x14ac:dyDescent="0.2">
      <c r="A840" s="266" t="s">
        <v>172</v>
      </c>
      <c r="B840" s="267" t="s">
        <v>172</v>
      </c>
      <c r="C840" s="268" t="s">
        <v>172</v>
      </c>
      <c r="D840" s="99" t="s">
        <v>28</v>
      </c>
      <c r="E840" s="54">
        <v>5001300156</v>
      </c>
      <c r="F840" s="56">
        <v>24</v>
      </c>
      <c r="G840" s="54" t="s">
        <v>26</v>
      </c>
      <c r="H840" s="54" t="s">
        <v>52</v>
      </c>
      <c r="I840" s="54">
        <v>18</v>
      </c>
      <c r="J840" s="57">
        <v>4875</v>
      </c>
      <c r="K840" s="57">
        <v>4766</v>
      </c>
      <c r="L840" s="57">
        <v>6285</v>
      </c>
      <c r="M840" s="57">
        <v>7597</v>
      </c>
      <c r="N840" s="57">
        <v>6999</v>
      </c>
      <c r="O840" s="57">
        <v>7350</v>
      </c>
      <c r="P840" s="57">
        <v>7945</v>
      </c>
      <c r="Q840" s="57">
        <v>7566</v>
      </c>
      <c r="R840" s="57">
        <v>8123</v>
      </c>
      <c r="S840" s="57">
        <v>7558</v>
      </c>
      <c r="T840" s="57">
        <v>8247</v>
      </c>
      <c r="U840" s="57">
        <v>7020</v>
      </c>
    </row>
    <row r="841" spans="1:21" x14ac:dyDescent="0.2">
      <c r="A841" s="266" t="s">
        <v>172</v>
      </c>
      <c r="B841" s="267" t="s">
        <v>172</v>
      </c>
      <c r="C841" s="268" t="s">
        <v>172</v>
      </c>
      <c r="D841" s="99" t="s">
        <v>28</v>
      </c>
      <c r="E841" s="54">
        <v>5001422862</v>
      </c>
      <c r="F841" s="56">
        <v>24</v>
      </c>
      <c r="G841" s="54" t="s">
        <v>26</v>
      </c>
      <c r="H841" s="54" t="s">
        <v>52</v>
      </c>
      <c r="I841" s="54">
        <v>18</v>
      </c>
      <c r="J841" s="57">
        <v>3405</v>
      </c>
      <c r="K841" s="57">
        <v>3162</v>
      </c>
      <c r="L841" s="57">
        <v>3142</v>
      </c>
      <c r="M841" s="57">
        <v>3480</v>
      </c>
      <c r="N841" s="57">
        <v>2224</v>
      </c>
      <c r="O841" s="57">
        <v>2336</v>
      </c>
      <c r="P841" s="57">
        <v>2599</v>
      </c>
      <c r="Q841" s="57">
        <v>2441</v>
      </c>
      <c r="R841" s="57">
        <v>2509</v>
      </c>
      <c r="S841" s="57">
        <v>2279</v>
      </c>
      <c r="T841" s="57">
        <v>2161</v>
      </c>
      <c r="U841" s="57">
        <v>2363</v>
      </c>
    </row>
    <row r="842" spans="1:21" x14ac:dyDescent="0.2">
      <c r="A842" s="266" t="s">
        <v>172</v>
      </c>
      <c r="B842" s="267" t="s">
        <v>172</v>
      </c>
      <c r="C842" s="268" t="s">
        <v>172</v>
      </c>
      <c r="D842" s="99" t="s">
        <v>28</v>
      </c>
      <c r="E842" s="54">
        <v>5001495000</v>
      </c>
      <c r="F842" s="56">
        <v>24</v>
      </c>
      <c r="G842" s="54" t="s">
        <v>26</v>
      </c>
      <c r="H842" s="54" t="s">
        <v>52</v>
      </c>
      <c r="I842" s="54">
        <v>18</v>
      </c>
      <c r="J842" s="57">
        <v>4368</v>
      </c>
      <c r="K842" s="57">
        <v>4130</v>
      </c>
      <c r="L842" s="57">
        <v>4349</v>
      </c>
      <c r="M842" s="57">
        <v>4202</v>
      </c>
      <c r="N842" s="57">
        <v>4123</v>
      </c>
      <c r="O842" s="57">
        <v>4592</v>
      </c>
      <c r="P842" s="57">
        <v>4373</v>
      </c>
      <c r="Q842" s="57">
        <v>4393</v>
      </c>
      <c r="R842" s="57">
        <v>4639</v>
      </c>
      <c r="S842" s="57">
        <v>4246</v>
      </c>
      <c r="T842" s="57">
        <v>3960</v>
      </c>
      <c r="U842" s="57">
        <v>4540</v>
      </c>
    </row>
    <row r="843" spans="1:21" x14ac:dyDescent="0.2">
      <c r="A843" s="266" t="s">
        <v>172</v>
      </c>
      <c r="B843" s="267" t="s">
        <v>172</v>
      </c>
      <c r="C843" s="268" t="s">
        <v>172</v>
      </c>
      <c r="D843" s="99" t="s">
        <v>28</v>
      </c>
      <c r="E843" s="54">
        <v>5001201446</v>
      </c>
      <c r="F843" s="56">
        <v>24</v>
      </c>
      <c r="G843" s="54" t="s">
        <v>26</v>
      </c>
      <c r="H843" s="54" t="s">
        <v>52</v>
      </c>
      <c r="I843" s="54">
        <v>18</v>
      </c>
      <c r="J843" s="57">
        <v>5913</v>
      </c>
      <c r="K843" s="57">
        <v>6291</v>
      </c>
      <c r="L843" s="57">
        <v>5757</v>
      </c>
      <c r="M843" s="57">
        <v>5791</v>
      </c>
      <c r="N843" s="57">
        <v>6577</v>
      </c>
      <c r="O843" s="57">
        <v>6255</v>
      </c>
      <c r="P843" s="57">
        <v>6266</v>
      </c>
      <c r="Q843" s="57">
        <v>6614</v>
      </c>
      <c r="R843" s="57">
        <v>6491</v>
      </c>
      <c r="S843" s="57">
        <v>7205</v>
      </c>
      <c r="T843" s="57">
        <v>6569</v>
      </c>
      <c r="U843" s="57">
        <v>6972</v>
      </c>
    </row>
    <row r="844" spans="1:21" x14ac:dyDescent="0.2">
      <c r="A844" s="266" t="s">
        <v>172</v>
      </c>
      <c r="B844" s="267" t="s">
        <v>172</v>
      </c>
      <c r="C844" s="268" t="s">
        <v>172</v>
      </c>
      <c r="D844" s="99" t="s">
        <v>28</v>
      </c>
      <c r="E844" s="54">
        <v>5000308605</v>
      </c>
      <c r="F844" s="56">
        <v>24</v>
      </c>
      <c r="G844" s="54" t="s">
        <v>26</v>
      </c>
      <c r="H844" s="54" t="s">
        <v>52</v>
      </c>
      <c r="I844" s="54">
        <v>18</v>
      </c>
      <c r="J844" s="57">
        <v>5809</v>
      </c>
      <c r="K844" s="57">
        <v>7963</v>
      </c>
      <c r="L844" s="57">
        <v>8438</v>
      </c>
      <c r="M844" s="57">
        <v>8636</v>
      </c>
      <c r="N844" s="57">
        <v>9098</v>
      </c>
      <c r="O844" s="57">
        <v>9102</v>
      </c>
      <c r="P844" s="57">
        <v>7434</v>
      </c>
      <c r="Q844" s="57">
        <v>7461</v>
      </c>
      <c r="R844" s="57">
        <v>8040</v>
      </c>
      <c r="S844" s="57">
        <v>7473</v>
      </c>
      <c r="T844" s="57">
        <v>7960</v>
      </c>
      <c r="U844" s="57">
        <v>7790</v>
      </c>
    </row>
    <row r="845" spans="1:21" x14ac:dyDescent="0.2">
      <c r="A845" s="266" t="s">
        <v>172</v>
      </c>
      <c r="B845" s="267" t="s">
        <v>172</v>
      </c>
      <c r="C845" s="268" t="s">
        <v>172</v>
      </c>
      <c r="D845" s="99" t="s">
        <v>28</v>
      </c>
      <c r="E845" s="54">
        <v>5001331860</v>
      </c>
      <c r="F845" s="56">
        <v>24</v>
      </c>
      <c r="G845" s="54" t="s">
        <v>26</v>
      </c>
      <c r="H845" s="54" t="s">
        <v>52</v>
      </c>
      <c r="I845" s="54">
        <v>18</v>
      </c>
      <c r="J845" s="57">
        <v>3460</v>
      </c>
      <c r="K845" s="57">
        <v>3440</v>
      </c>
      <c r="L845" s="57">
        <v>3380</v>
      </c>
      <c r="M845" s="57">
        <v>3680</v>
      </c>
      <c r="N845" s="57">
        <v>3550</v>
      </c>
      <c r="O845" s="57">
        <v>3723</v>
      </c>
      <c r="P845" s="57">
        <v>3980</v>
      </c>
      <c r="Q845" s="57">
        <v>3600</v>
      </c>
      <c r="R845" s="57">
        <v>3729</v>
      </c>
      <c r="S845" s="57">
        <v>3959</v>
      </c>
      <c r="T845" s="57">
        <v>3736</v>
      </c>
      <c r="U845" s="57">
        <v>4126</v>
      </c>
    </row>
    <row r="846" spans="1:21" x14ac:dyDescent="0.2">
      <c r="A846" s="266" t="s">
        <v>172</v>
      </c>
      <c r="B846" s="267" t="s">
        <v>172</v>
      </c>
      <c r="C846" s="268" t="s">
        <v>172</v>
      </c>
      <c r="D846" s="99" t="s">
        <v>28</v>
      </c>
      <c r="E846" s="54">
        <v>5000031171</v>
      </c>
      <c r="F846" s="56">
        <v>24</v>
      </c>
      <c r="G846" s="54" t="s">
        <v>26</v>
      </c>
      <c r="H846" s="54" t="s">
        <v>52</v>
      </c>
      <c r="I846" s="54">
        <v>18</v>
      </c>
      <c r="J846" s="57">
        <v>6698</v>
      </c>
      <c r="K846" s="57">
        <v>6028</v>
      </c>
      <c r="L846" s="57">
        <v>6652</v>
      </c>
      <c r="M846" s="57">
        <v>6608</v>
      </c>
      <c r="N846" s="57">
        <v>6459</v>
      </c>
      <c r="O846" s="57">
        <v>7266</v>
      </c>
      <c r="P846" s="57">
        <v>6882</v>
      </c>
      <c r="Q846" s="57">
        <v>6982</v>
      </c>
      <c r="R846" s="57">
        <v>7519</v>
      </c>
      <c r="S846" s="57">
        <v>6812</v>
      </c>
      <c r="T846" s="57">
        <v>6489</v>
      </c>
      <c r="U846" s="57">
        <v>7170</v>
      </c>
    </row>
    <row r="847" spans="1:21" x14ac:dyDescent="0.2">
      <c r="A847" s="266" t="s">
        <v>172</v>
      </c>
      <c r="B847" s="267" t="s">
        <v>172</v>
      </c>
      <c r="C847" s="268" t="s">
        <v>172</v>
      </c>
      <c r="D847" s="99" t="s">
        <v>28</v>
      </c>
      <c r="E847" s="54">
        <v>5001007915</v>
      </c>
      <c r="F847" s="56">
        <v>24</v>
      </c>
      <c r="G847" s="54" t="s">
        <v>26</v>
      </c>
      <c r="H847" s="54" t="s">
        <v>52</v>
      </c>
      <c r="I847" s="54">
        <v>18</v>
      </c>
      <c r="J847" s="57">
        <v>2289</v>
      </c>
      <c r="K847" s="57">
        <v>2198</v>
      </c>
      <c r="L847" s="57">
        <v>2388</v>
      </c>
      <c r="M847" s="57">
        <v>2256</v>
      </c>
      <c r="N847" s="57">
        <v>2431</v>
      </c>
      <c r="O847" s="57">
        <v>2634</v>
      </c>
      <c r="P847" s="57">
        <v>2587</v>
      </c>
      <c r="Q847" s="57">
        <v>2506</v>
      </c>
      <c r="R847" s="57">
        <v>2638</v>
      </c>
      <c r="S847" s="57">
        <v>3018</v>
      </c>
      <c r="T847" s="57">
        <v>3491</v>
      </c>
      <c r="U847" s="57">
        <v>3882</v>
      </c>
    </row>
    <row r="848" spans="1:21" x14ac:dyDescent="0.2">
      <c r="A848" s="266" t="s">
        <v>172</v>
      </c>
      <c r="B848" s="267" t="s">
        <v>172</v>
      </c>
      <c r="C848" s="268" t="s">
        <v>172</v>
      </c>
      <c r="D848" s="99" t="s">
        <v>28</v>
      </c>
      <c r="E848" s="54">
        <v>5000141230</v>
      </c>
      <c r="F848" s="56">
        <v>24</v>
      </c>
      <c r="G848" s="54" t="s">
        <v>26</v>
      </c>
      <c r="H848" s="54" t="s">
        <v>52</v>
      </c>
      <c r="I848" s="54">
        <v>18</v>
      </c>
      <c r="J848" s="57">
        <v>2952</v>
      </c>
      <c r="K848" s="57">
        <v>2658</v>
      </c>
      <c r="L848" s="57">
        <v>2647</v>
      </c>
      <c r="M848" s="57">
        <v>2714</v>
      </c>
      <c r="N848" s="57">
        <v>3075</v>
      </c>
      <c r="O848" s="57">
        <v>2907</v>
      </c>
      <c r="P848" s="57">
        <v>2876</v>
      </c>
      <c r="Q848" s="57">
        <v>3256</v>
      </c>
      <c r="R848" s="57">
        <v>3041</v>
      </c>
      <c r="S848" s="57">
        <v>2962</v>
      </c>
      <c r="T848" s="57">
        <v>3058</v>
      </c>
      <c r="U848" s="57">
        <v>2915</v>
      </c>
    </row>
    <row r="849" spans="1:21" x14ac:dyDescent="0.2">
      <c r="A849" s="266" t="s">
        <v>172</v>
      </c>
      <c r="B849" s="267" t="s">
        <v>172</v>
      </c>
      <c r="C849" s="268" t="s">
        <v>172</v>
      </c>
      <c r="D849" s="99" t="s">
        <v>28</v>
      </c>
      <c r="E849" s="54">
        <v>5000702876</v>
      </c>
      <c r="F849" s="56">
        <v>24</v>
      </c>
      <c r="G849" s="54" t="s">
        <v>26</v>
      </c>
      <c r="H849" s="54" t="s">
        <v>52</v>
      </c>
      <c r="I849" s="54">
        <v>18</v>
      </c>
      <c r="J849" s="57">
        <v>2992</v>
      </c>
      <c r="K849" s="57">
        <v>2584</v>
      </c>
      <c r="L849" s="57">
        <v>2358</v>
      </c>
      <c r="M849" s="57">
        <v>2267</v>
      </c>
      <c r="N849" s="57">
        <v>2707</v>
      </c>
      <c r="O849" s="57">
        <v>2877</v>
      </c>
      <c r="P849" s="57">
        <v>3310</v>
      </c>
      <c r="Q849" s="57">
        <v>3159</v>
      </c>
      <c r="R849" s="57">
        <v>2978</v>
      </c>
      <c r="S849" s="57">
        <v>2999</v>
      </c>
      <c r="T849" s="57">
        <v>2655</v>
      </c>
      <c r="U849" s="57">
        <v>2757</v>
      </c>
    </row>
    <row r="850" spans="1:21" x14ac:dyDescent="0.2">
      <c r="A850" s="266" t="s">
        <v>172</v>
      </c>
      <c r="B850" s="267" t="s">
        <v>172</v>
      </c>
      <c r="C850" s="268" t="s">
        <v>172</v>
      </c>
      <c r="D850" s="99" t="s">
        <v>28</v>
      </c>
      <c r="E850" s="54">
        <v>5001318705</v>
      </c>
      <c r="F850" s="56">
        <v>24</v>
      </c>
      <c r="G850" s="54" t="s">
        <v>26</v>
      </c>
      <c r="H850" s="54" t="s">
        <v>52</v>
      </c>
      <c r="I850" s="54">
        <v>18</v>
      </c>
      <c r="J850" s="57">
        <v>4931</v>
      </c>
      <c r="K850" s="57">
        <v>3665</v>
      </c>
      <c r="L850" s="57">
        <v>3768</v>
      </c>
      <c r="M850" s="57">
        <v>4206</v>
      </c>
      <c r="N850" s="57">
        <v>3938</v>
      </c>
      <c r="O850" s="57">
        <v>4153</v>
      </c>
      <c r="P850" s="57">
        <v>7184</v>
      </c>
      <c r="Q850" s="57">
        <v>6733</v>
      </c>
      <c r="R850" s="57">
        <v>6709</v>
      </c>
      <c r="S850" s="57">
        <v>7084</v>
      </c>
      <c r="T850" s="57">
        <v>6451</v>
      </c>
      <c r="U850" s="57">
        <v>7266</v>
      </c>
    </row>
    <row r="851" spans="1:21" x14ac:dyDescent="0.2">
      <c r="A851" s="266" t="s">
        <v>172</v>
      </c>
      <c r="B851" s="267" t="s">
        <v>172</v>
      </c>
      <c r="C851" s="268" t="s">
        <v>172</v>
      </c>
      <c r="D851" s="99" t="s">
        <v>28</v>
      </c>
      <c r="E851" s="54">
        <v>5000879499</v>
      </c>
      <c r="F851" s="56">
        <v>24</v>
      </c>
      <c r="G851" s="54" t="s">
        <v>26</v>
      </c>
      <c r="H851" s="54" t="s">
        <v>52</v>
      </c>
      <c r="I851" s="54">
        <v>18</v>
      </c>
      <c r="J851" s="57">
        <v>2311</v>
      </c>
      <c r="K851" s="57">
        <v>2326</v>
      </c>
      <c r="L851" s="57">
        <v>4787</v>
      </c>
      <c r="M851" s="57">
        <v>4626</v>
      </c>
      <c r="N851" s="57">
        <v>4674</v>
      </c>
      <c r="O851" s="57">
        <v>4871</v>
      </c>
      <c r="P851" s="57">
        <v>4412</v>
      </c>
      <c r="Q851" s="57">
        <v>4196</v>
      </c>
      <c r="R851" s="57">
        <v>4819</v>
      </c>
      <c r="S851" s="57">
        <v>4327</v>
      </c>
      <c r="T851" s="57">
        <v>4461</v>
      </c>
      <c r="U851" s="57">
        <v>4448</v>
      </c>
    </row>
    <row r="852" spans="1:21" x14ac:dyDescent="0.2">
      <c r="A852" s="266" t="s">
        <v>172</v>
      </c>
      <c r="B852" s="267" t="s">
        <v>172</v>
      </c>
      <c r="C852" s="268" t="s">
        <v>172</v>
      </c>
      <c r="D852" s="99" t="s">
        <v>28</v>
      </c>
      <c r="E852" s="54">
        <v>5001895487</v>
      </c>
      <c r="F852" s="56">
        <v>24</v>
      </c>
      <c r="G852" s="54" t="s">
        <v>26</v>
      </c>
      <c r="H852" s="54" t="s">
        <v>52</v>
      </c>
      <c r="I852" s="54">
        <v>18</v>
      </c>
      <c r="J852" s="57">
        <v>4400</v>
      </c>
      <c r="K852" s="57">
        <v>3942</v>
      </c>
      <c r="L852" s="57">
        <v>3842</v>
      </c>
      <c r="M852" s="57">
        <v>3733</v>
      </c>
      <c r="N852" s="57">
        <v>4192</v>
      </c>
      <c r="O852" s="57">
        <v>4063</v>
      </c>
      <c r="P852" s="57">
        <v>3985</v>
      </c>
      <c r="Q852" s="57">
        <v>4281</v>
      </c>
      <c r="R852" s="57">
        <v>4359</v>
      </c>
      <c r="S852" s="57">
        <v>4742</v>
      </c>
      <c r="T852" s="57">
        <v>5143</v>
      </c>
      <c r="U852" s="57">
        <v>3401</v>
      </c>
    </row>
    <row r="853" spans="1:21" x14ac:dyDescent="0.2">
      <c r="A853" s="266" t="s">
        <v>172</v>
      </c>
      <c r="B853" s="267" t="s">
        <v>172</v>
      </c>
      <c r="C853" s="268" t="s">
        <v>172</v>
      </c>
      <c r="D853" s="99" t="s">
        <v>28</v>
      </c>
      <c r="E853" s="54">
        <v>5001801386</v>
      </c>
      <c r="F853" s="56">
        <v>24</v>
      </c>
      <c r="G853" s="54" t="s">
        <v>26</v>
      </c>
      <c r="H853" s="54" t="s">
        <v>52</v>
      </c>
      <c r="I853" s="54">
        <v>18</v>
      </c>
      <c r="J853" s="57">
        <v>5960</v>
      </c>
      <c r="K853" s="57">
        <v>5430</v>
      </c>
      <c r="L853" s="57">
        <v>5460</v>
      </c>
      <c r="M853" s="57">
        <v>5500</v>
      </c>
      <c r="N853" s="57">
        <v>6207</v>
      </c>
      <c r="O853" s="57">
        <v>5903</v>
      </c>
      <c r="P853" s="57">
        <v>5813</v>
      </c>
      <c r="Q853" s="57">
        <v>6531</v>
      </c>
      <c r="R853" s="57">
        <v>6490</v>
      </c>
      <c r="S853" s="57">
        <v>6514</v>
      </c>
      <c r="T853" s="57">
        <v>6905</v>
      </c>
      <c r="U853" s="57">
        <v>6753</v>
      </c>
    </row>
    <row r="854" spans="1:21" x14ac:dyDescent="0.2">
      <c r="A854" s="266" t="s">
        <v>172</v>
      </c>
      <c r="B854" s="267" t="s">
        <v>172</v>
      </c>
      <c r="C854" s="268" t="s">
        <v>172</v>
      </c>
      <c r="D854" s="99" t="s">
        <v>28</v>
      </c>
      <c r="E854" s="54">
        <v>5000136405</v>
      </c>
      <c r="F854" s="56">
        <v>24</v>
      </c>
      <c r="G854" s="54" t="s">
        <v>26</v>
      </c>
      <c r="H854" s="54" t="s">
        <v>52</v>
      </c>
      <c r="I854" s="54">
        <v>18</v>
      </c>
      <c r="J854" s="57">
        <v>2830</v>
      </c>
      <c r="K854" s="57">
        <v>2770</v>
      </c>
      <c r="L854" s="57">
        <v>2960</v>
      </c>
      <c r="M854" s="57">
        <v>2870</v>
      </c>
      <c r="N854" s="57">
        <v>2780</v>
      </c>
      <c r="O854" s="57">
        <v>3100</v>
      </c>
      <c r="P854" s="57">
        <v>3020</v>
      </c>
      <c r="Q854" s="57">
        <v>3010</v>
      </c>
      <c r="R854" s="57">
        <v>3100</v>
      </c>
      <c r="S854" s="57">
        <v>2870</v>
      </c>
      <c r="T854" s="57">
        <v>2560</v>
      </c>
      <c r="U854" s="57">
        <v>2990</v>
      </c>
    </row>
    <row r="855" spans="1:21" x14ac:dyDescent="0.2">
      <c r="A855" s="266" t="s">
        <v>172</v>
      </c>
      <c r="B855" s="267" t="s">
        <v>172</v>
      </c>
      <c r="C855" s="268" t="s">
        <v>172</v>
      </c>
      <c r="D855" s="99" t="s">
        <v>28</v>
      </c>
      <c r="E855" s="54">
        <v>5001840931</v>
      </c>
      <c r="F855" s="56">
        <v>24</v>
      </c>
      <c r="G855" s="54" t="s">
        <v>26</v>
      </c>
      <c r="H855" s="54" t="s">
        <v>52</v>
      </c>
      <c r="I855" s="54">
        <v>18</v>
      </c>
      <c r="J855" s="57">
        <v>4542</v>
      </c>
      <c r="K855" s="57">
        <v>4409</v>
      </c>
      <c r="L855" s="57">
        <v>4850</v>
      </c>
      <c r="M855" s="57">
        <v>4410</v>
      </c>
      <c r="N855" s="57">
        <v>4647</v>
      </c>
      <c r="O855" s="57">
        <v>4996</v>
      </c>
      <c r="P855" s="57">
        <v>4802</v>
      </c>
      <c r="Q855" s="57">
        <v>4671</v>
      </c>
      <c r="R855" s="57">
        <v>5238</v>
      </c>
      <c r="S855" s="57">
        <v>4687</v>
      </c>
      <c r="T855" s="57">
        <v>4456</v>
      </c>
      <c r="U855" s="57">
        <v>5080</v>
      </c>
    </row>
    <row r="856" spans="1:21" x14ac:dyDescent="0.2">
      <c r="A856" s="266" t="s">
        <v>172</v>
      </c>
      <c r="B856" s="267" t="s">
        <v>172</v>
      </c>
      <c r="C856" s="268" t="s">
        <v>172</v>
      </c>
      <c r="D856" s="99" t="s">
        <v>28</v>
      </c>
      <c r="E856" s="54">
        <v>5000990402</v>
      </c>
      <c r="F856" s="56">
        <v>24</v>
      </c>
      <c r="G856" s="54" t="s">
        <v>26</v>
      </c>
      <c r="H856" s="54" t="s">
        <v>52</v>
      </c>
      <c r="I856" s="54">
        <v>18</v>
      </c>
      <c r="J856" s="57">
        <v>4522</v>
      </c>
      <c r="K856" s="57">
        <v>4309</v>
      </c>
      <c r="L856" s="57">
        <v>4638</v>
      </c>
      <c r="M856" s="57">
        <v>4680</v>
      </c>
      <c r="N856" s="57">
        <v>5077</v>
      </c>
      <c r="O856" s="57">
        <v>8448</v>
      </c>
      <c r="P856" s="57">
        <v>7993</v>
      </c>
      <c r="Q856" s="57">
        <v>8030</v>
      </c>
      <c r="R856" s="57">
        <v>8462</v>
      </c>
      <c r="S856" s="57">
        <v>8637</v>
      </c>
      <c r="T856" s="57">
        <v>8656</v>
      </c>
      <c r="U856" s="57">
        <v>7095</v>
      </c>
    </row>
    <row r="857" spans="1:21" x14ac:dyDescent="0.2">
      <c r="A857" s="266" t="s">
        <v>172</v>
      </c>
      <c r="B857" s="267" t="s">
        <v>172</v>
      </c>
      <c r="C857" s="268" t="s">
        <v>172</v>
      </c>
      <c r="D857" s="99" t="s">
        <v>28</v>
      </c>
      <c r="E857" s="54">
        <v>5000080976</v>
      </c>
      <c r="F857" s="56">
        <v>24</v>
      </c>
      <c r="G857" s="54" t="s">
        <v>26</v>
      </c>
      <c r="H857" s="54" t="s">
        <v>52</v>
      </c>
      <c r="I857" s="54">
        <v>18</v>
      </c>
      <c r="J857" s="57">
        <v>4232</v>
      </c>
      <c r="K857" s="57">
        <v>4413</v>
      </c>
      <c r="L857" s="57">
        <v>4758</v>
      </c>
      <c r="M857" s="57">
        <v>4636</v>
      </c>
      <c r="N857" s="57">
        <v>4480</v>
      </c>
      <c r="O857" s="57">
        <v>5032</v>
      </c>
      <c r="P857" s="57">
        <v>4576</v>
      </c>
      <c r="Q857" s="57">
        <v>4879</v>
      </c>
      <c r="R857" s="57">
        <v>4505</v>
      </c>
      <c r="S857" s="57">
        <v>4425</v>
      </c>
      <c r="T857" s="57">
        <v>4712</v>
      </c>
      <c r="U857" s="57">
        <v>4357</v>
      </c>
    </row>
    <row r="858" spans="1:21" x14ac:dyDescent="0.2">
      <c r="A858" s="266" t="s">
        <v>172</v>
      </c>
      <c r="B858" s="267" t="s">
        <v>172</v>
      </c>
      <c r="C858" s="268" t="s">
        <v>172</v>
      </c>
      <c r="D858" s="99" t="s">
        <v>28</v>
      </c>
      <c r="E858" s="54">
        <v>5000502341</v>
      </c>
      <c r="F858" s="56">
        <v>24</v>
      </c>
      <c r="G858" s="54" t="s">
        <v>26</v>
      </c>
      <c r="H858" s="54" t="s">
        <v>52</v>
      </c>
      <c r="I858" s="54">
        <v>18</v>
      </c>
      <c r="J858" s="57">
        <v>2279</v>
      </c>
      <c r="K858" s="57">
        <v>2232</v>
      </c>
      <c r="L858" s="57">
        <v>2374</v>
      </c>
      <c r="M858" s="57">
        <v>2301</v>
      </c>
      <c r="N858" s="57">
        <v>2241</v>
      </c>
      <c r="O858" s="57">
        <v>2597</v>
      </c>
      <c r="P858" s="57">
        <v>2475</v>
      </c>
      <c r="Q858" s="57">
        <v>2388</v>
      </c>
      <c r="R858" s="57">
        <v>2466</v>
      </c>
      <c r="S858" s="57">
        <v>2208</v>
      </c>
      <c r="T858" s="57">
        <v>2433</v>
      </c>
      <c r="U858" s="57">
        <v>2186</v>
      </c>
    </row>
    <row r="859" spans="1:21" x14ac:dyDescent="0.2">
      <c r="A859" s="266" t="s">
        <v>172</v>
      </c>
      <c r="B859" s="267" t="s">
        <v>172</v>
      </c>
      <c r="C859" s="268" t="s">
        <v>172</v>
      </c>
      <c r="D859" s="99" t="s">
        <v>28</v>
      </c>
      <c r="E859" s="54">
        <v>5000424957</v>
      </c>
      <c r="F859" s="56">
        <v>24</v>
      </c>
      <c r="G859" s="54" t="s">
        <v>26</v>
      </c>
      <c r="H859" s="54" t="s">
        <v>52</v>
      </c>
      <c r="I859" s="54">
        <v>18</v>
      </c>
      <c r="J859" s="57">
        <v>2939</v>
      </c>
      <c r="K859" s="57">
        <v>2570</v>
      </c>
      <c r="L859" s="57">
        <v>2580</v>
      </c>
      <c r="M859" s="57">
        <v>2867</v>
      </c>
      <c r="N859" s="57">
        <v>2642</v>
      </c>
      <c r="O859" s="57">
        <v>2794</v>
      </c>
      <c r="P859" s="57">
        <v>3075</v>
      </c>
      <c r="Q859" s="57">
        <v>2898</v>
      </c>
      <c r="R859" s="57">
        <v>3004</v>
      </c>
      <c r="S859" s="57">
        <v>2748</v>
      </c>
      <c r="T859" s="57">
        <v>2626</v>
      </c>
      <c r="U859" s="57">
        <v>2858</v>
      </c>
    </row>
    <row r="860" spans="1:21" x14ac:dyDescent="0.2">
      <c r="A860" s="266" t="s">
        <v>172</v>
      </c>
      <c r="B860" s="267" t="s">
        <v>172</v>
      </c>
      <c r="C860" s="268" t="s">
        <v>172</v>
      </c>
      <c r="D860" s="99" t="s">
        <v>28</v>
      </c>
      <c r="E860" s="54">
        <v>5001309289</v>
      </c>
      <c r="F860" s="56">
        <v>24</v>
      </c>
      <c r="G860" s="54" t="s">
        <v>26</v>
      </c>
      <c r="H860" s="54" t="s">
        <v>52</v>
      </c>
      <c r="I860" s="54">
        <v>18</v>
      </c>
      <c r="J860" s="57">
        <v>5112</v>
      </c>
      <c r="K860" s="57">
        <v>5212</v>
      </c>
      <c r="L860" s="57">
        <v>5171</v>
      </c>
      <c r="M860" s="57">
        <v>5044</v>
      </c>
      <c r="N860" s="57">
        <v>4509</v>
      </c>
      <c r="O860" s="57"/>
      <c r="P860" s="57">
        <v>7209</v>
      </c>
      <c r="Q860" s="57">
        <v>8063</v>
      </c>
      <c r="R860" s="57">
        <v>7995</v>
      </c>
      <c r="S860" s="57">
        <v>7436</v>
      </c>
      <c r="T860" s="57">
        <v>8210</v>
      </c>
      <c r="U860" s="57">
        <v>8030</v>
      </c>
    </row>
    <row r="861" spans="1:21" x14ac:dyDescent="0.2">
      <c r="A861" s="266" t="s">
        <v>172</v>
      </c>
      <c r="B861" s="267" t="s">
        <v>172</v>
      </c>
      <c r="C861" s="268" t="s">
        <v>172</v>
      </c>
      <c r="D861" s="99" t="s">
        <v>28</v>
      </c>
      <c r="E861" s="54">
        <v>5001416586</v>
      </c>
      <c r="F861" s="56">
        <v>24</v>
      </c>
      <c r="G861" s="54" t="s">
        <v>26</v>
      </c>
      <c r="H861" s="54" t="s">
        <v>52</v>
      </c>
      <c r="I861" s="54">
        <v>18</v>
      </c>
      <c r="J861" s="57">
        <v>3039</v>
      </c>
      <c r="K861" s="57">
        <v>3106</v>
      </c>
      <c r="L861" s="57">
        <v>3326</v>
      </c>
      <c r="M861" s="57">
        <v>3243</v>
      </c>
      <c r="N861" s="57">
        <v>3161</v>
      </c>
      <c r="O861" s="57">
        <v>3522</v>
      </c>
      <c r="P861" s="57">
        <v>3375</v>
      </c>
      <c r="Q861" s="57">
        <v>3347</v>
      </c>
      <c r="R861" s="57">
        <v>3457</v>
      </c>
      <c r="S861" s="57">
        <v>3214</v>
      </c>
      <c r="T861" s="57">
        <v>3146</v>
      </c>
      <c r="U861" s="57">
        <v>3450</v>
      </c>
    </row>
    <row r="862" spans="1:21" x14ac:dyDescent="0.2">
      <c r="A862" s="266" t="s">
        <v>172</v>
      </c>
      <c r="B862" s="267" t="s">
        <v>172</v>
      </c>
      <c r="C862" s="268" t="s">
        <v>172</v>
      </c>
      <c r="D862" s="99" t="s">
        <v>28</v>
      </c>
      <c r="E862" s="54">
        <v>5000847529</v>
      </c>
      <c r="F862" s="56">
        <v>24</v>
      </c>
      <c r="G862" s="54" t="s">
        <v>26</v>
      </c>
      <c r="H862" s="54" t="s">
        <v>52</v>
      </c>
      <c r="I862" s="54">
        <v>18</v>
      </c>
      <c r="J862" s="57">
        <v>2337</v>
      </c>
      <c r="K862" s="57">
        <v>1747</v>
      </c>
      <c r="L862" s="57">
        <v>2023</v>
      </c>
      <c r="M862" s="57">
        <v>1996</v>
      </c>
      <c r="N862" s="57">
        <v>2459</v>
      </c>
      <c r="O862" s="57">
        <v>2141</v>
      </c>
      <c r="P862" s="57">
        <v>2199</v>
      </c>
      <c r="Q862" s="57">
        <v>2407</v>
      </c>
      <c r="R862" s="57">
        <v>2431</v>
      </c>
      <c r="S862" s="57">
        <v>2147</v>
      </c>
      <c r="T862" s="57">
        <v>2315</v>
      </c>
      <c r="U862" s="57">
        <v>2260</v>
      </c>
    </row>
    <row r="863" spans="1:21" x14ac:dyDescent="0.2">
      <c r="A863" s="266" t="s">
        <v>172</v>
      </c>
      <c r="B863" s="267" t="s">
        <v>172</v>
      </c>
      <c r="C863" s="268" t="s">
        <v>172</v>
      </c>
      <c r="D863" s="99" t="s">
        <v>28</v>
      </c>
      <c r="E863" s="54">
        <v>5000088188</v>
      </c>
      <c r="F863" s="56">
        <v>24</v>
      </c>
      <c r="G863" s="54" t="s">
        <v>26</v>
      </c>
      <c r="H863" s="54" t="s">
        <v>52</v>
      </c>
      <c r="I863" s="54">
        <v>18</v>
      </c>
      <c r="J863" s="57">
        <v>4925</v>
      </c>
      <c r="K863" s="57">
        <v>4327</v>
      </c>
      <c r="L863" s="57">
        <v>4549</v>
      </c>
      <c r="M863" s="57">
        <v>4859</v>
      </c>
      <c r="N863" s="57">
        <v>5213</v>
      </c>
      <c r="O863" s="57">
        <v>5107</v>
      </c>
      <c r="P863" s="57">
        <v>5254</v>
      </c>
      <c r="Q863" s="57">
        <v>5644</v>
      </c>
      <c r="R863" s="57">
        <v>5165</v>
      </c>
      <c r="S863" s="57">
        <v>5356</v>
      </c>
      <c r="T863" s="57">
        <v>4943</v>
      </c>
      <c r="U863" s="57">
        <v>4972</v>
      </c>
    </row>
    <row r="864" spans="1:21" x14ac:dyDescent="0.2">
      <c r="A864" s="266" t="s">
        <v>172</v>
      </c>
      <c r="B864" s="267" t="s">
        <v>172</v>
      </c>
      <c r="C864" s="268" t="s">
        <v>172</v>
      </c>
      <c r="D864" s="99" t="s">
        <v>28</v>
      </c>
      <c r="E864" s="54">
        <v>5000784026</v>
      </c>
      <c r="F864" s="56">
        <v>24</v>
      </c>
      <c r="G864" s="54" t="s">
        <v>26</v>
      </c>
      <c r="H864" s="54" t="s">
        <v>52</v>
      </c>
      <c r="I864" s="54">
        <v>18</v>
      </c>
      <c r="J864" s="57">
        <v>3007</v>
      </c>
      <c r="K864" s="57">
        <v>2813</v>
      </c>
      <c r="L864" s="57">
        <v>2639</v>
      </c>
      <c r="M864" s="57">
        <v>2780</v>
      </c>
      <c r="N864" s="57">
        <v>2720</v>
      </c>
      <c r="O864" s="57">
        <v>3184</v>
      </c>
      <c r="P864" s="57">
        <v>3092</v>
      </c>
      <c r="Q864" s="57">
        <v>3397</v>
      </c>
      <c r="R864" s="57">
        <v>3106</v>
      </c>
      <c r="S864" s="57">
        <v>2950</v>
      </c>
      <c r="T864" s="57">
        <v>2839</v>
      </c>
      <c r="U864" s="57">
        <v>2659</v>
      </c>
    </row>
    <row r="865" spans="1:21" x14ac:dyDescent="0.2">
      <c r="A865" s="266" t="s">
        <v>172</v>
      </c>
      <c r="B865" s="267" t="s">
        <v>172</v>
      </c>
      <c r="C865" s="268" t="s">
        <v>172</v>
      </c>
      <c r="D865" s="99" t="s">
        <v>28</v>
      </c>
      <c r="E865" s="54">
        <v>5000518623</v>
      </c>
      <c r="F865" s="56">
        <v>24</v>
      </c>
      <c r="G865" s="54" t="s">
        <v>26</v>
      </c>
      <c r="H865" s="54" t="s">
        <v>52</v>
      </c>
      <c r="I865" s="54">
        <v>18</v>
      </c>
      <c r="J865" s="57">
        <v>4359</v>
      </c>
      <c r="K865" s="57">
        <v>4279</v>
      </c>
      <c r="L865" s="57">
        <v>4814</v>
      </c>
      <c r="M865" s="57">
        <v>4467</v>
      </c>
      <c r="N865" s="57">
        <v>4913</v>
      </c>
      <c r="O865" s="57">
        <v>5255</v>
      </c>
      <c r="P865" s="57">
        <v>6007</v>
      </c>
      <c r="Q865" s="57">
        <v>6753</v>
      </c>
      <c r="R865" s="57">
        <v>7791</v>
      </c>
      <c r="S865" s="57">
        <v>7144</v>
      </c>
      <c r="T865" s="57">
        <v>6849</v>
      </c>
      <c r="U865" s="57">
        <v>7715</v>
      </c>
    </row>
    <row r="866" spans="1:21" x14ac:dyDescent="0.2">
      <c r="A866" s="266" t="s">
        <v>172</v>
      </c>
      <c r="B866" s="267" t="s">
        <v>172</v>
      </c>
      <c r="C866" s="268" t="s">
        <v>172</v>
      </c>
      <c r="D866" s="99" t="s">
        <v>28</v>
      </c>
      <c r="E866" s="54">
        <v>5001937074</v>
      </c>
      <c r="F866" s="56">
        <v>24</v>
      </c>
      <c r="G866" s="54" t="s">
        <v>26</v>
      </c>
      <c r="H866" s="54" t="s">
        <v>52</v>
      </c>
      <c r="I866" s="54">
        <v>18</v>
      </c>
      <c r="J866" s="57">
        <v>2508</v>
      </c>
      <c r="K866" s="57">
        <v>2501</v>
      </c>
      <c r="L866" s="57">
        <v>2566</v>
      </c>
      <c r="M866" s="57">
        <v>2726</v>
      </c>
      <c r="N866" s="57">
        <v>2680</v>
      </c>
      <c r="O866" s="57">
        <v>2599</v>
      </c>
      <c r="P866" s="57">
        <v>2867</v>
      </c>
      <c r="Q866" s="57">
        <v>2568</v>
      </c>
      <c r="R866" s="57">
        <v>2659</v>
      </c>
      <c r="S866" s="57">
        <v>2785</v>
      </c>
      <c r="T866" s="57">
        <v>2670</v>
      </c>
      <c r="U866" s="57">
        <v>2987</v>
      </c>
    </row>
    <row r="867" spans="1:21" x14ac:dyDescent="0.2">
      <c r="A867" s="266" t="s">
        <v>172</v>
      </c>
      <c r="B867" s="267" t="s">
        <v>172</v>
      </c>
      <c r="C867" s="268" t="s">
        <v>172</v>
      </c>
      <c r="D867" s="99" t="s">
        <v>28</v>
      </c>
      <c r="E867" s="54">
        <v>5001353070</v>
      </c>
      <c r="F867" s="56">
        <v>24</v>
      </c>
      <c r="G867" s="54" t="s">
        <v>26</v>
      </c>
      <c r="H867" s="54" t="s">
        <v>52</v>
      </c>
      <c r="I867" s="54">
        <v>18</v>
      </c>
      <c r="J867" s="57">
        <v>1640</v>
      </c>
      <c r="K867" s="57">
        <v>1632</v>
      </c>
      <c r="L867" s="57">
        <v>1601</v>
      </c>
      <c r="M867" s="57">
        <v>1633</v>
      </c>
      <c r="N867" s="57">
        <v>1807.5</v>
      </c>
      <c r="O867" s="57">
        <v>1799.5</v>
      </c>
      <c r="P867" s="57">
        <v>1805</v>
      </c>
      <c r="Q867" s="57">
        <v>1854</v>
      </c>
      <c r="R867" s="57">
        <v>1904</v>
      </c>
      <c r="S867" s="57">
        <v>1611</v>
      </c>
      <c r="T867" s="57">
        <v>1791</v>
      </c>
      <c r="U867" s="57">
        <v>1479</v>
      </c>
    </row>
    <row r="868" spans="1:21" x14ac:dyDescent="0.2">
      <c r="A868" s="266" t="s">
        <v>172</v>
      </c>
      <c r="B868" s="267" t="s">
        <v>172</v>
      </c>
      <c r="C868" s="268" t="s">
        <v>172</v>
      </c>
      <c r="D868" s="99" t="s">
        <v>28</v>
      </c>
      <c r="E868" s="54">
        <v>5001328355</v>
      </c>
      <c r="F868" s="56">
        <v>24</v>
      </c>
      <c r="G868" s="54" t="s">
        <v>26</v>
      </c>
      <c r="H868" s="54" t="s">
        <v>52</v>
      </c>
      <c r="I868" s="54">
        <v>18</v>
      </c>
      <c r="J868" s="57">
        <v>2196</v>
      </c>
      <c r="K868" s="57">
        <v>2113</v>
      </c>
      <c r="L868" s="57">
        <v>2109</v>
      </c>
      <c r="M868" s="57">
        <v>2349</v>
      </c>
      <c r="N868" s="57">
        <v>2163</v>
      </c>
      <c r="O868" s="57">
        <v>2321</v>
      </c>
      <c r="P868" s="57">
        <v>2362</v>
      </c>
      <c r="Q868" s="57">
        <v>6274</v>
      </c>
      <c r="R868" s="57">
        <v>7196</v>
      </c>
      <c r="S868" s="57">
        <v>6630</v>
      </c>
      <c r="T868" s="57">
        <v>7349</v>
      </c>
      <c r="U868" s="57">
        <v>6486</v>
      </c>
    </row>
    <row r="869" spans="1:21" x14ac:dyDescent="0.2">
      <c r="A869" s="266" t="s">
        <v>172</v>
      </c>
      <c r="B869" s="267" t="s">
        <v>172</v>
      </c>
      <c r="C869" s="268" t="s">
        <v>172</v>
      </c>
      <c r="D869" s="99" t="s">
        <v>28</v>
      </c>
      <c r="E869" s="54">
        <v>5000496671</v>
      </c>
      <c r="F869" s="56">
        <v>24</v>
      </c>
      <c r="G869" s="54" t="s">
        <v>26</v>
      </c>
      <c r="H869" s="54" t="s">
        <v>52</v>
      </c>
      <c r="I869" s="54">
        <v>18</v>
      </c>
      <c r="J869" s="57">
        <v>2524</v>
      </c>
      <c r="K869" s="57">
        <v>2830</v>
      </c>
      <c r="L869" s="57">
        <v>2575</v>
      </c>
      <c r="M869" s="57">
        <v>2529</v>
      </c>
      <c r="N869" s="57">
        <v>2585</v>
      </c>
      <c r="O869" s="57">
        <v>2775</v>
      </c>
      <c r="P869" s="57">
        <v>2677</v>
      </c>
      <c r="Q869" s="57">
        <v>2795</v>
      </c>
      <c r="R869" s="57">
        <v>2960</v>
      </c>
      <c r="S869" s="57">
        <v>2656</v>
      </c>
      <c r="T869" s="57">
        <v>2776</v>
      </c>
      <c r="U869" s="57">
        <v>2715</v>
      </c>
    </row>
    <row r="870" spans="1:21" x14ac:dyDescent="0.2">
      <c r="A870" s="266" t="s">
        <v>172</v>
      </c>
      <c r="B870" s="267" t="s">
        <v>172</v>
      </c>
      <c r="C870" s="268" t="s">
        <v>172</v>
      </c>
      <c r="D870" s="99" t="s">
        <v>28</v>
      </c>
      <c r="E870" s="54">
        <v>5001243781</v>
      </c>
      <c r="F870" s="56">
        <v>24</v>
      </c>
      <c r="G870" s="54" t="s">
        <v>26</v>
      </c>
      <c r="H870" s="54" t="s">
        <v>52</v>
      </c>
      <c r="I870" s="54">
        <v>18</v>
      </c>
      <c r="J870" s="57">
        <v>3587</v>
      </c>
      <c r="K870" s="57">
        <v>3714</v>
      </c>
      <c r="L870" s="57">
        <v>3856</v>
      </c>
      <c r="M870" s="57">
        <v>3709</v>
      </c>
      <c r="N870" s="57">
        <v>3992</v>
      </c>
      <c r="O870" s="57">
        <v>3975</v>
      </c>
      <c r="P870" s="57">
        <v>4543</v>
      </c>
      <c r="Q870" s="57">
        <v>4299</v>
      </c>
      <c r="R870" s="57">
        <v>4187</v>
      </c>
      <c r="S870" s="57">
        <v>5963</v>
      </c>
      <c r="T870" s="57">
        <v>5743</v>
      </c>
      <c r="U870" s="57">
        <v>5948</v>
      </c>
    </row>
    <row r="871" spans="1:21" x14ac:dyDescent="0.2">
      <c r="A871" s="266" t="s">
        <v>172</v>
      </c>
      <c r="B871" s="267" t="s">
        <v>172</v>
      </c>
      <c r="C871" s="268" t="s">
        <v>172</v>
      </c>
      <c r="D871" s="99" t="s">
        <v>28</v>
      </c>
      <c r="E871" s="54">
        <v>5001731400</v>
      </c>
      <c r="F871" s="56">
        <v>24</v>
      </c>
      <c r="G871" s="54" t="s">
        <v>26</v>
      </c>
      <c r="H871" s="54" t="s">
        <v>52</v>
      </c>
      <c r="I871" s="54">
        <v>18</v>
      </c>
      <c r="J871" s="57"/>
      <c r="K871" s="57">
        <v>5657</v>
      </c>
      <c r="L871" s="57"/>
      <c r="M871" s="57">
        <v>5355</v>
      </c>
      <c r="N871" s="57"/>
      <c r="O871" s="57">
        <v>5826</v>
      </c>
      <c r="P871" s="57"/>
      <c r="Q871" s="57">
        <v>5729</v>
      </c>
      <c r="R871" s="57"/>
      <c r="S871" s="57">
        <v>6021</v>
      </c>
      <c r="T871" s="57"/>
      <c r="U871" s="57">
        <v>6351</v>
      </c>
    </row>
    <row r="872" spans="1:21" x14ac:dyDescent="0.2">
      <c r="A872" s="266" t="s">
        <v>172</v>
      </c>
      <c r="B872" s="267" t="s">
        <v>172</v>
      </c>
      <c r="C872" s="268" t="s">
        <v>172</v>
      </c>
      <c r="D872" s="99" t="s">
        <v>28</v>
      </c>
      <c r="E872" s="54">
        <v>5001348598</v>
      </c>
      <c r="F872" s="56">
        <v>24</v>
      </c>
      <c r="G872" s="54" t="s">
        <v>26</v>
      </c>
      <c r="H872" s="54" t="s">
        <v>52</v>
      </c>
      <c r="I872" s="54">
        <v>18</v>
      </c>
      <c r="J872" s="57">
        <v>3582</v>
      </c>
      <c r="K872" s="57">
        <v>3067</v>
      </c>
      <c r="L872" s="57">
        <v>3354</v>
      </c>
      <c r="M872" s="57">
        <v>3302</v>
      </c>
      <c r="N872" s="57">
        <v>3252</v>
      </c>
      <c r="O872" s="57">
        <v>3767</v>
      </c>
      <c r="P872" s="57">
        <v>4645</v>
      </c>
      <c r="Q872" s="57">
        <v>4722</v>
      </c>
      <c r="R872" s="57">
        <v>4923</v>
      </c>
      <c r="S872" s="57">
        <v>4439</v>
      </c>
      <c r="T872" s="57">
        <v>4209</v>
      </c>
      <c r="U872" s="57">
        <v>4704</v>
      </c>
    </row>
    <row r="873" spans="1:21" x14ac:dyDescent="0.2">
      <c r="A873" s="266" t="s">
        <v>172</v>
      </c>
      <c r="B873" s="267" t="s">
        <v>172</v>
      </c>
      <c r="C873" s="268" t="s">
        <v>172</v>
      </c>
      <c r="D873" s="99" t="s">
        <v>28</v>
      </c>
      <c r="E873" s="54">
        <v>5001550244</v>
      </c>
      <c r="F873" s="56">
        <v>24</v>
      </c>
      <c r="G873" s="54" t="s">
        <v>26</v>
      </c>
      <c r="H873" s="54" t="s">
        <v>52</v>
      </c>
      <c r="I873" s="54">
        <v>18</v>
      </c>
      <c r="J873" s="57">
        <v>8060</v>
      </c>
      <c r="K873" s="57">
        <v>7892</v>
      </c>
      <c r="L873" s="57">
        <v>8641</v>
      </c>
      <c r="M873" s="57">
        <v>8002</v>
      </c>
      <c r="N873" s="57">
        <v>8607</v>
      </c>
      <c r="O873" s="57">
        <v>9340</v>
      </c>
      <c r="P873" s="57">
        <v>8964</v>
      </c>
      <c r="Q873" s="57">
        <v>8615</v>
      </c>
      <c r="R873" s="57">
        <v>9525</v>
      </c>
      <c r="S873" s="57">
        <v>8478</v>
      </c>
      <c r="T873" s="57">
        <v>8103</v>
      </c>
      <c r="U873" s="57">
        <v>9144</v>
      </c>
    </row>
    <row r="874" spans="1:21" x14ac:dyDescent="0.2">
      <c r="A874" s="266" t="s">
        <v>172</v>
      </c>
      <c r="B874" s="267" t="s">
        <v>172</v>
      </c>
      <c r="C874" s="268" t="s">
        <v>172</v>
      </c>
      <c r="D874" s="99" t="s">
        <v>28</v>
      </c>
      <c r="E874" s="54">
        <v>5000249804</v>
      </c>
      <c r="F874" s="56">
        <v>24</v>
      </c>
      <c r="G874" s="54" t="s">
        <v>26</v>
      </c>
      <c r="H874" s="54" t="s">
        <v>52</v>
      </c>
      <c r="I874" s="54">
        <v>18</v>
      </c>
      <c r="J874" s="57">
        <v>4898</v>
      </c>
      <c r="K874" s="57">
        <v>4813</v>
      </c>
      <c r="L874" s="57">
        <v>4548</v>
      </c>
      <c r="M874" s="57">
        <v>4864</v>
      </c>
      <c r="N874" s="57">
        <v>4776</v>
      </c>
      <c r="O874" s="57">
        <v>5391</v>
      </c>
      <c r="P874" s="57">
        <v>5186</v>
      </c>
      <c r="Q874" s="57">
        <v>5606</v>
      </c>
      <c r="R874" s="57">
        <v>5286</v>
      </c>
      <c r="S874" s="57">
        <v>5406</v>
      </c>
      <c r="T874" s="57">
        <v>7362</v>
      </c>
      <c r="U874" s="57">
        <v>7613</v>
      </c>
    </row>
    <row r="875" spans="1:21" x14ac:dyDescent="0.2">
      <c r="A875" s="266" t="s">
        <v>172</v>
      </c>
      <c r="B875" s="267" t="s">
        <v>172</v>
      </c>
      <c r="C875" s="268" t="s">
        <v>172</v>
      </c>
      <c r="D875" s="99" t="s">
        <v>28</v>
      </c>
      <c r="E875" s="54">
        <v>5000606061</v>
      </c>
      <c r="F875" s="56">
        <v>24</v>
      </c>
      <c r="G875" s="54" t="s">
        <v>26</v>
      </c>
      <c r="H875" s="54" t="s">
        <v>52</v>
      </c>
      <c r="I875" s="54">
        <v>18</v>
      </c>
      <c r="J875" s="57">
        <v>3661</v>
      </c>
      <c r="K875" s="57">
        <v>3519</v>
      </c>
      <c r="L875" s="57">
        <v>3783</v>
      </c>
      <c r="M875" s="57">
        <v>3570</v>
      </c>
      <c r="N875" s="57">
        <v>3737</v>
      </c>
      <c r="O875" s="57">
        <v>3998</v>
      </c>
      <c r="P875" s="57">
        <v>3806</v>
      </c>
      <c r="Q875" s="57">
        <v>3658</v>
      </c>
      <c r="R875" s="57">
        <v>4143</v>
      </c>
      <c r="S875" s="57">
        <v>3560</v>
      </c>
      <c r="T875" s="57">
        <v>3401</v>
      </c>
      <c r="U875" s="57">
        <v>4111</v>
      </c>
    </row>
    <row r="876" spans="1:21" x14ac:dyDescent="0.2">
      <c r="A876" s="266" t="s">
        <v>172</v>
      </c>
      <c r="B876" s="267" t="s">
        <v>172</v>
      </c>
      <c r="C876" s="268" t="s">
        <v>172</v>
      </c>
      <c r="D876" s="99" t="s">
        <v>28</v>
      </c>
      <c r="E876" s="54">
        <v>5000792066</v>
      </c>
      <c r="F876" s="56">
        <v>24</v>
      </c>
      <c r="G876" s="54" t="s">
        <v>26</v>
      </c>
      <c r="H876" s="54" t="s">
        <v>52</v>
      </c>
      <c r="I876" s="54">
        <v>18</v>
      </c>
      <c r="J876" s="57">
        <v>3940</v>
      </c>
      <c r="K876" s="57">
        <v>4060</v>
      </c>
      <c r="L876" s="57">
        <v>4090</v>
      </c>
      <c r="M876" s="57">
        <v>4640</v>
      </c>
      <c r="N876" s="57">
        <v>4270</v>
      </c>
      <c r="O876" s="57">
        <v>4530</v>
      </c>
      <c r="P876" s="57">
        <v>4990</v>
      </c>
      <c r="Q876" s="57">
        <v>4570</v>
      </c>
      <c r="R876" s="57">
        <v>4950</v>
      </c>
      <c r="S876" s="57"/>
      <c r="T876" s="57"/>
      <c r="U876" s="57"/>
    </row>
    <row r="877" spans="1:21" x14ac:dyDescent="0.2">
      <c r="A877" s="266" t="s">
        <v>172</v>
      </c>
      <c r="B877" s="267" t="s">
        <v>172</v>
      </c>
      <c r="C877" s="268" t="s">
        <v>172</v>
      </c>
      <c r="D877" s="99" t="s">
        <v>28</v>
      </c>
      <c r="E877" s="54">
        <v>5001114265</v>
      </c>
      <c r="F877" s="56">
        <v>24</v>
      </c>
      <c r="G877" s="54" t="s">
        <v>26</v>
      </c>
      <c r="H877" s="54" t="s">
        <v>52</v>
      </c>
      <c r="I877" s="54">
        <v>18</v>
      </c>
      <c r="J877" s="57">
        <v>2350</v>
      </c>
      <c r="K877" s="57">
        <v>1901</v>
      </c>
      <c r="L877" s="57">
        <v>2125</v>
      </c>
      <c r="M877" s="57">
        <v>2120</v>
      </c>
      <c r="N877" s="57">
        <v>2418</v>
      </c>
      <c r="O877" s="57">
        <v>2299</v>
      </c>
      <c r="P877" s="57">
        <v>2379</v>
      </c>
      <c r="Q877" s="57">
        <v>2674</v>
      </c>
      <c r="R877" s="57">
        <v>2465</v>
      </c>
      <c r="S877" s="57">
        <v>2397</v>
      </c>
      <c r="T877" s="57">
        <v>2426</v>
      </c>
      <c r="U877" s="57">
        <v>2268</v>
      </c>
    </row>
    <row r="878" spans="1:21" x14ac:dyDescent="0.2">
      <c r="A878" s="266" t="s">
        <v>172</v>
      </c>
      <c r="B878" s="267" t="s">
        <v>172</v>
      </c>
      <c r="C878" s="268" t="s">
        <v>172</v>
      </c>
      <c r="D878" s="99" t="s">
        <v>28</v>
      </c>
      <c r="E878" s="54">
        <v>5001019760</v>
      </c>
      <c r="F878" s="56">
        <v>24</v>
      </c>
      <c r="G878" s="54" t="s">
        <v>26</v>
      </c>
      <c r="H878" s="54" t="s">
        <v>52</v>
      </c>
      <c r="I878" s="54">
        <v>18</v>
      </c>
      <c r="J878" s="57">
        <v>4519</v>
      </c>
      <c r="K878" s="57">
        <v>3980</v>
      </c>
      <c r="L878" s="57">
        <v>3987</v>
      </c>
      <c r="M878" s="57">
        <v>4151</v>
      </c>
      <c r="N878" s="57">
        <v>4317</v>
      </c>
      <c r="O878" s="57">
        <v>4192</v>
      </c>
      <c r="P878" s="57">
        <v>4235</v>
      </c>
      <c r="Q878" s="57">
        <v>4483</v>
      </c>
      <c r="R878" s="57">
        <v>4210</v>
      </c>
      <c r="S878" s="57">
        <v>4457</v>
      </c>
      <c r="T878" s="57">
        <v>3617</v>
      </c>
      <c r="U878" s="57">
        <v>4754</v>
      </c>
    </row>
    <row r="879" spans="1:21" x14ac:dyDescent="0.2">
      <c r="A879" s="266" t="s">
        <v>172</v>
      </c>
      <c r="B879" s="267" t="s">
        <v>172</v>
      </c>
      <c r="C879" s="268" t="s">
        <v>172</v>
      </c>
      <c r="D879" s="99" t="s">
        <v>28</v>
      </c>
      <c r="E879" s="54">
        <v>5000492155</v>
      </c>
      <c r="F879" s="56">
        <v>24</v>
      </c>
      <c r="G879" s="54" t="s">
        <v>26</v>
      </c>
      <c r="H879" s="54" t="s">
        <v>52</v>
      </c>
      <c r="I879" s="54">
        <v>18</v>
      </c>
      <c r="J879" s="57">
        <v>5183</v>
      </c>
      <c r="K879" s="57">
        <v>5437</v>
      </c>
      <c r="L879" s="57">
        <v>5387</v>
      </c>
      <c r="M879" s="57">
        <v>5266</v>
      </c>
      <c r="N879" s="57">
        <v>5531</v>
      </c>
      <c r="O879" s="57">
        <v>7333</v>
      </c>
      <c r="P879" s="57">
        <v>7984</v>
      </c>
      <c r="Q879" s="57">
        <v>7276</v>
      </c>
      <c r="R879" s="57">
        <v>8259</v>
      </c>
      <c r="S879" s="57">
        <v>7466</v>
      </c>
      <c r="T879" s="57">
        <v>7186</v>
      </c>
      <c r="U879" s="57">
        <v>8090</v>
      </c>
    </row>
    <row r="880" spans="1:21" x14ac:dyDescent="0.2">
      <c r="A880" s="266" t="s">
        <v>172</v>
      </c>
      <c r="B880" s="267" t="s">
        <v>172</v>
      </c>
      <c r="C880" s="268" t="s">
        <v>172</v>
      </c>
      <c r="D880" s="99" t="s">
        <v>28</v>
      </c>
      <c r="E880" s="54">
        <v>5000734635</v>
      </c>
      <c r="F880" s="56">
        <v>24</v>
      </c>
      <c r="G880" s="54" t="s">
        <v>26</v>
      </c>
      <c r="H880" s="54" t="s">
        <v>52</v>
      </c>
      <c r="I880" s="54">
        <v>18</v>
      </c>
      <c r="J880" s="57">
        <v>3817</v>
      </c>
      <c r="K880" s="57">
        <v>3670</v>
      </c>
      <c r="L880" s="57">
        <v>3946</v>
      </c>
      <c r="M880" s="57">
        <v>3861</v>
      </c>
      <c r="N880" s="57">
        <v>3764</v>
      </c>
      <c r="O880" s="57">
        <v>4176</v>
      </c>
      <c r="P880" s="57">
        <v>3648</v>
      </c>
      <c r="Q880" s="57">
        <v>3959</v>
      </c>
      <c r="R880" s="57">
        <v>4192</v>
      </c>
      <c r="S880" s="57">
        <v>3715</v>
      </c>
      <c r="T880" s="57">
        <v>4904</v>
      </c>
      <c r="U880" s="57">
        <v>4060</v>
      </c>
    </row>
    <row r="881" spans="1:21" x14ac:dyDescent="0.2">
      <c r="A881" s="266" t="s">
        <v>172</v>
      </c>
      <c r="B881" s="267" t="s">
        <v>172</v>
      </c>
      <c r="C881" s="268" t="s">
        <v>172</v>
      </c>
      <c r="D881" s="99" t="s">
        <v>28</v>
      </c>
      <c r="E881" s="54">
        <v>5000842157</v>
      </c>
      <c r="F881" s="56">
        <v>24</v>
      </c>
      <c r="G881" s="54" t="s">
        <v>26</v>
      </c>
      <c r="H881" s="54" t="s">
        <v>52</v>
      </c>
      <c r="I881" s="54">
        <v>18</v>
      </c>
      <c r="J881" s="57">
        <v>1985</v>
      </c>
      <c r="K881" s="57">
        <v>1901</v>
      </c>
      <c r="L881" s="57">
        <v>1884</v>
      </c>
      <c r="M881" s="57">
        <v>2009</v>
      </c>
      <c r="N881" s="57">
        <v>2354</v>
      </c>
      <c r="O881" s="57">
        <v>2359</v>
      </c>
      <c r="P881" s="57">
        <v>2764</v>
      </c>
      <c r="Q881" s="57">
        <v>2571</v>
      </c>
      <c r="R881" s="57">
        <v>2676</v>
      </c>
      <c r="S881" s="57">
        <v>2336</v>
      </c>
      <c r="T881" s="57">
        <v>2222</v>
      </c>
      <c r="U881" s="57">
        <v>2427</v>
      </c>
    </row>
    <row r="882" spans="1:21" x14ac:dyDescent="0.2">
      <c r="A882" s="266" t="s">
        <v>172</v>
      </c>
      <c r="B882" s="267" t="s">
        <v>172</v>
      </c>
      <c r="C882" s="268" t="s">
        <v>172</v>
      </c>
      <c r="D882" s="99" t="s">
        <v>28</v>
      </c>
      <c r="E882" s="54">
        <v>5001758634</v>
      </c>
      <c r="F882" s="56">
        <v>24</v>
      </c>
      <c r="G882" s="54" t="s">
        <v>26</v>
      </c>
      <c r="H882" s="54" t="s">
        <v>52</v>
      </c>
      <c r="I882" s="54">
        <v>18</v>
      </c>
      <c r="J882" s="57">
        <v>4904</v>
      </c>
      <c r="K882" s="57">
        <v>4525</v>
      </c>
      <c r="L882" s="57">
        <v>4666</v>
      </c>
      <c r="M882" s="57">
        <v>5231</v>
      </c>
      <c r="N882" s="57">
        <v>5427</v>
      </c>
      <c r="O882" s="57">
        <v>6054</v>
      </c>
      <c r="P882" s="57">
        <v>7071</v>
      </c>
      <c r="Q882" s="57">
        <v>6689</v>
      </c>
      <c r="R882" s="57">
        <v>7177</v>
      </c>
      <c r="S882" s="57">
        <v>6747</v>
      </c>
      <c r="T882" s="57">
        <v>7422</v>
      </c>
      <c r="U882" s="57">
        <v>6456</v>
      </c>
    </row>
    <row r="883" spans="1:21" x14ac:dyDescent="0.2">
      <c r="A883" s="266" t="s">
        <v>172</v>
      </c>
      <c r="B883" s="267" t="s">
        <v>172</v>
      </c>
      <c r="C883" s="268" t="s">
        <v>172</v>
      </c>
      <c r="D883" s="99" t="s">
        <v>28</v>
      </c>
      <c r="E883" s="54">
        <v>5001204594</v>
      </c>
      <c r="F883" s="56">
        <v>24</v>
      </c>
      <c r="G883" s="54" t="s">
        <v>26</v>
      </c>
      <c r="H883" s="54" t="s">
        <v>52</v>
      </c>
      <c r="I883" s="54">
        <v>18</v>
      </c>
      <c r="J883" s="57">
        <v>3219</v>
      </c>
      <c r="K883" s="57">
        <v>3389</v>
      </c>
      <c r="L883" s="57">
        <v>3511</v>
      </c>
      <c r="M883" s="57">
        <v>3253</v>
      </c>
      <c r="N883" s="57">
        <v>3406</v>
      </c>
      <c r="O883" s="57">
        <v>3205</v>
      </c>
      <c r="P883" s="57">
        <v>3632</v>
      </c>
      <c r="Q883" s="57">
        <v>3332</v>
      </c>
      <c r="R883" s="57">
        <v>3571</v>
      </c>
      <c r="S883" s="57">
        <v>3259</v>
      </c>
      <c r="T883" s="57">
        <v>2975</v>
      </c>
      <c r="U883" s="57">
        <v>3601</v>
      </c>
    </row>
    <row r="884" spans="1:21" x14ac:dyDescent="0.2">
      <c r="A884" s="266" t="s">
        <v>172</v>
      </c>
      <c r="B884" s="267" t="s">
        <v>172</v>
      </c>
      <c r="C884" s="268" t="s">
        <v>172</v>
      </c>
      <c r="D884" s="99" t="s">
        <v>28</v>
      </c>
      <c r="E884" s="54">
        <v>5000186211</v>
      </c>
      <c r="F884" s="56">
        <v>24</v>
      </c>
      <c r="G884" s="54" t="s">
        <v>26</v>
      </c>
      <c r="H884" s="54" t="s">
        <v>52</v>
      </c>
      <c r="I884" s="54">
        <v>18</v>
      </c>
      <c r="J884" s="57">
        <v>4344</v>
      </c>
      <c r="K884" s="57">
        <v>3969</v>
      </c>
      <c r="L884" s="57">
        <v>4819</v>
      </c>
      <c r="M884" s="57">
        <v>4826</v>
      </c>
      <c r="N884" s="57">
        <v>4893</v>
      </c>
      <c r="O884" s="57">
        <v>5438</v>
      </c>
      <c r="P884" s="57">
        <v>5047</v>
      </c>
      <c r="Q884" s="57">
        <v>4923</v>
      </c>
      <c r="R884" s="57">
        <v>5070</v>
      </c>
      <c r="S884" s="57">
        <v>4348</v>
      </c>
      <c r="T884" s="57">
        <v>4406</v>
      </c>
      <c r="U884" s="57">
        <v>3965</v>
      </c>
    </row>
    <row r="885" spans="1:21" x14ac:dyDescent="0.2">
      <c r="A885" s="266" t="s">
        <v>172</v>
      </c>
      <c r="B885" s="267" t="s">
        <v>172</v>
      </c>
      <c r="C885" s="268" t="s">
        <v>172</v>
      </c>
      <c r="D885" s="99" t="s">
        <v>28</v>
      </c>
      <c r="E885" s="54">
        <v>5000047315</v>
      </c>
      <c r="F885" s="56">
        <v>24</v>
      </c>
      <c r="G885" s="54" t="s">
        <v>26</v>
      </c>
      <c r="H885" s="54" t="s">
        <v>52</v>
      </c>
      <c r="I885" s="54">
        <v>18</v>
      </c>
      <c r="J885" s="57">
        <v>3400</v>
      </c>
      <c r="K885" s="57">
        <v>3169</v>
      </c>
      <c r="L885" s="57">
        <v>3266</v>
      </c>
      <c r="M885" s="57">
        <v>3170</v>
      </c>
      <c r="N885" s="57">
        <v>2906</v>
      </c>
      <c r="O885" s="57">
        <v>3385</v>
      </c>
      <c r="P885" s="57">
        <v>3859</v>
      </c>
      <c r="Q885" s="57">
        <v>3241</v>
      </c>
      <c r="R885" s="57">
        <v>2723</v>
      </c>
      <c r="S885" s="57">
        <v>3510</v>
      </c>
      <c r="T885" s="57">
        <v>3340</v>
      </c>
      <c r="U885" s="57">
        <v>3626</v>
      </c>
    </row>
    <row r="886" spans="1:21" x14ac:dyDescent="0.2">
      <c r="A886" s="266" t="s">
        <v>172</v>
      </c>
      <c r="B886" s="267" t="s">
        <v>172</v>
      </c>
      <c r="C886" s="268" t="s">
        <v>172</v>
      </c>
      <c r="D886" s="99" t="s">
        <v>28</v>
      </c>
      <c r="E886" s="54">
        <v>5000388585</v>
      </c>
      <c r="F886" s="56">
        <v>24</v>
      </c>
      <c r="G886" s="54" t="s">
        <v>26</v>
      </c>
      <c r="H886" s="54" t="s">
        <v>52</v>
      </c>
      <c r="I886" s="54">
        <v>18</v>
      </c>
      <c r="J886" s="57">
        <v>2277</v>
      </c>
      <c r="K886" s="57">
        <v>1782</v>
      </c>
      <c r="L886" s="57">
        <v>2120</v>
      </c>
      <c r="M886" s="57">
        <v>2438</v>
      </c>
      <c r="N886" s="57">
        <v>2685</v>
      </c>
      <c r="O886" s="57">
        <v>2256</v>
      </c>
      <c r="P886" s="57">
        <v>2719</v>
      </c>
      <c r="Q886" s="57">
        <v>3134</v>
      </c>
      <c r="R886" s="57">
        <v>2940</v>
      </c>
      <c r="S886" s="57">
        <v>3006</v>
      </c>
      <c r="T886" s="57">
        <v>2822</v>
      </c>
      <c r="U886" s="57">
        <v>3176</v>
      </c>
    </row>
    <row r="887" spans="1:21" x14ac:dyDescent="0.2">
      <c r="A887" s="266" t="s">
        <v>172</v>
      </c>
      <c r="B887" s="267" t="s">
        <v>172</v>
      </c>
      <c r="C887" s="268" t="s">
        <v>172</v>
      </c>
      <c r="D887" s="99" t="s">
        <v>28</v>
      </c>
      <c r="E887" s="54">
        <v>5001220708</v>
      </c>
      <c r="F887" s="56">
        <v>24</v>
      </c>
      <c r="G887" s="54" t="s">
        <v>26</v>
      </c>
      <c r="H887" s="54" t="s">
        <v>52</v>
      </c>
      <c r="I887" s="54">
        <v>18</v>
      </c>
      <c r="J887" s="57">
        <v>2729</v>
      </c>
      <c r="K887" s="57">
        <v>3420</v>
      </c>
      <c r="L887" s="57">
        <v>3497</v>
      </c>
      <c r="M887" s="57">
        <v>3326</v>
      </c>
      <c r="N887" s="57">
        <v>3633</v>
      </c>
      <c r="O887" s="57">
        <v>3335</v>
      </c>
      <c r="P887" s="57">
        <v>3902</v>
      </c>
      <c r="Q887" s="57">
        <v>3557</v>
      </c>
      <c r="R887" s="57">
        <v>3483</v>
      </c>
      <c r="S887" s="57">
        <v>3767</v>
      </c>
      <c r="T887" s="57">
        <v>3177</v>
      </c>
      <c r="U887" s="57">
        <v>2984</v>
      </c>
    </row>
    <row r="888" spans="1:21" x14ac:dyDescent="0.2">
      <c r="A888" s="266" t="s">
        <v>172</v>
      </c>
      <c r="B888" s="267" t="s">
        <v>172</v>
      </c>
      <c r="C888" s="268" t="s">
        <v>172</v>
      </c>
      <c r="D888" s="99" t="s">
        <v>28</v>
      </c>
      <c r="E888" s="54">
        <v>5000114206</v>
      </c>
      <c r="F888" s="56">
        <v>24</v>
      </c>
      <c r="G888" s="54" t="s">
        <v>26</v>
      </c>
      <c r="H888" s="54" t="s">
        <v>52</v>
      </c>
      <c r="I888" s="54">
        <v>18</v>
      </c>
      <c r="J888" s="57">
        <v>3379</v>
      </c>
      <c r="K888" s="57">
        <v>3153</v>
      </c>
      <c r="L888" s="57">
        <v>3259</v>
      </c>
      <c r="M888" s="57">
        <v>3162</v>
      </c>
      <c r="N888" s="57">
        <v>3608</v>
      </c>
      <c r="O888" s="57">
        <v>3460</v>
      </c>
      <c r="P888" s="57">
        <v>2854</v>
      </c>
      <c r="Q888" s="57">
        <v>2480</v>
      </c>
      <c r="R888" s="57">
        <v>2633</v>
      </c>
      <c r="S888" s="57">
        <v>2617</v>
      </c>
      <c r="T888" s="57">
        <v>2523</v>
      </c>
      <c r="U888" s="57">
        <v>2771</v>
      </c>
    </row>
    <row r="889" spans="1:21" x14ac:dyDescent="0.2">
      <c r="A889" s="266" t="s">
        <v>172</v>
      </c>
      <c r="B889" s="267" t="s">
        <v>172</v>
      </c>
      <c r="C889" s="268" t="s">
        <v>172</v>
      </c>
      <c r="D889" s="99" t="s">
        <v>28</v>
      </c>
      <c r="E889" s="54">
        <v>5000698406</v>
      </c>
      <c r="F889" s="56">
        <v>24</v>
      </c>
      <c r="G889" s="54" t="s">
        <v>26</v>
      </c>
      <c r="H889" s="54" t="s">
        <v>52</v>
      </c>
      <c r="I889" s="54">
        <v>18</v>
      </c>
      <c r="J889" s="57">
        <v>2705</v>
      </c>
      <c r="K889" s="57">
        <v>2280</v>
      </c>
      <c r="L889" s="57">
        <v>2210</v>
      </c>
      <c r="M889" s="57">
        <v>2301</v>
      </c>
      <c r="N889" s="57">
        <v>2390</v>
      </c>
      <c r="O889" s="57">
        <v>2342</v>
      </c>
      <c r="P889" s="57">
        <v>2425</v>
      </c>
      <c r="Q889" s="57">
        <v>2535</v>
      </c>
      <c r="R889" s="57">
        <v>2351</v>
      </c>
      <c r="S889" s="57">
        <v>2470</v>
      </c>
      <c r="T889" s="57">
        <v>2215</v>
      </c>
      <c r="U889" s="57">
        <v>2272</v>
      </c>
    </row>
    <row r="890" spans="1:21" x14ac:dyDescent="0.2">
      <c r="A890" s="266" t="s">
        <v>172</v>
      </c>
      <c r="B890" s="267" t="s">
        <v>172</v>
      </c>
      <c r="C890" s="268" t="s">
        <v>172</v>
      </c>
      <c r="D890" s="99" t="s">
        <v>28</v>
      </c>
      <c r="E890" s="54">
        <v>5000011646</v>
      </c>
      <c r="F890" s="56">
        <v>24</v>
      </c>
      <c r="G890" s="54" t="s">
        <v>26</v>
      </c>
      <c r="H890" s="54" t="s">
        <v>52</v>
      </c>
      <c r="I890" s="54">
        <v>18</v>
      </c>
      <c r="J890" s="57">
        <v>5930</v>
      </c>
      <c r="K890" s="57">
        <v>6200</v>
      </c>
      <c r="L890" s="57">
        <v>6330</v>
      </c>
      <c r="M890" s="57">
        <v>5990</v>
      </c>
      <c r="N890" s="57">
        <v>6310</v>
      </c>
      <c r="O890" s="57">
        <v>6200</v>
      </c>
      <c r="P890" s="57">
        <v>6940</v>
      </c>
      <c r="Q890" s="57">
        <v>5120</v>
      </c>
      <c r="R890" s="57">
        <v>6680</v>
      </c>
      <c r="S890" s="57">
        <v>6180</v>
      </c>
      <c r="T890" s="57">
        <v>6100</v>
      </c>
      <c r="U890" s="57">
        <v>6670</v>
      </c>
    </row>
    <row r="891" spans="1:21" x14ac:dyDescent="0.2">
      <c r="A891" s="266" t="s">
        <v>172</v>
      </c>
      <c r="B891" s="267" t="s">
        <v>172</v>
      </c>
      <c r="C891" s="268" t="s">
        <v>172</v>
      </c>
      <c r="D891" s="99" t="s">
        <v>28</v>
      </c>
      <c r="E891" s="54">
        <v>5001264961</v>
      </c>
      <c r="F891" s="56">
        <v>24</v>
      </c>
      <c r="G891" s="54" t="s">
        <v>26</v>
      </c>
      <c r="H891" s="54" t="s">
        <v>52</v>
      </c>
      <c r="I891" s="54">
        <v>18</v>
      </c>
      <c r="J891" s="57">
        <v>5092</v>
      </c>
      <c r="K891" s="57">
        <v>5371</v>
      </c>
      <c r="L891" s="57">
        <v>5573</v>
      </c>
      <c r="M891" s="57">
        <v>5189</v>
      </c>
      <c r="N891" s="57">
        <v>5372</v>
      </c>
      <c r="O891" s="57">
        <v>5290</v>
      </c>
      <c r="P891" s="57">
        <v>5909</v>
      </c>
      <c r="Q891" s="57">
        <v>5404</v>
      </c>
      <c r="R891" s="57">
        <v>5707</v>
      </c>
      <c r="S891" s="57">
        <v>5349</v>
      </c>
      <c r="T891" s="57">
        <v>5318</v>
      </c>
      <c r="U891" s="57">
        <v>7381</v>
      </c>
    </row>
    <row r="892" spans="1:21" x14ac:dyDescent="0.2">
      <c r="A892" s="266" t="s">
        <v>172</v>
      </c>
      <c r="B892" s="267" t="s">
        <v>172</v>
      </c>
      <c r="C892" s="268" t="s">
        <v>172</v>
      </c>
      <c r="D892" s="99" t="s">
        <v>28</v>
      </c>
      <c r="E892" s="54">
        <v>5000500818</v>
      </c>
      <c r="F892" s="56">
        <v>24</v>
      </c>
      <c r="G892" s="54" t="s">
        <v>26</v>
      </c>
      <c r="H892" s="54" t="s">
        <v>52</v>
      </c>
      <c r="I892" s="54">
        <v>18</v>
      </c>
      <c r="J892" s="57">
        <v>3710</v>
      </c>
      <c r="K892" s="57">
        <v>3543</v>
      </c>
      <c r="L892" s="57">
        <v>3905</v>
      </c>
      <c r="M892" s="57">
        <v>3598</v>
      </c>
      <c r="N892" s="57">
        <v>3898</v>
      </c>
      <c r="O892" s="57">
        <v>4182</v>
      </c>
      <c r="P892" s="57">
        <v>4089</v>
      </c>
      <c r="Q892" s="57">
        <v>3910</v>
      </c>
      <c r="R892" s="57">
        <v>4080</v>
      </c>
      <c r="S892" s="57">
        <v>3849</v>
      </c>
      <c r="T892" s="57">
        <v>3695</v>
      </c>
      <c r="U892" s="57">
        <v>3977</v>
      </c>
    </row>
    <row r="893" spans="1:21" x14ac:dyDescent="0.2">
      <c r="A893" s="266" t="s">
        <v>172</v>
      </c>
      <c r="B893" s="267" t="s">
        <v>172</v>
      </c>
      <c r="C893" s="268" t="s">
        <v>172</v>
      </c>
      <c r="D893" s="99" t="s">
        <v>28</v>
      </c>
      <c r="E893" s="54">
        <v>5000979702</v>
      </c>
      <c r="F893" s="56">
        <v>24</v>
      </c>
      <c r="G893" s="54" t="s">
        <v>26</v>
      </c>
      <c r="H893" s="54" t="s">
        <v>52</v>
      </c>
      <c r="I893" s="54">
        <v>18</v>
      </c>
      <c r="J893" s="57">
        <v>1685</v>
      </c>
      <c r="K893" s="57">
        <v>1551</v>
      </c>
      <c r="L893" s="57">
        <v>1598</v>
      </c>
      <c r="M893" s="57">
        <v>1473</v>
      </c>
      <c r="N893" s="57">
        <v>1671</v>
      </c>
      <c r="O893" s="57">
        <v>1593</v>
      </c>
      <c r="P893" s="57">
        <v>1939</v>
      </c>
      <c r="Q893" s="57">
        <v>1735</v>
      </c>
      <c r="R893" s="57">
        <v>1790.3340000000001</v>
      </c>
      <c r="S893" s="57">
        <v>1496.347</v>
      </c>
      <c r="T893" s="57">
        <v>1658.319</v>
      </c>
      <c r="U893" s="57">
        <v>1732</v>
      </c>
    </row>
    <row r="894" spans="1:21" x14ac:dyDescent="0.2">
      <c r="A894" s="266" t="s">
        <v>172</v>
      </c>
      <c r="B894" s="267" t="s">
        <v>172</v>
      </c>
      <c r="C894" s="268" t="s">
        <v>172</v>
      </c>
      <c r="D894" s="99" t="s">
        <v>28</v>
      </c>
      <c r="E894" s="54">
        <v>5001511799</v>
      </c>
      <c r="F894" s="56">
        <v>24</v>
      </c>
      <c r="G894" s="54" t="s">
        <v>26</v>
      </c>
      <c r="H894" s="54" t="s">
        <v>52</v>
      </c>
      <c r="I894" s="54">
        <v>18</v>
      </c>
      <c r="J894" s="57">
        <v>2340</v>
      </c>
      <c r="K894" s="57">
        <v>2210</v>
      </c>
      <c r="L894" s="57">
        <v>2320</v>
      </c>
      <c r="M894" s="57">
        <v>2350</v>
      </c>
      <c r="N894" s="57">
        <v>2220</v>
      </c>
      <c r="O894" s="57">
        <v>2210</v>
      </c>
      <c r="P894" s="57">
        <v>2400</v>
      </c>
      <c r="Q894" s="57">
        <v>2170</v>
      </c>
      <c r="R894" s="57">
        <v>2450</v>
      </c>
      <c r="S894" s="57">
        <v>2210</v>
      </c>
      <c r="T894" s="57">
        <v>2170</v>
      </c>
      <c r="U894" s="57">
        <v>2530</v>
      </c>
    </row>
    <row r="895" spans="1:21" x14ac:dyDescent="0.2">
      <c r="A895" s="266" t="s">
        <v>172</v>
      </c>
      <c r="B895" s="267" t="s">
        <v>172</v>
      </c>
      <c r="C895" s="268" t="s">
        <v>172</v>
      </c>
      <c r="D895" s="99" t="s">
        <v>28</v>
      </c>
      <c r="E895" s="54">
        <v>5001202688</v>
      </c>
      <c r="F895" s="56">
        <v>24</v>
      </c>
      <c r="G895" s="54" t="s">
        <v>26</v>
      </c>
      <c r="H895" s="54" t="s">
        <v>52</v>
      </c>
      <c r="I895" s="54">
        <v>18</v>
      </c>
      <c r="J895" s="57">
        <v>3246</v>
      </c>
      <c r="K895" s="57">
        <v>2964</v>
      </c>
      <c r="L895" s="57">
        <v>2961</v>
      </c>
      <c r="M895" s="57">
        <v>2945</v>
      </c>
      <c r="N895" s="57">
        <v>3252</v>
      </c>
      <c r="O895" s="57">
        <v>3025</v>
      </c>
      <c r="P895" s="57">
        <v>2927</v>
      </c>
      <c r="Q895" s="57">
        <v>3275</v>
      </c>
      <c r="R895" s="57">
        <v>3061</v>
      </c>
      <c r="S895" s="57">
        <v>3227</v>
      </c>
      <c r="T895" s="57">
        <v>3011</v>
      </c>
      <c r="U895" s="57">
        <v>3292</v>
      </c>
    </row>
    <row r="896" spans="1:21" x14ac:dyDescent="0.2">
      <c r="A896" s="266" t="s">
        <v>172</v>
      </c>
      <c r="B896" s="267" t="s">
        <v>172</v>
      </c>
      <c r="C896" s="268" t="s">
        <v>172</v>
      </c>
      <c r="D896" s="99" t="s">
        <v>28</v>
      </c>
      <c r="E896" s="54">
        <v>5001508062</v>
      </c>
      <c r="F896" s="56">
        <v>24</v>
      </c>
      <c r="G896" s="54" t="s">
        <v>26</v>
      </c>
      <c r="H896" s="54" t="s">
        <v>52</v>
      </c>
      <c r="I896" s="54">
        <v>18</v>
      </c>
      <c r="J896" s="57">
        <v>6091</v>
      </c>
      <c r="K896" s="57"/>
      <c r="L896" s="57">
        <v>5941</v>
      </c>
      <c r="M896" s="57"/>
      <c r="N896" s="57">
        <v>6062</v>
      </c>
      <c r="O896" s="57"/>
      <c r="P896" s="57">
        <v>6465</v>
      </c>
      <c r="Q896" s="57"/>
      <c r="R896" s="57">
        <v>6469</v>
      </c>
      <c r="S896" s="57"/>
      <c r="T896" s="57">
        <v>6209</v>
      </c>
      <c r="U896" s="57"/>
    </row>
    <row r="897" spans="1:21" x14ac:dyDescent="0.2">
      <c r="A897" s="266" t="s">
        <v>172</v>
      </c>
      <c r="B897" s="267" t="s">
        <v>172</v>
      </c>
      <c r="C897" s="268" t="s">
        <v>172</v>
      </c>
      <c r="D897" s="99" t="s">
        <v>28</v>
      </c>
      <c r="E897" s="54">
        <v>5000793020</v>
      </c>
      <c r="F897" s="56">
        <v>24</v>
      </c>
      <c r="G897" s="54" t="s">
        <v>26</v>
      </c>
      <c r="H897" s="54" t="s">
        <v>52</v>
      </c>
      <c r="I897" s="54">
        <v>18</v>
      </c>
      <c r="J897" s="57">
        <v>3788</v>
      </c>
      <c r="K897" s="57">
        <v>4113</v>
      </c>
      <c r="L897" s="57">
        <v>3870</v>
      </c>
      <c r="M897" s="57">
        <v>3903</v>
      </c>
      <c r="N897" s="57">
        <v>4009</v>
      </c>
      <c r="O897" s="57">
        <v>4352</v>
      </c>
      <c r="P897" s="57">
        <v>4194</v>
      </c>
      <c r="Q897" s="57">
        <v>4348</v>
      </c>
      <c r="R897" s="57">
        <v>4675</v>
      </c>
      <c r="S897" s="57">
        <v>4233</v>
      </c>
      <c r="T897" s="57">
        <v>4538</v>
      </c>
      <c r="U897" s="57">
        <v>4556</v>
      </c>
    </row>
    <row r="898" spans="1:21" x14ac:dyDescent="0.2">
      <c r="A898" s="266" t="s">
        <v>172</v>
      </c>
      <c r="B898" s="267" t="s">
        <v>172</v>
      </c>
      <c r="C898" s="268" t="s">
        <v>172</v>
      </c>
      <c r="D898" s="99" t="s">
        <v>28</v>
      </c>
      <c r="E898" s="54">
        <v>5001280611</v>
      </c>
      <c r="F898" s="56">
        <v>24</v>
      </c>
      <c r="G898" s="54" t="s">
        <v>26</v>
      </c>
      <c r="H898" s="54" t="s">
        <v>52</v>
      </c>
      <c r="I898" s="54">
        <v>18</v>
      </c>
      <c r="J898" s="57">
        <v>5620</v>
      </c>
      <c r="K898" s="57">
        <v>5610</v>
      </c>
      <c r="L898" s="57">
        <v>6820</v>
      </c>
      <c r="M898" s="57">
        <v>7719</v>
      </c>
      <c r="N898" s="57">
        <v>7606</v>
      </c>
      <c r="O898" s="57">
        <v>8397</v>
      </c>
      <c r="P898" s="57">
        <v>7979</v>
      </c>
      <c r="Q898" s="57">
        <v>8695</v>
      </c>
      <c r="R898" s="57">
        <v>8151</v>
      </c>
      <c r="S898" s="57">
        <v>8045</v>
      </c>
      <c r="T898" s="57">
        <v>8322</v>
      </c>
      <c r="U898" s="57">
        <v>8047</v>
      </c>
    </row>
    <row r="899" spans="1:21" x14ac:dyDescent="0.2">
      <c r="A899" s="266" t="s">
        <v>172</v>
      </c>
      <c r="B899" s="267" t="s">
        <v>172</v>
      </c>
      <c r="C899" s="268" t="s">
        <v>172</v>
      </c>
      <c r="D899" s="99" t="s">
        <v>28</v>
      </c>
      <c r="E899" s="54">
        <v>5001018128</v>
      </c>
      <c r="F899" s="56">
        <v>24</v>
      </c>
      <c r="G899" s="54" t="s">
        <v>26</v>
      </c>
      <c r="H899" s="54" t="s">
        <v>52</v>
      </c>
      <c r="I899" s="54">
        <v>18</v>
      </c>
      <c r="J899" s="57">
        <v>5380</v>
      </c>
      <c r="K899" s="57">
        <v>4920</v>
      </c>
      <c r="L899" s="57">
        <v>4890</v>
      </c>
      <c r="M899" s="57">
        <v>5000</v>
      </c>
      <c r="N899" s="57">
        <v>5721</v>
      </c>
      <c r="O899" s="57">
        <v>5570</v>
      </c>
      <c r="P899" s="57">
        <v>5604</v>
      </c>
      <c r="Q899" s="57">
        <v>6244</v>
      </c>
      <c r="R899" s="57">
        <v>5770</v>
      </c>
      <c r="S899" s="57">
        <v>6150</v>
      </c>
      <c r="T899" s="57">
        <v>5468</v>
      </c>
      <c r="U899" s="57">
        <v>6104</v>
      </c>
    </row>
    <row r="900" spans="1:21" x14ac:dyDescent="0.2">
      <c r="A900" s="266" t="s">
        <v>172</v>
      </c>
      <c r="B900" s="267" t="s">
        <v>172</v>
      </c>
      <c r="C900" s="268" t="s">
        <v>172</v>
      </c>
      <c r="D900" s="99" t="s">
        <v>28</v>
      </c>
      <c r="E900" s="54">
        <v>5000572379</v>
      </c>
      <c r="F900" s="56">
        <v>24</v>
      </c>
      <c r="G900" s="54" t="s">
        <v>26</v>
      </c>
      <c r="H900" s="54" t="s">
        <v>52</v>
      </c>
      <c r="I900" s="54">
        <v>18</v>
      </c>
      <c r="J900" s="57">
        <v>2559</v>
      </c>
      <c r="K900" s="57">
        <v>2664</v>
      </c>
      <c r="L900" s="57">
        <v>2859</v>
      </c>
      <c r="M900" s="57">
        <v>2821</v>
      </c>
      <c r="N900" s="57">
        <v>2755</v>
      </c>
      <c r="O900" s="57">
        <v>3080</v>
      </c>
      <c r="P900" s="57">
        <v>2949</v>
      </c>
      <c r="Q900" s="57">
        <v>2948</v>
      </c>
      <c r="R900" s="57">
        <v>3102</v>
      </c>
      <c r="S900" s="57">
        <v>2839</v>
      </c>
      <c r="T900" s="57">
        <v>2705</v>
      </c>
      <c r="U900" s="57">
        <v>2952</v>
      </c>
    </row>
    <row r="901" spans="1:21" x14ac:dyDescent="0.2">
      <c r="A901" s="266" t="s">
        <v>172</v>
      </c>
      <c r="B901" s="267" t="s">
        <v>172</v>
      </c>
      <c r="C901" s="268" t="s">
        <v>172</v>
      </c>
      <c r="D901" s="99" t="s">
        <v>28</v>
      </c>
      <c r="E901" s="54">
        <v>5001694905</v>
      </c>
      <c r="F901" s="56">
        <v>24</v>
      </c>
      <c r="G901" s="54" t="s">
        <v>26</v>
      </c>
      <c r="H901" s="54" t="s">
        <v>52</v>
      </c>
      <c r="I901" s="54">
        <v>18</v>
      </c>
      <c r="J901" s="57">
        <v>3110</v>
      </c>
      <c r="K901" s="57">
        <v>2990</v>
      </c>
      <c r="L901" s="57">
        <v>3220</v>
      </c>
      <c r="M901" s="57">
        <v>3200</v>
      </c>
      <c r="N901" s="57">
        <v>3160</v>
      </c>
      <c r="O901" s="57">
        <v>3700</v>
      </c>
      <c r="P901" s="57">
        <v>3440</v>
      </c>
      <c r="Q901" s="57">
        <v>3380</v>
      </c>
      <c r="R901" s="57">
        <v>3329</v>
      </c>
      <c r="S901" s="57">
        <v>4341</v>
      </c>
      <c r="T901" s="57">
        <v>6705</v>
      </c>
      <c r="U901" s="57">
        <v>5990</v>
      </c>
    </row>
    <row r="902" spans="1:21" x14ac:dyDescent="0.2">
      <c r="A902" s="266" t="s">
        <v>172</v>
      </c>
      <c r="B902" s="267" t="s">
        <v>172</v>
      </c>
      <c r="C902" s="268" t="s">
        <v>172</v>
      </c>
      <c r="D902" s="99" t="s">
        <v>28</v>
      </c>
      <c r="E902" s="54">
        <v>5000544751</v>
      </c>
      <c r="F902" s="56">
        <v>24</v>
      </c>
      <c r="G902" s="54" t="s">
        <v>26</v>
      </c>
      <c r="H902" s="54" t="s">
        <v>52</v>
      </c>
      <c r="I902" s="54">
        <v>18</v>
      </c>
      <c r="J902" s="57">
        <v>2980</v>
      </c>
      <c r="K902" s="57">
        <v>2696</v>
      </c>
      <c r="L902" s="57">
        <v>2724</v>
      </c>
      <c r="M902" s="57">
        <v>2715</v>
      </c>
      <c r="N902" s="57">
        <v>2973</v>
      </c>
      <c r="O902" s="57">
        <v>2816</v>
      </c>
      <c r="P902" s="57">
        <v>2854</v>
      </c>
      <c r="Q902" s="57">
        <v>3162</v>
      </c>
      <c r="R902" s="57">
        <v>2909</v>
      </c>
      <c r="S902" s="57">
        <v>2999</v>
      </c>
      <c r="T902" s="57">
        <v>2820</v>
      </c>
      <c r="U902" s="57">
        <v>4374</v>
      </c>
    </row>
    <row r="903" spans="1:21" x14ac:dyDescent="0.2">
      <c r="A903" s="266" t="s">
        <v>172</v>
      </c>
      <c r="B903" s="267" t="s">
        <v>172</v>
      </c>
      <c r="C903" s="268" t="s">
        <v>172</v>
      </c>
      <c r="D903" s="99" t="s">
        <v>28</v>
      </c>
      <c r="E903" s="54">
        <v>5000894579</v>
      </c>
      <c r="F903" s="56">
        <v>24</v>
      </c>
      <c r="G903" s="54" t="s">
        <v>26</v>
      </c>
      <c r="H903" s="54" t="s">
        <v>52</v>
      </c>
      <c r="I903" s="54">
        <v>18</v>
      </c>
      <c r="J903" s="57">
        <v>6656</v>
      </c>
      <c r="K903" s="57">
        <v>6393</v>
      </c>
      <c r="L903" s="57">
        <v>6244</v>
      </c>
      <c r="M903" s="57">
        <v>6383</v>
      </c>
      <c r="N903" s="57">
        <v>5750</v>
      </c>
      <c r="O903" s="57">
        <v>6057</v>
      </c>
      <c r="P903" s="57">
        <v>6694</v>
      </c>
      <c r="Q903" s="57">
        <v>6246</v>
      </c>
      <c r="R903" s="57">
        <v>6353</v>
      </c>
      <c r="S903" s="57">
        <v>5988</v>
      </c>
      <c r="T903" s="57">
        <v>6370</v>
      </c>
      <c r="U903" s="57">
        <v>4854</v>
      </c>
    </row>
    <row r="904" spans="1:21" x14ac:dyDescent="0.2">
      <c r="A904" s="266" t="s">
        <v>172</v>
      </c>
      <c r="B904" s="267" t="s">
        <v>172</v>
      </c>
      <c r="C904" s="268" t="s">
        <v>172</v>
      </c>
      <c r="D904" s="99" t="s">
        <v>28</v>
      </c>
      <c r="E904" s="54">
        <v>5001695812</v>
      </c>
      <c r="F904" s="56">
        <v>24</v>
      </c>
      <c r="G904" s="54" t="s">
        <v>26</v>
      </c>
      <c r="H904" s="54" t="s">
        <v>52</v>
      </c>
      <c r="I904" s="54">
        <v>18</v>
      </c>
      <c r="J904" s="57">
        <v>3934</v>
      </c>
      <c r="K904" s="57">
        <v>3819</v>
      </c>
      <c r="L904" s="57">
        <v>4026</v>
      </c>
      <c r="M904" s="57">
        <v>3838</v>
      </c>
      <c r="N904" s="57">
        <v>4064</v>
      </c>
      <c r="O904" s="57">
        <v>4385</v>
      </c>
      <c r="P904" s="57">
        <v>4207</v>
      </c>
      <c r="Q904" s="57">
        <v>4061</v>
      </c>
      <c r="R904" s="57">
        <v>4612</v>
      </c>
      <c r="S904" s="57">
        <v>3995</v>
      </c>
      <c r="T904" s="57">
        <v>4065</v>
      </c>
      <c r="U904" s="57">
        <v>4412</v>
      </c>
    </row>
    <row r="905" spans="1:21" x14ac:dyDescent="0.2">
      <c r="A905" s="266" t="s">
        <v>172</v>
      </c>
      <c r="B905" s="267" t="s">
        <v>172</v>
      </c>
      <c r="C905" s="268" t="s">
        <v>172</v>
      </c>
      <c r="D905" s="99" t="s">
        <v>28</v>
      </c>
      <c r="E905" s="54">
        <v>5000456315</v>
      </c>
      <c r="F905" s="56">
        <v>24</v>
      </c>
      <c r="G905" s="54" t="s">
        <v>26</v>
      </c>
      <c r="H905" s="54" t="s">
        <v>52</v>
      </c>
      <c r="I905" s="54">
        <v>18</v>
      </c>
      <c r="J905" s="57">
        <v>8652</v>
      </c>
      <c r="K905" s="57">
        <v>7857</v>
      </c>
      <c r="L905" s="57">
        <v>7816</v>
      </c>
      <c r="M905" s="57">
        <v>7962</v>
      </c>
      <c r="N905" s="57">
        <v>9050</v>
      </c>
      <c r="O905" s="57">
        <v>8842</v>
      </c>
      <c r="P905" s="57">
        <v>8995</v>
      </c>
      <c r="Q905" s="57">
        <v>9625</v>
      </c>
      <c r="R905" s="57">
        <v>9160</v>
      </c>
      <c r="S905" s="57">
        <v>9968</v>
      </c>
      <c r="T905" s="57">
        <v>9165</v>
      </c>
      <c r="U905" s="57">
        <v>10147</v>
      </c>
    </row>
    <row r="906" spans="1:21" x14ac:dyDescent="0.2">
      <c r="A906" s="266" t="s">
        <v>172</v>
      </c>
      <c r="B906" s="267" t="s">
        <v>172</v>
      </c>
      <c r="C906" s="268" t="s">
        <v>172</v>
      </c>
      <c r="D906" s="99" t="s">
        <v>28</v>
      </c>
      <c r="E906" s="54">
        <v>5001905902</v>
      </c>
      <c r="F906" s="56">
        <v>24</v>
      </c>
      <c r="G906" s="54" t="s">
        <v>26</v>
      </c>
      <c r="H906" s="54" t="s">
        <v>52</v>
      </c>
      <c r="I906" s="54">
        <v>18</v>
      </c>
      <c r="J906" s="57">
        <v>3480</v>
      </c>
      <c r="K906" s="57">
        <v>3315</v>
      </c>
      <c r="L906" s="57">
        <v>3619</v>
      </c>
      <c r="M906" s="57">
        <v>3460</v>
      </c>
      <c r="N906" s="57">
        <v>3704</v>
      </c>
      <c r="O906" s="57">
        <v>3979</v>
      </c>
      <c r="P906" s="57">
        <v>3892</v>
      </c>
      <c r="Q906" s="57">
        <v>3779</v>
      </c>
      <c r="R906" s="57">
        <v>4228</v>
      </c>
      <c r="S906" s="57">
        <v>3624</v>
      </c>
      <c r="T906" s="57">
        <v>3524</v>
      </c>
      <c r="U906" s="57">
        <v>4090</v>
      </c>
    </row>
    <row r="907" spans="1:21" x14ac:dyDescent="0.2">
      <c r="A907" s="266" t="s">
        <v>172</v>
      </c>
      <c r="B907" s="267" t="s">
        <v>172</v>
      </c>
      <c r="C907" s="268" t="s">
        <v>172</v>
      </c>
      <c r="D907" s="99" t="s">
        <v>28</v>
      </c>
      <c r="E907" s="54">
        <v>5001789350</v>
      </c>
      <c r="F907" s="56">
        <v>24</v>
      </c>
      <c r="G907" s="54" t="s">
        <v>26</v>
      </c>
      <c r="H907" s="54" t="s">
        <v>52</v>
      </c>
      <c r="I907" s="54">
        <v>18</v>
      </c>
      <c r="J907" s="57">
        <v>2302</v>
      </c>
      <c r="K907" s="57">
        <v>2194</v>
      </c>
      <c r="L907" s="57">
        <v>2244</v>
      </c>
      <c r="M907" s="57">
        <v>2378</v>
      </c>
      <c r="N907" s="57">
        <v>2314</v>
      </c>
      <c r="O907" s="57">
        <v>2331</v>
      </c>
      <c r="P907" s="57">
        <v>2608</v>
      </c>
      <c r="Q907" s="57">
        <v>3015</v>
      </c>
      <c r="R907" s="57">
        <v>3878</v>
      </c>
      <c r="S907" s="57">
        <v>4167</v>
      </c>
      <c r="T907" s="57">
        <v>3544</v>
      </c>
      <c r="U907" s="57">
        <v>4131</v>
      </c>
    </row>
    <row r="908" spans="1:21" x14ac:dyDescent="0.2">
      <c r="A908" s="266" t="s">
        <v>172</v>
      </c>
      <c r="B908" s="267" t="s">
        <v>172</v>
      </c>
      <c r="C908" s="268" t="s">
        <v>172</v>
      </c>
      <c r="D908" s="99" t="s">
        <v>28</v>
      </c>
      <c r="E908" s="54">
        <v>5000400311</v>
      </c>
      <c r="F908" s="56">
        <v>24</v>
      </c>
      <c r="G908" s="54" t="s">
        <v>26</v>
      </c>
      <c r="H908" s="54" t="s">
        <v>52</v>
      </c>
      <c r="I908" s="54">
        <v>18</v>
      </c>
      <c r="J908" s="57">
        <v>3406</v>
      </c>
      <c r="K908" s="57">
        <v>3559</v>
      </c>
      <c r="L908" s="57">
        <v>3663</v>
      </c>
      <c r="M908" s="57">
        <v>3476</v>
      </c>
      <c r="N908" s="57">
        <v>3729</v>
      </c>
      <c r="O908" s="57">
        <v>3626</v>
      </c>
      <c r="P908" s="57">
        <v>4261</v>
      </c>
      <c r="Q908" s="57">
        <v>4112</v>
      </c>
      <c r="R908" s="57">
        <v>4262</v>
      </c>
      <c r="S908" s="57">
        <v>3882</v>
      </c>
      <c r="T908" s="57">
        <v>3659</v>
      </c>
      <c r="U908" s="57">
        <v>3991</v>
      </c>
    </row>
    <row r="909" spans="1:21" x14ac:dyDescent="0.2">
      <c r="A909" s="266" t="s">
        <v>172</v>
      </c>
      <c r="B909" s="267" t="s">
        <v>172</v>
      </c>
      <c r="C909" s="268" t="s">
        <v>172</v>
      </c>
      <c r="D909" s="99" t="s">
        <v>28</v>
      </c>
      <c r="E909" s="54">
        <v>5000311838</v>
      </c>
      <c r="F909" s="56">
        <v>24</v>
      </c>
      <c r="G909" s="54" t="s">
        <v>26</v>
      </c>
      <c r="H909" s="54" t="s">
        <v>52</v>
      </c>
      <c r="I909" s="54">
        <v>18</v>
      </c>
      <c r="J909" s="57">
        <v>4947</v>
      </c>
      <c r="K909" s="57">
        <v>5266</v>
      </c>
      <c r="L909" s="57">
        <v>4855</v>
      </c>
      <c r="M909" s="57">
        <v>5008</v>
      </c>
      <c r="N909" s="57">
        <v>5608</v>
      </c>
      <c r="O909" s="57">
        <v>5759</v>
      </c>
      <c r="P909" s="57">
        <v>5809</v>
      </c>
      <c r="Q909" s="57">
        <v>6144</v>
      </c>
      <c r="R909" s="57">
        <v>5436</v>
      </c>
      <c r="S909" s="57">
        <v>5339</v>
      </c>
      <c r="T909" s="57">
        <v>5767</v>
      </c>
      <c r="U909" s="57">
        <v>5996</v>
      </c>
    </row>
    <row r="910" spans="1:21" x14ac:dyDescent="0.2">
      <c r="A910" s="266" t="s">
        <v>172</v>
      </c>
      <c r="B910" s="267" t="s">
        <v>172</v>
      </c>
      <c r="C910" s="268" t="s">
        <v>172</v>
      </c>
      <c r="D910" s="99" t="s">
        <v>28</v>
      </c>
      <c r="E910" s="54">
        <v>5001803254</v>
      </c>
      <c r="F910" s="56">
        <v>24</v>
      </c>
      <c r="G910" s="54" t="s">
        <v>26</v>
      </c>
      <c r="H910" s="54" t="s">
        <v>52</v>
      </c>
      <c r="I910" s="54">
        <v>18</v>
      </c>
      <c r="J910" s="57">
        <v>7682</v>
      </c>
      <c r="K910" s="57">
        <v>6762</v>
      </c>
      <c r="L910" s="57">
        <v>6740</v>
      </c>
      <c r="M910" s="57">
        <v>7228</v>
      </c>
      <c r="N910" s="57">
        <v>6636</v>
      </c>
      <c r="O910" s="57">
        <v>6921</v>
      </c>
      <c r="P910" s="57">
        <v>8063</v>
      </c>
      <c r="Q910" s="57">
        <v>7634</v>
      </c>
      <c r="R910" s="57">
        <v>8047</v>
      </c>
      <c r="S910" s="57">
        <v>7544</v>
      </c>
      <c r="T910" s="57">
        <v>7332</v>
      </c>
      <c r="U910" s="57">
        <v>8047</v>
      </c>
    </row>
    <row r="911" spans="1:21" x14ac:dyDescent="0.2">
      <c r="A911" s="266" t="s">
        <v>172</v>
      </c>
      <c r="B911" s="267" t="s">
        <v>172</v>
      </c>
      <c r="C911" s="268" t="s">
        <v>172</v>
      </c>
      <c r="D911" s="99" t="s">
        <v>28</v>
      </c>
      <c r="E911" s="54">
        <v>5001210129</v>
      </c>
      <c r="F911" s="56">
        <v>24</v>
      </c>
      <c r="G911" s="54" t="s">
        <v>26</v>
      </c>
      <c r="H911" s="54" t="s">
        <v>52</v>
      </c>
      <c r="I911" s="54">
        <v>18</v>
      </c>
      <c r="J911" s="57"/>
      <c r="K911" s="57">
        <v>35434</v>
      </c>
      <c r="L911" s="57">
        <v>3333</v>
      </c>
      <c r="M911" s="57">
        <v>3162</v>
      </c>
      <c r="N911" s="57">
        <v>3665</v>
      </c>
      <c r="O911" s="57">
        <v>3404</v>
      </c>
      <c r="P911" s="57">
        <v>3736</v>
      </c>
      <c r="Q911" s="57">
        <v>3368</v>
      </c>
      <c r="R911" s="57">
        <v>3327</v>
      </c>
      <c r="S911" s="57">
        <v>3900</v>
      </c>
      <c r="T911" s="57">
        <v>3874</v>
      </c>
      <c r="U911" s="57">
        <v>4279</v>
      </c>
    </row>
    <row r="912" spans="1:21" x14ac:dyDescent="0.2">
      <c r="A912" s="266" t="s">
        <v>172</v>
      </c>
      <c r="B912" s="267" t="s">
        <v>172</v>
      </c>
      <c r="C912" s="268" t="s">
        <v>172</v>
      </c>
      <c r="D912" s="99" t="s">
        <v>28</v>
      </c>
      <c r="E912" s="54">
        <v>5000604323</v>
      </c>
      <c r="F912" s="56">
        <v>24</v>
      </c>
      <c r="G912" s="54" t="s">
        <v>26</v>
      </c>
      <c r="H912" s="54" t="s">
        <v>52</v>
      </c>
      <c r="I912" s="54">
        <v>18</v>
      </c>
      <c r="J912" s="57">
        <v>6547</v>
      </c>
      <c r="K912" s="57">
        <v>6660</v>
      </c>
      <c r="L912" s="57">
        <v>6247</v>
      </c>
      <c r="M912" s="57">
        <v>6413</v>
      </c>
      <c r="N912" s="57">
        <v>6263</v>
      </c>
      <c r="O912" s="57">
        <v>7074</v>
      </c>
      <c r="P912" s="57">
        <v>6809</v>
      </c>
      <c r="Q912" s="57">
        <v>7339</v>
      </c>
      <c r="R912" s="57">
        <v>6938</v>
      </c>
      <c r="S912" s="57">
        <v>6834</v>
      </c>
      <c r="T912" s="57">
        <v>7023</v>
      </c>
      <c r="U912" s="57">
        <v>6665</v>
      </c>
    </row>
    <row r="913" spans="1:21" x14ac:dyDescent="0.2">
      <c r="A913" s="266" t="s">
        <v>172</v>
      </c>
      <c r="B913" s="267" t="s">
        <v>172</v>
      </c>
      <c r="C913" s="268" t="s">
        <v>172</v>
      </c>
      <c r="D913" s="99" t="s">
        <v>28</v>
      </c>
      <c r="E913" s="54">
        <v>5001000870</v>
      </c>
      <c r="F913" s="56">
        <v>24</v>
      </c>
      <c r="G913" s="54" t="s">
        <v>26</v>
      </c>
      <c r="H913" s="54" t="s">
        <v>52</v>
      </c>
      <c r="I913" s="54">
        <v>18</v>
      </c>
      <c r="J913" s="57">
        <v>3050</v>
      </c>
      <c r="K913" s="57">
        <v>2960</v>
      </c>
      <c r="L913" s="57">
        <v>3080</v>
      </c>
      <c r="M913" s="57">
        <v>3180</v>
      </c>
      <c r="N913" s="57">
        <v>3060</v>
      </c>
      <c r="O913" s="57">
        <v>3090</v>
      </c>
      <c r="P913" s="57">
        <v>3420</v>
      </c>
      <c r="Q913" s="57">
        <v>3100</v>
      </c>
      <c r="R913" s="57">
        <v>3640</v>
      </c>
      <c r="S913" s="57">
        <v>3300</v>
      </c>
      <c r="T913" s="57">
        <v>3210</v>
      </c>
      <c r="U913" s="57">
        <v>3660</v>
      </c>
    </row>
    <row r="914" spans="1:21" x14ac:dyDescent="0.2">
      <c r="A914" s="266" t="s">
        <v>172</v>
      </c>
      <c r="B914" s="267" t="s">
        <v>172</v>
      </c>
      <c r="C914" s="268" t="s">
        <v>172</v>
      </c>
      <c r="D914" s="99" t="s">
        <v>28</v>
      </c>
      <c r="E914" s="54">
        <v>5001532714</v>
      </c>
      <c r="F914" s="56">
        <v>24</v>
      </c>
      <c r="G914" s="54" t="s">
        <v>26</v>
      </c>
      <c r="H914" s="54" t="s">
        <v>52</v>
      </c>
      <c r="I914" s="54">
        <v>18</v>
      </c>
      <c r="J914" s="57">
        <v>2410</v>
      </c>
      <c r="K914" s="57">
        <v>2980</v>
      </c>
      <c r="L914" s="57">
        <v>2980</v>
      </c>
      <c r="M914" s="57">
        <v>3550</v>
      </c>
      <c r="N914" s="57">
        <v>3960</v>
      </c>
      <c r="O914" s="57">
        <v>4100</v>
      </c>
      <c r="P914" s="57">
        <v>4430</v>
      </c>
      <c r="Q914" s="57">
        <v>4140</v>
      </c>
      <c r="R914" s="57">
        <v>4440</v>
      </c>
      <c r="S914" s="57">
        <v>4120</v>
      </c>
      <c r="T914" s="57">
        <v>4470</v>
      </c>
      <c r="U914" s="57">
        <v>3960</v>
      </c>
    </row>
    <row r="915" spans="1:21" x14ac:dyDescent="0.2">
      <c r="A915" s="266" t="s">
        <v>172</v>
      </c>
      <c r="B915" s="267" t="s">
        <v>172</v>
      </c>
      <c r="C915" s="268" t="s">
        <v>172</v>
      </c>
      <c r="D915" s="99" t="s">
        <v>28</v>
      </c>
      <c r="E915" s="54">
        <v>5001800569</v>
      </c>
      <c r="F915" s="56">
        <v>24</v>
      </c>
      <c r="G915" s="54" t="s">
        <v>26</v>
      </c>
      <c r="H915" s="54" t="s">
        <v>52</v>
      </c>
      <c r="I915" s="54">
        <v>18</v>
      </c>
      <c r="J915" s="57">
        <v>4042</v>
      </c>
      <c r="K915" s="57">
        <v>3957</v>
      </c>
      <c r="L915" s="57">
        <v>4221</v>
      </c>
      <c r="M915" s="57">
        <v>4058</v>
      </c>
      <c r="N915" s="57">
        <v>4415</v>
      </c>
      <c r="O915" s="57">
        <v>4657</v>
      </c>
      <c r="P915" s="57">
        <v>4529</v>
      </c>
      <c r="Q915" s="57">
        <v>4307</v>
      </c>
      <c r="R915" s="57">
        <v>4764</v>
      </c>
      <c r="S915" s="57">
        <v>4223</v>
      </c>
      <c r="T915" s="57">
        <v>4267</v>
      </c>
      <c r="U915" s="57">
        <v>4085</v>
      </c>
    </row>
    <row r="916" spans="1:21" x14ac:dyDescent="0.2">
      <c r="A916" s="266" t="s">
        <v>172</v>
      </c>
      <c r="B916" s="267" t="s">
        <v>172</v>
      </c>
      <c r="C916" s="268" t="s">
        <v>172</v>
      </c>
      <c r="D916" s="99" t="s">
        <v>28</v>
      </c>
      <c r="E916" s="54">
        <v>5000974631</v>
      </c>
      <c r="F916" s="56">
        <v>24</v>
      </c>
      <c r="G916" s="54" t="s">
        <v>26</v>
      </c>
      <c r="H916" s="54" t="s">
        <v>52</v>
      </c>
      <c r="I916" s="54">
        <v>18</v>
      </c>
      <c r="J916" s="57">
        <v>2484</v>
      </c>
      <c r="K916" s="57">
        <v>2566</v>
      </c>
      <c r="L916" s="57">
        <v>2646</v>
      </c>
      <c r="M916" s="57">
        <v>2498</v>
      </c>
      <c r="N916" s="57">
        <v>2663</v>
      </c>
      <c r="O916" s="57">
        <v>2627</v>
      </c>
      <c r="P916" s="57">
        <v>3011</v>
      </c>
      <c r="Q916" s="57">
        <v>2827</v>
      </c>
      <c r="R916" s="57">
        <v>3056</v>
      </c>
      <c r="S916" s="57">
        <v>2885</v>
      </c>
      <c r="T916" s="57">
        <v>2757</v>
      </c>
      <c r="U916" s="57">
        <v>2960</v>
      </c>
    </row>
    <row r="917" spans="1:21" x14ac:dyDescent="0.2">
      <c r="A917" s="266" t="s">
        <v>172</v>
      </c>
      <c r="B917" s="267" t="s">
        <v>172</v>
      </c>
      <c r="C917" s="268" t="s">
        <v>172</v>
      </c>
      <c r="D917" s="99" t="s">
        <v>28</v>
      </c>
      <c r="E917" s="54">
        <v>5001405573</v>
      </c>
      <c r="F917" s="56">
        <v>24</v>
      </c>
      <c r="G917" s="54" t="s">
        <v>26</v>
      </c>
      <c r="H917" s="54" t="s">
        <v>52</v>
      </c>
      <c r="I917" s="54">
        <v>18</v>
      </c>
      <c r="J917" s="57">
        <v>2295</v>
      </c>
      <c r="K917" s="57">
        <v>2152</v>
      </c>
      <c r="L917" s="57">
        <v>2222</v>
      </c>
      <c r="M917" s="57">
        <v>2168</v>
      </c>
      <c r="N917" s="57">
        <v>2402</v>
      </c>
      <c r="O917" s="57">
        <v>2197</v>
      </c>
      <c r="P917" s="57">
        <v>2327</v>
      </c>
      <c r="Q917" s="57">
        <v>2120</v>
      </c>
      <c r="R917" s="57">
        <v>2251</v>
      </c>
      <c r="S917" s="57">
        <v>2247</v>
      </c>
      <c r="T917" s="57">
        <v>2167</v>
      </c>
      <c r="U917" s="57">
        <v>2330</v>
      </c>
    </row>
    <row r="918" spans="1:21" x14ac:dyDescent="0.2">
      <c r="A918" s="266" t="s">
        <v>172</v>
      </c>
      <c r="B918" s="267" t="s">
        <v>172</v>
      </c>
      <c r="C918" s="268" t="s">
        <v>172</v>
      </c>
      <c r="D918" s="99" t="s">
        <v>28</v>
      </c>
      <c r="E918" s="54">
        <v>5001634474</v>
      </c>
      <c r="F918" s="56">
        <v>24</v>
      </c>
      <c r="G918" s="54" t="s">
        <v>26</v>
      </c>
      <c r="H918" s="54" t="s">
        <v>52</v>
      </c>
      <c r="I918" s="54">
        <v>18</v>
      </c>
      <c r="J918" s="57">
        <v>2697</v>
      </c>
      <c r="K918" s="57">
        <v>2369</v>
      </c>
      <c r="L918" s="57">
        <v>2385</v>
      </c>
      <c r="M918" s="57">
        <v>2663</v>
      </c>
      <c r="N918" s="57">
        <v>2463</v>
      </c>
      <c r="O918" s="57">
        <v>2579</v>
      </c>
      <c r="P918" s="57">
        <v>2656</v>
      </c>
      <c r="Q918" s="57">
        <v>2427</v>
      </c>
      <c r="R918" s="57">
        <v>6718</v>
      </c>
      <c r="S918" s="57">
        <v>6307</v>
      </c>
      <c r="T918" s="57">
        <v>6083</v>
      </c>
      <c r="U918" s="57">
        <v>6670</v>
      </c>
    </row>
    <row r="919" spans="1:21" x14ac:dyDescent="0.2">
      <c r="A919" s="266" t="s">
        <v>172</v>
      </c>
      <c r="B919" s="267" t="s">
        <v>172</v>
      </c>
      <c r="C919" s="268" t="s">
        <v>172</v>
      </c>
      <c r="D919" s="99" t="s">
        <v>28</v>
      </c>
      <c r="E919" s="54">
        <v>5000765455</v>
      </c>
      <c r="F919" s="56">
        <v>24</v>
      </c>
      <c r="G919" s="54" t="s">
        <v>26</v>
      </c>
      <c r="H919" s="54" t="s">
        <v>52</v>
      </c>
      <c r="I919" s="54">
        <v>18</v>
      </c>
      <c r="J919" s="57">
        <v>2626</v>
      </c>
      <c r="K919" s="57">
        <v>2334</v>
      </c>
      <c r="L919" s="57">
        <v>2302</v>
      </c>
      <c r="M919" s="57">
        <v>2310</v>
      </c>
      <c r="N919" s="57">
        <v>2606</v>
      </c>
      <c r="O919" s="57">
        <v>2481</v>
      </c>
      <c r="P919" s="57">
        <v>2822</v>
      </c>
      <c r="Q919" s="57">
        <v>2627</v>
      </c>
      <c r="R919" s="57">
        <v>2518</v>
      </c>
      <c r="S919" s="57">
        <v>2578</v>
      </c>
      <c r="T919" s="57">
        <v>2298</v>
      </c>
      <c r="U919" s="57">
        <v>2453</v>
      </c>
    </row>
    <row r="920" spans="1:21" x14ac:dyDescent="0.2">
      <c r="A920" s="266" t="s">
        <v>172</v>
      </c>
      <c r="B920" s="267" t="s">
        <v>172</v>
      </c>
      <c r="C920" s="268" t="s">
        <v>172</v>
      </c>
      <c r="D920" s="99" t="s">
        <v>28</v>
      </c>
      <c r="E920" s="54">
        <v>5000247974</v>
      </c>
      <c r="F920" s="56">
        <v>24</v>
      </c>
      <c r="G920" s="54" t="s">
        <v>26</v>
      </c>
      <c r="H920" s="54" t="s">
        <v>52</v>
      </c>
      <c r="I920" s="54">
        <v>18</v>
      </c>
      <c r="J920" s="57">
        <v>2402</v>
      </c>
      <c r="K920" s="57">
        <v>2648</v>
      </c>
      <c r="L920" s="57">
        <v>2412</v>
      </c>
      <c r="M920" s="57">
        <v>2405</v>
      </c>
      <c r="N920" s="57">
        <v>2538</v>
      </c>
      <c r="O920" s="57">
        <v>2747</v>
      </c>
      <c r="P920" s="57">
        <v>2583</v>
      </c>
      <c r="Q920" s="57">
        <v>2798</v>
      </c>
      <c r="R920" s="57">
        <v>3707</v>
      </c>
      <c r="S920" s="57">
        <v>3144</v>
      </c>
      <c r="T920" s="57">
        <v>2730</v>
      </c>
      <c r="U920" s="57">
        <v>2909</v>
      </c>
    </row>
    <row r="921" spans="1:21" x14ac:dyDescent="0.2">
      <c r="A921" s="266" t="s">
        <v>172</v>
      </c>
      <c r="B921" s="267" t="s">
        <v>172</v>
      </c>
      <c r="C921" s="268" t="s">
        <v>172</v>
      </c>
      <c r="D921" s="99" t="s">
        <v>28</v>
      </c>
      <c r="E921" s="54">
        <v>5000408475</v>
      </c>
      <c r="F921" s="56">
        <v>24</v>
      </c>
      <c r="G921" s="54" t="s">
        <v>26</v>
      </c>
      <c r="H921" s="54" t="s">
        <v>52</v>
      </c>
      <c r="I921" s="54">
        <v>18</v>
      </c>
      <c r="J921" s="57">
        <v>3190</v>
      </c>
      <c r="K921" s="57">
        <v>2980</v>
      </c>
      <c r="L921" s="57">
        <v>3110</v>
      </c>
      <c r="M921" s="57">
        <v>2970</v>
      </c>
      <c r="N921" s="57">
        <v>3290</v>
      </c>
      <c r="O921" s="57">
        <v>3090</v>
      </c>
      <c r="P921" s="57">
        <v>3470</v>
      </c>
      <c r="Q921" s="57">
        <v>3130</v>
      </c>
      <c r="R921" s="57">
        <v>3300</v>
      </c>
      <c r="S921" s="57">
        <v>3171</v>
      </c>
      <c r="T921" s="57">
        <v>3100</v>
      </c>
      <c r="U921" s="57">
        <v>3464</v>
      </c>
    </row>
    <row r="922" spans="1:21" x14ac:dyDescent="0.2">
      <c r="A922" s="266" t="s">
        <v>172</v>
      </c>
      <c r="B922" s="267" t="s">
        <v>172</v>
      </c>
      <c r="C922" s="268" t="s">
        <v>172</v>
      </c>
      <c r="D922" s="99" t="s">
        <v>28</v>
      </c>
      <c r="E922" s="54">
        <v>5000433782</v>
      </c>
      <c r="F922" s="56">
        <v>24</v>
      </c>
      <c r="G922" s="54" t="s">
        <v>26</v>
      </c>
      <c r="H922" s="54" t="s">
        <v>52</v>
      </c>
      <c r="I922" s="54">
        <v>18</v>
      </c>
      <c r="J922" s="57">
        <v>3472</v>
      </c>
      <c r="K922" s="57">
        <v>2684</v>
      </c>
      <c r="L922" s="57">
        <v>2489</v>
      </c>
      <c r="M922" s="57">
        <v>2536</v>
      </c>
      <c r="N922" s="57">
        <v>3671</v>
      </c>
      <c r="O922" s="57">
        <v>3494</v>
      </c>
      <c r="P922" s="57">
        <v>3577</v>
      </c>
      <c r="Q922" s="57">
        <v>4127</v>
      </c>
      <c r="R922" s="57">
        <v>3861</v>
      </c>
      <c r="S922" s="57">
        <v>3866</v>
      </c>
      <c r="T922" s="57">
        <v>4145</v>
      </c>
      <c r="U922" s="57">
        <v>4001</v>
      </c>
    </row>
    <row r="923" spans="1:21" x14ac:dyDescent="0.2">
      <c r="A923" s="266" t="s">
        <v>172</v>
      </c>
      <c r="B923" s="267" t="s">
        <v>172</v>
      </c>
      <c r="C923" s="268" t="s">
        <v>172</v>
      </c>
      <c r="D923" s="99" t="s">
        <v>28</v>
      </c>
      <c r="E923" s="54">
        <v>5001180629</v>
      </c>
      <c r="F923" s="56">
        <v>24</v>
      </c>
      <c r="G923" s="54" t="s">
        <v>26</v>
      </c>
      <c r="H923" s="54" t="s">
        <v>52</v>
      </c>
      <c r="I923" s="54">
        <v>18</v>
      </c>
      <c r="J923" s="57">
        <v>3346</v>
      </c>
      <c r="K923" s="57">
        <v>3159</v>
      </c>
      <c r="L923" s="57">
        <v>3200</v>
      </c>
      <c r="M923" s="57">
        <v>3146</v>
      </c>
      <c r="N923" s="57">
        <v>3620</v>
      </c>
      <c r="O923" s="57">
        <v>3460</v>
      </c>
      <c r="P923" s="57">
        <v>3750</v>
      </c>
      <c r="Q923" s="57">
        <v>3451</v>
      </c>
      <c r="R923" s="57">
        <v>3692</v>
      </c>
      <c r="S923" s="57">
        <v>3251</v>
      </c>
      <c r="T923" s="57">
        <v>3393</v>
      </c>
      <c r="U923" s="57">
        <v>3683</v>
      </c>
    </row>
    <row r="924" spans="1:21" x14ac:dyDescent="0.2">
      <c r="A924" s="266" t="s">
        <v>172</v>
      </c>
      <c r="B924" s="267" t="s">
        <v>172</v>
      </c>
      <c r="C924" s="268" t="s">
        <v>172</v>
      </c>
      <c r="D924" s="99" t="s">
        <v>28</v>
      </c>
      <c r="E924" s="54">
        <v>5000939823</v>
      </c>
      <c r="F924" s="56">
        <v>24</v>
      </c>
      <c r="G924" s="54" t="s">
        <v>26</v>
      </c>
      <c r="H924" s="54" t="s">
        <v>52</v>
      </c>
      <c r="I924" s="54">
        <v>18</v>
      </c>
      <c r="J924" s="57">
        <v>7711</v>
      </c>
      <c r="K924" s="57">
        <v>7203</v>
      </c>
      <c r="L924" s="57">
        <v>7122</v>
      </c>
      <c r="M924" s="57">
        <v>7969</v>
      </c>
      <c r="N924" s="57">
        <v>7231</v>
      </c>
      <c r="O924" s="57">
        <v>7557</v>
      </c>
      <c r="P924" s="57">
        <v>7752</v>
      </c>
      <c r="Q924" s="57">
        <v>7492</v>
      </c>
      <c r="R924" s="57">
        <v>8126</v>
      </c>
      <c r="S924" s="57">
        <v>7028</v>
      </c>
      <c r="T924" s="57">
        <v>1917</v>
      </c>
      <c r="U924" s="57">
        <v>7567</v>
      </c>
    </row>
    <row r="925" spans="1:21" x14ac:dyDescent="0.2">
      <c r="A925" s="266" t="s">
        <v>172</v>
      </c>
      <c r="B925" s="267" t="s">
        <v>172</v>
      </c>
      <c r="C925" s="268" t="s">
        <v>172</v>
      </c>
      <c r="D925" s="99" t="s">
        <v>28</v>
      </c>
      <c r="E925" s="54">
        <v>5000674405</v>
      </c>
      <c r="F925" s="56">
        <v>24</v>
      </c>
      <c r="G925" s="54" t="s">
        <v>26</v>
      </c>
      <c r="H925" s="54" t="s">
        <v>52</v>
      </c>
      <c r="I925" s="54">
        <v>18</v>
      </c>
      <c r="J925" s="57">
        <v>2578</v>
      </c>
      <c r="K925" s="57">
        <v>2263</v>
      </c>
      <c r="L925" s="57">
        <v>2278</v>
      </c>
      <c r="M925" s="57">
        <v>2483</v>
      </c>
      <c r="N925" s="57">
        <v>2270</v>
      </c>
      <c r="O925" s="57">
        <v>2233</v>
      </c>
      <c r="P925" s="57">
        <v>2361</v>
      </c>
      <c r="Q925" s="57">
        <v>2226</v>
      </c>
      <c r="R925" s="57">
        <v>2401</v>
      </c>
      <c r="S925" s="57">
        <v>2276</v>
      </c>
      <c r="T925" s="57">
        <v>2238</v>
      </c>
      <c r="U925" s="57">
        <v>2471</v>
      </c>
    </row>
    <row r="926" spans="1:21" x14ac:dyDescent="0.2">
      <c r="A926" s="266" t="s">
        <v>172</v>
      </c>
      <c r="B926" s="267" t="s">
        <v>172</v>
      </c>
      <c r="C926" s="268" t="s">
        <v>172</v>
      </c>
      <c r="D926" s="99" t="s">
        <v>28</v>
      </c>
      <c r="E926" s="54">
        <v>5000868504</v>
      </c>
      <c r="F926" s="56">
        <v>24</v>
      </c>
      <c r="G926" s="54" t="s">
        <v>26</v>
      </c>
      <c r="H926" s="54" t="s">
        <v>52</v>
      </c>
      <c r="I926" s="54">
        <v>18</v>
      </c>
      <c r="J926" s="57">
        <v>3660</v>
      </c>
      <c r="K926" s="57">
        <v>3820</v>
      </c>
      <c r="L926" s="57">
        <v>3950</v>
      </c>
      <c r="M926" s="57">
        <v>3700</v>
      </c>
      <c r="N926" s="57">
        <v>3890</v>
      </c>
      <c r="O926" s="57">
        <v>3780</v>
      </c>
      <c r="P926" s="57">
        <v>4410</v>
      </c>
      <c r="Q926" s="57">
        <v>4170</v>
      </c>
      <c r="R926" s="57">
        <v>4470</v>
      </c>
      <c r="S926" s="57">
        <v>4120</v>
      </c>
      <c r="T926" s="57">
        <v>3930</v>
      </c>
      <c r="U926" s="57">
        <v>4300</v>
      </c>
    </row>
    <row r="927" spans="1:21" x14ac:dyDescent="0.2">
      <c r="A927" s="266" t="s">
        <v>172</v>
      </c>
      <c r="B927" s="267" t="s">
        <v>172</v>
      </c>
      <c r="C927" s="268" t="s">
        <v>172</v>
      </c>
      <c r="D927" s="99" t="s">
        <v>28</v>
      </c>
      <c r="E927" s="54">
        <v>5001574242</v>
      </c>
      <c r="F927" s="56">
        <v>24</v>
      </c>
      <c r="G927" s="54" t="s">
        <v>26</v>
      </c>
      <c r="H927" s="54" t="s">
        <v>52</v>
      </c>
      <c r="I927" s="54">
        <v>18</v>
      </c>
      <c r="J927" s="57">
        <v>1954</v>
      </c>
      <c r="K927" s="57">
        <v>1792</v>
      </c>
      <c r="L927" s="57">
        <v>1843</v>
      </c>
      <c r="M927" s="57">
        <v>1706</v>
      </c>
      <c r="N927" s="57">
        <v>1865</v>
      </c>
      <c r="O927" s="57">
        <v>1774</v>
      </c>
      <c r="P927" s="57">
        <v>1816</v>
      </c>
      <c r="Q927" s="57">
        <v>2175</v>
      </c>
      <c r="R927" s="57">
        <v>3709</v>
      </c>
      <c r="S927" s="57">
        <v>3922</v>
      </c>
      <c r="T927" s="57">
        <v>3753</v>
      </c>
      <c r="U927" s="57">
        <v>4185</v>
      </c>
    </row>
    <row r="928" spans="1:21" x14ac:dyDescent="0.2">
      <c r="A928" s="266" t="s">
        <v>172</v>
      </c>
      <c r="B928" s="267" t="s">
        <v>172</v>
      </c>
      <c r="C928" s="268" t="s">
        <v>172</v>
      </c>
      <c r="D928" s="99" t="s">
        <v>28</v>
      </c>
      <c r="E928" s="54">
        <v>5000560770</v>
      </c>
      <c r="F928" s="56">
        <v>24</v>
      </c>
      <c r="G928" s="54" t="s">
        <v>26</v>
      </c>
      <c r="H928" s="54" t="s">
        <v>52</v>
      </c>
      <c r="I928" s="54">
        <v>18</v>
      </c>
      <c r="J928" s="57">
        <v>4232</v>
      </c>
      <c r="K928" s="57">
        <v>3815</v>
      </c>
      <c r="L928" s="57">
        <v>3727</v>
      </c>
      <c r="M928" s="57">
        <v>4756</v>
      </c>
      <c r="N928" s="57">
        <v>7343</v>
      </c>
      <c r="O928" s="57">
        <v>7056</v>
      </c>
      <c r="P928" s="57">
        <v>6735</v>
      </c>
      <c r="Q928" s="57">
        <v>7855</v>
      </c>
      <c r="R928" s="57">
        <v>7254</v>
      </c>
      <c r="S928" s="57">
        <v>7661</v>
      </c>
      <c r="T928" s="57">
        <v>6954</v>
      </c>
      <c r="U928" s="57">
        <v>7613</v>
      </c>
    </row>
    <row r="929" spans="1:21" x14ac:dyDescent="0.2">
      <c r="A929" s="266" t="s">
        <v>172</v>
      </c>
      <c r="B929" s="267" t="s">
        <v>172</v>
      </c>
      <c r="C929" s="268" t="s">
        <v>172</v>
      </c>
      <c r="D929" s="99" t="s">
        <v>28</v>
      </c>
      <c r="E929" s="54">
        <v>5000314627</v>
      </c>
      <c r="F929" s="56">
        <v>24</v>
      </c>
      <c r="G929" s="54" t="s">
        <v>26</v>
      </c>
      <c r="H929" s="54" t="s">
        <v>52</v>
      </c>
      <c r="I929" s="54">
        <v>18</v>
      </c>
      <c r="J929" s="57">
        <v>909</v>
      </c>
      <c r="K929" s="57">
        <v>847</v>
      </c>
      <c r="L929" s="57">
        <v>859</v>
      </c>
      <c r="M929" s="57">
        <v>868</v>
      </c>
      <c r="N929" s="57">
        <v>939</v>
      </c>
      <c r="O929" s="57">
        <v>963</v>
      </c>
      <c r="P929" s="57">
        <v>1209</v>
      </c>
      <c r="Q929" s="57">
        <v>1215</v>
      </c>
      <c r="R929" s="57">
        <v>1072</v>
      </c>
      <c r="S929" s="57">
        <v>854</v>
      </c>
      <c r="T929" s="57">
        <v>796</v>
      </c>
      <c r="U929" s="57">
        <v>956</v>
      </c>
    </row>
    <row r="930" spans="1:21" x14ac:dyDescent="0.2">
      <c r="A930" s="266" t="s">
        <v>172</v>
      </c>
      <c r="B930" s="267" t="s">
        <v>172</v>
      </c>
      <c r="C930" s="268" t="s">
        <v>172</v>
      </c>
      <c r="D930" s="99" t="s">
        <v>28</v>
      </c>
      <c r="E930" s="54">
        <v>5001125402</v>
      </c>
      <c r="F930" s="56">
        <v>24</v>
      </c>
      <c r="G930" s="54" t="s">
        <v>26</v>
      </c>
      <c r="H930" s="54" t="s">
        <v>52</v>
      </c>
      <c r="I930" s="54">
        <v>18</v>
      </c>
      <c r="J930" s="57">
        <v>4354</v>
      </c>
      <c r="K930" s="57">
        <v>4303</v>
      </c>
      <c r="L930" s="57">
        <v>4019</v>
      </c>
      <c r="M930" s="57">
        <v>4149</v>
      </c>
      <c r="N930" s="57">
        <v>4079</v>
      </c>
      <c r="O930" s="57">
        <v>4546</v>
      </c>
      <c r="P930" s="57">
        <v>4345</v>
      </c>
      <c r="Q930" s="57">
        <v>4681</v>
      </c>
      <c r="R930" s="57">
        <v>4165</v>
      </c>
      <c r="S930" s="57">
        <v>6016</v>
      </c>
      <c r="T930" s="57">
        <v>7326</v>
      </c>
      <c r="U930" s="57">
        <v>7086</v>
      </c>
    </row>
    <row r="931" spans="1:21" x14ac:dyDescent="0.2">
      <c r="A931" s="266" t="s">
        <v>172</v>
      </c>
      <c r="B931" s="267" t="s">
        <v>172</v>
      </c>
      <c r="C931" s="268" t="s">
        <v>172</v>
      </c>
      <c r="D931" s="99" t="s">
        <v>28</v>
      </c>
      <c r="E931" s="54">
        <v>5000738677</v>
      </c>
      <c r="F931" s="56">
        <v>24</v>
      </c>
      <c r="G931" s="54" t="s">
        <v>26</v>
      </c>
      <c r="H931" s="54" t="s">
        <v>52</v>
      </c>
      <c r="I931" s="54">
        <v>18</v>
      </c>
      <c r="J931" s="57">
        <v>3962</v>
      </c>
      <c r="K931" s="57">
        <v>3731</v>
      </c>
      <c r="L931" s="57">
        <v>3843</v>
      </c>
      <c r="M931" s="57">
        <v>3972</v>
      </c>
      <c r="N931" s="57">
        <v>3885</v>
      </c>
      <c r="O931" s="57">
        <v>3891</v>
      </c>
      <c r="P931" s="57">
        <v>4241</v>
      </c>
      <c r="Q931" s="57">
        <v>3853</v>
      </c>
      <c r="R931" s="57">
        <v>4389</v>
      </c>
      <c r="S931" s="57">
        <v>3948</v>
      </c>
      <c r="T931" s="57">
        <v>3797</v>
      </c>
      <c r="U931" s="57">
        <v>4304</v>
      </c>
    </row>
    <row r="932" spans="1:21" x14ac:dyDescent="0.2">
      <c r="A932" s="266" t="s">
        <v>172</v>
      </c>
      <c r="B932" s="267" t="s">
        <v>172</v>
      </c>
      <c r="C932" s="268" t="s">
        <v>172</v>
      </c>
      <c r="D932" s="99" t="s">
        <v>28</v>
      </c>
      <c r="E932" s="54">
        <v>5001204475</v>
      </c>
      <c r="F932" s="56">
        <v>24</v>
      </c>
      <c r="G932" s="54" t="s">
        <v>26</v>
      </c>
      <c r="H932" s="54" t="s">
        <v>52</v>
      </c>
      <c r="I932" s="54">
        <v>18</v>
      </c>
      <c r="J932" s="57">
        <v>6903</v>
      </c>
      <c r="K932" s="57">
        <v>6619</v>
      </c>
      <c r="L932" s="57">
        <v>7033</v>
      </c>
      <c r="M932" s="57">
        <v>6676</v>
      </c>
      <c r="N932" s="57">
        <v>7689</v>
      </c>
      <c r="O932" s="57">
        <v>7376</v>
      </c>
      <c r="P932" s="57">
        <v>8185</v>
      </c>
      <c r="Q932" s="57">
        <v>7154</v>
      </c>
      <c r="R932" s="57">
        <v>7834</v>
      </c>
      <c r="S932" s="57">
        <v>7722</v>
      </c>
      <c r="T932" s="57">
        <v>7452</v>
      </c>
      <c r="U932" s="57">
        <v>8003</v>
      </c>
    </row>
    <row r="933" spans="1:21" x14ac:dyDescent="0.2">
      <c r="A933" s="266" t="s">
        <v>172</v>
      </c>
      <c r="B933" s="267" t="s">
        <v>172</v>
      </c>
      <c r="C933" s="268" t="s">
        <v>172</v>
      </c>
      <c r="D933" s="99" t="s">
        <v>28</v>
      </c>
      <c r="E933" s="54">
        <v>5001076320</v>
      </c>
      <c r="F933" s="56">
        <v>24</v>
      </c>
      <c r="G933" s="54" t="s">
        <v>26</v>
      </c>
      <c r="H933" s="54" t="s">
        <v>52</v>
      </c>
      <c r="I933" s="54">
        <v>18</v>
      </c>
      <c r="J933" s="57">
        <v>1878</v>
      </c>
      <c r="K933" s="57">
        <v>1899</v>
      </c>
      <c r="L933" s="57">
        <v>1976</v>
      </c>
      <c r="M933" s="57">
        <v>1891</v>
      </c>
      <c r="N933" s="57">
        <v>1782</v>
      </c>
      <c r="O933" s="57">
        <v>2047</v>
      </c>
      <c r="P933" s="57">
        <v>1944</v>
      </c>
      <c r="Q933" s="57">
        <v>1936</v>
      </c>
      <c r="R933" s="57">
        <v>2016</v>
      </c>
      <c r="S933" s="57">
        <v>1884</v>
      </c>
      <c r="T933" s="57">
        <v>1792</v>
      </c>
      <c r="U933" s="57">
        <v>1973</v>
      </c>
    </row>
    <row r="934" spans="1:21" x14ac:dyDescent="0.2">
      <c r="A934" s="266" t="s">
        <v>172</v>
      </c>
      <c r="B934" s="267" t="s">
        <v>172</v>
      </c>
      <c r="C934" s="268" t="s">
        <v>172</v>
      </c>
      <c r="D934" s="99" t="s">
        <v>28</v>
      </c>
      <c r="E934" s="54">
        <v>5001859443</v>
      </c>
      <c r="F934" s="56">
        <v>24</v>
      </c>
      <c r="G934" s="54" t="s">
        <v>26</v>
      </c>
      <c r="H934" s="54" t="s">
        <v>52</v>
      </c>
      <c r="I934" s="54">
        <v>18</v>
      </c>
      <c r="J934" s="57">
        <v>2030</v>
      </c>
      <c r="K934" s="57">
        <v>2264</v>
      </c>
      <c r="L934" s="57">
        <v>2217</v>
      </c>
      <c r="M934" s="57">
        <v>2212</v>
      </c>
      <c r="N934" s="57">
        <v>3041</v>
      </c>
      <c r="O934" s="57">
        <v>3044</v>
      </c>
      <c r="P934" s="57">
        <v>3101</v>
      </c>
      <c r="Q934" s="57">
        <v>2997</v>
      </c>
      <c r="R934" s="57">
        <v>2942</v>
      </c>
      <c r="S934" s="57">
        <v>2713</v>
      </c>
      <c r="T934" s="57">
        <v>2234</v>
      </c>
      <c r="U934" s="57">
        <v>2438</v>
      </c>
    </row>
    <row r="935" spans="1:21" x14ac:dyDescent="0.2">
      <c r="A935" s="266" t="s">
        <v>172</v>
      </c>
      <c r="B935" s="267" t="s">
        <v>172</v>
      </c>
      <c r="C935" s="268" t="s">
        <v>172</v>
      </c>
      <c r="D935" s="99" t="s">
        <v>28</v>
      </c>
      <c r="E935" s="54">
        <v>5000724135</v>
      </c>
      <c r="F935" s="56">
        <v>24</v>
      </c>
      <c r="G935" s="54" t="s">
        <v>26</v>
      </c>
      <c r="H935" s="54" t="s">
        <v>52</v>
      </c>
      <c r="I935" s="54">
        <v>18</v>
      </c>
      <c r="J935" s="57">
        <v>1711</v>
      </c>
      <c r="K935" s="57">
        <v>1724</v>
      </c>
      <c r="L935" s="57">
        <v>1735</v>
      </c>
      <c r="M935" s="57">
        <v>1926</v>
      </c>
      <c r="N935" s="57">
        <v>1842</v>
      </c>
      <c r="O935" s="57">
        <v>1877</v>
      </c>
      <c r="P935" s="57">
        <v>2007</v>
      </c>
      <c r="Q935" s="57">
        <v>1893</v>
      </c>
      <c r="R935" s="57">
        <v>1854</v>
      </c>
      <c r="S935" s="57">
        <v>1923</v>
      </c>
      <c r="T935" s="57">
        <v>1738</v>
      </c>
      <c r="U935" s="57">
        <v>1976</v>
      </c>
    </row>
    <row r="936" spans="1:21" x14ac:dyDescent="0.2">
      <c r="A936" s="266" t="s">
        <v>172</v>
      </c>
      <c r="B936" s="267" t="s">
        <v>172</v>
      </c>
      <c r="C936" s="268" t="s">
        <v>172</v>
      </c>
      <c r="D936" s="99" t="s">
        <v>28</v>
      </c>
      <c r="E936" s="54">
        <v>5000965926</v>
      </c>
      <c r="F936" s="56">
        <v>24</v>
      </c>
      <c r="G936" s="54" t="s">
        <v>26</v>
      </c>
      <c r="H936" s="54" t="s">
        <v>52</v>
      </c>
      <c r="I936" s="54">
        <v>18</v>
      </c>
      <c r="J936" s="57">
        <v>6549</v>
      </c>
      <c r="K936" s="57">
        <v>5890</v>
      </c>
      <c r="L936" s="57">
        <v>5945</v>
      </c>
      <c r="M936" s="57">
        <v>6008</v>
      </c>
      <c r="N936" s="57">
        <v>6748</v>
      </c>
      <c r="O936" s="57">
        <v>6393</v>
      </c>
      <c r="P936" s="57">
        <v>6059</v>
      </c>
      <c r="Q936" s="57">
        <v>6879</v>
      </c>
      <c r="R936" s="57">
        <v>6421</v>
      </c>
      <c r="S936" s="57">
        <v>6401</v>
      </c>
      <c r="T936" s="57">
        <v>6696</v>
      </c>
      <c r="U936" s="57">
        <v>5954</v>
      </c>
    </row>
    <row r="937" spans="1:21" x14ac:dyDescent="0.2">
      <c r="A937" s="266" t="s">
        <v>172</v>
      </c>
      <c r="B937" s="267" t="s">
        <v>172</v>
      </c>
      <c r="C937" s="268" t="s">
        <v>172</v>
      </c>
      <c r="D937" s="99" t="s">
        <v>28</v>
      </c>
      <c r="E937" s="54">
        <v>5000697596</v>
      </c>
      <c r="F937" s="56">
        <v>24</v>
      </c>
      <c r="G937" s="54" t="s">
        <v>26</v>
      </c>
      <c r="H937" s="54" t="s">
        <v>52</v>
      </c>
      <c r="I937" s="54">
        <v>18</v>
      </c>
      <c r="J937" s="57">
        <v>3513</v>
      </c>
      <c r="K937" s="57">
        <v>3267</v>
      </c>
      <c r="L937" s="57">
        <v>4668</v>
      </c>
      <c r="M937" s="57">
        <v>5276</v>
      </c>
      <c r="N937" s="57">
        <v>5206</v>
      </c>
      <c r="O937" s="57">
        <v>5722</v>
      </c>
      <c r="P937" s="57">
        <v>5447</v>
      </c>
      <c r="Q937" s="57">
        <v>5427</v>
      </c>
      <c r="R937" s="57">
        <v>5827</v>
      </c>
      <c r="S937" s="57">
        <v>5322</v>
      </c>
      <c r="T937" s="57">
        <v>4814</v>
      </c>
      <c r="U937" s="57">
        <v>5280</v>
      </c>
    </row>
    <row r="938" spans="1:21" x14ac:dyDescent="0.2">
      <c r="A938" s="266" t="s">
        <v>172</v>
      </c>
      <c r="B938" s="267" t="s">
        <v>172</v>
      </c>
      <c r="C938" s="268" t="s">
        <v>172</v>
      </c>
      <c r="D938" s="99" t="s">
        <v>28</v>
      </c>
      <c r="E938" s="54">
        <v>5000852607</v>
      </c>
      <c r="F938" s="56">
        <v>24</v>
      </c>
      <c r="G938" s="54" t="s">
        <v>26</v>
      </c>
      <c r="H938" s="54" t="s">
        <v>52</v>
      </c>
      <c r="I938" s="54">
        <v>18</v>
      </c>
      <c r="J938" s="57">
        <v>4361</v>
      </c>
      <c r="K938" s="57">
        <v>4367</v>
      </c>
      <c r="L938" s="57">
        <v>4161</v>
      </c>
      <c r="M938" s="57">
        <v>4359</v>
      </c>
      <c r="N938" s="57">
        <v>4249</v>
      </c>
      <c r="O938" s="57">
        <v>4551</v>
      </c>
      <c r="P938" s="57">
        <v>4425</v>
      </c>
      <c r="Q938" s="57">
        <v>4724</v>
      </c>
      <c r="R938" s="57">
        <v>5727</v>
      </c>
      <c r="S938" s="57">
        <v>6306</v>
      </c>
      <c r="T938" s="57">
        <v>6403</v>
      </c>
      <c r="U938" s="57">
        <v>6231</v>
      </c>
    </row>
    <row r="939" spans="1:21" x14ac:dyDescent="0.2">
      <c r="A939" s="266" t="s">
        <v>172</v>
      </c>
      <c r="B939" s="267" t="s">
        <v>172</v>
      </c>
      <c r="C939" s="268" t="s">
        <v>172</v>
      </c>
      <c r="D939" s="99" t="s">
        <v>28</v>
      </c>
      <c r="E939" s="54">
        <v>5001200152</v>
      </c>
      <c r="F939" s="56">
        <v>24</v>
      </c>
      <c r="G939" s="54" t="s">
        <v>26</v>
      </c>
      <c r="H939" s="54" t="s">
        <v>52</v>
      </c>
      <c r="I939" s="54">
        <v>18</v>
      </c>
      <c r="J939" s="57">
        <v>2630</v>
      </c>
      <c r="K939" s="57">
        <v>2742</v>
      </c>
      <c r="L939" s="57">
        <v>2825</v>
      </c>
      <c r="M939" s="57">
        <v>2639</v>
      </c>
      <c r="N939" s="57">
        <v>2847</v>
      </c>
      <c r="O939" s="57">
        <v>2810</v>
      </c>
      <c r="P939" s="57">
        <v>3290</v>
      </c>
      <c r="Q939" s="57">
        <v>3085</v>
      </c>
      <c r="R939" s="57">
        <v>3284</v>
      </c>
      <c r="S939" s="57">
        <v>2979</v>
      </c>
      <c r="T939" s="57">
        <v>2755</v>
      </c>
      <c r="U939" s="57">
        <v>3023</v>
      </c>
    </row>
    <row r="940" spans="1:21" x14ac:dyDescent="0.2">
      <c r="A940" s="266" t="s">
        <v>172</v>
      </c>
      <c r="B940" s="267" t="s">
        <v>172</v>
      </c>
      <c r="C940" s="268" t="s">
        <v>172</v>
      </c>
      <c r="D940" s="99" t="s">
        <v>28</v>
      </c>
      <c r="E940" s="54">
        <v>5000397037</v>
      </c>
      <c r="F940" s="56">
        <v>24</v>
      </c>
      <c r="G940" s="54" t="s">
        <v>26</v>
      </c>
      <c r="H940" s="54" t="s">
        <v>52</v>
      </c>
      <c r="I940" s="54">
        <v>18</v>
      </c>
      <c r="J940" s="57">
        <v>6986</v>
      </c>
      <c r="K940" s="57">
        <v>6265</v>
      </c>
      <c r="L940" s="57">
        <v>6376</v>
      </c>
      <c r="M940" s="57">
        <v>7035</v>
      </c>
      <c r="N940" s="57">
        <v>6317</v>
      </c>
      <c r="O940" s="57">
        <v>6884</v>
      </c>
      <c r="P940" s="57">
        <v>7323</v>
      </c>
      <c r="Q940" s="57">
        <v>6863</v>
      </c>
      <c r="R940" s="57">
        <v>6952</v>
      </c>
      <c r="S940" s="57">
        <v>6597</v>
      </c>
      <c r="T940" s="57">
        <v>6463</v>
      </c>
      <c r="U940" s="57">
        <v>9192</v>
      </c>
    </row>
    <row r="941" spans="1:21" x14ac:dyDescent="0.2">
      <c r="A941" s="266" t="s">
        <v>172</v>
      </c>
      <c r="B941" s="267" t="s">
        <v>172</v>
      </c>
      <c r="C941" s="268" t="s">
        <v>172</v>
      </c>
      <c r="D941" s="99" t="s">
        <v>28</v>
      </c>
      <c r="E941" s="54">
        <v>5000522469</v>
      </c>
      <c r="F941" s="56">
        <v>24</v>
      </c>
      <c r="G941" s="54" t="s">
        <v>26</v>
      </c>
      <c r="H941" s="54" t="s">
        <v>52</v>
      </c>
      <c r="I941" s="54">
        <v>18</v>
      </c>
      <c r="J941" s="57">
        <v>2915</v>
      </c>
      <c r="K941" s="57"/>
      <c r="L941" s="57">
        <v>2674</v>
      </c>
      <c r="M941" s="57"/>
      <c r="N941" s="57">
        <v>2974</v>
      </c>
      <c r="O941" s="57"/>
      <c r="P941" s="57">
        <v>2956</v>
      </c>
      <c r="Q941" s="57"/>
      <c r="R941" s="57">
        <v>2965</v>
      </c>
      <c r="S941" s="57"/>
      <c r="T941" s="57">
        <v>2615</v>
      </c>
      <c r="U941" s="57"/>
    </row>
    <row r="942" spans="1:21" x14ac:dyDescent="0.2">
      <c r="A942" s="266" t="s">
        <v>172</v>
      </c>
      <c r="B942" s="267" t="s">
        <v>172</v>
      </c>
      <c r="C942" s="268" t="s">
        <v>172</v>
      </c>
      <c r="D942" s="99" t="s">
        <v>28</v>
      </c>
      <c r="E942" s="54">
        <v>5001822547</v>
      </c>
      <c r="F942" s="56">
        <v>24</v>
      </c>
      <c r="G942" s="54" t="s">
        <v>26</v>
      </c>
      <c r="H942" s="54" t="s">
        <v>52</v>
      </c>
      <c r="I942" s="54">
        <v>18</v>
      </c>
      <c r="J942" s="57"/>
      <c r="K942" s="57">
        <v>4120</v>
      </c>
      <c r="L942" s="57"/>
      <c r="M942" s="57">
        <v>4421</v>
      </c>
      <c r="N942" s="57"/>
      <c r="O942" s="57">
        <v>4450</v>
      </c>
      <c r="P942" s="57"/>
      <c r="Q942" s="57">
        <v>4732</v>
      </c>
      <c r="R942" s="57"/>
      <c r="S942" s="57">
        <v>4749</v>
      </c>
      <c r="T942" s="57"/>
      <c r="U942" s="57">
        <v>4669</v>
      </c>
    </row>
    <row r="943" spans="1:21" x14ac:dyDescent="0.2">
      <c r="A943" s="266" t="s">
        <v>172</v>
      </c>
      <c r="B943" s="267" t="s">
        <v>172</v>
      </c>
      <c r="C943" s="268" t="s">
        <v>172</v>
      </c>
      <c r="D943" s="99" t="s">
        <v>28</v>
      </c>
      <c r="E943" s="54">
        <v>5001734261</v>
      </c>
      <c r="F943" s="56">
        <v>24</v>
      </c>
      <c r="G943" s="54" t="s">
        <v>26</v>
      </c>
      <c r="H943" s="54" t="s">
        <v>52</v>
      </c>
      <c r="I943" s="54">
        <v>18</v>
      </c>
      <c r="J943" s="57">
        <v>5680</v>
      </c>
      <c r="K943" s="57">
        <v>5446</v>
      </c>
      <c r="L943" s="57">
        <v>5676</v>
      </c>
      <c r="M943" s="57">
        <v>5029</v>
      </c>
      <c r="N943" s="57">
        <v>5716</v>
      </c>
      <c r="O943" s="57">
        <v>6034</v>
      </c>
      <c r="P943" s="57">
        <v>5209</v>
      </c>
      <c r="Q943" s="57">
        <v>4929</v>
      </c>
      <c r="R943" s="57">
        <v>5524</v>
      </c>
      <c r="S943" s="57">
        <v>5002</v>
      </c>
      <c r="T943" s="57">
        <v>5051</v>
      </c>
      <c r="U943" s="57">
        <v>5431</v>
      </c>
    </row>
    <row r="944" spans="1:21" x14ac:dyDescent="0.2">
      <c r="A944" s="266" t="s">
        <v>172</v>
      </c>
      <c r="B944" s="267" t="s">
        <v>172</v>
      </c>
      <c r="C944" s="268" t="s">
        <v>172</v>
      </c>
      <c r="D944" s="99" t="s">
        <v>28</v>
      </c>
      <c r="E944" s="54">
        <v>5000511413</v>
      </c>
      <c r="F944" s="56">
        <v>24</v>
      </c>
      <c r="G944" s="54" t="s">
        <v>26</v>
      </c>
      <c r="H944" s="54" t="s">
        <v>52</v>
      </c>
      <c r="I944" s="54">
        <v>18</v>
      </c>
      <c r="J944" s="57">
        <v>3837.8</v>
      </c>
      <c r="K944" s="57">
        <v>3962.6880000000001</v>
      </c>
      <c r="L944" s="57">
        <v>5204.5119999999997</v>
      </c>
      <c r="M944" s="57">
        <v>4348</v>
      </c>
      <c r="N944" s="57">
        <v>4139</v>
      </c>
      <c r="O944" s="57">
        <v>4525</v>
      </c>
      <c r="P944" s="57">
        <v>3649</v>
      </c>
      <c r="Q944" s="57">
        <v>3576</v>
      </c>
      <c r="R944" s="57">
        <v>3844</v>
      </c>
      <c r="S944" s="57">
        <v>3732</v>
      </c>
      <c r="T944" s="57">
        <v>6341</v>
      </c>
      <c r="U944" s="57">
        <v>7689</v>
      </c>
    </row>
    <row r="945" spans="1:21" x14ac:dyDescent="0.2">
      <c r="A945" s="266" t="s">
        <v>172</v>
      </c>
      <c r="B945" s="267" t="s">
        <v>172</v>
      </c>
      <c r="C945" s="268" t="s">
        <v>172</v>
      </c>
      <c r="D945" s="99" t="s">
        <v>28</v>
      </c>
      <c r="E945" s="54">
        <v>5000258984</v>
      </c>
      <c r="F945" s="56">
        <v>24</v>
      </c>
      <c r="G945" s="54" t="s">
        <v>26</v>
      </c>
      <c r="H945" s="54" t="s">
        <v>52</v>
      </c>
      <c r="I945" s="54">
        <v>18</v>
      </c>
      <c r="J945" s="57">
        <v>1720</v>
      </c>
      <c r="K945" s="57">
        <v>1430</v>
      </c>
      <c r="L945" s="57">
        <v>1710</v>
      </c>
      <c r="M945" s="57">
        <v>1750</v>
      </c>
      <c r="N945" s="57">
        <v>1630</v>
      </c>
      <c r="O945" s="57">
        <v>1620</v>
      </c>
      <c r="P945" s="57">
        <v>2470</v>
      </c>
      <c r="Q945" s="57">
        <v>2590</v>
      </c>
      <c r="R945" s="57">
        <v>2950</v>
      </c>
      <c r="S945" s="57">
        <v>2620</v>
      </c>
      <c r="T945" s="57">
        <v>2490</v>
      </c>
      <c r="U945" s="57">
        <v>1580</v>
      </c>
    </row>
    <row r="946" spans="1:21" x14ac:dyDescent="0.2">
      <c r="A946" s="266" t="s">
        <v>172</v>
      </c>
      <c r="B946" s="267" t="s">
        <v>172</v>
      </c>
      <c r="C946" s="268" t="s">
        <v>172</v>
      </c>
      <c r="D946" s="99" t="s">
        <v>28</v>
      </c>
      <c r="E946" s="54">
        <v>5001096909</v>
      </c>
      <c r="F946" s="56">
        <v>24</v>
      </c>
      <c r="G946" s="54" t="s">
        <v>26</v>
      </c>
      <c r="H946" s="54" t="s">
        <v>52</v>
      </c>
      <c r="I946" s="54">
        <v>18</v>
      </c>
      <c r="J946" s="57">
        <v>2902</v>
      </c>
      <c r="K946" s="57">
        <v>3188</v>
      </c>
      <c r="L946" s="57">
        <v>3431</v>
      </c>
      <c r="M946" s="57">
        <v>3302</v>
      </c>
      <c r="N946" s="57">
        <v>3434</v>
      </c>
      <c r="O946" s="57">
        <v>3354</v>
      </c>
      <c r="P946" s="57">
        <v>3758</v>
      </c>
      <c r="Q946" s="57">
        <v>3540</v>
      </c>
      <c r="R946" s="57">
        <v>3752</v>
      </c>
      <c r="S946" s="57">
        <v>3511</v>
      </c>
      <c r="T946" s="57">
        <v>3493</v>
      </c>
      <c r="U946" s="57">
        <v>3823</v>
      </c>
    </row>
    <row r="947" spans="1:21" x14ac:dyDescent="0.2">
      <c r="A947" s="266" t="s">
        <v>172</v>
      </c>
      <c r="B947" s="267" t="s">
        <v>172</v>
      </c>
      <c r="C947" s="268" t="s">
        <v>172</v>
      </c>
      <c r="D947" s="99" t="s">
        <v>28</v>
      </c>
      <c r="E947" s="54">
        <v>5001265907</v>
      </c>
      <c r="F947" s="56">
        <v>24</v>
      </c>
      <c r="G947" s="54" t="s">
        <v>26</v>
      </c>
      <c r="H947" s="54" t="s">
        <v>52</v>
      </c>
      <c r="I947" s="54">
        <v>18</v>
      </c>
      <c r="J947" s="57">
        <v>3468</v>
      </c>
      <c r="K947" s="57">
        <v>3066</v>
      </c>
      <c r="L947" s="57">
        <v>3055</v>
      </c>
      <c r="M947" s="57">
        <v>3157</v>
      </c>
      <c r="N947" s="57">
        <v>3269</v>
      </c>
      <c r="O947" s="57">
        <v>3187</v>
      </c>
      <c r="P947" s="57">
        <v>3290</v>
      </c>
      <c r="Q947" s="57">
        <v>3605</v>
      </c>
      <c r="R947" s="57">
        <v>3258</v>
      </c>
      <c r="S947" s="57">
        <v>3444</v>
      </c>
      <c r="T947" s="57">
        <v>3240</v>
      </c>
      <c r="U947" s="57">
        <v>3367</v>
      </c>
    </row>
    <row r="948" spans="1:21" x14ac:dyDescent="0.2">
      <c r="A948" s="266" t="s">
        <v>172</v>
      </c>
      <c r="B948" s="267" t="s">
        <v>172</v>
      </c>
      <c r="C948" s="268" t="s">
        <v>172</v>
      </c>
      <c r="D948" s="99" t="s">
        <v>28</v>
      </c>
      <c r="E948" s="54">
        <v>5001111044</v>
      </c>
      <c r="F948" s="56">
        <v>24</v>
      </c>
      <c r="G948" s="54" t="s">
        <v>26</v>
      </c>
      <c r="H948" s="54" t="s">
        <v>52</v>
      </c>
      <c r="I948" s="54">
        <v>18</v>
      </c>
      <c r="J948" s="57">
        <v>5128</v>
      </c>
      <c r="K948" s="57">
        <v>5129</v>
      </c>
      <c r="L948" s="57">
        <v>5053</v>
      </c>
      <c r="M948" s="57">
        <v>4934</v>
      </c>
      <c r="N948" s="57">
        <v>5715</v>
      </c>
      <c r="O948" s="57">
        <v>5372</v>
      </c>
      <c r="P948" s="57">
        <v>5294</v>
      </c>
      <c r="Q948" s="57">
        <v>5535</v>
      </c>
      <c r="R948" s="57">
        <v>5590</v>
      </c>
      <c r="S948" s="57">
        <v>6276</v>
      </c>
      <c r="T948" s="57">
        <v>8106</v>
      </c>
      <c r="U948" s="57">
        <v>7899</v>
      </c>
    </row>
    <row r="949" spans="1:21" x14ac:dyDescent="0.2">
      <c r="A949" s="266" t="s">
        <v>172</v>
      </c>
      <c r="B949" s="267" t="s">
        <v>172</v>
      </c>
      <c r="C949" s="268" t="s">
        <v>172</v>
      </c>
      <c r="D949" s="99" t="s">
        <v>28</v>
      </c>
      <c r="E949" s="54">
        <v>5000024366</v>
      </c>
      <c r="F949" s="56">
        <v>24</v>
      </c>
      <c r="G949" s="54" t="s">
        <v>26</v>
      </c>
      <c r="H949" s="54" t="s">
        <v>52</v>
      </c>
      <c r="I949" s="54">
        <v>18</v>
      </c>
      <c r="J949" s="57">
        <v>4982</v>
      </c>
      <c r="K949" s="57">
        <v>4564</v>
      </c>
      <c r="L949" s="57">
        <v>4342</v>
      </c>
      <c r="M949" s="57">
        <v>6311</v>
      </c>
      <c r="N949" s="57">
        <v>9199</v>
      </c>
      <c r="O949" s="57">
        <v>8663</v>
      </c>
      <c r="P949" s="57">
        <v>8572</v>
      </c>
      <c r="Q949" s="57">
        <v>9429</v>
      </c>
      <c r="R949" s="57">
        <v>8841</v>
      </c>
      <c r="S949" s="57">
        <v>9076</v>
      </c>
      <c r="T949" s="57">
        <v>8081</v>
      </c>
      <c r="U949" s="57">
        <v>8948</v>
      </c>
    </row>
    <row r="950" spans="1:21" x14ac:dyDescent="0.2">
      <c r="A950" s="266" t="s">
        <v>172</v>
      </c>
      <c r="B950" s="267" t="s">
        <v>172</v>
      </c>
      <c r="C950" s="268" t="s">
        <v>172</v>
      </c>
      <c r="D950" s="99" t="s">
        <v>28</v>
      </c>
      <c r="E950" s="54">
        <v>5000030047</v>
      </c>
      <c r="F950" s="56">
        <v>24</v>
      </c>
      <c r="G950" s="54" t="s">
        <v>26</v>
      </c>
      <c r="H950" s="54" t="s">
        <v>52</v>
      </c>
      <c r="I950" s="54">
        <v>18</v>
      </c>
      <c r="J950" s="57">
        <v>3549</v>
      </c>
      <c r="K950" s="57">
        <v>3223</v>
      </c>
      <c r="L950" s="57">
        <v>3488</v>
      </c>
      <c r="M950" s="57">
        <v>3383</v>
      </c>
      <c r="N950" s="57">
        <v>3796</v>
      </c>
      <c r="O950" s="57">
        <v>3546</v>
      </c>
      <c r="P950" s="57">
        <v>3885</v>
      </c>
      <c r="Q950" s="57">
        <v>3553</v>
      </c>
      <c r="R950" s="57">
        <v>3755</v>
      </c>
      <c r="S950" s="57">
        <v>3740</v>
      </c>
      <c r="T950" s="57">
        <v>3477</v>
      </c>
      <c r="U950" s="57">
        <v>3738</v>
      </c>
    </row>
    <row r="951" spans="1:21" x14ac:dyDescent="0.2">
      <c r="A951" s="266" t="s">
        <v>172</v>
      </c>
      <c r="B951" s="267" t="s">
        <v>172</v>
      </c>
      <c r="C951" s="268" t="s">
        <v>172</v>
      </c>
      <c r="D951" s="99" t="s">
        <v>28</v>
      </c>
      <c r="E951" s="54">
        <v>5001517770</v>
      </c>
      <c r="F951" s="56">
        <v>24</v>
      </c>
      <c r="G951" s="54" t="s">
        <v>26</v>
      </c>
      <c r="H951" s="54" t="s">
        <v>52</v>
      </c>
      <c r="I951" s="54">
        <v>18</v>
      </c>
      <c r="J951" s="57">
        <v>3544</v>
      </c>
      <c r="K951" s="57">
        <v>3097</v>
      </c>
      <c r="L951" s="57">
        <v>3129</v>
      </c>
      <c r="M951" s="57">
        <v>3483</v>
      </c>
      <c r="N951" s="57">
        <v>3207</v>
      </c>
      <c r="O951" s="57">
        <v>3295</v>
      </c>
      <c r="P951" s="57">
        <v>3531</v>
      </c>
      <c r="Q951" s="57">
        <v>3302</v>
      </c>
      <c r="R951" s="57">
        <v>3516</v>
      </c>
      <c r="S951" s="57">
        <v>3265</v>
      </c>
      <c r="T951" s="57">
        <v>3104</v>
      </c>
      <c r="U951" s="57">
        <v>3335</v>
      </c>
    </row>
    <row r="952" spans="1:21" x14ac:dyDescent="0.2">
      <c r="A952" s="266" t="s">
        <v>172</v>
      </c>
      <c r="B952" s="267" t="s">
        <v>172</v>
      </c>
      <c r="C952" s="268" t="s">
        <v>172</v>
      </c>
      <c r="D952" s="99" t="s">
        <v>28</v>
      </c>
      <c r="E952" s="54">
        <v>5000531655</v>
      </c>
      <c r="F952" s="56">
        <v>24</v>
      </c>
      <c r="G952" s="54" t="s">
        <v>26</v>
      </c>
      <c r="H952" s="54" t="s">
        <v>52</v>
      </c>
      <c r="I952" s="54">
        <v>18</v>
      </c>
      <c r="J952" s="57">
        <v>2727</v>
      </c>
      <c r="K952" s="57">
        <v>2457</v>
      </c>
      <c r="L952" s="57">
        <v>2383</v>
      </c>
      <c r="M952" s="57">
        <v>4734</v>
      </c>
      <c r="N952" s="57">
        <v>6711</v>
      </c>
      <c r="O952" s="57">
        <v>6139</v>
      </c>
      <c r="P952" s="57">
        <v>6054</v>
      </c>
      <c r="Q952" s="57">
        <v>6704</v>
      </c>
      <c r="R952" s="57">
        <v>6271</v>
      </c>
      <c r="S952" s="57">
        <v>6250</v>
      </c>
      <c r="T952" s="57">
        <v>6606</v>
      </c>
      <c r="U952" s="57">
        <v>6427</v>
      </c>
    </row>
    <row r="953" spans="1:21" x14ac:dyDescent="0.2">
      <c r="A953" s="266" t="s">
        <v>172</v>
      </c>
      <c r="B953" s="267" t="s">
        <v>172</v>
      </c>
      <c r="C953" s="268" t="s">
        <v>172</v>
      </c>
      <c r="D953" s="99" t="s">
        <v>28</v>
      </c>
      <c r="E953" s="54">
        <v>5000531888</v>
      </c>
      <c r="F953" s="56">
        <v>24</v>
      </c>
      <c r="G953" s="54" t="s">
        <v>26</v>
      </c>
      <c r="H953" s="54" t="s">
        <v>52</v>
      </c>
      <c r="I953" s="54">
        <v>18</v>
      </c>
      <c r="J953" s="57">
        <v>3105</v>
      </c>
      <c r="K953" s="57">
        <v>2991</v>
      </c>
      <c r="L953" s="57">
        <v>3239</v>
      </c>
      <c r="M953" s="57">
        <v>3218</v>
      </c>
      <c r="N953" s="57">
        <v>3158</v>
      </c>
      <c r="O953" s="57">
        <v>3388</v>
      </c>
      <c r="P953" s="57">
        <v>3100</v>
      </c>
      <c r="Q953" s="57">
        <v>3329</v>
      </c>
      <c r="R953" s="57">
        <v>3500</v>
      </c>
      <c r="S953" s="57">
        <v>3012</v>
      </c>
      <c r="T953" s="57">
        <v>3555</v>
      </c>
      <c r="U953" s="57">
        <v>3083</v>
      </c>
    </row>
    <row r="954" spans="1:21" x14ac:dyDescent="0.2">
      <c r="A954" s="266" t="s">
        <v>172</v>
      </c>
      <c r="B954" s="267" t="s">
        <v>172</v>
      </c>
      <c r="C954" s="268" t="s">
        <v>172</v>
      </c>
      <c r="D954" s="99" t="s">
        <v>28</v>
      </c>
      <c r="E954" s="54">
        <v>5001257937</v>
      </c>
      <c r="F954" s="56">
        <v>24</v>
      </c>
      <c r="G954" s="54" t="s">
        <v>26</v>
      </c>
      <c r="H954" s="54" t="s">
        <v>52</v>
      </c>
      <c r="I954" s="54">
        <v>18</v>
      </c>
      <c r="J954" s="57">
        <v>6086</v>
      </c>
      <c r="K954" s="57">
        <v>8027</v>
      </c>
      <c r="L954" s="57">
        <v>8188</v>
      </c>
      <c r="M954" s="57">
        <v>7596</v>
      </c>
      <c r="N954" s="57">
        <v>7968</v>
      </c>
      <c r="O954" s="57">
        <v>7724</v>
      </c>
      <c r="P954" s="57">
        <v>8624</v>
      </c>
      <c r="Q954" s="57">
        <v>8204</v>
      </c>
      <c r="R954" s="57">
        <v>8834</v>
      </c>
      <c r="S954" s="57">
        <v>7891</v>
      </c>
      <c r="T954" s="57">
        <v>8055</v>
      </c>
      <c r="U954" s="57">
        <v>9279</v>
      </c>
    </row>
    <row r="955" spans="1:21" x14ac:dyDescent="0.2">
      <c r="A955" s="266" t="s">
        <v>172</v>
      </c>
      <c r="B955" s="267" t="s">
        <v>172</v>
      </c>
      <c r="C955" s="268" t="s">
        <v>172</v>
      </c>
      <c r="D955" s="99" t="s">
        <v>28</v>
      </c>
      <c r="E955" s="54">
        <v>5000062720</v>
      </c>
      <c r="F955" s="56">
        <v>24</v>
      </c>
      <c r="G955" s="54" t="s">
        <v>26</v>
      </c>
      <c r="H955" s="54" t="s">
        <v>52</v>
      </c>
      <c r="I955" s="54">
        <v>18</v>
      </c>
      <c r="J955" s="57">
        <v>4100</v>
      </c>
      <c r="K955" s="57">
        <v>3972</v>
      </c>
      <c r="L955" s="57">
        <v>4003</v>
      </c>
      <c r="M955" s="57">
        <v>4359</v>
      </c>
      <c r="N955" s="57">
        <v>4357</v>
      </c>
      <c r="O955" s="57">
        <v>4397</v>
      </c>
      <c r="P955" s="57">
        <v>4125</v>
      </c>
      <c r="Q955" s="57">
        <v>4777</v>
      </c>
      <c r="R955" s="57">
        <v>4615</v>
      </c>
      <c r="S955" s="57">
        <v>4943</v>
      </c>
      <c r="T955" s="57">
        <v>4037</v>
      </c>
      <c r="U955" s="57">
        <v>3909</v>
      </c>
    </row>
    <row r="956" spans="1:21" x14ac:dyDescent="0.2">
      <c r="A956" s="266" t="s">
        <v>172</v>
      </c>
      <c r="B956" s="267" t="s">
        <v>172</v>
      </c>
      <c r="C956" s="268" t="s">
        <v>172</v>
      </c>
      <c r="D956" s="99" t="s">
        <v>28</v>
      </c>
      <c r="E956" s="54">
        <v>5000883859</v>
      </c>
      <c r="F956" s="56">
        <v>24</v>
      </c>
      <c r="G956" s="54" t="s">
        <v>26</v>
      </c>
      <c r="H956" s="54" t="s">
        <v>52</v>
      </c>
      <c r="I956" s="54">
        <v>18</v>
      </c>
      <c r="J956" s="57">
        <v>7353</v>
      </c>
      <c r="K956" s="57">
        <v>7371</v>
      </c>
      <c r="L956" s="57">
        <v>7168</v>
      </c>
      <c r="M956" s="57">
        <v>9056</v>
      </c>
      <c r="N956" s="57">
        <v>11568</v>
      </c>
      <c r="O956" s="57">
        <v>10838</v>
      </c>
      <c r="P956" s="57">
        <v>10383</v>
      </c>
      <c r="Q956" s="57">
        <v>11060</v>
      </c>
      <c r="R956" s="57">
        <v>11069</v>
      </c>
      <c r="S956" s="57">
        <v>9687</v>
      </c>
      <c r="T956" s="57">
        <v>11679</v>
      </c>
      <c r="U956" s="57">
        <v>11639</v>
      </c>
    </row>
    <row r="957" spans="1:21" x14ac:dyDescent="0.2">
      <c r="A957" s="266" t="s">
        <v>172</v>
      </c>
      <c r="B957" s="267" t="s">
        <v>172</v>
      </c>
      <c r="C957" s="268" t="s">
        <v>172</v>
      </c>
      <c r="D957" s="99" t="s">
        <v>28</v>
      </c>
      <c r="E957" s="54">
        <v>5000240972</v>
      </c>
      <c r="F957" s="56">
        <v>24</v>
      </c>
      <c r="G957" s="54" t="s">
        <v>26</v>
      </c>
      <c r="H957" s="54" t="s">
        <v>52</v>
      </c>
      <c r="I957" s="54">
        <v>18</v>
      </c>
      <c r="J957" s="57">
        <v>3660</v>
      </c>
      <c r="K957" s="57">
        <v>3390</v>
      </c>
      <c r="L957" s="57">
        <v>3560</v>
      </c>
      <c r="M957" s="57">
        <v>3450</v>
      </c>
      <c r="N957" s="57">
        <v>4010</v>
      </c>
      <c r="O957" s="57">
        <v>3770</v>
      </c>
      <c r="P957" s="57">
        <v>4260</v>
      </c>
      <c r="Q957" s="57">
        <v>3840</v>
      </c>
      <c r="R957" s="57">
        <v>4100</v>
      </c>
      <c r="S957" s="57">
        <v>3920</v>
      </c>
      <c r="T957" s="57">
        <v>3860</v>
      </c>
      <c r="U957" s="57">
        <v>4530</v>
      </c>
    </row>
    <row r="958" spans="1:21" x14ac:dyDescent="0.2">
      <c r="A958" s="266" t="s">
        <v>172</v>
      </c>
      <c r="B958" s="267" t="s">
        <v>172</v>
      </c>
      <c r="C958" s="268" t="s">
        <v>172</v>
      </c>
      <c r="D958" s="99" t="s">
        <v>28</v>
      </c>
      <c r="E958" s="54">
        <v>5000165254</v>
      </c>
      <c r="F958" s="56">
        <v>24</v>
      </c>
      <c r="G958" s="54" t="s">
        <v>26</v>
      </c>
      <c r="H958" s="54" t="s">
        <v>52</v>
      </c>
      <c r="I958" s="54">
        <v>18</v>
      </c>
      <c r="J958" s="57">
        <v>3113</v>
      </c>
      <c r="K958" s="57">
        <v>3044</v>
      </c>
      <c r="L958" s="57">
        <v>2975</v>
      </c>
      <c r="M958" s="57">
        <v>3222</v>
      </c>
      <c r="N958" s="57">
        <v>2857</v>
      </c>
      <c r="O958" s="57">
        <v>2972</v>
      </c>
      <c r="P958" s="57">
        <v>3371</v>
      </c>
      <c r="Q958" s="57">
        <v>3291</v>
      </c>
      <c r="R958" s="57">
        <v>3303</v>
      </c>
      <c r="S958" s="57">
        <v>3238</v>
      </c>
      <c r="T958" s="57">
        <v>3561</v>
      </c>
      <c r="U958" s="57">
        <v>3123</v>
      </c>
    </row>
    <row r="959" spans="1:21" x14ac:dyDescent="0.2">
      <c r="A959" s="266" t="s">
        <v>172</v>
      </c>
      <c r="B959" s="267" t="s">
        <v>172</v>
      </c>
      <c r="C959" s="268" t="s">
        <v>172</v>
      </c>
      <c r="D959" s="99" t="s">
        <v>28</v>
      </c>
      <c r="E959" s="54">
        <v>5001853010</v>
      </c>
      <c r="F959" s="56">
        <v>24</v>
      </c>
      <c r="G959" s="54" t="s">
        <v>26</v>
      </c>
      <c r="H959" s="54" t="s">
        <v>52</v>
      </c>
      <c r="I959" s="54">
        <v>18</v>
      </c>
      <c r="J959" s="57">
        <v>3224</v>
      </c>
      <c r="K959" s="57">
        <v>2832</v>
      </c>
      <c r="L959" s="57">
        <v>2855</v>
      </c>
      <c r="M959" s="57">
        <v>3159</v>
      </c>
      <c r="N959" s="57">
        <v>2738</v>
      </c>
      <c r="O959" s="57">
        <v>3124</v>
      </c>
      <c r="P959" s="57">
        <v>3510</v>
      </c>
      <c r="Q959" s="57">
        <v>3286</v>
      </c>
      <c r="R959" s="57">
        <v>3373</v>
      </c>
      <c r="S959" s="57">
        <v>3042</v>
      </c>
      <c r="T959" s="57">
        <v>2852</v>
      </c>
      <c r="U959" s="57">
        <v>3154</v>
      </c>
    </row>
    <row r="960" spans="1:21" x14ac:dyDescent="0.2">
      <c r="A960" s="266" t="s">
        <v>172</v>
      </c>
      <c r="B960" s="267" t="s">
        <v>172</v>
      </c>
      <c r="C960" s="268" t="s">
        <v>172</v>
      </c>
      <c r="D960" s="99" t="s">
        <v>28</v>
      </c>
      <c r="E960" s="54">
        <v>5000788990</v>
      </c>
      <c r="F960" s="56">
        <v>24</v>
      </c>
      <c r="G960" s="54" t="s">
        <v>26</v>
      </c>
      <c r="H960" s="54" t="s">
        <v>52</v>
      </c>
      <c r="I960" s="54">
        <v>18</v>
      </c>
      <c r="J960" s="57">
        <v>5476.67</v>
      </c>
      <c r="K960" s="57">
        <v>5652.5</v>
      </c>
      <c r="L960" s="57">
        <v>5111.25</v>
      </c>
      <c r="M960" s="57">
        <v>4527.58</v>
      </c>
      <c r="N960" s="57">
        <v>5183</v>
      </c>
      <c r="O960" s="57">
        <v>5508</v>
      </c>
      <c r="P960" s="57">
        <v>5194</v>
      </c>
      <c r="Q960" s="57">
        <v>5033</v>
      </c>
      <c r="R960" s="57">
        <v>5720</v>
      </c>
      <c r="S960" s="57">
        <v>5176</v>
      </c>
      <c r="T960" s="57">
        <v>5381</v>
      </c>
      <c r="U960" s="57">
        <v>5339</v>
      </c>
    </row>
    <row r="961" spans="1:21" x14ac:dyDescent="0.2">
      <c r="A961" s="266" t="s">
        <v>172</v>
      </c>
      <c r="B961" s="267" t="s">
        <v>172</v>
      </c>
      <c r="C961" s="268" t="s">
        <v>172</v>
      </c>
      <c r="D961" s="99" t="s">
        <v>28</v>
      </c>
      <c r="E961" s="54">
        <v>5000269045</v>
      </c>
      <c r="F961" s="56">
        <v>24</v>
      </c>
      <c r="G961" s="54" t="s">
        <v>26</v>
      </c>
      <c r="H961" s="54" t="s">
        <v>52</v>
      </c>
      <c r="I961" s="54">
        <v>18</v>
      </c>
      <c r="J961" s="57">
        <v>3578</v>
      </c>
      <c r="K961" s="57">
        <v>3175</v>
      </c>
      <c r="L961" s="57">
        <v>3229</v>
      </c>
      <c r="M961" s="57">
        <v>3641</v>
      </c>
      <c r="N961" s="57">
        <v>3372</v>
      </c>
      <c r="O961" s="57">
        <v>3698</v>
      </c>
      <c r="P961" s="57">
        <v>4140</v>
      </c>
      <c r="Q961" s="57">
        <v>4062</v>
      </c>
      <c r="R961" s="57">
        <v>4243</v>
      </c>
      <c r="S961" s="57">
        <v>3938</v>
      </c>
      <c r="T961" s="57">
        <v>3878</v>
      </c>
      <c r="U961" s="57">
        <v>4378</v>
      </c>
    </row>
    <row r="962" spans="1:21" x14ac:dyDescent="0.2">
      <c r="A962" s="266" t="s">
        <v>172</v>
      </c>
      <c r="B962" s="267" t="s">
        <v>172</v>
      </c>
      <c r="C962" s="268" t="s">
        <v>172</v>
      </c>
      <c r="D962" s="99" t="s">
        <v>28</v>
      </c>
      <c r="E962" s="54">
        <v>5001299168</v>
      </c>
      <c r="F962" s="56">
        <v>24</v>
      </c>
      <c r="G962" s="54" t="s">
        <v>26</v>
      </c>
      <c r="H962" s="54" t="s">
        <v>52</v>
      </c>
      <c r="I962" s="54">
        <v>18</v>
      </c>
      <c r="J962" s="57">
        <v>1984</v>
      </c>
      <c r="K962" s="57">
        <v>1945</v>
      </c>
      <c r="L962" s="57">
        <v>2757</v>
      </c>
      <c r="M962" s="57">
        <v>3223</v>
      </c>
      <c r="N962" s="57">
        <v>2949</v>
      </c>
      <c r="O962" s="57">
        <v>3106</v>
      </c>
      <c r="P962" s="57">
        <v>3296</v>
      </c>
      <c r="Q962" s="57">
        <v>3099</v>
      </c>
      <c r="R962" s="57">
        <v>3289</v>
      </c>
      <c r="S962" s="57">
        <v>2882</v>
      </c>
      <c r="T962" s="57">
        <v>3110</v>
      </c>
      <c r="U962" s="57">
        <v>2855</v>
      </c>
    </row>
    <row r="963" spans="1:21" x14ac:dyDescent="0.2">
      <c r="A963" s="266" t="s">
        <v>172</v>
      </c>
      <c r="B963" s="267" t="s">
        <v>172</v>
      </c>
      <c r="C963" s="268" t="s">
        <v>172</v>
      </c>
      <c r="D963" s="99" t="s">
        <v>28</v>
      </c>
      <c r="E963" s="54">
        <v>5000811325</v>
      </c>
      <c r="F963" s="56">
        <v>24</v>
      </c>
      <c r="G963" s="54" t="s">
        <v>26</v>
      </c>
      <c r="H963" s="54" t="s">
        <v>52</v>
      </c>
      <c r="I963" s="54">
        <v>18</v>
      </c>
      <c r="J963" s="57">
        <v>2960</v>
      </c>
      <c r="K963" s="57">
        <v>2900</v>
      </c>
      <c r="L963" s="57">
        <v>2950</v>
      </c>
      <c r="M963" s="57">
        <v>2870</v>
      </c>
      <c r="N963" s="57">
        <v>3280</v>
      </c>
      <c r="O963" s="57">
        <v>3140</v>
      </c>
      <c r="P963" s="57">
        <v>3280</v>
      </c>
      <c r="Q963" s="57">
        <v>3500</v>
      </c>
      <c r="R963" s="57">
        <v>3360</v>
      </c>
      <c r="S963" s="57">
        <v>3030</v>
      </c>
      <c r="T963" s="57">
        <v>3310</v>
      </c>
      <c r="U963" s="57">
        <v>2960</v>
      </c>
    </row>
    <row r="964" spans="1:21" x14ac:dyDescent="0.2">
      <c r="A964" s="266" t="s">
        <v>172</v>
      </c>
      <c r="B964" s="267" t="s">
        <v>172</v>
      </c>
      <c r="C964" s="268" t="s">
        <v>172</v>
      </c>
      <c r="D964" s="99" t="s">
        <v>28</v>
      </c>
      <c r="E964" s="54">
        <v>5000403125</v>
      </c>
      <c r="F964" s="56">
        <v>24</v>
      </c>
      <c r="G964" s="54" t="s">
        <v>26</v>
      </c>
      <c r="H964" s="54" t="s">
        <v>52</v>
      </c>
      <c r="I964" s="54">
        <v>18</v>
      </c>
      <c r="J964" s="57">
        <v>2433</v>
      </c>
      <c r="K964" s="57">
        <v>2274</v>
      </c>
      <c r="L964" s="57">
        <v>2340</v>
      </c>
      <c r="M964" s="57">
        <v>2436</v>
      </c>
      <c r="N964" s="57">
        <v>2379</v>
      </c>
      <c r="O964" s="57">
        <v>2378</v>
      </c>
      <c r="P964" s="57">
        <v>2550</v>
      </c>
      <c r="Q964" s="57">
        <v>2333</v>
      </c>
      <c r="R964" s="57">
        <v>2620</v>
      </c>
      <c r="S964" s="57">
        <v>2351</v>
      </c>
      <c r="T964" s="57">
        <v>2271</v>
      </c>
      <c r="U964" s="57">
        <v>2583</v>
      </c>
    </row>
    <row r="965" spans="1:21" x14ac:dyDescent="0.2">
      <c r="A965" s="266" t="s">
        <v>172</v>
      </c>
      <c r="B965" s="267" t="s">
        <v>172</v>
      </c>
      <c r="C965" s="268" t="s">
        <v>172</v>
      </c>
      <c r="D965" s="99" t="s">
        <v>28</v>
      </c>
      <c r="E965" s="54">
        <v>5000912436</v>
      </c>
      <c r="F965" s="56">
        <v>24</v>
      </c>
      <c r="G965" s="54" t="s">
        <v>26</v>
      </c>
      <c r="H965" s="54" t="s">
        <v>52</v>
      </c>
      <c r="I965" s="54">
        <v>18</v>
      </c>
      <c r="J965" s="57">
        <v>4105</v>
      </c>
      <c r="K965" s="57">
        <v>4640</v>
      </c>
      <c r="L965" s="57">
        <v>4267</v>
      </c>
      <c r="M965" s="57">
        <v>4286</v>
      </c>
      <c r="N965" s="57">
        <v>4612</v>
      </c>
      <c r="O965" s="57">
        <v>4370</v>
      </c>
      <c r="P965" s="57">
        <v>4537</v>
      </c>
      <c r="Q965" s="57">
        <v>4781</v>
      </c>
      <c r="R965" s="57">
        <v>4316</v>
      </c>
      <c r="S965" s="57">
        <v>4641</v>
      </c>
      <c r="T965" s="57">
        <v>4027</v>
      </c>
      <c r="U965" s="57">
        <v>4529</v>
      </c>
    </row>
    <row r="966" spans="1:21" x14ac:dyDescent="0.2">
      <c r="A966" s="266" t="s">
        <v>172</v>
      </c>
      <c r="B966" s="267" t="s">
        <v>172</v>
      </c>
      <c r="C966" s="268" t="s">
        <v>172</v>
      </c>
      <c r="D966" s="99" t="s">
        <v>28</v>
      </c>
      <c r="E966" s="54">
        <v>5001433999</v>
      </c>
      <c r="F966" s="56">
        <v>24</v>
      </c>
      <c r="G966" s="54" t="s">
        <v>26</v>
      </c>
      <c r="H966" s="54" t="s">
        <v>52</v>
      </c>
      <c r="I966" s="54">
        <v>18</v>
      </c>
      <c r="J966" s="57">
        <v>2513</v>
      </c>
      <c r="K966" s="57">
        <v>2203</v>
      </c>
      <c r="L966" s="57">
        <v>2202</v>
      </c>
      <c r="M966" s="57">
        <v>2213</v>
      </c>
      <c r="N966" s="57">
        <v>2455</v>
      </c>
      <c r="O966" s="57">
        <v>2314</v>
      </c>
      <c r="P966" s="57">
        <v>2505</v>
      </c>
      <c r="Q966" s="57">
        <v>2353</v>
      </c>
      <c r="R966" s="57">
        <v>2321</v>
      </c>
      <c r="S966" s="57">
        <v>2435</v>
      </c>
      <c r="T966" s="57">
        <v>2257</v>
      </c>
      <c r="U966" s="57">
        <v>3526</v>
      </c>
    </row>
    <row r="967" spans="1:21" x14ac:dyDescent="0.2">
      <c r="A967" s="266" t="s">
        <v>172</v>
      </c>
      <c r="B967" s="267" t="s">
        <v>172</v>
      </c>
      <c r="C967" s="268" t="s">
        <v>172</v>
      </c>
      <c r="D967" s="99" t="s">
        <v>28</v>
      </c>
      <c r="E967" s="54">
        <v>5001426139</v>
      </c>
      <c r="F967" s="56">
        <v>24</v>
      </c>
      <c r="G967" s="54" t="s">
        <v>26</v>
      </c>
      <c r="H967" s="54" t="s">
        <v>52</v>
      </c>
      <c r="I967" s="54">
        <v>18</v>
      </c>
      <c r="J967" s="57">
        <v>3971</v>
      </c>
      <c r="K967" s="57">
        <v>3129</v>
      </c>
      <c r="L967" s="57">
        <v>3834</v>
      </c>
      <c r="M967" s="57">
        <v>3973</v>
      </c>
      <c r="N967" s="57">
        <v>3970</v>
      </c>
      <c r="O967" s="57">
        <v>3914</v>
      </c>
      <c r="P967" s="57">
        <v>4327</v>
      </c>
      <c r="Q967" s="57">
        <v>3929</v>
      </c>
      <c r="R967" s="57">
        <v>4341</v>
      </c>
      <c r="S967" s="57">
        <v>3817</v>
      </c>
      <c r="T967" s="57">
        <v>3667</v>
      </c>
      <c r="U967" s="57">
        <v>4147</v>
      </c>
    </row>
    <row r="968" spans="1:21" x14ac:dyDescent="0.2">
      <c r="A968" s="266" t="s">
        <v>172</v>
      </c>
      <c r="B968" s="267" t="s">
        <v>172</v>
      </c>
      <c r="C968" s="268" t="s">
        <v>172</v>
      </c>
      <c r="D968" s="99" t="s">
        <v>28</v>
      </c>
      <c r="E968" s="54">
        <v>5001038707</v>
      </c>
      <c r="F968" s="56">
        <v>24</v>
      </c>
      <c r="G968" s="54" t="s">
        <v>26</v>
      </c>
      <c r="H968" s="54" t="s">
        <v>52</v>
      </c>
      <c r="I968" s="54">
        <v>18</v>
      </c>
      <c r="J968" s="57">
        <v>3431</v>
      </c>
      <c r="K968" s="57">
        <v>3156</v>
      </c>
      <c r="L968" s="57">
        <v>2956</v>
      </c>
      <c r="M968" s="57">
        <v>3753</v>
      </c>
      <c r="N968" s="57">
        <v>3347</v>
      </c>
      <c r="O968" s="57">
        <v>3506</v>
      </c>
      <c r="P968" s="57">
        <v>3201.2669999999998</v>
      </c>
      <c r="Q968" s="57">
        <v>4188.7330000000002</v>
      </c>
      <c r="R968" s="57">
        <v>3951</v>
      </c>
      <c r="S968" s="57">
        <v>3386</v>
      </c>
      <c r="T968" s="57">
        <v>3312</v>
      </c>
      <c r="U968" s="57">
        <v>3715</v>
      </c>
    </row>
    <row r="969" spans="1:21" x14ac:dyDescent="0.2">
      <c r="A969" s="266" t="s">
        <v>172</v>
      </c>
      <c r="B969" s="267" t="s">
        <v>172</v>
      </c>
      <c r="C969" s="268" t="s">
        <v>172</v>
      </c>
      <c r="D969" s="99" t="s">
        <v>28</v>
      </c>
      <c r="E969" s="54">
        <v>5000088388</v>
      </c>
      <c r="F969" s="56">
        <v>24</v>
      </c>
      <c r="G969" s="54" t="s">
        <v>26</v>
      </c>
      <c r="H969" s="54" t="s">
        <v>52</v>
      </c>
      <c r="I969" s="54">
        <v>18</v>
      </c>
      <c r="J969" s="57">
        <v>3101</v>
      </c>
      <c r="K969" s="57">
        <v>2898</v>
      </c>
      <c r="L969" s="57">
        <v>3011</v>
      </c>
      <c r="M969" s="57">
        <v>3098</v>
      </c>
      <c r="N969" s="57">
        <v>3053</v>
      </c>
      <c r="O969" s="57">
        <v>3069</v>
      </c>
      <c r="P969" s="57">
        <v>3446</v>
      </c>
      <c r="Q969" s="57">
        <v>2878</v>
      </c>
      <c r="R969" s="57">
        <v>3150</v>
      </c>
      <c r="S969" s="57">
        <v>2762</v>
      </c>
      <c r="T969" s="57">
        <v>2628</v>
      </c>
      <c r="U969" s="57">
        <v>2953</v>
      </c>
    </row>
    <row r="970" spans="1:21" x14ac:dyDescent="0.2">
      <c r="A970" s="266" t="s">
        <v>172</v>
      </c>
      <c r="B970" s="267" t="s">
        <v>172</v>
      </c>
      <c r="C970" s="268" t="s">
        <v>172</v>
      </c>
      <c r="D970" s="99" t="s">
        <v>28</v>
      </c>
      <c r="E970" s="54">
        <v>5001768603</v>
      </c>
      <c r="F970" s="56">
        <v>24</v>
      </c>
      <c r="G970" s="54" t="s">
        <v>26</v>
      </c>
      <c r="H970" s="54" t="s">
        <v>52</v>
      </c>
      <c r="I970" s="54">
        <v>18</v>
      </c>
      <c r="J970" s="57">
        <v>3744</v>
      </c>
      <c r="K970" s="57">
        <v>3540</v>
      </c>
      <c r="L970" s="57">
        <v>3654</v>
      </c>
      <c r="M970" s="57">
        <v>3545</v>
      </c>
      <c r="N970" s="57">
        <v>2990</v>
      </c>
      <c r="O970" s="57">
        <v>2482</v>
      </c>
      <c r="P970" s="57">
        <v>2690</v>
      </c>
      <c r="Q970" s="57">
        <v>2508</v>
      </c>
      <c r="R970" s="57">
        <v>2661</v>
      </c>
      <c r="S970" s="57">
        <v>2579</v>
      </c>
      <c r="T970" s="57">
        <v>6388</v>
      </c>
      <c r="U970" s="57">
        <v>4077.3229999999999</v>
      </c>
    </row>
    <row r="971" spans="1:21" x14ac:dyDescent="0.2">
      <c r="A971" s="266" t="s">
        <v>172</v>
      </c>
      <c r="B971" s="267" t="s">
        <v>172</v>
      </c>
      <c r="C971" s="268" t="s">
        <v>172</v>
      </c>
      <c r="D971" s="99" t="s">
        <v>28</v>
      </c>
      <c r="E971" s="54">
        <v>5001827039</v>
      </c>
      <c r="F971" s="56">
        <v>24</v>
      </c>
      <c r="G971" s="54" t="s">
        <v>26</v>
      </c>
      <c r="H971" s="54" t="s">
        <v>52</v>
      </c>
      <c r="I971" s="54">
        <v>18</v>
      </c>
      <c r="J971" s="57">
        <v>1311</v>
      </c>
      <c r="K971" s="57">
        <v>1435</v>
      </c>
      <c r="L971" s="57">
        <v>1317</v>
      </c>
      <c r="M971" s="57">
        <v>1262</v>
      </c>
      <c r="N971" s="57">
        <v>1237</v>
      </c>
      <c r="O971" s="57">
        <v>1278</v>
      </c>
      <c r="P971" s="57">
        <v>1185</v>
      </c>
      <c r="Q971" s="57">
        <v>1569</v>
      </c>
      <c r="R971" s="57"/>
      <c r="S971" s="57"/>
      <c r="T971" s="57"/>
      <c r="U971" s="57"/>
    </row>
    <row r="972" spans="1:21" x14ac:dyDescent="0.2">
      <c r="A972" s="266" t="s">
        <v>172</v>
      </c>
      <c r="B972" s="267" t="s">
        <v>172</v>
      </c>
      <c r="C972" s="268" t="s">
        <v>172</v>
      </c>
      <c r="D972" s="99" t="s">
        <v>28</v>
      </c>
      <c r="E972" s="54">
        <v>5000166485</v>
      </c>
      <c r="F972" s="56">
        <v>24</v>
      </c>
      <c r="G972" s="54" t="s">
        <v>26</v>
      </c>
      <c r="H972" s="54" t="s">
        <v>52</v>
      </c>
      <c r="I972" s="54">
        <v>18</v>
      </c>
      <c r="J972" s="57">
        <v>3100</v>
      </c>
      <c r="K972" s="57">
        <v>2920</v>
      </c>
      <c r="L972" s="57">
        <v>3020</v>
      </c>
      <c r="M972" s="57">
        <v>2960</v>
      </c>
      <c r="N972" s="57">
        <v>3290</v>
      </c>
      <c r="O972" s="57">
        <v>3070</v>
      </c>
      <c r="P972" s="57">
        <v>3340</v>
      </c>
      <c r="Q972" s="57">
        <v>2920</v>
      </c>
      <c r="R972" s="57">
        <v>3190</v>
      </c>
      <c r="S972" s="57">
        <v>2890</v>
      </c>
      <c r="T972" s="57">
        <v>2490</v>
      </c>
      <c r="U972" s="57">
        <v>2870</v>
      </c>
    </row>
    <row r="973" spans="1:21" x14ac:dyDescent="0.2">
      <c r="A973" s="266" t="s">
        <v>172</v>
      </c>
      <c r="B973" s="267" t="s">
        <v>172</v>
      </c>
      <c r="C973" s="268" t="s">
        <v>172</v>
      </c>
      <c r="D973" s="99" t="s">
        <v>28</v>
      </c>
      <c r="E973" s="54">
        <v>5001312707</v>
      </c>
      <c r="F973" s="56">
        <v>24</v>
      </c>
      <c r="G973" s="54" t="s">
        <v>26</v>
      </c>
      <c r="H973" s="54" t="s">
        <v>52</v>
      </c>
      <c r="I973" s="54">
        <v>18</v>
      </c>
      <c r="J973" s="57">
        <v>3310</v>
      </c>
      <c r="K973" s="57">
        <v>3440</v>
      </c>
      <c r="L973" s="57">
        <v>3540</v>
      </c>
      <c r="M973" s="57">
        <v>3300</v>
      </c>
      <c r="N973" s="57">
        <v>3460</v>
      </c>
      <c r="O973" s="57">
        <v>3350</v>
      </c>
      <c r="P973" s="57">
        <v>3540</v>
      </c>
      <c r="Q973" s="57">
        <v>3550</v>
      </c>
      <c r="R973" s="57">
        <v>6170</v>
      </c>
      <c r="S973" s="57">
        <v>7730</v>
      </c>
      <c r="T973" s="57">
        <v>7780</v>
      </c>
      <c r="U973" s="57">
        <v>8540</v>
      </c>
    </row>
    <row r="974" spans="1:21" x14ac:dyDescent="0.2">
      <c r="A974" s="266" t="s">
        <v>172</v>
      </c>
      <c r="B974" s="267" t="s">
        <v>172</v>
      </c>
      <c r="C974" s="268" t="s">
        <v>172</v>
      </c>
      <c r="D974" s="99" t="s">
        <v>28</v>
      </c>
      <c r="E974" s="54">
        <v>5001311824</v>
      </c>
      <c r="F974" s="56">
        <v>24</v>
      </c>
      <c r="G974" s="54" t="s">
        <v>26</v>
      </c>
      <c r="H974" s="54" t="s">
        <v>52</v>
      </c>
      <c r="I974" s="54">
        <v>18</v>
      </c>
      <c r="J974" s="57">
        <v>8290</v>
      </c>
      <c r="K974" s="57">
        <v>9280</v>
      </c>
      <c r="L974" s="57">
        <v>8340</v>
      </c>
      <c r="M974" s="57">
        <v>8530</v>
      </c>
      <c r="N974" s="57">
        <v>9010</v>
      </c>
      <c r="O974" s="57">
        <v>9730</v>
      </c>
      <c r="P974" s="57">
        <v>9560</v>
      </c>
      <c r="Q974" s="57">
        <v>10020</v>
      </c>
      <c r="R974" s="57">
        <v>10700</v>
      </c>
      <c r="S974" s="57">
        <v>10120</v>
      </c>
      <c r="T974" s="57">
        <v>10750</v>
      </c>
      <c r="U974" s="57">
        <v>10450</v>
      </c>
    </row>
    <row r="975" spans="1:21" x14ac:dyDescent="0.2">
      <c r="A975" s="266" t="s">
        <v>172</v>
      </c>
      <c r="B975" s="267" t="s">
        <v>172</v>
      </c>
      <c r="C975" s="268" t="s">
        <v>172</v>
      </c>
      <c r="D975" s="99" t="s">
        <v>28</v>
      </c>
      <c r="E975" s="54">
        <v>5000589724</v>
      </c>
      <c r="F975" s="56">
        <v>24</v>
      </c>
      <c r="G975" s="54" t="s">
        <v>26</v>
      </c>
      <c r="H975" s="54" t="s">
        <v>52</v>
      </c>
      <c r="I975" s="54">
        <v>18</v>
      </c>
      <c r="J975" s="57">
        <v>3417</v>
      </c>
      <c r="K975" s="57">
        <v>2918</v>
      </c>
      <c r="L975" s="57">
        <v>3056</v>
      </c>
      <c r="M975" s="57">
        <v>3025</v>
      </c>
      <c r="N975" s="57">
        <v>3351</v>
      </c>
      <c r="O975" s="57">
        <v>3113</v>
      </c>
      <c r="P975" s="57">
        <v>3126</v>
      </c>
      <c r="Q975" s="57">
        <v>3468</v>
      </c>
      <c r="R975" s="57">
        <v>3126</v>
      </c>
      <c r="S975" s="57">
        <v>3255</v>
      </c>
      <c r="T975" s="57">
        <v>3016</v>
      </c>
      <c r="U975" s="57">
        <v>3449</v>
      </c>
    </row>
    <row r="976" spans="1:21" x14ac:dyDescent="0.2">
      <c r="A976" s="266" t="s">
        <v>172</v>
      </c>
      <c r="B976" s="267" t="s">
        <v>172</v>
      </c>
      <c r="C976" s="268" t="s">
        <v>172</v>
      </c>
      <c r="D976" s="99" t="s">
        <v>28</v>
      </c>
      <c r="E976" s="54">
        <v>5000447574</v>
      </c>
      <c r="F976" s="56">
        <v>24</v>
      </c>
      <c r="G976" s="54" t="s">
        <v>26</v>
      </c>
      <c r="H976" s="54" t="s">
        <v>52</v>
      </c>
      <c r="I976" s="54">
        <v>18</v>
      </c>
      <c r="J976" s="57">
        <v>7700</v>
      </c>
      <c r="K976" s="57">
        <v>7160</v>
      </c>
      <c r="L976" s="57">
        <v>7430</v>
      </c>
      <c r="M976" s="57">
        <v>7710</v>
      </c>
      <c r="N976" s="57">
        <v>7600</v>
      </c>
      <c r="O976" s="57">
        <v>7610</v>
      </c>
      <c r="P976" s="57">
        <v>8850</v>
      </c>
      <c r="Q976" s="57">
        <v>8520</v>
      </c>
      <c r="R976" s="57">
        <v>8904</v>
      </c>
      <c r="S976" s="57">
        <v>8342</v>
      </c>
      <c r="T976" s="57">
        <v>8045</v>
      </c>
      <c r="U976" s="57">
        <v>9066</v>
      </c>
    </row>
    <row r="977" spans="1:21" x14ac:dyDescent="0.2">
      <c r="A977" s="266" t="s">
        <v>172</v>
      </c>
      <c r="B977" s="267" t="s">
        <v>172</v>
      </c>
      <c r="C977" s="268" t="s">
        <v>172</v>
      </c>
      <c r="D977" s="99" t="s">
        <v>28</v>
      </c>
      <c r="E977" s="54">
        <v>5001017945</v>
      </c>
      <c r="F977" s="56">
        <v>24</v>
      </c>
      <c r="G977" s="54" t="s">
        <v>26</v>
      </c>
      <c r="H977" s="54" t="s">
        <v>52</v>
      </c>
      <c r="I977" s="54">
        <v>18</v>
      </c>
      <c r="J977" s="57">
        <v>3053</v>
      </c>
      <c r="K977" s="57">
        <v>2895</v>
      </c>
      <c r="L977" s="57">
        <v>2711</v>
      </c>
      <c r="M977" s="57">
        <v>2547</v>
      </c>
      <c r="N977" s="57">
        <v>3219</v>
      </c>
      <c r="O977" s="57">
        <v>3439</v>
      </c>
      <c r="P977" s="57">
        <v>3335</v>
      </c>
      <c r="Q977" s="57">
        <v>3221</v>
      </c>
      <c r="R977" s="57">
        <v>3613</v>
      </c>
      <c r="S977" s="57">
        <v>3204</v>
      </c>
      <c r="T977" s="57">
        <v>3062</v>
      </c>
      <c r="U977" s="57">
        <v>3620</v>
      </c>
    </row>
    <row r="978" spans="1:21" x14ac:dyDescent="0.2">
      <c r="A978" s="266" t="s">
        <v>172</v>
      </c>
      <c r="B978" s="267" t="s">
        <v>172</v>
      </c>
      <c r="C978" s="268" t="s">
        <v>172</v>
      </c>
      <c r="D978" s="99" t="s">
        <v>28</v>
      </c>
      <c r="E978" s="54">
        <v>5001562590</v>
      </c>
      <c r="F978" s="56">
        <v>24</v>
      </c>
      <c r="G978" s="54" t="s">
        <v>26</v>
      </c>
      <c r="H978" s="54" t="s">
        <v>52</v>
      </c>
      <c r="I978" s="54">
        <v>18</v>
      </c>
      <c r="J978" s="57">
        <v>6232</v>
      </c>
      <c r="K978" s="57">
        <v>5978</v>
      </c>
      <c r="L978" s="57">
        <v>6445</v>
      </c>
      <c r="M978" s="57">
        <v>6264</v>
      </c>
      <c r="N978" s="57">
        <v>6054</v>
      </c>
      <c r="O978" s="57">
        <v>6838</v>
      </c>
      <c r="P978" s="57">
        <v>6965</v>
      </c>
      <c r="Q978" s="57">
        <v>7030</v>
      </c>
      <c r="R978" s="57">
        <v>7436</v>
      </c>
      <c r="S978" s="57">
        <v>6749</v>
      </c>
      <c r="T978" s="57">
        <v>7249</v>
      </c>
      <c r="U978" s="57">
        <v>6055</v>
      </c>
    </row>
    <row r="979" spans="1:21" x14ac:dyDescent="0.2">
      <c r="A979" s="266" t="s">
        <v>172</v>
      </c>
      <c r="B979" s="267" t="s">
        <v>172</v>
      </c>
      <c r="C979" s="268" t="s">
        <v>172</v>
      </c>
      <c r="D979" s="99" t="s">
        <v>28</v>
      </c>
      <c r="E979" s="54">
        <v>5001778076</v>
      </c>
      <c r="F979" s="56">
        <v>24</v>
      </c>
      <c r="G979" s="54" t="s">
        <v>26</v>
      </c>
      <c r="H979" s="54" t="s">
        <v>52</v>
      </c>
      <c r="I979" s="54">
        <v>18</v>
      </c>
      <c r="J979" s="57">
        <v>3817</v>
      </c>
      <c r="K979" s="57">
        <v>2797</v>
      </c>
      <c r="L979" s="57">
        <v>2961</v>
      </c>
      <c r="M979" s="57">
        <v>3604</v>
      </c>
      <c r="N979" s="57">
        <v>3655</v>
      </c>
      <c r="O979" s="57">
        <v>3907</v>
      </c>
      <c r="P979" s="57">
        <v>3616</v>
      </c>
      <c r="Q979" s="57">
        <v>3288</v>
      </c>
      <c r="R979" s="57">
        <v>3911</v>
      </c>
      <c r="S979" s="57">
        <v>3507</v>
      </c>
      <c r="T979" s="57">
        <v>3808</v>
      </c>
      <c r="U979" s="57">
        <v>3254</v>
      </c>
    </row>
    <row r="980" spans="1:21" x14ac:dyDescent="0.2">
      <c r="A980" s="266" t="s">
        <v>172</v>
      </c>
      <c r="B980" s="267" t="s">
        <v>172</v>
      </c>
      <c r="C980" s="268" t="s">
        <v>172</v>
      </c>
      <c r="D980" s="99" t="s">
        <v>28</v>
      </c>
      <c r="E980" s="54">
        <v>5001349178</v>
      </c>
      <c r="F980" s="56">
        <v>24</v>
      </c>
      <c r="G980" s="54" t="s">
        <v>26</v>
      </c>
      <c r="H980" s="54" t="s">
        <v>52</v>
      </c>
      <c r="I980" s="54">
        <v>18</v>
      </c>
      <c r="J980" s="57">
        <v>3462</v>
      </c>
      <c r="K980" s="57">
        <v>3574</v>
      </c>
      <c r="L980" s="57">
        <v>3899</v>
      </c>
      <c r="M980" s="57">
        <v>3819</v>
      </c>
      <c r="N980" s="57">
        <v>3761</v>
      </c>
      <c r="O980" s="57">
        <v>4212</v>
      </c>
      <c r="P980" s="57">
        <v>4025</v>
      </c>
      <c r="Q980" s="57">
        <v>4010</v>
      </c>
      <c r="R980" s="57">
        <v>4216</v>
      </c>
      <c r="S980" s="57">
        <v>3938</v>
      </c>
      <c r="T980" s="57">
        <v>3813</v>
      </c>
      <c r="U980" s="57">
        <v>4180</v>
      </c>
    </row>
    <row r="981" spans="1:21" x14ac:dyDescent="0.2">
      <c r="A981" s="266" t="s">
        <v>172</v>
      </c>
      <c r="B981" s="267" t="s">
        <v>172</v>
      </c>
      <c r="C981" s="268" t="s">
        <v>172</v>
      </c>
      <c r="D981" s="99" t="s">
        <v>28</v>
      </c>
      <c r="E981" s="54">
        <v>5000236621</v>
      </c>
      <c r="F981" s="56">
        <v>24</v>
      </c>
      <c r="G981" s="54" t="s">
        <v>26</v>
      </c>
      <c r="H981" s="54" t="s">
        <v>52</v>
      </c>
      <c r="I981" s="54">
        <v>18</v>
      </c>
      <c r="J981" s="57">
        <v>5763</v>
      </c>
      <c r="K981" s="57">
        <v>5154</v>
      </c>
      <c r="L981" s="57">
        <v>5576</v>
      </c>
      <c r="M981" s="57">
        <v>4288</v>
      </c>
      <c r="N981" s="57">
        <v>6347</v>
      </c>
      <c r="O981" s="57">
        <v>6948</v>
      </c>
      <c r="P981" s="57">
        <v>7284</v>
      </c>
      <c r="Q981" s="57">
        <v>6979</v>
      </c>
      <c r="R981" s="57">
        <v>7051</v>
      </c>
      <c r="S981" s="57">
        <v>7490</v>
      </c>
      <c r="T981" s="57">
        <v>6627</v>
      </c>
      <c r="U981" s="57">
        <v>6705</v>
      </c>
    </row>
    <row r="982" spans="1:21" x14ac:dyDescent="0.2">
      <c r="A982" s="266" t="s">
        <v>172</v>
      </c>
      <c r="B982" s="267" t="s">
        <v>172</v>
      </c>
      <c r="C982" s="268" t="s">
        <v>172</v>
      </c>
      <c r="D982" s="99" t="s">
        <v>28</v>
      </c>
      <c r="E982" s="54">
        <v>5000309677</v>
      </c>
      <c r="F982" s="56">
        <v>24</v>
      </c>
      <c r="G982" s="54" t="s">
        <v>26</v>
      </c>
      <c r="H982" s="54" t="s">
        <v>52</v>
      </c>
      <c r="I982" s="54">
        <v>18</v>
      </c>
      <c r="J982" s="57">
        <v>3356</v>
      </c>
      <c r="K982" s="57">
        <v>2865</v>
      </c>
      <c r="L982" s="57">
        <v>2989</v>
      </c>
      <c r="M982" s="57">
        <v>3007</v>
      </c>
      <c r="N982" s="57">
        <v>3263</v>
      </c>
      <c r="O982" s="57">
        <v>3067</v>
      </c>
      <c r="P982" s="57">
        <v>2859</v>
      </c>
      <c r="Q982" s="57">
        <v>3479</v>
      </c>
      <c r="R982" s="57">
        <v>3210</v>
      </c>
      <c r="S982" s="57">
        <v>3104</v>
      </c>
      <c r="T982" s="57">
        <v>3241</v>
      </c>
      <c r="U982" s="57">
        <v>3123</v>
      </c>
    </row>
    <row r="983" spans="1:21" x14ac:dyDescent="0.2">
      <c r="A983" s="266" t="s">
        <v>172</v>
      </c>
      <c r="B983" s="267" t="s">
        <v>172</v>
      </c>
      <c r="C983" s="268" t="s">
        <v>172</v>
      </c>
      <c r="D983" s="99" t="s">
        <v>28</v>
      </c>
      <c r="E983" s="54">
        <v>5001156020</v>
      </c>
      <c r="F983" s="56">
        <v>24</v>
      </c>
      <c r="G983" s="54" t="s">
        <v>26</v>
      </c>
      <c r="H983" s="54" t="s">
        <v>52</v>
      </c>
      <c r="I983" s="54">
        <v>18</v>
      </c>
      <c r="J983" s="57">
        <v>4317</v>
      </c>
      <c r="K983" s="57">
        <v>3977</v>
      </c>
      <c r="L983" s="57">
        <v>4070</v>
      </c>
      <c r="M983" s="57">
        <v>4305</v>
      </c>
      <c r="N983" s="57">
        <v>4470</v>
      </c>
      <c r="O983" s="57">
        <v>4348</v>
      </c>
      <c r="P983" s="57">
        <v>4816</v>
      </c>
      <c r="Q983" s="57">
        <v>4600</v>
      </c>
      <c r="R983" s="57">
        <v>5164</v>
      </c>
      <c r="S983" s="57">
        <v>4485</v>
      </c>
      <c r="T983" s="57">
        <v>4292</v>
      </c>
      <c r="U983" s="57">
        <v>4833</v>
      </c>
    </row>
    <row r="984" spans="1:21" x14ac:dyDescent="0.2">
      <c r="A984" s="266" t="s">
        <v>172</v>
      </c>
      <c r="B984" s="267" t="s">
        <v>172</v>
      </c>
      <c r="C984" s="268" t="s">
        <v>172</v>
      </c>
      <c r="D984" s="99" t="s">
        <v>28</v>
      </c>
      <c r="E984" s="54">
        <v>5001429271</v>
      </c>
      <c r="F984" s="56">
        <v>24</v>
      </c>
      <c r="G984" s="54" t="s">
        <v>26</v>
      </c>
      <c r="H984" s="54" t="s">
        <v>52</v>
      </c>
      <c r="I984" s="54">
        <v>18</v>
      </c>
      <c r="J984" s="57">
        <v>2355</v>
      </c>
      <c r="K984" s="57">
        <v>2244</v>
      </c>
      <c r="L984" s="57">
        <v>2746</v>
      </c>
      <c r="M984" s="57">
        <v>2900</v>
      </c>
      <c r="N984" s="57">
        <v>2829</v>
      </c>
      <c r="O984" s="57">
        <v>2817</v>
      </c>
      <c r="P984" s="57">
        <v>3130</v>
      </c>
      <c r="Q984" s="57">
        <v>2812</v>
      </c>
      <c r="R984" s="57">
        <v>2851</v>
      </c>
      <c r="S984" s="57">
        <v>2805</v>
      </c>
      <c r="T984" s="57">
        <v>2879</v>
      </c>
      <c r="U984" s="57">
        <v>3200</v>
      </c>
    </row>
    <row r="985" spans="1:21" x14ac:dyDescent="0.2">
      <c r="A985" s="266" t="s">
        <v>172</v>
      </c>
      <c r="B985" s="267" t="s">
        <v>172</v>
      </c>
      <c r="C985" s="268" t="s">
        <v>172</v>
      </c>
      <c r="D985" s="99" t="s">
        <v>28</v>
      </c>
      <c r="E985" s="54">
        <v>5001585301</v>
      </c>
      <c r="F985" s="56">
        <v>24</v>
      </c>
      <c r="G985" s="54" t="s">
        <v>26</v>
      </c>
      <c r="H985" s="54" t="s">
        <v>52</v>
      </c>
      <c r="I985" s="54">
        <v>18</v>
      </c>
      <c r="J985" s="57">
        <v>3903</v>
      </c>
      <c r="K985" s="57">
        <v>3787</v>
      </c>
      <c r="L985" s="57">
        <v>4210</v>
      </c>
      <c r="M985" s="57">
        <v>3848</v>
      </c>
      <c r="N985" s="57">
        <v>4016</v>
      </c>
      <c r="O985" s="57">
        <v>4199</v>
      </c>
      <c r="P985" s="57">
        <v>2809</v>
      </c>
      <c r="Q985" s="57">
        <v>4065</v>
      </c>
      <c r="R985" s="57">
        <v>4300</v>
      </c>
      <c r="S985" s="57">
        <v>3856</v>
      </c>
      <c r="T985" s="57">
        <v>3712</v>
      </c>
      <c r="U985" s="57">
        <v>4137</v>
      </c>
    </row>
    <row r="986" spans="1:21" x14ac:dyDescent="0.2">
      <c r="A986" s="266" t="s">
        <v>172</v>
      </c>
      <c r="B986" s="267" t="s">
        <v>172</v>
      </c>
      <c r="C986" s="268" t="s">
        <v>172</v>
      </c>
      <c r="D986" s="99" t="s">
        <v>28</v>
      </c>
      <c r="E986" s="54">
        <v>5000623986</v>
      </c>
      <c r="F986" s="56">
        <v>24</v>
      </c>
      <c r="G986" s="54" t="s">
        <v>26</v>
      </c>
      <c r="H986" s="54" t="s">
        <v>52</v>
      </c>
      <c r="I986" s="54">
        <v>18</v>
      </c>
      <c r="J986" s="57">
        <v>4251</v>
      </c>
      <c r="K986" s="57">
        <v>4472</v>
      </c>
      <c r="L986" s="57">
        <v>4139</v>
      </c>
      <c r="M986" s="57">
        <v>4240</v>
      </c>
      <c r="N986" s="57">
        <v>4359</v>
      </c>
      <c r="O986" s="57">
        <v>4641</v>
      </c>
      <c r="P986" s="57">
        <v>4359</v>
      </c>
      <c r="Q986" s="57">
        <v>4531</v>
      </c>
      <c r="R986" s="57">
        <v>4814</v>
      </c>
      <c r="S986" s="57">
        <v>4332</v>
      </c>
      <c r="T986" s="57">
        <v>4852</v>
      </c>
      <c r="U986" s="57">
        <v>4780</v>
      </c>
    </row>
    <row r="987" spans="1:21" x14ac:dyDescent="0.2">
      <c r="A987" s="266" t="s">
        <v>172</v>
      </c>
      <c r="B987" s="267" t="s">
        <v>172</v>
      </c>
      <c r="C987" s="268" t="s">
        <v>172</v>
      </c>
      <c r="D987" s="99" t="s">
        <v>28</v>
      </c>
      <c r="E987" s="54">
        <v>5001239702</v>
      </c>
      <c r="F987" s="56">
        <v>24</v>
      </c>
      <c r="G987" s="54" t="s">
        <v>26</v>
      </c>
      <c r="H987" s="54" t="s">
        <v>52</v>
      </c>
      <c r="I987" s="54">
        <v>18</v>
      </c>
      <c r="J987" s="57">
        <v>2413</v>
      </c>
      <c r="K987" s="57">
        <v>2247</v>
      </c>
      <c r="L987" s="57">
        <v>2354</v>
      </c>
      <c r="M987" s="57">
        <v>2474</v>
      </c>
      <c r="N987" s="57">
        <v>2524</v>
      </c>
      <c r="O987" s="57">
        <v>2551</v>
      </c>
      <c r="P987" s="57">
        <v>2860</v>
      </c>
      <c r="Q987" s="57">
        <v>2567</v>
      </c>
      <c r="R987" s="57">
        <v>5071</v>
      </c>
      <c r="S987" s="57">
        <v>5257</v>
      </c>
      <c r="T987" s="57">
        <v>5059</v>
      </c>
      <c r="U987" s="57">
        <v>5693</v>
      </c>
    </row>
    <row r="988" spans="1:21" x14ac:dyDescent="0.2">
      <c r="A988" s="266" t="s">
        <v>172</v>
      </c>
      <c r="B988" s="267" t="s">
        <v>172</v>
      </c>
      <c r="C988" s="268" t="s">
        <v>172</v>
      </c>
      <c r="D988" s="99" t="s">
        <v>28</v>
      </c>
      <c r="E988" s="54">
        <v>5000938733</v>
      </c>
      <c r="F988" s="56">
        <v>24</v>
      </c>
      <c r="G988" s="54" t="s">
        <v>26</v>
      </c>
      <c r="H988" s="54" t="s">
        <v>52</v>
      </c>
      <c r="I988" s="54">
        <v>18</v>
      </c>
      <c r="J988" s="57">
        <v>3361</v>
      </c>
      <c r="K988" s="57">
        <v>3218</v>
      </c>
      <c r="L988" s="57">
        <v>3474</v>
      </c>
      <c r="M988" s="57">
        <v>3260</v>
      </c>
      <c r="N988" s="57">
        <v>3411</v>
      </c>
      <c r="O988" s="57">
        <v>3676</v>
      </c>
      <c r="P988" s="57">
        <v>3516</v>
      </c>
      <c r="Q988" s="57">
        <v>3394</v>
      </c>
      <c r="R988" s="57">
        <v>3878</v>
      </c>
      <c r="S988" s="57">
        <v>3382</v>
      </c>
      <c r="T988" s="57">
        <v>3707</v>
      </c>
      <c r="U988" s="57">
        <v>3549</v>
      </c>
    </row>
    <row r="989" spans="1:21" x14ac:dyDescent="0.2">
      <c r="A989" s="266" t="s">
        <v>172</v>
      </c>
      <c r="B989" s="267" t="s">
        <v>172</v>
      </c>
      <c r="C989" s="268" t="s">
        <v>172</v>
      </c>
      <c r="D989" s="99" t="s">
        <v>28</v>
      </c>
      <c r="E989" s="54">
        <v>5000234617</v>
      </c>
      <c r="F989" s="56">
        <v>24</v>
      </c>
      <c r="G989" s="54" t="s">
        <v>26</v>
      </c>
      <c r="H989" s="54" t="s">
        <v>52</v>
      </c>
      <c r="I989" s="54">
        <v>18</v>
      </c>
      <c r="J989" s="57">
        <v>3760</v>
      </c>
      <c r="K989" s="57">
        <v>3730</v>
      </c>
      <c r="L989" s="57">
        <v>3730</v>
      </c>
      <c r="M989" s="57">
        <v>4310</v>
      </c>
      <c r="N989" s="57">
        <v>3960</v>
      </c>
      <c r="O989" s="57">
        <v>4220</v>
      </c>
      <c r="P989" s="57">
        <v>4640</v>
      </c>
      <c r="Q989" s="57">
        <v>4330</v>
      </c>
      <c r="R989" s="57">
        <v>4480</v>
      </c>
      <c r="S989" s="57">
        <v>4170</v>
      </c>
      <c r="T989" s="57">
        <v>4500</v>
      </c>
      <c r="U989" s="57">
        <v>4230</v>
      </c>
    </row>
    <row r="990" spans="1:21" x14ac:dyDescent="0.2">
      <c r="A990" s="266" t="s">
        <v>172</v>
      </c>
      <c r="B990" s="267" t="s">
        <v>172</v>
      </c>
      <c r="C990" s="268" t="s">
        <v>172</v>
      </c>
      <c r="D990" s="99" t="s">
        <v>28</v>
      </c>
      <c r="E990" s="54">
        <v>5001301216</v>
      </c>
      <c r="F990" s="56">
        <v>24</v>
      </c>
      <c r="G990" s="54" t="s">
        <v>26</v>
      </c>
      <c r="H990" s="54" t="s">
        <v>52</v>
      </c>
      <c r="I990" s="54">
        <v>18</v>
      </c>
      <c r="J990" s="57">
        <v>2814</v>
      </c>
      <c r="K990" s="57">
        <v>3046</v>
      </c>
      <c r="L990" s="57">
        <v>3275</v>
      </c>
      <c r="M990" s="57">
        <v>3234</v>
      </c>
      <c r="N990" s="57">
        <v>3176</v>
      </c>
      <c r="O990" s="57">
        <v>3625</v>
      </c>
      <c r="P990" s="57">
        <v>3420</v>
      </c>
      <c r="Q990" s="57">
        <v>3432</v>
      </c>
      <c r="R990" s="57">
        <v>3576</v>
      </c>
      <c r="S990" s="57">
        <v>3116</v>
      </c>
      <c r="T990" s="57">
        <v>3545</v>
      </c>
      <c r="U990" s="57">
        <v>3074</v>
      </c>
    </row>
    <row r="991" spans="1:21" x14ac:dyDescent="0.2">
      <c r="A991" s="266" t="s">
        <v>172</v>
      </c>
      <c r="B991" s="267" t="s">
        <v>172</v>
      </c>
      <c r="C991" s="268" t="s">
        <v>172</v>
      </c>
      <c r="D991" s="99" t="s">
        <v>28</v>
      </c>
      <c r="E991" s="54">
        <v>5000133090</v>
      </c>
      <c r="F991" s="56">
        <v>24</v>
      </c>
      <c r="G991" s="54" t="s">
        <v>26</v>
      </c>
      <c r="H991" s="54" t="s">
        <v>52</v>
      </c>
      <c r="I991" s="54">
        <v>18</v>
      </c>
      <c r="J991" s="57">
        <v>2502</v>
      </c>
      <c r="K991" s="57">
        <v>2443</v>
      </c>
      <c r="L991" s="57">
        <v>2436</v>
      </c>
      <c r="M991" s="57">
        <v>2709</v>
      </c>
      <c r="N991" s="57">
        <v>2456</v>
      </c>
      <c r="O991" s="57">
        <v>2540</v>
      </c>
      <c r="P991" s="57">
        <v>3926</v>
      </c>
      <c r="Q991" s="57">
        <v>6433</v>
      </c>
      <c r="R991" s="57">
        <v>6993</v>
      </c>
      <c r="S991" s="57">
        <v>6483</v>
      </c>
      <c r="T991" s="57">
        <v>7147</v>
      </c>
      <c r="U991" s="57">
        <v>6268</v>
      </c>
    </row>
    <row r="992" spans="1:21" x14ac:dyDescent="0.2">
      <c r="A992" s="266" t="s">
        <v>172</v>
      </c>
      <c r="B992" s="267" t="s">
        <v>172</v>
      </c>
      <c r="C992" s="268" t="s">
        <v>172</v>
      </c>
      <c r="D992" s="99" t="s">
        <v>28</v>
      </c>
      <c r="E992" s="54">
        <v>5001852442</v>
      </c>
      <c r="F992" s="56">
        <v>24</v>
      </c>
      <c r="G992" s="54" t="s">
        <v>26</v>
      </c>
      <c r="H992" s="54" t="s">
        <v>52</v>
      </c>
      <c r="I992" s="54">
        <v>18</v>
      </c>
      <c r="J992" s="57">
        <v>4751</v>
      </c>
      <c r="K992" s="57">
        <v>4792</v>
      </c>
      <c r="L992" s="57">
        <v>4373</v>
      </c>
      <c r="M992" s="57">
        <v>4567</v>
      </c>
      <c r="N992" s="57">
        <v>5017</v>
      </c>
      <c r="O992" s="57">
        <v>4489</v>
      </c>
      <c r="P992" s="57">
        <v>4729</v>
      </c>
      <c r="Q992" s="57">
        <v>5157</v>
      </c>
      <c r="R992" s="57">
        <v>4718</v>
      </c>
      <c r="S992" s="57">
        <v>5297</v>
      </c>
      <c r="T992" s="57">
        <v>5196</v>
      </c>
      <c r="U992" s="57">
        <v>5327</v>
      </c>
    </row>
    <row r="993" spans="1:21" x14ac:dyDescent="0.2">
      <c r="A993" s="266" t="s">
        <v>172</v>
      </c>
      <c r="B993" s="267" t="s">
        <v>172</v>
      </c>
      <c r="C993" s="268" t="s">
        <v>172</v>
      </c>
      <c r="D993" s="99" t="s">
        <v>28</v>
      </c>
      <c r="E993" s="54">
        <v>5000001419</v>
      </c>
      <c r="F993" s="56">
        <v>24</v>
      </c>
      <c r="G993" s="54" t="s">
        <v>26</v>
      </c>
      <c r="H993" s="54" t="s">
        <v>52</v>
      </c>
      <c r="I993" s="54">
        <v>18</v>
      </c>
      <c r="J993" s="57">
        <v>6258</v>
      </c>
      <c r="K993" s="57">
        <v>5583</v>
      </c>
      <c r="L993" s="57">
        <v>5612</v>
      </c>
      <c r="M993" s="57">
        <v>6299</v>
      </c>
      <c r="N993" s="57">
        <v>5763</v>
      </c>
      <c r="O993" s="57">
        <v>5606</v>
      </c>
      <c r="P993" s="57">
        <v>5901</v>
      </c>
      <c r="Q993" s="57">
        <v>5406</v>
      </c>
      <c r="R993" s="57">
        <v>5412</v>
      </c>
      <c r="S993" s="57">
        <v>5321</v>
      </c>
      <c r="T993" s="57">
        <v>5308</v>
      </c>
      <c r="U993" s="57">
        <v>6197</v>
      </c>
    </row>
    <row r="994" spans="1:21" x14ac:dyDescent="0.2">
      <c r="A994" s="266" t="s">
        <v>172</v>
      </c>
      <c r="B994" s="267" t="s">
        <v>172</v>
      </c>
      <c r="C994" s="268" t="s">
        <v>172</v>
      </c>
      <c r="D994" s="99" t="s">
        <v>28</v>
      </c>
      <c r="E994" s="54">
        <v>5001849080</v>
      </c>
      <c r="F994" s="56">
        <v>24</v>
      </c>
      <c r="G994" s="54" t="s">
        <v>26</v>
      </c>
      <c r="H994" s="54" t="s">
        <v>52</v>
      </c>
      <c r="I994" s="54">
        <v>18</v>
      </c>
      <c r="J994" s="57">
        <v>3810</v>
      </c>
      <c r="K994" s="57">
        <v>3950</v>
      </c>
      <c r="L994" s="57">
        <v>4300</v>
      </c>
      <c r="M994" s="57">
        <v>4320</v>
      </c>
      <c r="N994" s="57">
        <v>4770</v>
      </c>
      <c r="O994" s="57">
        <v>4440</v>
      </c>
      <c r="P994" s="57">
        <v>4269</v>
      </c>
      <c r="Q994" s="57">
        <v>4505</v>
      </c>
      <c r="R994" s="57">
        <v>4263</v>
      </c>
      <c r="S994" s="57">
        <v>4545</v>
      </c>
      <c r="T994" s="57">
        <v>4282</v>
      </c>
      <c r="U994" s="57">
        <v>4625</v>
      </c>
    </row>
    <row r="995" spans="1:21" x14ac:dyDescent="0.2">
      <c r="A995" s="266" t="s">
        <v>172</v>
      </c>
      <c r="B995" s="267" t="s">
        <v>172</v>
      </c>
      <c r="C995" s="268" t="s">
        <v>172</v>
      </c>
      <c r="D995" s="99" t="s">
        <v>28</v>
      </c>
      <c r="E995" s="54">
        <v>5000971214</v>
      </c>
      <c r="F995" s="56">
        <v>24</v>
      </c>
      <c r="G995" s="54" t="s">
        <v>26</v>
      </c>
      <c r="H995" s="54" t="s">
        <v>52</v>
      </c>
      <c r="I995" s="54">
        <v>18</v>
      </c>
      <c r="J995" s="57">
        <v>3752</v>
      </c>
      <c r="K995" s="57">
        <v>3404</v>
      </c>
      <c r="L995" s="57">
        <v>3381</v>
      </c>
      <c r="M995" s="57">
        <v>3403</v>
      </c>
      <c r="N995" s="57">
        <v>3972</v>
      </c>
      <c r="O995" s="57">
        <v>3985</v>
      </c>
      <c r="P995" s="57">
        <v>4032</v>
      </c>
      <c r="Q995" s="57">
        <v>4428</v>
      </c>
      <c r="R995" s="57">
        <v>3782</v>
      </c>
      <c r="S995" s="57">
        <v>3062</v>
      </c>
      <c r="T995" s="57">
        <v>3320</v>
      </c>
      <c r="U995" s="57">
        <v>3220</v>
      </c>
    </row>
    <row r="996" spans="1:21" x14ac:dyDescent="0.2">
      <c r="A996" s="266" t="s">
        <v>172</v>
      </c>
      <c r="B996" s="267" t="s">
        <v>172</v>
      </c>
      <c r="C996" s="268" t="s">
        <v>172</v>
      </c>
      <c r="D996" s="99" t="s">
        <v>28</v>
      </c>
      <c r="E996" s="54">
        <v>5001493995</v>
      </c>
      <c r="F996" s="56">
        <v>24</v>
      </c>
      <c r="G996" s="54" t="s">
        <v>26</v>
      </c>
      <c r="H996" s="54" t="s">
        <v>52</v>
      </c>
      <c r="I996" s="54">
        <v>18</v>
      </c>
      <c r="J996" s="57">
        <v>3200</v>
      </c>
      <c r="K996" s="57">
        <v>3060</v>
      </c>
      <c r="L996" s="57">
        <v>3235</v>
      </c>
      <c r="M996" s="57">
        <v>3116</v>
      </c>
      <c r="N996" s="57">
        <v>2974</v>
      </c>
      <c r="O996" s="57">
        <v>3391</v>
      </c>
      <c r="P996" s="57">
        <v>3186</v>
      </c>
      <c r="Q996" s="57">
        <v>3232</v>
      </c>
      <c r="R996" s="57">
        <v>4138</v>
      </c>
      <c r="S996" s="57">
        <v>7069</v>
      </c>
      <c r="T996" s="57">
        <v>7971</v>
      </c>
      <c r="U996" s="57">
        <v>6954</v>
      </c>
    </row>
    <row r="997" spans="1:21" x14ac:dyDescent="0.2">
      <c r="A997" s="266" t="s">
        <v>172</v>
      </c>
      <c r="B997" s="267" t="s">
        <v>172</v>
      </c>
      <c r="C997" s="268" t="s">
        <v>172</v>
      </c>
      <c r="D997" s="99" t="s">
        <v>28</v>
      </c>
      <c r="E997" s="54">
        <v>5001707405</v>
      </c>
      <c r="F997" s="56">
        <v>24</v>
      </c>
      <c r="G997" s="54" t="s">
        <v>26</v>
      </c>
      <c r="H997" s="54" t="s">
        <v>52</v>
      </c>
      <c r="I997" s="54">
        <v>18</v>
      </c>
      <c r="J997" s="57">
        <v>2464</v>
      </c>
      <c r="K997" s="57">
        <v>2479</v>
      </c>
      <c r="L997" s="57">
        <v>2670</v>
      </c>
      <c r="M997" s="57">
        <v>2438</v>
      </c>
      <c r="N997" s="57">
        <v>2615</v>
      </c>
      <c r="O997" s="57">
        <v>2797</v>
      </c>
      <c r="P997" s="57">
        <v>2706</v>
      </c>
      <c r="Q997" s="57">
        <v>2674</v>
      </c>
      <c r="R997" s="57">
        <v>3089</v>
      </c>
      <c r="S997" s="57">
        <v>3244</v>
      </c>
      <c r="T997" s="57">
        <v>2976</v>
      </c>
      <c r="U997" s="57">
        <v>2569</v>
      </c>
    </row>
    <row r="998" spans="1:21" x14ac:dyDescent="0.2">
      <c r="A998" s="266" t="s">
        <v>172</v>
      </c>
      <c r="B998" s="267" t="s">
        <v>172</v>
      </c>
      <c r="C998" s="268" t="s">
        <v>172</v>
      </c>
      <c r="D998" s="99" t="s">
        <v>28</v>
      </c>
      <c r="E998" s="54">
        <v>5001074107</v>
      </c>
      <c r="F998" s="56">
        <v>24</v>
      </c>
      <c r="G998" s="54" t="s">
        <v>26</v>
      </c>
      <c r="H998" s="54" t="s">
        <v>52</v>
      </c>
      <c r="I998" s="54">
        <v>18</v>
      </c>
      <c r="J998" s="57">
        <v>2233</v>
      </c>
      <c r="K998" s="57">
        <v>2169</v>
      </c>
      <c r="L998" s="57">
        <v>2258</v>
      </c>
      <c r="M998" s="57">
        <v>2142</v>
      </c>
      <c r="N998" s="57">
        <v>2305</v>
      </c>
      <c r="O998" s="57">
        <v>2138</v>
      </c>
      <c r="P998" s="57">
        <v>2208</v>
      </c>
      <c r="Q998" s="57">
        <v>2214</v>
      </c>
      <c r="R998" s="57">
        <v>2245</v>
      </c>
      <c r="S998" s="57">
        <v>2063</v>
      </c>
      <c r="T998" s="57">
        <v>2335</v>
      </c>
      <c r="U998" s="57">
        <v>2137</v>
      </c>
    </row>
    <row r="999" spans="1:21" x14ac:dyDescent="0.2">
      <c r="A999" s="266" t="s">
        <v>172</v>
      </c>
      <c r="B999" s="267" t="s">
        <v>172</v>
      </c>
      <c r="C999" s="268" t="s">
        <v>172</v>
      </c>
      <c r="D999" s="99" t="s">
        <v>28</v>
      </c>
      <c r="E999" s="54">
        <v>5000376998</v>
      </c>
      <c r="F999" s="56">
        <v>24</v>
      </c>
      <c r="G999" s="54" t="s">
        <v>26</v>
      </c>
      <c r="H999" s="54" t="s">
        <v>52</v>
      </c>
      <c r="I999" s="54">
        <v>18</v>
      </c>
      <c r="J999" s="57">
        <v>3720</v>
      </c>
      <c r="K999" s="57">
        <v>3500</v>
      </c>
      <c r="L999" s="57">
        <v>3598</v>
      </c>
      <c r="M999" s="57">
        <v>3517</v>
      </c>
      <c r="N999" s="57">
        <v>3990</v>
      </c>
      <c r="O999" s="57">
        <v>3760</v>
      </c>
      <c r="P999" s="57">
        <v>4168</v>
      </c>
      <c r="Q999" s="57">
        <v>3785</v>
      </c>
      <c r="R999" s="57">
        <v>3992</v>
      </c>
      <c r="S999" s="57">
        <v>3881</v>
      </c>
      <c r="T999" s="57">
        <v>3621</v>
      </c>
      <c r="U999" s="57">
        <v>4012</v>
      </c>
    </row>
    <row r="1000" spans="1:21" x14ac:dyDescent="0.2">
      <c r="A1000" s="266" t="s">
        <v>172</v>
      </c>
      <c r="B1000" s="267" t="s">
        <v>172</v>
      </c>
      <c r="C1000" s="268" t="s">
        <v>172</v>
      </c>
      <c r="D1000" s="99" t="s">
        <v>28</v>
      </c>
      <c r="E1000" s="54">
        <v>5001886455</v>
      </c>
      <c r="F1000" s="56">
        <v>24</v>
      </c>
      <c r="G1000" s="54" t="s">
        <v>26</v>
      </c>
      <c r="H1000" s="54" t="s">
        <v>52</v>
      </c>
      <c r="I1000" s="54">
        <v>18</v>
      </c>
      <c r="J1000" s="57">
        <v>4553</v>
      </c>
      <c r="K1000" s="57">
        <v>5777</v>
      </c>
      <c r="L1000" s="57">
        <v>4414</v>
      </c>
      <c r="M1000" s="57">
        <v>5778</v>
      </c>
      <c r="N1000" s="57">
        <v>5691</v>
      </c>
      <c r="O1000" s="57">
        <v>5871</v>
      </c>
      <c r="P1000" s="57">
        <v>5456</v>
      </c>
      <c r="Q1000" s="57">
        <v>5999</v>
      </c>
      <c r="R1000" s="57">
        <v>6886</v>
      </c>
      <c r="S1000" s="57">
        <v>6757</v>
      </c>
      <c r="T1000" s="57">
        <v>7338</v>
      </c>
      <c r="U1000" s="57">
        <v>6719</v>
      </c>
    </row>
    <row r="1001" spans="1:21" x14ac:dyDescent="0.2">
      <c r="A1001" s="266" t="s">
        <v>172</v>
      </c>
      <c r="B1001" s="267" t="s">
        <v>172</v>
      </c>
      <c r="C1001" s="268" t="s">
        <v>172</v>
      </c>
      <c r="D1001" s="99" t="s">
        <v>28</v>
      </c>
      <c r="E1001" s="54">
        <v>5000108677</v>
      </c>
      <c r="F1001" s="56">
        <v>24</v>
      </c>
      <c r="G1001" s="54" t="s">
        <v>26</v>
      </c>
      <c r="H1001" s="54" t="s">
        <v>52</v>
      </c>
      <c r="I1001" s="54">
        <v>18</v>
      </c>
      <c r="J1001" s="57">
        <v>3440</v>
      </c>
      <c r="K1001" s="57">
        <v>3120</v>
      </c>
      <c r="L1001" s="57">
        <v>3090</v>
      </c>
      <c r="M1001" s="57">
        <v>3400</v>
      </c>
      <c r="N1001" s="57">
        <v>3190</v>
      </c>
      <c r="O1001" s="57">
        <v>3380</v>
      </c>
      <c r="P1001" s="57">
        <v>3680</v>
      </c>
      <c r="Q1001" s="57">
        <v>3480</v>
      </c>
      <c r="R1001" s="57">
        <v>3330</v>
      </c>
      <c r="S1001" s="57">
        <v>3490</v>
      </c>
      <c r="T1001" s="57">
        <v>3070</v>
      </c>
      <c r="U1001" s="57">
        <v>3460</v>
      </c>
    </row>
    <row r="1002" spans="1:21" x14ac:dyDescent="0.2">
      <c r="A1002" s="266" t="s">
        <v>172</v>
      </c>
      <c r="B1002" s="267" t="s">
        <v>172</v>
      </c>
      <c r="C1002" s="268" t="s">
        <v>172</v>
      </c>
      <c r="D1002" s="99" t="s">
        <v>28</v>
      </c>
      <c r="E1002" s="54">
        <v>5000531917</v>
      </c>
      <c r="F1002" s="56">
        <v>24</v>
      </c>
      <c r="G1002" s="54" t="s">
        <v>26</v>
      </c>
      <c r="H1002" s="54" t="s">
        <v>52</v>
      </c>
      <c r="I1002" s="54">
        <v>18</v>
      </c>
      <c r="J1002" s="57">
        <v>3469</v>
      </c>
      <c r="K1002" s="57">
        <v>4056</v>
      </c>
      <c r="L1002" s="57">
        <v>3300</v>
      </c>
      <c r="M1002" s="57">
        <v>3435</v>
      </c>
      <c r="N1002" s="57">
        <v>4136</v>
      </c>
      <c r="O1002" s="57">
        <v>4452</v>
      </c>
      <c r="P1002" s="57">
        <v>3881</v>
      </c>
      <c r="Q1002" s="57">
        <v>4048</v>
      </c>
      <c r="R1002" s="57">
        <v>4582</v>
      </c>
      <c r="S1002" s="57">
        <v>4270</v>
      </c>
      <c r="T1002" s="57">
        <v>4310</v>
      </c>
      <c r="U1002" s="57">
        <v>4032</v>
      </c>
    </row>
    <row r="1003" spans="1:21" x14ac:dyDescent="0.2">
      <c r="A1003" s="266" t="s">
        <v>172</v>
      </c>
      <c r="B1003" s="267" t="s">
        <v>172</v>
      </c>
      <c r="C1003" s="268" t="s">
        <v>172</v>
      </c>
      <c r="D1003" s="99" t="s">
        <v>28</v>
      </c>
      <c r="E1003" s="54">
        <v>5000025017</v>
      </c>
      <c r="F1003" s="56">
        <v>24</v>
      </c>
      <c r="G1003" s="54" t="s">
        <v>26</v>
      </c>
      <c r="H1003" s="54" t="s">
        <v>52</v>
      </c>
      <c r="I1003" s="54">
        <v>18</v>
      </c>
      <c r="J1003" s="57">
        <v>2906</v>
      </c>
      <c r="K1003" s="57">
        <v>2825</v>
      </c>
      <c r="L1003" s="57">
        <v>3135</v>
      </c>
      <c r="M1003" s="57">
        <v>2858</v>
      </c>
      <c r="N1003" s="57">
        <v>3007</v>
      </c>
      <c r="O1003" s="57">
        <v>3184</v>
      </c>
      <c r="P1003" s="57">
        <v>3029</v>
      </c>
      <c r="Q1003" s="57">
        <v>2906</v>
      </c>
      <c r="R1003" s="57">
        <v>3301</v>
      </c>
      <c r="S1003" s="57">
        <v>2964</v>
      </c>
      <c r="T1003" s="57">
        <v>3049</v>
      </c>
      <c r="U1003" s="57">
        <v>3061</v>
      </c>
    </row>
    <row r="1004" spans="1:21" x14ac:dyDescent="0.2">
      <c r="A1004" s="266" t="s">
        <v>172</v>
      </c>
      <c r="B1004" s="267" t="s">
        <v>172</v>
      </c>
      <c r="C1004" s="268" t="s">
        <v>172</v>
      </c>
      <c r="D1004" s="99" t="s">
        <v>28</v>
      </c>
      <c r="E1004" s="54">
        <v>5001624420</v>
      </c>
      <c r="F1004" s="56">
        <v>24</v>
      </c>
      <c r="G1004" s="54" t="s">
        <v>26</v>
      </c>
      <c r="H1004" s="54" t="s">
        <v>52</v>
      </c>
      <c r="I1004" s="54">
        <v>18</v>
      </c>
      <c r="J1004" s="57">
        <v>2270</v>
      </c>
      <c r="K1004" s="57">
        <v>2126</v>
      </c>
      <c r="L1004" s="57">
        <v>2294</v>
      </c>
      <c r="M1004" s="57">
        <v>2264</v>
      </c>
      <c r="N1004" s="57">
        <v>2292</v>
      </c>
      <c r="O1004" s="57">
        <v>2590</v>
      </c>
      <c r="P1004" s="57">
        <v>2391</v>
      </c>
      <c r="Q1004" s="57">
        <v>2408</v>
      </c>
      <c r="R1004" s="57">
        <v>2533</v>
      </c>
      <c r="S1004" s="57">
        <v>2316</v>
      </c>
      <c r="T1004" s="57">
        <v>2206</v>
      </c>
      <c r="U1004" s="57">
        <v>2418</v>
      </c>
    </row>
    <row r="1005" spans="1:21" x14ac:dyDescent="0.2">
      <c r="A1005" s="266" t="s">
        <v>172</v>
      </c>
      <c r="B1005" s="267" t="s">
        <v>172</v>
      </c>
      <c r="C1005" s="268" t="s">
        <v>172</v>
      </c>
      <c r="D1005" s="99" t="s">
        <v>28</v>
      </c>
      <c r="E1005" s="54">
        <v>5000284650</v>
      </c>
      <c r="F1005" s="56">
        <v>24</v>
      </c>
      <c r="G1005" s="54" t="s">
        <v>26</v>
      </c>
      <c r="H1005" s="54" t="s">
        <v>52</v>
      </c>
      <c r="I1005" s="54">
        <v>18</v>
      </c>
      <c r="J1005" s="57">
        <v>3273</v>
      </c>
      <c r="K1005" s="57">
        <v>3049</v>
      </c>
      <c r="L1005" s="57">
        <v>3263</v>
      </c>
      <c r="M1005" s="57">
        <v>3357</v>
      </c>
      <c r="N1005" s="57">
        <v>3290</v>
      </c>
      <c r="O1005" s="57">
        <v>3635</v>
      </c>
      <c r="P1005" s="57">
        <v>6594</v>
      </c>
      <c r="Q1005" s="57">
        <v>6753</v>
      </c>
      <c r="R1005" s="57">
        <v>7711</v>
      </c>
      <c r="S1005" s="57">
        <v>7160</v>
      </c>
      <c r="T1005" s="57">
        <v>6995</v>
      </c>
      <c r="U1005" s="57">
        <v>7921</v>
      </c>
    </row>
    <row r="1006" spans="1:21" x14ac:dyDescent="0.2">
      <c r="A1006" s="266" t="s">
        <v>172</v>
      </c>
      <c r="B1006" s="267" t="s">
        <v>172</v>
      </c>
      <c r="C1006" s="268" t="s">
        <v>172</v>
      </c>
      <c r="D1006" s="99" t="s">
        <v>28</v>
      </c>
      <c r="E1006" s="54">
        <v>5001056397</v>
      </c>
      <c r="F1006" s="56">
        <v>24</v>
      </c>
      <c r="G1006" s="54" t="s">
        <v>26</v>
      </c>
      <c r="H1006" s="54" t="s">
        <v>52</v>
      </c>
      <c r="I1006" s="54">
        <v>18</v>
      </c>
      <c r="J1006" s="57">
        <v>3280</v>
      </c>
      <c r="K1006" s="57">
        <v>2890</v>
      </c>
      <c r="L1006" s="57">
        <v>2847</v>
      </c>
      <c r="M1006" s="57">
        <v>2831</v>
      </c>
      <c r="N1006" s="57">
        <v>3332</v>
      </c>
      <c r="O1006" s="57">
        <v>3177</v>
      </c>
      <c r="P1006" s="57">
        <v>2908</v>
      </c>
      <c r="Q1006" s="57">
        <v>3341</v>
      </c>
      <c r="R1006" s="57">
        <v>3086</v>
      </c>
      <c r="S1006" s="57"/>
      <c r="T1006" s="57"/>
      <c r="U1006" s="57"/>
    </row>
    <row r="1007" spans="1:21" x14ac:dyDescent="0.2">
      <c r="A1007" s="266" t="s">
        <v>172</v>
      </c>
      <c r="B1007" s="267" t="s">
        <v>172</v>
      </c>
      <c r="C1007" s="268" t="s">
        <v>172</v>
      </c>
      <c r="D1007" s="99" t="s">
        <v>28</v>
      </c>
      <c r="E1007" s="54">
        <v>5000322274</v>
      </c>
      <c r="F1007" s="56">
        <v>24</v>
      </c>
      <c r="G1007" s="54" t="s">
        <v>26</v>
      </c>
      <c r="H1007" s="54" t="s">
        <v>52</v>
      </c>
      <c r="I1007" s="54">
        <v>18</v>
      </c>
      <c r="J1007" s="57">
        <v>3476</v>
      </c>
      <c r="K1007" s="57">
        <v>3281</v>
      </c>
      <c r="L1007" s="57">
        <v>3576</v>
      </c>
      <c r="M1007" s="57">
        <v>3538</v>
      </c>
      <c r="N1007" s="57">
        <v>3597</v>
      </c>
      <c r="O1007" s="57">
        <v>4056</v>
      </c>
      <c r="P1007" s="57">
        <v>3784</v>
      </c>
      <c r="Q1007" s="57">
        <v>3825</v>
      </c>
      <c r="R1007" s="57">
        <v>4073</v>
      </c>
      <c r="S1007" s="57">
        <v>3794</v>
      </c>
      <c r="T1007" s="57">
        <v>4161</v>
      </c>
      <c r="U1007" s="57">
        <v>3627</v>
      </c>
    </row>
    <row r="1008" spans="1:21" x14ac:dyDescent="0.2">
      <c r="A1008" s="266" t="s">
        <v>172</v>
      </c>
      <c r="B1008" s="267" t="s">
        <v>172</v>
      </c>
      <c r="C1008" s="268" t="s">
        <v>172</v>
      </c>
      <c r="D1008" s="99" t="s">
        <v>28</v>
      </c>
      <c r="E1008" s="54">
        <v>5001733945</v>
      </c>
      <c r="F1008" s="56">
        <v>24</v>
      </c>
      <c r="G1008" s="54" t="s">
        <v>26</v>
      </c>
      <c r="H1008" s="54" t="s">
        <v>52</v>
      </c>
      <c r="I1008" s="54">
        <v>18</v>
      </c>
      <c r="J1008" s="57">
        <v>4623</v>
      </c>
      <c r="K1008" s="57">
        <v>4294</v>
      </c>
      <c r="L1008" s="57">
        <v>4334</v>
      </c>
      <c r="M1008" s="57">
        <v>4897</v>
      </c>
      <c r="N1008" s="57">
        <v>4781</v>
      </c>
      <c r="O1008" s="57">
        <v>5214</v>
      </c>
      <c r="P1008" s="57">
        <v>5642</v>
      </c>
      <c r="Q1008" s="57">
        <v>5258</v>
      </c>
      <c r="R1008" s="57">
        <v>5405</v>
      </c>
      <c r="S1008" s="57">
        <v>4843</v>
      </c>
      <c r="T1008" s="57">
        <v>5295</v>
      </c>
      <c r="U1008" s="57">
        <v>4546</v>
      </c>
    </row>
    <row r="1009" spans="1:21" x14ac:dyDescent="0.2">
      <c r="A1009" s="266" t="s">
        <v>172</v>
      </c>
      <c r="B1009" s="267" t="s">
        <v>172</v>
      </c>
      <c r="C1009" s="268" t="s">
        <v>172</v>
      </c>
      <c r="D1009" s="99" t="s">
        <v>28</v>
      </c>
      <c r="E1009" s="54">
        <v>5001588181</v>
      </c>
      <c r="F1009" s="56">
        <v>24</v>
      </c>
      <c r="G1009" s="54" t="s">
        <v>26</v>
      </c>
      <c r="H1009" s="54" t="s">
        <v>52</v>
      </c>
      <c r="I1009" s="54">
        <v>18</v>
      </c>
      <c r="J1009" s="57">
        <v>8499</v>
      </c>
      <c r="K1009" s="57">
        <v>8216</v>
      </c>
      <c r="L1009" s="57">
        <v>8216</v>
      </c>
      <c r="M1009" s="57">
        <v>9066</v>
      </c>
      <c r="N1009" s="57">
        <v>8217</v>
      </c>
      <c r="O1009" s="57">
        <v>8213</v>
      </c>
      <c r="P1009" s="57">
        <v>9460</v>
      </c>
      <c r="Q1009" s="57">
        <v>8214</v>
      </c>
      <c r="R1009" s="57">
        <v>8957</v>
      </c>
      <c r="S1009" s="57">
        <v>8371</v>
      </c>
      <c r="T1009" s="57">
        <v>8094</v>
      </c>
      <c r="U1009" s="57">
        <v>9104</v>
      </c>
    </row>
    <row r="1010" spans="1:21" x14ac:dyDescent="0.2">
      <c r="A1010" s="266" t="s">
        <v>172</v>
      </c>
      <c r="B1010" s="267" t="s">
        <v>172</v>
      </c>
      <c r="C1010" s="268" t="s">
        <v>172</v>
      </c>
      <c r="D1010" s="99" t="s">
        <v>28</v>
      </c>
      <c r="E1010" s="54">
        <v>5000008200</v>
      </c>
      <c r="F1010" s="56">
        <v>24</v>
      </c>
      <c r="G1010" s="54" t="s">
        <v>26</v>
      </c>
      <c r="H1010" s="54" t="s">
        <v>52</v>
      </c>
      <c r="I1010" s="54">
        <v>18</v>
      </c>
      <c r="J1010" s="57">
        <v>3400</v>
      </c>
      <c r="K1010" s="57">
        <v>3275</v>
      </c>
      <c r="L1010" s="57">
        <v>3316</v>
      </c>
      <c r="M1010" s="57">
        <v>3572</v>
      </c>
      <c r="N1010" s="57">
        <v>3525</v>
      </c>
      <c r="O1010" s="57">
        <v>3548</v>
      </c>
      <c r="P1010" s="57">
        <v>3792</v>
      </c>
      <c r="Q1010" s="57">
        <v>3461</v>
      </c>
      <c r="R1010" s="57">
        <v>3536</v>
      </c>
      <c r="S1010" s="57">
        <v>3546</v>
      </c>
      <c r="T1010" s="57">
        <v>3463</v>
      </c>
      <c r="U1010" s="57">
        <v>3762</v>
      </c>
    </row>
    <row r="1011" spans="1:21" x14ac:dyDescent="0.2">
      <c r="A1011" s="266" t="s">
        <v>172</v>
      </c>
      <c r="B1011" s="267" t="s">
        <v>172</v>
      </c>
      <c r="C1011" s="268" t="s">
        <v>172</v>
      </c>
      <c r="D1011" s="99" t="s">
        <v>28</v>
      </c>
      <c r="E1011" s="54">
        <v>5000105778</v>
      </c>
      <c r="F1011" s="56">
        <v>24</v>
      </c>
      <c r="G1011" s="54" t="s">
        <v>26</v>
      </c>
      <c r="H1011" s="54" t="s">
        <v>52</v>
      </c>
      <c r="I1011" s="54">
        <v>18</v>
      </c>
      <c r="J1011" s="57">
        <v>4812</v>
      </c>
      <c r="K1011" s="57">
        <v>4644</v>
      </c>
      <c r="L1011" s="57">
        <v>4595</v>
      </c>
      <c r="M1011" s="57">
        <v>4857</v>
      </c>
      <c r="N1011" s="57">
        <v>4828</v>
      </c>
      <c r="O1011" s="57">
        <v>4927</v>
      </c>
      <c r="P1011" s="57">
        <v>5084</v>
      </c>
      <c r="Q1011" s="57">
        <v>4171</v>
      </c>
      <c r="R1011" s="57">
        <v>4352</v>
      </c>
      <c r="S1011" s="57">
        <v>5309</v>
      </c>
      <c r="T1011" s="57">
        <v>7240</v>
      </c>
      <c r="U1011" s="57">
        <v>8054</v>
      </c>
    </row>
    <row r="1012" spans="1:21" x14ac:dyDescent="0.2">
      <c r="A1012" s="266" t="s">
        <v>172</v>
      </c>
      <c r="B1012" s="267" t="s">
        <v>172</v>
      </c>
      <c r="C1012" s="268" t="s">
        <v>172</v>
      </c>
      <c r="D1012" s="99" t="s">
        <v>28</v>
      </c>
      <c r="E1012" s="54">
        <v>5001827969</v>
      </c>
      <c r="F1012" s="56">
        <v>24</v>
      </c>
      <c r="G1012" s="54" t="s">
        <v>26</v>
      </c>
      <c r="H1012" s="54" t="s">
        <v>52</v>
      </c>
      <c r="I1012" s="54">
        <v>18</v>
      </c>
      <c r="J1012" s="57">
        <v>2673</v>
      </c>
      <c r="K1012" s="57">
        <v>2881</v>
      </c>
      <c r="L1012" s="57">
        <v>2635</v>
      </c>
      <c r="M1012" s="57">
        <v>2682</v>
      </c>
      <c r="N1012" s="57">
        <v>3102</v>
      </c>
      <c r="O1012" s="57">
        <v>2947</v>
      </c>
      <c r="P1012" s="57">
        <v>3097</v>
      </c>
      <c r="Q1012" s="57">
        <v>3298</v>
      </c>
      <c r="R1012" s="57">
        <v>3100</v>
      </c>
      <c r="S1012" s="57">
        <v>3201</v>
      </c>
      <c r="T1012" s="57">
        <v>2867</v>
      </c>
      <c r="U1012" s="57">
        <v>3025</v>
      </c>
    </row>
    <row r="1013" spans="1:21" x14ac:dyDescent="0.2">
      <c r="A1013" s="266" t="s">
        <v>172</v>
      </c>
      <c r="B1013" s="267" t="s">
        <v>172</v>
      </c>
      <c r="C1013" s="268" t="s">
        <v>172</v>
      </c>
      <c r="D1013" s="99" t="s">
        <v>28</v>
      </c>
      <c r="E1013" s="54">
        <v>5001282146</v>
      </c>
      <c r="F1013" s="56">
        <v>24</v>
      </c>
      <c r="G1013" s="54" t="s">
        <v>26</v>
      </c>
      <c r="H1013" s="54" t="s">
        <v>52</v>
      </c>
      <c r="I1013" s="54">
        <v>18</v>
      </c>
      <c r="J1013" s="57">
        <v>6302</v>
      </c>
      <c r="K1013" s="57">
        <v>5508</v>
      </c>
      <c r="L1013" s="57">
        <v>5543</v>
      </c>
      <c r="M1013" s="57">
        <v>5595</v>
      </c>
      <c r="N1013" s="57">
        <v>6335</v>
      </c>
      <c r="O1013" s="57">
        <v>5983</v>
      </c>
      <c r="P1013" s="57">
        <v>6501</v>
      </c>
      <c r="Q1013" s="57">
        <v>6120</v>
      </c>
      <c r="R1013" s="57">
        <v>6375</v>
      </c>
      <c r="S1013" s="57">
        <v>6984</v>
      </c>
      <c r="T1013" s="57">
        <v>6007</v>
      </c>
      <c r="U1013" s="57">
        <v>6631</v>
      </c>
    </row>
    <row r="1014" spans="1:21" x14ac:dyDescent="0.2">
      <c r="A1014" s="266" t="s">
        <v>172</v>
      </c>
      <c r="B1014" s="267" t="s">
        <v>172</v>
      </c>
      <c r="C1014" s="268" t="s">
        <v>172</v>
      </c>
      <c r="D1014" s="99" t="s">
        <v>28</v>
      </c>
      <c r="E1014" s="54">
        <v>5000455398</v>
      </c>
      <c r="F1014" s="56">
        <v>24</v>
      </c>
      <c r="G1014" s="54" t="s">
        <v>26</v>
      </c>
      <c r="H1014" s="54" t="s">
        <v>52</v>
      </c>
      <c r="I1014" s="54">
        <v>18</v>
      </c>
      <c r="J1014" s="57">
        <v>3527</v>
      </c>
      <c r="K1014" s="57">
        <v>3264</v>
      </c>
      <c r="L1014" s="57">
        <v>3531</v>
      </c>
      <c r="M1014" s="57">
        <v>3571</v>
      </c>
      <c r="N1014" s="57">
        <v>3629</v>
      </c>
      <c r="O1014" s="57">
        <v>4231</v>
      </c>
      <c r="P1014" s="57">
        <v>4325</v>
      </c>
      <c r="Q1014" s="57">
        <v>3704</v>
      </c>
      <c r="R1014" s="57">
        <v>4067</v>
      </c>
      <c r="S1014" s="57">
        <v>3470</v>
      </c>
      <c r="T1014" s="57">
        <v>3252</v>
      </c>
      <c r="U1014" s="57">
        <v>3528</v>
      </c>
    </row>
    <row r="1015" spans="1:21" x14ac:dyDescent="0.2">
      <c r="A1015" s="266" t="s">
        <v>172</v>
      </c>
      <c r="B1015" s="267" t="s">
        <v>172</v>
      </c>
      <c r="C1015" s="268" t="s">
        <v>172</v>
      </c>
      <c r="D1015" s="99" t="s">
        <v>28</v>
      </c>
      <c r="E1015" s="54">
        <v>5001539796</v>
      </c>
      <c r="F1015" s="56">
        <v>24</v>
      </c>
      <c r="G1015" s="54" t="s">
        <v>26</v>
      </c>
      <c r="H1015" s="54" t="s">
        <v>52</v>
      </c>
      <c r="I1015" s="54">
        <v>18</v>
      </c>
      <c r="J1015" s="57">
        <v>3531</v>
      </c>
      <c r="K1015" s="57">
        <v>3417</v>
      </c>
      <c r="L1015" s="57">
        <v>3807</v>
      </c>
      <c r="M1015" s="57">
        <v>3579</v>
      </c>
      <c r="N1015" s="57">
        <v>3752</v>
      </c>
      <c r="O1015" s="57">
        <v>4022</v>
      </c>
      <c r="P1015" s="57">
        <v>3816</v>
      </c>
      <c r="Q1015" s="57">
        <v>3675</v>
      </c>
      <c r="R1015" s="57">
        <v>4171</v>
      </c>
      <c r="S1015" s="57">
        <v>3646</v>
      </c>
      <c r="T1015" s="57">
        <v>3718</v>
      </c>
      <c r="U1015" s="57">
        <v>4024</v>
      </c>
    </row>
    <row r="1016" spans="1:21" x14ac:dyDescent="0.2">
      <c r="A1016" s="266" t="s">
        <v>172</v>
      </c>
      <c r="B1016" s="267" t="s">
        <v>172</v>
      </c>
      <c r="C1016" s="268" t="s">
        <v>172</v>
      </c>
      <c r="D1016" s="99" t="s">
        <v>28</v>
      </c>
      <c r="E1016" s="54">
        <v>5001141739</v>
      </c>
      <c r="F1016" s="56">
        <v>24</v>
      </c>
      <c r="G1016" s="54" t="s">
        <v>26</v>
      </c>
      <c r="H1016" s="54" t="s">
        <v>52</v>
      </c>
      <c r="I1016" s="54">
        <v>18</v>
      </c>
      <c r="J1016" s="57">
        <v>2768</v>
      </c>
      <c r="K1016" s="57">
        <v>2694</v>
      </c>
      <c r="L1016" s="57">
        <v>3003</v>
      </c>
      <c r="M1016" s="57">
        <v>2741</v>
      </c>
      <c r="N1016" s="57">
        <v>3513</v>
      </c>
      <c r="O1016" s="57">
        <v>3811</v>
      </c>
      <c r="P1016" s="57">
        <v>3636</v>
      </c>
      <c r="Q1016" s="57">
        <v>3346</v>
      </c>
      <c r="R1016" s="57">
        <v>3171</v>
      </c>
      <c r="S1016" s="57">
        <v>2801</v>
      </c>
      <c r="T1016" s="57">
        <v>2713</v>
      </c>
      <c r="U1016" s="57">
        <v>2816</v>
      </c>
    </row>
    <row r="1017" spans="1:21" x14ac:dyDescent="0.2">
      <c r="A1017" s="266" t="s">
        <v>172</v>
      </c>
      <c r="B1017" s="267" t="s">
        <v>172</v>
      </c>
      <c r="C1017" s="268" t="s">
        <v>172</v>
      </c>
      <c r="D1017" s="99" t="s">
        <v>28</v>
      </c>
      <c r="E1017" s="54">
        <v>5001919119</v>
      </c>
      <c r="F1017" s="56">
        <v>24</v>
      </c>
      <c r="G1017" s="54" t="s">
        <v>26</v>
      </c>
      <c r="H1017" s="54" t="s">
        <v>52</v>
      </c>
      <c r="I1017" s="54">
        <v>18</v>
      </c>
      <c r="J1017" s="57">
        <v>3500</v>
      </c>
      <c r="K1017" s="57">
        <v>3513</v>
      </c>
      <c r="L1017" s="57">
        <v>3292</v>
      </c>
      <c r="M1017" s="57">
        <v>3470</v>
      </c>
      <c r="N1017" s="57">
        <v>3337</v>
      </c>
      <c r="O1017" s="57">
        <v>3751</v>
      </c>
      <c r="P1017" s="57">
        <v>3582</v>
      </c>
      <c r="Q1017" s="57">
        <v>3843</v>
      </c>
      <c r="R1017" s="57">
        <v>3509</v>
      </c>
      <c r="S1017" s="57">
        <v>3415</v>
      </c>
      <c r="T1017" s="57">
        <v>3510</v>
      </c>
      <c r="U1017" s="57">
        <v>3395</v>
      </c>
    </row>
    <row r="1018" spans="1:21" x14ac:dyDescent="0.2">
      <c r="A1018" s="266" t="s">
        <v>172</v>
      </c>
      <c r="B1018" s="267" t="s">
        <v>172</v>
      </c>
      <c r="C1018" s="268" t="s">
        <v>172</v>
      </c>
      <c r="D1018" s="99" t="s">
        <v>28</v>
      </c>
      <c r="E1018" s="54">
        <v>5001155296</v>
      </c>
      <c r="F1018" s="56">
        <v>24</v>
      </c>
      <c r="G1018" s="54" t="s">
        <v>26</v>
      </c>
      <c r="H1018" s="54" t="s">
        <v>52</v>
      </c>
      <c r="I1018" s="54">
        <v>18</v>
      </c>
      <c r="J1018" s="57">
        <v>2720</v>
      </c>
      <c r="K1018" s="57">
        <v>2543</v>
      </c>
      <c r="L1018" s="57">
        <v>2725</v>
      </c>
      <c r="M1018" s="57">
        <v>2639</v>
      </c>
      <c r="N1018" s="57">
        <v>2569</v>
      </c>
      <c r="O1018" s="57">
        <v>2850</v>
      </c>
      <c r="P1018" s="57">
        <v>2662</v>
      </c>
      <c r="Q1018" s="57">
        <v>2658</v>
      </c>
      <c r="R1018" s="57">
        <v>2815</v>
      </c>
      <c r="S1018" s="57">
        <v>2452</v>
      </c>
      <c r="T1018" s="57">
        <v>2557</v>
      </c>
      <c r="U1018" s="57">
        <v>2788</v>
      </c>
    </row>
    <row r="1019" spans="1:21" x14ac:dyDescent="0.2">
      <c r="A1019" s="266" t="s">
        <v>172</v>
      </c>
      <c r="B1019" s="267" t="s">
        <v>172</v>
      </c>
      <c r="C1019" s="268" t="s">
        <v>172</v>
      </c>
      <c r="D1019" s="99" t="s">
        <v>28</v>
      </c>
      <c r="E1019" s="54">
        <v>5000555704</v>
      </c>
      <c r="F1019" s="56">
        <v>24</v>
      </c>
      <c r="G1019" s="54" t="s">
        <v>26</v>
      </c>
      <c r="H1019" s="54" t="s">
        <v>52</v>
      </c>
      <c r="I1019" s="54">
        <v>18</v>
      </c>
      <c r="J1019" s="57">
        <v>3014</v>
      </c>
      <c r="K1019" s="57">
        <v>2975</v>
      </c>
      <c r="L1019" s="57">
        <v>3236</v>
      </c>
      <c r="M1019" s="57">
        <v>2884</v>
      </c>
      <c r="N1019" s="57">
        <v>3117</v>
      </c>
      <c r="O1019" s="57">
        <v>3334</v>
      </c>
      <c r="P1019" s="57">
        <v>2763</v>
      </c>
      <c r="Q1019" s="57">
        <v>2562</v>
      </c>
      <c r="R1019" s="57">
        <v>2982</v>
      </c>
      <c r="S1019" s="57">
        <v>2389</v>
      </c>
      <c r="T1019" s="57">
        <v>2251</v>
      </c>
      <c r="U1019" s="57">
        <v>2488</v>
      </c>
    </row>
    <row r="1020" spans="1:21" x14ac:dyDescent="0.2">
      <c r="A1020" s="266" t="s">
        <v>172</v>
      </c>
      <c r="B1020" s="267" t="s">
        <v>172</v>
      </c>
      <c r="C1020" s="268" t="s">
        <v>172</v>
      </c>
      <c r="D1020" s="99" t="s">
        <v>28</v>
      </c>
      <c r="E1020" s="54">
        <v>5000851572</v>
      </c>
      <c r="F1020" s="56">
        <v>24</v>
      </c>
      <c r="G1020" s="54" t="s">
        <v>26</v>
      </c>
      <c r="H1020" s="54" t="s">
        <v>52</v>
      </c>
      <c r="I1020" s="54">
        <v>18</v>
      </c>
      <c r="J1020" s="57"/>
      <c r="K1020" s="57">
        <v>4711</v>
      </c>
      <c r="L1020" s="57"/>
      <c r="M1020" s="57">
        <v>4409.1149999999998</v>
      </c>
      <c r="N1020" s="57"/>
      <c r="O1020" s="57">
        <v>4790.8850000000002</v>
      </c>
      <c r="P1020" s="57"/>
      <c r="Q1020" s="57">
        <v>4419</v>
      </c>
      <c r="R1020" s="57"/>
      <c r="S1020" s="57">
        <v>4951</v>
      </c>
      <c r="T1020" s="57"/>
      <c r="U1020" s="57">
        <v>4676</v>
      </c>
    </row>
    <row r="1021" spans="1:21" x14ac:dyDescent="0.2">
      <c r="A1021" s="266" t="s">
        <v>172</v>
      </c>
      <c r="B1021" s="267" t="s">
        <v>172</v>
      </c>
      <c r="C1021" s="268" t="s">
        <v>172</v>
      </c>
      <c r="D1021" s="99" t="s">
        <v>28</v>
      </c>
      <c r="E1021" s="54">
        <v>5000072309</v>
      </c>
      <c r="F1021" s="56">
        <v>24</v>
      </c>
      <c r="G1021" s="54" t="s">
        <v>26</v>
      </c>
      <c r="H1021" s="54" t="s">
        <v>52</v>
      </c>
      <c r="I1021" s="54">
        <v>18</v>
      </c>
      <c r="J1021" s="57">
        <v>4159</v>
      </c>
      <c r="K1021" s="57">
        <v>4291</v>
      </c>
      <c r="L1021" s="57">
        <v>4348</v>
      </c>
      <c r="M1021" s="57">
        <v>4881</v>
      </c>
      <c r="N1021" s="57">
        <v>4454</v>
      </c>
      <c r="O1021" s="57">
        <v>5561</v>
      </c>
      <c r="P1021" s="57">
        <v>8004</v>
      </c>
      <c r="Q1021" s="57">
        <v>7531</v>
      </c>
      <c r="R1021" s="57">
        <v>7902</v>
      </c>
      <c r="S1021" s="57">
        <v>7304</v>
      </c>
      <c r="T1021" s="57">
        <v>8028</v>
      </c>
      <c r="U1021" s="57">
        <v>6980</v>
      </c>
    </row>
    <row r="1022" spans="1:21" x14ac:dyDescent="0.2">
      <c r="A1022" s="266" t="s">
        <v>172</v>
      </c>
      <c r="B1022" s="267" t="s">
        <v>172</v>
      </c>
      <c r="C1022" s="268" t="s">
        <v>172</v>
      </c>
      <c r="D1022" s="99" t="s">
        <v>28</v>
      </c>
      <c r="E1022" s="54">
        <v>5000444939</v>
      </c>
      <c r="F1022" s="56">
        <v>24</v>
      </c>
      <c r="G1022" s="54" t="s">
        <v>26</v>
      </c>
      <c r="H1022" s="54" t="s">
        <v>52</v>
      </c>
      <c r="I1022" s="54">
        <v>18</v>
      </c>
      <c r="J1022" s="57">
        <v>4878</v>
      </c>
      <c r="K1022" s="57">
        <v>5052</v>
      </c>
      <c r="L1022" s="57">
        <v>5217</v>
      </c>
      <c r="M1022" s="57">
        <v>4905</v>
      </c>
      <c r="N1022" s="57">
        <v>5104</v>
      </c>
      <c r="O1022" s="57">
        <v>3836</v>
      </c>
      <c r="P1022" s="57">
        <v>5317</v>
      </c>
      <c r="Q1022" s="57">
        <v>4996</v>
      </c>
      <c r="R1022" s="57">
        <v>4826</v>
      </c>
      <c r="S1022" s="57">
        <v>4984</v>
      </c>
      <c r="T1022" s="57">
        <v>4925</v>
      </c>
      <c r="U1022" s="57">
        <v>5438</v>
      </c>
    </row>
    <row r="1023" spans="1:21" x14ac:dyDescent="0.2">
      <c r="A1023" s="266" t="s">
        <v>172</v>
      </c>
      <c r="B1023" s="267" t="s">
        <v>172</v>
      </c>
      <c r="C1023" s="268" t="s">
        <v>172</v>
      </c>
      <c r="D1023" s="99" t="s">
        <v>28</v>
      </c>
      <c r="E1023" s="54">
        <v>5000657376</v>
      </c>
      <c r="F1023" s="56">
        <v>24</v>
      </c>
      <c r="G1023" s="54" t="s">
        <v>26</v>
      </c>
      <c r="H1023" s="54" t="s">
        <v>52</v>
      </c>
      <c r="I1023" s="54">
        <v>18</v>
      </c>
      <c r="J1023" s="57">
        <v>2835</v>
      </c>
      <c r="K1023" s="57">
        <v>2481</v>
      </c>
      <c r="L1023" s="57">
        <v>2482</v>
      </c>
      <c r="M1023" s="57">
        <v>2765</v>
      </c>
      <c r="N1023" s="57">
        <v>2482</v>
      </c>
      <c r="O1023" s="57">
        <v>2511</v>
      </c>
      <c r="P1023" s="57">
        <v>2699</v>
      </c>
      <c r="Q1023" s="57">
        <v>2531</v>
      </c>
      <c r="R1023" s="57">
        <v>2676</v>
      </c>
      <c r="S1023" s="57">
        <v>2383</v>
      </c>
      <c r="T1023" s="57">
        <v>2383</v>
      </c>
      <c r="U1023" s="57">
        <v>2688</v>
      </c>
    </row>
    <row r="1024" spans="1:21" x14ac:dyDescent="0.2">
      <c r="A1024" s="266" t="s">
        <v>172</v>
      </c>
      <c r="B1024" s="267" t="s">
        <v>172</v>
      </c>
      <c r="C1024" s="268" t="s">
        <v>172</v>
      </c>
      <c r="D1024" s="99" t="s">
        <v>28</v>
      </c>
      <c r="E1024" s="54">
        <v>5000864334</v>
      </c>
      <c r="F1024" s="56">
        <v>24</v>
      </c>
      <c r="G1024" s="54" t="s">
        <v>26</v>
      </c>
      <c r="H1024" s="54" t="s">
        <v>52</v>
      </c>
      <c r="I1024" s="54">
        <v>18</v>
      </c>
      <c r="J1024" s="57">
        <v>3185</v>
      </c>
      <c r="K1024" s="57">
        <v>2990</v>
      </c>
      <c r="L1024" s="57">
        <v>3090</v>
      </c>
      <c r="M1024" s="57">
        <v>3011</v>
      </c>
      <c r="N1024" s="57">
        <v>3455</v>
      </c>
      <c r="O1024" s="57">
        <v>3298</v>
      </c>
      <c r="P1024" s="57">
        <v>3702</v>
      </c>
      <c r="Q1024" s="57">
        <v>3319</v>
      </c>
      <c r="R1024" s="57">
        <v>3525</v>
      </c>
      <c r="S1024" s="57">
        <v>3391</v>
      </c>
      <c r="T1024" s="57">
        <v>3232</v>
      </c>
      <c r="U1024" s="57">
        <v>3529</v>
      </c>
    </row>
    <row r="1025" spans="1:21" x14ac:dyDescent="0.2">
      <c r="A1025" s="266" t="s">
        <v>172</v>
      </c>
      <c r="B1025" s="267" t="s">
        <v>172</v>
      </c>
      <c r="C1025" s="268" t="s">
        <v>172</v>
      </c>
      <c r="D1025" s="99" t="s">
        <v>28</v>
      </c>
      <c r="E1025" s="54">
        <v>5000562702</v>
      </c>
      <c r="F1025" s="56">
        <v>24</v>
      </c>
      <c r="G1025" s="54" t="s">
        <v>26</v>
      </c>
      <c r="H1025" s="54" t="s">
        <v>52</v>
      </c>
      <c r="I1025" s="54">
        <v>18</v>
      </c>
      <c r="J1025" s="57">
        <v>7310</v>
      </c>
      <c r="K1025" s="57">
        <v>6590</v>
      </c>
      <c r="L1025" s="57">
        <v>7390</v>
      </c>
      <c r="M1025" s="57">
        <v>6980</v>
      </c>
      <c r="N1025" s="57">
        <v>7390</v>
      </c>
      <c r="O1025" s="57">
        <v>7950</v>
      </c>
      <c r="P1025" s="57">
        <v>7560</v>
      </c>
      <c r="Q1025" s="57">
        <v>7250</v>
      </c>
      <c r="R1025" s="57">
        <v>8230</v>
      </c>
      <c r="S1025" s="57">
        <v>7220</v>
      </c>
      <c r="T1025" s="57">
        <v>7440</v>
      </c>
      <c r="U1025" s="57">
        <v>8190</v>
      </c>
    </row>
    <row r="1026" spans="1:21" x14ac:dyDescent="0.2">
      <c r="A1026" s="266" t="s">
        <v>172</v>
      </c>
      <c r="B1026" s="267" t="s">
        <v>172</v>
      </c>
      <c r="C1026" s="268" t="s">
        <v>172</v>
      </c>
      <c r="D1026" s="99" t="s">
        <v>28</v>
      </c>
      <c r="E1026" s="54">
        <v>5000584243</v>
      </c>
      <c r="F1026" s="56">
        <v>24</v>
      </c>
      <c r="G1026" s="54" t="s">
        <v>26</v>
      </c>
      <c r="H1026" s="54" t="s">
        <v>52</v>
      </c>
      <c r="I1026" s="54">
        <v>18</v>
      </c>
      <c r="J1026" s="57">
        <v>6763</v>
      </c>
      <c r="K1026" s="57">
        <v>5864</v>
      </c>
      <c r="L1026" s="57">
        <v>5948</v>
      </c>
      <c r="M1026" s="57">
        <v>6178</v>
      </c>
      <c r="N1026" s="57">
        <v>6396</v>
      </c>
      <c r="O1026" s="57">
        <v>6251</v>
      </c>
      <c r="P1026" s="57">
        <v>6273</v>
      </c>
      <c r="Q1026" s="57">
        <v>6751</v>
      </c>
      <c r="R1026" s="57">
        <v>6315</v>
      </c>
      <c r="S1026" s="57">
        <v>6857</v>
      </c>
      <c r="T1026" s="57">
        <v>6724</v>
      </c>
      <c r="U1026" s="57">
        <v>6877</v>
      </c>
    </row>
    <row r="1027" spans="1:21" x14ac:dyDescent="0.2">
      <c r="A1027" s="266" t="s">
        <v>172</v>
      </c>
      <c r="B1027" s="267" t="s">
        <v>172</v>
      </c>
      <c r="C1027" s="268" t="s">
        <v>172</v>
      </c>
      <c r="D1027" s="99" t="s">
        <v>28</v>
      </c>
      <c r="E1027" s="54">
        <v>5000650379</v>
      </c>
      <c r="F1027" s="56">
        <v>24</v>
      </c>
      <c r="G1027" s="54" t="s">
        <v>26</v>
      </c>
      <c r="H1027" s="54" t="s">
        <v>52</v>
      </c>
      <c r="I1027" s="54">
        <v>18</v>
      </c>
      <c r="J1027" s="57">
        <v>3183</v>
      </c>
      <c r="K1027" s="57">
        <v>2808</v>
      </c>
      <c r="L1027" s="57">
        <v>2946</v>
      </c>
      <c r="M1027" s="57">
        <v>2843</v>
      </c>
      <c r="N1027" s="57">
        <v>3047</v>
      </c>
      <c r="O1027" s="57">
        <v>2818</v>
      </c>
      <c r="P1027" s="57">
        <v>2942</v>
      </c>
      <c r="Q1027" s="57">
        <v>3203</v>
      </c>
      <c r="R1027" s="57">
        <v>2882</v>
      </c>
      <c r="S1027" s="57">
        <v>2825</v>
      </c>
      <c r="T1027" s="57">
        <v>2643</v>
      </c>
      <c r="U1027" s="57">
        <v>2974</v>
      </c>
    </row>
    <row r="1028" spans="1:21" x14ac:dyDescent="0.2">
      <c r="A1028" s="266" t="s">
        <v>172</v>
      </c>
      <c r="B1028" s="267" t="s">
        <v>172</v>
      </c>
      <c r="C1028" s="268" t="s">
        <v>172</v>
      </c>
      <c r="D1028" s="99" t="s">
        <v>28</v>
      </c>
      <c r="E1028" s="54">
        <v>5001811043</v>
      </c>
      <c r="F1028" s="56">
        <v>24</v>
      </c>
      <c r="G1028" s="54" t="s">
        <v>26</v>
      </c>
      <c r="H1028" s="54" t="s">
        <v>52</v>
      </c>
      <c r="I1028" s="54">
        <v>18</v>
      </c>
      <c r="J1028" s="57">
        <v>3190</v>
      </c>
      <c r="K1028" s="57">
        <v>3422</v>
      </c>
      <c r="L1028" s="57">
        <v>3669</v>
      </c>
      <c r="M1028" s="57">
        <v>3628</v>
      </c>
      <c r="N1028" s="57">
        <v>3536</v>
      </c>
      <c r="O1028" s="57">
        <v>3824</v>
      </c>
      <c r="P1028" s="57">
        <v>3583</v>
      </c>
      <c r="Q1028" s="57">
        <v>3728</v>
      </c>
      <c r="R1028" s="57">
        <v>3953</v>
      </c>
      <c r="S1028" s="57">
        <v>3704</v>
      </c>
      <c r="T1028" s="57">
        <v>4069</v>
      </c>
      <c r="U1028" s="57">
        <v>3559</v>
      </c>
    </row>
    <row r="1029" spans="1:21" x14ac:dyDescent="0.2">
      <c r="A1029" s="266" t="s">
        <v>172</v>
      </c>
      <c r="B1029" s="267" t="s">
        <v>172</v>
      </c>
      <c r="C1029" s="268" t="s">
        <v>172</v>
      </c>
      <c r="D1029" s="99" t="s">
        <v>28</v>
      </c>
      <c r="E1029" s="54">
        <v>5000656742</v>
      </c>
      <c r="F1029" s="56">
        <v>24</v>
      </c>
      <c r="G1029" s="54" t="s">
        <v>26</v>
      </c>
      <c r="H1029" s="54" t="s">
        <v>52</v>
      </c>
      <c r="I1029" s="54">
        <v>18</v>
      </c>
      <c r="J1029" s="57">
        <v>8112</v>
      </c>
      <c r="K1029" s="57">
        <v>7142</v>
      </c>
      <c r="L1029" s="57">
        <v>7214</v>
      </c>
      <c r="M1029" s="57">
        <v>8034</v>
      </c>
      <c r="N1029" s="57">
        <v>7368</v>
      </c>
      <c r="O1029" s="57">
        <v>7732</v>
      </c>
      <c r="P1029" s="57">
        <v>8622</v>
      </c>
      <c r="Q1029" s="57">
        <v>8601</v>
      </c>
      <c r="R1029" s="57">
        <v>8032</v>
      </c>
      <c r="S1029" s="57">
        <v>9222</v>
      </c>
      <c r="T1029" s="57">
        <v>8469</v>
      </c>
      <c r="U1029" s="57">
        <v>9276</v>
      </c>
    </row>
    <row r="1030" spans="1:21" x14ac:dyDescent="0.2">
      <c r="A1030" s="266" t="s">
        <v>172</v>
      </c>
      <c r="B1030" s="267" t="s">
        <v>172</v>
      </c>
      <c r="C1030" s="268" t="s">
        <v>172</v>
      </c>
      <c r="D1030" s="99" t="s">
        <v>28</v>
      </c>
      <c r="E1030" s="54">
        <v>5001264312</v>
      </c>
      <c r="F1030" s="56">
        <v>24</v>
      </c>
      <c r="G1030" s="54" t="s">
        <v>26</v>
      </c>
      <c r="H1030" s="54" t="s">
        <v>52</v>
      </c>
      <c r="I1030" s="54">
        <v>18</v>
      </c>
      <c r="J1030" s="57">
        <v>3030</v>
      </c>
      <c r="K1030" s="57">
        <v>3019</v>
      </c>
      <c r="L1030" s="57">
        <v>3028</v>
      </c>
      <c r="M1030" s="57">
        <v>2960</v>
      </c>
      <c r="N1030" s="57">
        <v>3388</v>
      </c>
      <c r="O1030" s="57">
        <v>3257</v>
      </c>
      <c r="P1030" s="57">
        <v>3413</v>
      </c>
      <c r="Q1030" s="57">
        <v>3511</v>
      </c>
      <c r="R1030" s="57">
        <v>3465</v>
      </c>
      <c r="S1030" s="57">
        <v>3119</v>
      </c>
      <c r="T1030" s="57">
        <v>3337</v>
      </c>
      <c r="U1030" s="57">
        <v>3125</v>
      </c>
    </row>
    <row r="1031" spans="1:21" x14ac:dyDescent="0.2">
      <c r="A1031" s="266" t="s">
        <v>172</v>
      </c>
      <c r="B1031" s="267" t="s">
        <v>172</v>
      </c>
      <c r="C1031" s="268" t="s">
        <v>172</v>
      </c>
      <c r="D1031" s="99" t="s">
        <v>28</v>
      </c>
      <c r="E1031" s="54">
        <v>5001611866</v>
      </c>
      <c r="F1031" s="56">
        <v>24</v>
      </c>
      <c r="G1031" s="54" t="s">
        <v>26</v>
      </c>
      <c r="H1031" s="54" t="s">
        <v>52</v>
      </c>
      <c r="I1031" s="54">
        <v>18</v>
      </c>
      <c r="J1031" s="57">
        <v>3830</v>
      </c>
      <c r="K1031" s="57">
        <v>3945</v>
      </c>
      <c r="L1031" s="57">
        <v>4185</v>
      </c>
      <c r="M1031" s="57">
        <v>4015</v>
      </c>
      <c r="N1031" s="57">
        <v>4212</v>
      </c>
      <c r="O1031" s="57">
        <v>4108</v>
      </c>
      <c r="P1031" s="57">
        <v>4597</v>
      </c>
      <c r="Q1031" s="57">
        <v>4349</v>
      </c>
      <c r="R1031" s="57">
        <v>4637</v>
      </c>
      <c r="S1031" s="57">
        <v>4298</v>
      </c>
      <c r="T1031" s="57">
        <v>4266</v>
      </c>
      <c r="U1031" s="57">
        <v>4694</v>
      </c>
    </row>
    <row r="1032" spans="1:21" x14ac:dyDescent="0.2">
      <c r="A1032" s="266" t="s">
        <v>172</v>
      </c>
      <c r="B1032" s="267" t="s">
        <v>172</v>
      </c>
      <c r="C1032" s="268" t="s">
        <v>172</v>
      </c>
      <c r="D1032" s="99" t="s">
        <v>28</v>
      </c>
      <c r="E1032" s="54">
        <v>5001286636</v>
      </c>
      <c r="F1032" s="56">
        <v>24</v>
      </c>
      <c r="G1032" s="54" t="s">
        <v>26</v>
      </c>
      <c r="H1032" s="54" t="s">
        <v>52</v>
      </c>
      <c r="I1032" s="54">
        <v>18</v>
      </c>
      <c r="J1032" s="57">
        <v>5647</v>
      </c>
      <c r="K1032" s="57">
        <v>4902</v>
      </c>
      <c r="L1032" s="57">
        <v>4950</v>
      </c>
      <c r="M1032" s="57">
        <v>5486</v>
      </c>
      <c r="N1032" s="57">
        <v>5026</v>
      </c>
      <c r="O1032" s="57">
        <v>4904</v>
      </c>
      <c r="P1032" s="57">
        <v>5389</v>
      </c>
      <c r="Q1032" s="57">
        <v>1606</v>
      </c>
      <c r="R1032" s="57">
        <v>1390</v>
      </c>
      <c r="S1032" s="57">
        <v>1434</v>
      </c>
      <c r="T1032" s="57">
        <v>20</v>
      </c>
      <c r="U1032" s="57"/>
    </row>
    <row r="1033" spans="1:21" x14ac:dyDescent="0.2">
      <c r="A1033" s="266" t="s">
        <v>172</v>
      </c>
      <c r="B1033" s="267" t="s">
        <v>172</v>
      </c>
      <c r="C1033" s="268" t="s">
        <v>172</v>
      </c>
      <c r="D1033" s="99" t="s">
        <v>28</v>
      </c>
      <c r="E1033" s="54">
        <v>5000478980</v>
      </c>
      <c r="F1033" s="56">
        <v>24</v>
      </c>
      <c r="G1033" s="54" t="s">
        <v>26</v>
      </c>
      <c r="H1033" s="54" t="s">
        <v>52</v>
      </c>
      <c r="I1033" s="54">
        <v>18</v>
      </c>
      <c r="J1033" s="57">
        <v>2618</v>
      </c>
      <c r="K1033" s="57">
        <v>2542</v>
      </c>
      <c r="L1033" s="57">
        <v>2793</v>
      </c>
      <c r="M1033" s="57">
        <v>2512</v>
      </c>
      <c r="N1033" s="57">
        <v>2642</v>
      </c>
      <c r="O1033" s="57">
        <v>2856</v>
      </c>
      <c r="P1033" s="57">
        <v>2816</v>
      </c>
      <c r="Q1033" s="57">
        <v>2784</v>
      </c>
      <c r="R1033" s="57">
        <v>3095</v>
      </c>
      <c r="S1033" s="57">
        <v>2621</v>
      </c>
      <c r="T1033" s="57">
        <v>2502</v>
      </c>
      <c r="U1033" s="57">
        <v>2854</v>
      </c>
    </row>
    <row r="1034" spans="1:21" x14ac:dyDescent="0.2">
      <c r="A1034" s="266" t="s">
        <v>172</v>
      </c>
      <c r="B1034" s="267" t="s">
        <v>172</v>
      </c>
      <c r="C1034" s="268" t="s">
        <v>172</v>
      </c>
      <c r="D1034" s="99" t="s">
        <v>28</v>
      </c>
      <c r="E1034" s="54">
        <v>5001332485</v>
      </c>
      <c r="F1034" s="56">
        <v>24</v>
      </c>
      <c r="G1034" s="54" t="s">
        <v>26</v>
      </c>
      <c r="H1034" s="54" t="s">
        <v>52</v>
      </c>
      <c r="I1034" s="54">
        <v>18</v>
      </c>
      <c r="J1034" s="57">
        <v>5150</v>
      </c>
      <c r="K1034" s="57">
        <v>5370</v>
      </c>
      <c r="L1034" s="57">
        <v>5530</v>
      </c>
      <c r="M1034" s="57">
        <v>5050</v>
      </c>
      <c r="N1034" s="57">
        <v>5170</v>
      </c>
      <c r="O1034" s="57">
        <v>4950</v>
      </c>
      <c r="P1034" s="57">
        <v>6390</v>
      </c>
      <c r="Q1034" s="57">
        <v>6310</v>
      </c>
      <c r="R1034" s="57">
        <v>6760</v>
      </c>
      <c r="S1034" s="57">
        <v>6330</v>
      </c>
      <c r="T1034" s="57">
        <v>6270</v>
      </c>
      <c r="U1034" s="57">
        <v>6940</v>
      </c>
    </row>
    <row r="1035" spans="1:21" x14ac:dyDescent="0.2">
      <c r="A1035" s="266" t="s">
        <v>172</v>
      </c>
      <c r="B1035" s="267" t="s">
        <v>172</v>
      </c>
      <c r="C1035" s="268" t="s">
        <v>172</v>
      </c>
      <c r="D1035" s="99" t="s">
        <v>28</v>
      </c>
      <c r="E1035" s="54">
        <v>5001751982</v>
      </c>
      <c r="F1035" s="56">
        <v>24</v>
      </c>
      <c r="G1035" s="54" t="s">
        <v>26</v>
      </c>
      <c r="H1035" s="54" t="s">
        <v>52</v>
      </c>
      <c r="I1035" s="54">
        <v>18</v>
      </c>
      <c r="J1035" s="57">
        <v>7288</v>
      </c>
      <c r="K1035" s="57">
        <v>7139</v>
      </c>
      <c r="L1035" s="57">
        <v>7726</v>
      </c>
      <c r="M1035" s="57">
        <v>7754</v>
      </c>
      <c r="N1035" s="57">
        <v>8740</v>
      </c>
      <c r="O1035" s="57">
        <v>8874</v>
      </c>
      <c r="P1035" s="57">
        <v>9675</v>
      </c>
      <c r="Q1035" s="57">
        <v>8978</v>
      </c>
      <c r="R1035" s="57">
        <v>9071</v>
      </c>
      <c r="S1035" s="57">
        <v>9587</v>
      </c>
      <c r="T1035" s="57">
        <v>8886</v>
      </c>
      <c r="U1035" s="57">
        <v>9439</v>
      </c>
    </row>
    <row r="1036" spans="1:21" x14ac:dyDescent="0.2">
      <c r="A1036" s="266" t="s">
        <v>172</v>
      </c>
      <c r="B1036" s="267" t="s">
        <v>172</v>
      </c>
      <c r="C1036" s="268" t="s">
        <v>172</v>
      </c>
      <c r="D1036" s="99" t="s">
        <v>28</v>
      </c>
      <c r="E1036" s="54">
        <v>5001217177</v>
      </c>
      <c r="F1036" s="56">
        <v>24</v>
      </c>
      <c r="G1036" s="54" t="s">
        <v>26</v>
      </c>
      <c r="H1036" s="54" t="s">
        <v>52</v>
      </c>
      <c r="I1036" s="54">
        <v>18</v>
      </c>
      <c r="J1036" s="57">
        <v>3188</v>
      </c>
      <c r="K1036" s="57">
        <v>3198</v>
      </c>
      <c r="L1036" s="57">
        <v>4188</v>
      </c>
      <c r="M1036" s="57">
        <v>5650</v>
      </c>
      <c r="N1036" s="57">
        <v>5501</v>
      </c>
      <c r="O1036" s="57">
        <v>6033</v>
      </c>
      <c r="P1036" s="57">
        <v>5763</v>
      </c>
      <c r="Q1036" s="57">
        <v>6208</v>
      </c>
      <c r="R1036" s="57">
        <v>5755</v>
      </c>
      <c r="S1036" s="57">
        <v>5691</v>
      </c>
      <c r="T1036" s="57">
        <v>5826</v>
      </c>
      <c r="U1036" s="57">
        <v>5655</v>
      </c>
    </row>
    <row r="1037" spans="1:21" x14ac:dyDescent="0.2">
      <c r="A1037" s="266" t="s">
        <v>172</v>
      </c>
      <c r="B1037" s="267" t="s">
        <v>172</v>
      </c>
      <c r="C1037" s="268" t="s">
        <v>172</v>
      </c>
      <c r="D1037" s="99" t="s">
        <v>28</v>
      </c>
      <c r="E1037" s="54">
        <v>5001769144</v>
      </c>
      <c r="F1037" s="56">
        <v>24</v>
      </c>
      <c r="G1037" s="54" t="s">
        <v>26</v>
      </c>
      <c r="H1037" s="54" t="s">
        <v>52</v>
      </c>
      <c r="I1037" s="54">
        <v>18</v>
      </c>
      <c r="J1037" s="57">
        <v>4799</v>
      </c>
      <c r="K1037" s="57">
        <v>4241</v>
      </c>
      <c r="L1037" s="57">
        <v>4315</v>
      </c>
      <c r="M1037" s="57">
        <v>4352</v>
      </c>
      <c r="N1037" s="57">
        <v>5372</v>
      </c>
      <c r="O1037" s="57">
        <v>7495</v>
      </c>
      <c r="P1037" s="57">
        <v>8266</v>
      </c>
      <c r="Q1037" s="57">
        <v>7777</v>
      </c>
      <c r="R1037" s="57">
        <v>7638</v>
      </c>
      <c r="S1037" s="57">
        <v>6922</v>
      </c>
      <c r="T1037" s="57">
        <v>6151</v>
      </c>
      <c r="U1037" s="57">
        <v>6489</v>
      </c>
    </row>
    <row r="1038" spans="1:21" x14ac:dyDescent="0.2">
      <c r="A1038" s="266" t="s">
        <v>172</v>
      </c>
      <c r="B1038" s="267" t="s">
        <v>172</v>
      </c>
      <c r="C1038" s="268" t="s">
        <v>172</v>
      </c>
      <c r="D1038" s="99" t="s">
        <v>28</v>
      </c>
      <c r="E1038" s="54">
        <v>5000686283</v>
      </c>
      <c r="F1038" s="56">
        <v>24</v>
      </c>
      <c r="G1038" s="54" t="s">
        <v>26</v>
      </c>
      <c r="H1038" s="54" t="s">
        <v>52</v>
      </c>
      <c r="I1038" s="54">
        <v>18</v>
      </c>
      <c r="J1038" s="57">
        <v>2571</v>
      </c>
      <c r="K1038" s="57">
        <v>3229</v>
      </c>
      <c r="L1038" s="57">
        <v>3309</v>
      </c>
      <c r="M1038" s="57">
        <v>3345</v>
      </c>
      <c r="N1038" s="57">
        <v>3002</v>
      </c>
      <c r="O1038" s="57">
        <v>3150</v>
      </c>
      <c r="P1038" s="57">
        <v>2903</v>
      </c>
      <c r="Q1038" s="57">
        <v>2877</v>
      </c>
      <c r="R1038" s="57">
        <v>3052</v>
      </c>
      <c r="S1038" s="57">
        <v>2801</v>
      </c>
      <c r="T1038" s="57">
        <v>3129</v>
      </c>
      <c r="U1038" s="57">
        <v>2752</v>
      </c>
    </row>
    <row r="1039" spans="1:21" x14ac:dyDescent="0.2">
      <c r="A1039" s="266" t="s">
        <v>172</v>
      </c>
      <c r="B1039" s="267" t="s">
        <v>172</v>
      </c>
      <c r="C1039" s="268" t="s">
        <v>172</v>
      </c>
      <c r="D1039" s="99" t="s">
        <v>28</v>
      </c>
      <c r="E1039" s="54">
        <v>5001154526</v>
      </c>
      <c r="F1039" s="56">
        <v>24</v>
      </c>
      <c r="G1039" s="54" t="s">
        <v>26</v>
      </c>
      <c r="H1039" s="54" t="s">
        <v>52</v>
      </c>
      <c r="I1039" s="54">
        <v>18</v>
      </c>
      <c r="J1039" s="57">
        <v>7006</v>
      </c>
      <c r="K1039" s="57">
        <v>6219</v>
      </c>
      <c r="L1039" s="57">
        <v>6176</v>
      </c>
      <c r="M1039" s="57">
        <v>6138</v>
      </c>
      <c r="N1039" s="57">
        <v>6742</v>
      </c>
      <c r="O1039" s="57">
        <v>6428</v>
      </c>
      <c r="P1039" s="57">
        <v>6286</v>
      </c>
      <c r="Q1039" s="57">
        <v>6971</v>
      </c>
      <c r="R1039" s="57">
        <v>6483</v>
      </c>
      <c r="S1039" s="57">
        <v>7018</v>
      </c>
      <c r="T1039" s="57">
        <v>6575</v>
      </c>
      <c r="U1039" s="57">
        <v>7207</v>
      </c>
    </row>
    <row r="1040" spans="1:21" x14ac:dyDescent="0.2">
      <c r="A1040" s="266" t="s">
        <v>172</v>
      </c>
      <c r="B1040" s="267" t="s">
        <v>172</v>
      </c>
      <c r="C1040" s="268" t="s">
        <v>172</v>
      </c>
      <c r="D1040" s="99" t="s">
        <v>28</v>
      </c>
      <c r="E1040" s="54">
        <v>5001576302</v>
      </c>
      <c r="F1040" s="56">
        <v>24</v>
      </c>
      <c r="G1040" s="54" t="s">
        <v>26</v>
      </c>
      <c r="H1040" s="54" t="s">
        <v>52</v>
      </c>
      <c r="I1040" s="54">
        <v>18</v>
      </c>
      <c r="J1040" s="57">
        <v>9457</v>
      </c>
      <c r="K1040" s="57">
        <v>8331</v>
      </c>
      <c r="L1040" s="57">
        <v>8273</v>
      </c>
      <c r="M1040" s="57">
        <v>9292</v>
      </c>
      <c r="N1040" s="57">
        <v>8539</v>
      </c>
      <c r="O1040" s="57">
        <v>8999</v>
      </c>
      <c r="P1040" s="57">
        <v>9696</v>
      </c>
      <c r="Q1040" s="57">
        <v>9033</v>
      </c>
      <c r="R1040" s="57">
        <v>9458</v>
      </c>
      <c r="S1040" s="57">
        <v>8431</v>
      </c>
      <c r="T1040" s="57">
        <v>9214</v>
      </c>
      <c r="U1040" s="57">
        <v>11277</v>
      </c>
    </row>
    <row r="1041" spans="1:21" x14ac:dyDescent="0.2">
      <c r="A1041" s="266" t="s">
        <v>172</v>
      </c>
      <c r="B1041" s="267" t="s">
        <v>172</v>
      </c>
      <c r="C1041" s="268" t="s">
        <v>172</v>
      </c>
      <c r="D1041" s="99" t="s">
        <v>28</v>
      </c>
      <c r="E1041" s="54">
        <v>5001058095</v>
      </c>
      <c r="F1041" s="56">
        <v>24</v>
      </c>
      <c r="G1041" s="54" t="s">
        <v>26</v>
      </c>
      <c r="H1041" s="54" t="s">
        <v>52</v>
      </c>
      <c r="I1041" s="54">
        <v>18</v>
      </c>
      <c r="J1041" s="57">
        <v>3536</v>
      </c>
      <c r="K1041" s="57">
        <v>3058</v>
      </c>
      <c r="L1041" s="57">
        <v>3068</v>
      </c>
      <c r="M1041" s="57">
        <v>3137</v>
      </c>
      <c r="N1041" s="57">
        <v>3518</v>
      </c>
      <c r="O1041" s="57">
        <v>3322</v>
      </c>
      <c r="P1041" s="57">
        <v>3622</v>
      </c>
      <c r="Q1041" s="57">
        <v>3394</v>
      </c>
      <c r="R1041" s="57">
        <v>3331</v>
      </c>
      <c r="S1041" s="57">
        <v>3506</v>
      </c>
      <c r="T1041" s="57">
        <v>3286</v>
      </c>
      <c r="U1041" s="57">
        <v>3540</v>
      </c>
    </row>
    <row r="1042" spans="1:21" x14ac:dyDescent="0.2">
      <c r="A1042" s="266" t="s">
        <v>172</v>
      </c>
      <c r="B1042" s="267" t="s">
        <v>172</v>
      </c>
      <c r="C1042" s="268" t="s">
        <v>172</v>
      </c>
      <c r="D1042" s="99" t="s">
        <v>28</v>
      </c>
      <c r="E1042" s="54">
        <v>5000583272</v>
      </c>
      <c r="F1042" s="56">
        <v>24</v>
      </c>
      <c r="G1042" s="54" t="s">
        <v>26</v>
      </c>
      <c r="H1042" s="54" t="s">
        <v>52</v>
      </c>
      <c r="I1042" s="54">
        <v>18</v>
      </c>
      <c r="J1042" s="57">
        <v>2941</v>
      </c>
      <c r="K1042" s="57">
        <v>2563</v>
      </c>
      <c r="L1042" s="57">
        <v>2597</v>
      </c>
      <c r="M1042" s="57">
        <v>2970</v>
      </c>
      <c r="N1042" s="57">
        <v>2867</v>
      </c>
      <c r="O1042" s="57">
        <v>3088</v>
      </c>
      <c r="P1042" s="57">
        <v>3004</v>
      </c>
      <c r="Q1042" s="57">
        <v>3458</v>
      </c>
      <c r="R1042" s="57">
        <v>3293</v>
      </c>
      <c r="S1042" s="57">
        <v>2950</v>
      </c>
      <c r="T1042" s="57">
        <v>2736</v>
      </c>
      <c r="U1042" s="57">
        <v>2917</v>
      </c>
    </row>
    <row r="1043" spans="1:21" x14ac:dyDescent="0.2">
      <c r="A1043" s="266" t="s">
        <v>172</v>
      </c>
      <c r="B1043" s="267" t="s">
        <v>172</v>
      </c>
      <c r="C1043" s="268" t="s">
        <v>172</v>
      </c>
      <c r="D1043" s="99" t="s">
        <v>28</v>
      </c>
      <c r="E1043" s="54">
        <v>5000035082</v>
      </c>
      <c r="F1043" s="56">
        <v>24</v>
      </c>
      <c r="G1043" s="54" t="s">
        <v>26</v>
      </c>
      <c r="H1043" s="54" t="s">
        <v>52</v>
      </c>
      <c r="I1043" s="54">
        <v>18</v>
      </c>
      <c r="J1043" s="57">
        <v>4440</v>
      </c>
      <c r="K1043" s="57">
        <v>4060</v>
      </c>
      <c r="L1043" s="57">
        <v>4090</v>
      </c>
      <c r="M1043" s="57">
        <v>4100</v>
      </c>
      <c r="N1043" s="57">
        <v>4540</v>
      </c>
      <c r="O1043" s="57">
        <v>4170</v>
      </c>
      <c r="P1043" s="57">
        <v>1040</v>
      </c>
      <c r="Q1043" s="57">
        <v>4123.25</v>
      </c>
      <c r="R1043" s="57">
        <v>7351</v>
      </c>
      <c r="S1043" s="57">
        <v>7470</v>
      </c>
      <c r="T1043" s="57">
        <v>8127</v>
      </c>
      <c r="U1043" s="57">
        <v>7950</v>
      </c>
    </row>
    <row r="1044" spans="1:21" x14ac:dyDescent="0.2">
      <c r="A1044" s="266" t="s">
        <v>172</v>
      </c>
      <c r="B1044" s="267" t="s">
        <v>172</v>
      </c>
      <c r="C1044" s="268" t="s">
        <v>172</v>
      </c>
      <c r="D1044" s="99" t="s">
        <v>28</v>
      </c>
      <c r="E1044" s="54">
        <v>5001469777</v>
      </c>
      <c r="F1044" s="56">
        <v>24</v>
      </c>
      <c r="G1044" s="54" t="s">
        <v>26</v>
      </c>
      <c r="H1044" s="54" t="s">
        <v>52</v>
      </c>
      <c r="I1044" s="54">
        <v>18</v>
      </c>
      <c r="J1044" s="57">
        <v>6984</v>
      </c>
      <c r="K1044" s="57">
        <v>6163</v>
      </c>
      <c r="L1044" s="57">
        <v>6164</v>
      </c>
      <c r="M1044" s="57">
        <v>6379</v>
      </c>
      <c r="N1044" s="57">
        <v>6662</v>
      </c>
      <c r="O1044" s="57">
        <v>6576</v>
      </c>
      <c r="P1044" s="57">
        <v>6650</v>
      </c>
      <c r="Q1044" s="57">
        <v>6934</v>
      </c>
      <c r="R1044" s="57">
        <v>6317</v>
      </c>
      <c r="S1044" s="57">
        <v>7217</v>
      </c>
      <c r="T1044" s="57">
        <v>6642</v>
      </c>
      <c r="U1044" s="57">
        <v>6762</v>
      </c>
    </row>
    <row r="1045" spans="1:21" x14ac:dyDescent="0.2">
      <c r="A1045" s="266" t="s">
        <v>172</v>
      </c>
      <c r="B1045" s="267" t="s">
        <v>172</v>
      </c>
      <c r="C1045" s="268" t="s">
        <v>172</v>
      </c>
      <c r="D1045" s="99" t="s">
        <v>28</v>
      </c>
      <c r="E1045" s="54">
        <v>5000578483</v>
      </c>
      <c r="F1045" s="56">
        <v>24</v>
      </c>
      <c r="G1045" s="54" t="s">
        <v>26</v>
      </c>
      <c r="H1045" s="54" t="s">
        <v>52</v>
      </c>
      <c r="I1045" s="54">
        <v>18</v>
      </c>
      <c r="J1045" s="57">
        <v>10116</v>
      </c>
      <c r="K1045" s="57"/>
      <c r="L1045" s="57">
        <v>9716</v>
      </c>
      <c r="M1045" s="57"/>
      <c r="N1045" s="57">
        <v>10231</v>
      </c>
      <c r="O1045" s="57"/>
      <c r="P1045" s="57">
        <v>10390</v>
      </c>
      <c r="Q1045" s="57"/>
      <c r="R1045" s="57">
        <v>9740</v>
      </c>
      <c r="S1045" s="57"/>
      <c r="T1045" s="57">
        <v>16208</v>
      </c>
      <c r="U1045" s="57"/>
    </row>
    <row r="1046" spans="1:21" x14ac:dyDescent="0.2">
      <c r="A1046" s="266" t="s">
        <v>172</v>
      </c>
      <c r="B1046" s="267" t="s">
        <v>172</v>
      </c>
      <c r="C1046" s="268" t="s">
        <v>172</v>
      </c>
      <c r="D1046" s="99" t="s">
        <v>28</v>
      </c>
      <c r="E1046" s="54">
        <v>5000279227</v>
      </c>
      <c r="F1046" s="56">
        <v>24</v>
      </c>
      <c r="G1046" s="54" t="s">
        <v>26</v>
      </c>
      <c r="H1046" s="54" t="s">
        <v>52</v>
      </c>
      <c r="I1046" s="54">
        <v>18</v>
      </c>
      <c r="J1046" s="57">
        <v>4440</v>
      </c>
      <c r="K1046" s="57">
        <v>3830</v>
      </c>
      <c r="L1046" s="57">
        <v>3860</v>
      </c>
      <c r="M1046" s="57">
        <v>4050</v>
      </c>
      <c r="N1046" s="57">
        <v>4200</v>
      </c>
      <c r="O1046" s="57">
        <v>4180</v>
      </c>
      <c r="P1046" s="57">
        <v>4250</v>
      </c>
      <c r="Q1046" s="57">
        <v>4520</v>
      </c>
      <c r="R1046" s="57">
        <v>4180</v>
      </c>
      <c r="S1046" s="57">
        <v>4400</v>
      </c>
      <c r="T1046" s="57">
        <v>3970</v>
      </c>
      <c r="U1046" s="57">
        <v>4050</v>
      </c>
    </row>
    <row r="1047" spans="1:21" x14ac:dyDescent="0.2">
      <c r="A1047" s="266" t="s">
        <v>172</v>
      </c>
      <c r="B1047" s="267" t="s">
        <v>172</v>
      </c>
      <c r="C1047" s="268" t="s">
        <v>172</v>
      </c>
      <c r="D1047" s="99" t="s">
        <v>28</v>
      </c>
      <c r="E1047" s="54">
        <v>5000708164</v>
      </c>
      <c r="F1047" s="56">
        <v>24</v>
      </c>
      <c r="G1047" s="54" t="s">
        <v>26</v>
      </c>
      <c r="H1047" s="54" t="s">
        <v>52</v>
      </c>
      <c r="I1047" s="54">
        <v>18</v>
      </c>
      <c r="J1047" s="57">
        <v>2425</v>
      </c>
      <c r="K1047" s="57">
        <v>1943</v>
      </c>
      <c r="L1047" s="57">
        <v>2241</v>
      </c>
      <c r="M1047" s="57">
        <v>2350</v>
      </c>
      <c r="N1047" s="57">
        <v>2565</v>
      </c>
      <c r="O1047" s="57">
        <v>2396</v>
      </c>
      <c r="P1047" s="57">
        <v>2384</v>
      </c>
      <c r="Q1047" s="57">
        <v>2650</v>
      </c>
      <c r="R1047" s="57">
        <v>3767</v>
      </c>
      <c r="S1047" s="57">
        <v>4647</v>
      </c>
      <c r="T1047" s="57">
        <v>5373</v>
      </c>
      <c r="U1047" s="57">
        <v>5162</v>
      </c>
    </row>
    <row r="1048" spans="1:21" x14ac:dyDescent="0.2">
      <c r="A1048" s="266" t="s">
        <v>172</v>
      </c>
      <c r="B1048" s="267" t="s">
        <v>172</v>
      </c>
      <c r="C1048" s="268" t="s">
        <v>172</v>
      </c>
      <c r="D1048" s="99" t="s">
        <v>28</v>
      </c>
      <c r="E1048" s="54">
        <v>5001414642</v>
      </c>
      <c r="F1048" s="56">
        <v>24</v>
      </c>
      <c r="G1048" s="54" t="s">
        <v>26</v>
      </c>
      <c r="H1048" s="54" t="s">
        <v>52</v>
      </c>
      <c r="I1048" s="54">
        <v>18</v>
      </c>
      <c r="J1048" s="57">
        <v>3483</v>
      </c>
      <c r="K1048" s="57">
        <v>2990</v>
      </c>
      <c r="L1048" s="57">
        <v>3049</v>
      </c>
      <c r="M1048" s="57">
        <v>4872</v>
      </c>
      <c r="N1048" s="57">
        <v>6026</v>
      </c>
      <c r="O1048" s="57">
        <v>6171</v>
      </c>
      <c r="P1048" s="57">
        <v>6304</v>
      </c>
      <c r="Q1048" s="57">
        <v>6737</v>
      </c>
      <c r="R1048" s="57">
        <v>6277</v>
      </c>
      <c r="S1048" s="57">
        <v>6622</v>
      </c>
      <c r="T1048" s="57">
        <v>5952</v>
      </c>
      <c r="U1048" s="57">
        <v>6122</v>
      </c>
    </row>
    <row r="1049" spans="1:21" x14ac:dyDescent="0.2">
      <c r="A1049" s="266" t="s">
        <v>172</v>
      </c>
      <c r="B1049" s="267" t="s">
        <v>172</v>
      </c>
      <c r="C1049" s="268" t="s">
        <v>172</v>
      </c>
      <c r="D1049" s="99" t="s">
        <v>28</v>
      </c>
      <c r="E1049" s="54">
        <v>5001138762</v>
      </c>
      <c r="F1049" s="56">
        <v>24</v>
      </c>
      <c r="G1049" s="54" t="s">
        <v>26</v>
      </c>
      <c r="H1049" s="54" t="s">
        <v>52</v>
      </c>
      <c r="I1049" s="54">
        <v>18</v>
      </c>
      <c r="J1049" s="57">
        <v>3176</v>
      </c>
      <c r="K1049" s="57">
        <v>3221</v>
      </c>
      <c r="L1049" s="57">
        <v>3088</v>
      </c>
      <c r="M1049" s="57">
        <v>3267</v>
      </c>
      <c r="N1049" s="57">
        <v>3206</v>
      </c>
      <c r="O1049" s="57">
        <v>3590</v>
      </c>
      <c r="P1049" s="57">
        <v>3411</v>
      </c>
      <c r="Q1049" s="57">
        <v>3624</v>
      </c>
      <c r="R1049" s="57">
        <v>3288</v>
      </c>
      <c r="S1049" s="57">
        <v>3177</v>
      </c>
      <c r="T1049" s="57">
        <v>3205</v>
      </c>
      <c r="U1049" s="57">
        <v>2160</v>
      </c>
    </row>
    <row r="1050" spans="1:21" x14ac:dyDescent="0.2">
      <c r="A1050" s="266" t="s">
        <v>172</v>
      </c>
      <c r="B1050" s="267" t="s">
        <v>172</v>
      </c>
      <c r="C1050" s="268" t="s">
        <v>172</v>
      </c>
      <c r="D1050" s="99" t="s">
        <v>28</v>
      </c>
      <c r="E1050" s="54">
        <v>5000014387</v>
      </c>
      <c r="F1050" s="56">
        <v>24</v>
      </c>
      <c r="G1050" s="54" t="s">
        <v>26</v>
      </c>
      <c r="H1050" s="54" t="s">
        <v>52</v>
      </c>
      <c r="I1050" s="54">
        <v>18</v>
      </c>
      <c r="J1050" s="57">
        <v>3859</v>
      </c>
      <c r="K1050" s="57">
        <v>4236</v>
      </c>
      <c r="L1050" s="57">
        <v>3907</v>
      </c>
      <c r="M1050" s="57">
        <v>5018</v>
      </c>
      <c r="N1050" s="57">
        <v>5121</v>
      </c>
      <c r="O1050" s="57">
        <v>5812</v>
      </c>
      <c r="P1050" s="57">
        <v>6535</v>
      </c>
      <c r="Q1050" s="57">
        <v>6670</v>
      </c>
      <c r="R1050" s="57">
        <v>8082</v>
      </c>
      <c r="S1050" s="57">
        <v>7674</v>
      </c>
      <c r="T1050" s="57">
        <v>8272</v>
      </c>
      <c r="U1050" s="57">
        <v>7836</v>
      </c>
    </row>
    <row r="1051" spans="1:21" x14ac:dyDescent="0.2">
      <c r="A1051" s="266" t="s">
        <v>172</v>
      </c>
      <c r="B1051" s="267" t="s">
        <v>172</v>
      </c>
      <c r="C1051" s="268" t="s">
        <v>172</v>
      </c>
      <c r="D1051" s="99" t="s">
        <v>28</v>
      </c>
      <c r="E1051" s="54">
        <v>5001385040</v>
      </c>
      <c r="F1051" s="56">
        <v>24</v>
      </c>
      <c r="G1051" s="54" t="s">
        <v>26</v>
      </c>
      <c r="H1051" s="54" t="s">
        <v>52</v>
      </c>
      <c r="I1051" s="54">
        <v>18</v>
      </c>
      <c r="J1051" s="57">
        <v>3028</v>
      </c>
      <c r="K1051" s="57">
        <v>2947</v>
      </c>
      <c r="L1051" s="57">
        <v>3155</v>
      </c>
      <c r="M1051" s="57">
        <v>3617</v>
      </c>
      <c r="N1051" s="57">
        <v>3323</v>
      </c>
      <c r="O1051" s="57">
        <v>3127</v>
      </c>
      <c r="P1051" s="57">
        <v>2955</v>
      </c>
      <c r="Q1051" s="57">
        <v>2833</v>
      </c>
      <c r="R1051" s="57">
        <v>3793</v>
      </c>
      <c r="S1051" s="57">
        <v>3158</v>
      </c>
      <c r="T1051" s="57">
        <v>3031</v>
      </c>
      <c r="U1051" s="57">
        <v>3321</v>
      </c>
    </row>
    <row r="1052" spans="1:21" x14ac:dyDescent="0.2">
      <c r="A1052" s="266" t="s">
        <v>172</v>
      </c>
      <c r="B1052" s="267" t="s">
        <v>172</v>
      </c>
      <c r="C1052" s="268" t="s">
        <v>172</v>
      </c>
      <c r="D1052" s="99" t="s">
        <v>28</v>
      </c>
      <c r="E1052" s="54">
        <v>5000346064</v>
      </c>
      <c r="F1052" s="56">
        <v>24</v>
      </c>
      <c r="G1052" s="54" t="s">
        <v>26</v>
      </c>
      <c r="H1052" s="54" t="s">
        <v>52</v>
      </c>
      <c r="I1052" s="54">
        <v>18</v>
      </c>
      <c r="J1052" s="57">
        <v>6490</v>
      </c>
      <c r="K1052" s="57">
        <v>6304</v>
      </c>
      <c r="L1052" s="57">
        <v>6996</v>
      </c>
      <c r="M1052" s="57">
        <v>6406</v>
      </c>
      <c r="N1052" s="57">
        <v>8070</v>
      </c>
      <c r="O1052" s="57">
        <v>0</v>
      </c>
      <c r="P1052" s="57">
        <v>0</v>
      </c>
      <c r="Q1052" s="57">
        <v>0</v>
      </c>
      <c r="R1052" s="57">
        <v>0</v>
      </c>
      <c r="S1052" s="57">
        <v>0</v>
      </c>
      <c r="T1052" s="57">
        <v>0</v>
      </c>
      <c r="U1052" s="57"/>
    </row>
    <row r="1053" spans="1:21" x14ac:dyDescent="0.2">
      <c r="A1053" s="266" t="s">
        <v>172</v>
      </c>
      <c r="B1053" s="267" t="s">
        <v>172</v>
      </c>
      <c r="C1053" s="268" t="s">
        <v>172</v>
      </c>
      <c r="D1053" s="99" t="s">
        <v>28</v>
      </c>
      <c r="E1053" s="54">
        <v>5001776941</v>
      </c>
      <c r="F1053" s="56">
        <v>24</v>
      </c>
      <c r="G1053" s="54" t="s">
        <v>26</v>
      </c>
      <c r="H1053" s="54" t="s">
        <v>52</v>
      </c>
      <c r="I1053" s="54">
        <v>18</v>
      </c>
      <c r="J1053" s="57">
        <v>3740</v>
      </c>
      <c r="K1053" s="57">
        <v>3680</v>
      </c>
      <c r="L1053" s="57">
        <v>3720</v>
      </c>
      <c r="M1053" s="57">
        <v>3757</v>
      </c>
      <c r="N1053" s="57">
        <v>4094</v>
      </c>
      <c r="O1053" s="57">
        <v>5553</v>
      </c>
      <c r="P1053" s="57">
        <v>7349</v>
      </c>
      <c r="Q1053" s="57">
        <v>6622</v>
      </c>
      <c r="R1053" s="57">
        <v>7005</v>
      </c>
      <c r="S1053" s="57">
        <v>7571</v>
      </c>
      <c r="T1053" s="57">
        <v>7192</v>
      </c>
      <c r="U1053" s="57">
        <v>8129</v>
      </c>
    </row>
    <row r="1054" spans="1:21" x14ac:dyDescent="0.2">
      <c r="A1054" s="266" t="s">
        <v>172</v>
      </c>
      <c r="B1054" s="267" t="s">
        <v>172</v>
      </c>
      <c r="C1054" s="268" t="s">
        <v>172</v>
      </c>
      <c r="D1054" s="99" t="s">
        <v>28</v>
      </c>
      <c r="E1054" s="54">
        <v>5001735681</v>
      </c>
      <c r="F1054" s="56">
        <v>24</v>
      </c>
      <c r="G1054" s="54" t="s">
        <v>26</v>
      </c>
      <c r="H1054" s="54" t="s">
        <v>52</v>
      </c>
      <c r="I1054" s="54">
        <v>18</v>
      </c>
      <c r="J1054" s="57">
        <v>3310</v>
      </c>
      <c r="K1054" s="57">
        <v>6626</v>
      </c>
      <c r="L1054" s="57">
        <v>6865</v>
      </c>
      <c r="M1054" s="57">
        <v>7676</v>
      </c>
      <c r="N1054" s="57">
        <v>7070</v>
      </c>
      <c r="O1054" s="57">
        <v>7276</v>
      </c>
      <c r="P1054" s="57">
        <v>7794</v>
      </c>
      <c r="Q1054" s="57">
        <v>7188</v>
      </c>
      <c r="R1054" s="57">
        <v>7717</v>
      </c>
      <c r="S1054" s="57">
        <v>7189</v>
      </c>
      <c r="T1054" s="57">
        <v>6968</v>
      </c>
      <c r="U1054" s="57">
        <v>5667</v>
      </c>
    </row>
    <row r="1055" spans="1:21" x14ac:dyDescent="0.2">
      <c r="A1055" s="266" t="s">
        <v>172</v>
      </c>
      <c r="B1055" s="267" t="s">
        <v>172</v>
      </c>
      <c r="C1055" s="268" t="s">
        <v>172</v>
      </c>
      <c r="D1055" s="99" t="s">
        <v>28</v>
      </c>
      <c r="E1055" s="54">
        <v>5000032815</v>
      </c>
      <c r="F1055" s="56">
        <v>24</v>
      </c>
      <c r="G1055" s="54" t="s">
        <v>26</v>
      </c>
      <c r="H1055" s="54" t="s">
        <v>52</v>
      </c>
      <c r="I1055" s="54">
        <v>18</v>
      </c>
      <c r="J1055" s="57">
        <v>2964</v>
      </c>
      <c r="K1055" s="57">
        <v>3057</v>
      </c>
      <c r="L1055" s="57">
        <v>3299</v>
      </c>
      <c r="M1055" s="57">
        <v>3298</v>
      </c>
      <c r="N1055" s="57">
        <v>3233</v>
      </c>
      <c r="O1055" s="57">
        <v>3781</v>
      </c>
      <c r="P1055" s="57">
        <v>3387</v>
      </c>
      <c r="Q1055" s="57">
        <v>3337</v>
      </c>
      <c r="R1055" s="57">
        <v>3572</v>
      </c>
      <c r="S1055" s="57">
        <v>3261</v>
      </c>
      <c r="T1055" s="57">
        <v>3531</v>
      </c>
      <c r="U1055" s="57">
        <v>2970</v>
      </c>
    </row>
    <row r="1056" spans="1:21" x14ac:dyDescent="0.2">
      <c r="A1056" s="266" t="s">
        <v>172</v>
      </c>
      <c r="B1056" s="267" t="s">
        <v>172</v>
      </c>
      <c r="C1056" s="268" t="s">
        <v>172</v>
      </c>
      <c r="D1056" s="99" t="s">
        <v>28</v>
      </c>
      <c r="E1056" s="54">
        <v>5000319230</v>
      </c>
      <c r="F1056" s="56">
        <v>24</v>
      </c>
      <c r="G1056" s="54" t="s">
        <v>26</v>
      </c>
      <c r="H1056" s="54" t="s">
        <v>52</v>
      </c>
      <c r="I1056" s="54">
        <v>18</v>
      </c>
      <c r="J1056" s="57">
        <v>7219</v>
      </c>
      <c r="K1056" s="57">
        <v>6947</v>
      </c>
      <c r="L1056" s="57">
        <v>7634</v>
      </c>
      <c r="M1056" s="57">
        <v>7529</v>
      </c>
      <c r="N1056" s="57">
        <v>7443</v>
      </c>
      <c r="O1056" s="57">
        <v>8232</v>
      </c>
      <c r="P1056" s="57">
        <v>7803</v>
      </c>
      <c r="Q1056" s="57">
        <v>7885</v>
      </c>
      <c r="R1056" s="57">
        <v>8307</v>
      </c>
      <c r="S1056" s="57">
        <v>7641</v>
      </c>
      <c r="T1056" s="57">
        <v>8415</v>
      </c>
      <c r="U1056" s="57">
        <v>7388</v>
      </c>
    </row>
    <row r="1057" spans="1:21" x14ac:dyDescent="0.2">
      <c r="A1057" s="266" t="s">
        <v>172</v>
      </c>
      <c r="B1057" s="267" t="s">
        <v>172</v>
      </c>
      <c r="C1057" s="268" t="s">
        <v>172</v>
      </c>
      <c r="D1057" s="99" t="s">
        <v>28</v>
      </c>
      <c r="E1057" s="54">
        <v>5001128457</v>
      </c>
      <c r="F1057" s="56">
        <v>24</v>
      </c>
      <c r="G1057" s="54" t="s">
        <v>26</v>
      </c>
      <c r="H1057" s="54" t="s">
        <v>52</v>
      </c>
      <c r="I1057" s="54">
        <v>18</v>
      </c>
      <c r="J1057" s="57">
        <v>2169</v>
      </c>
      <c r="K1057" s="57">
        <v>2095</v>
      </c>
      <c r="L1057" s="57">
        <v>2367</v>
      </c>
      <c r="M1057" s="57">
        <v>2114</v>
      </c>
      <c r="N1057" s="57">
        <v>2403</v>
      </c>
      <c r="O1057" s="57">
        <v>2592</v>
      </c>
      <c r="P1057" s="57">
        <v>2470</v>
      </c>
      <c r="Q1057" s="57">
        <v>2347</v>
      </c>
      <c r="R1057" s="57">
        <v>2764</v>
      </c>
      <c r="S1057" s="57">
        <v>2466</v>
      </c>
      <c r="T1057" s="57">
        <v>2468</v>
      </c>
      <c r="U1057" s="57">
        <v>2632</v>
      </c>
    </row>
    <row r="1058" spans="1:21" x14ac:dyDescent="0.2">
      <c r="A1058" s="266" t="s">
        <v>172</v>
      </c>
      <c r="B1058" s="267" t="s">
        <v>172</v>
      </c>
      <c r="C1058" s="268" t="s">
        <v>172</v>
      </c>
      <c r="D1058" s="99" t="s">
        <v>28</v>
      </c>
      <c r="E1058" s="54">
        <v>5000491014</v>
      </c>
      <c r="F1058" s="56">
        <v>24</v>
      </c>
      <c r="G1058" s="54" t="s">
        <v>26</v>
      </c>
      <c r="H1058" s="54" t="s">
        <v>52</v>
      </c>
      <c r="I1058" s="54">
        <v>18</v>
      </c>
      <c r="J1058" s="57">
        <v>3090</v>
      </c>
      <c r="K1058" s="57">
        <v>3440</v>
      </c>
      <c r="L1058" s="57">
        <v>3100</v>
      </c>
      <c r="M1058" s="57">
        <v>3090</v>
      </c>
      <c r="N1058" s="57">
        <v>3240</v>
      </c>
      <c r="O1058" s="57">
        <v>3470</v>
      </c>
      <c r="P1058" s="57">
        <v>3180</v>
      </c>
      <c r="Q1058" s="57">
        <v>3280</v>
      </c>
      <c r="R1058" s="57">
        <v>3510</v>
      </c>
      <c r="S1058" s="57">
        <v>3260</v>
      </c>
      <c r="T1058" s="57">
        <v>3460</v>
      </c>
      <c r="U1058" s="57">
        <v>3360</v>
      </c>
    </row>
    <row r="1059" spans="1:21" x14ac:dyDescent="0.2">
      <c r="A1059" s="266" t="s">
        <v>172</v>
      </c>
      <c r="B1059" s="267" t="s">
        <v>172</v>
      </c>
      <c r="C1059" s="268" t="s">
        <v>172</v>
      </c>
      <c r="D1059" s="99" t="s">
        <v>28</v>
      </c>
      <c r="E1059" s="54">
        <v>5000740771</v>
      </c>
      <c r="F1059" s="56">
        <v>24</v>
      </c>
      <c r="G1059" s="54" t="s">
        <v>26</v>
      </c>
      <c r="H1059" s="54" t="s">
        <v>52</v>
      </c>
      <c r="I1059" s="54">
        <v>18</v>
      </c>
      <c r="J1059" s="57">
        <v>2590</v>
      </c>
      <c r="K1059" s="57">
        <v>2570</v>
      </c>
      <c r="L1059" s="57">
        <v>2600</v>
      </c>
      <c r="M1059" s="57">
        <v>2560</v>
      </c>
      <c r="N1059" s="57">
        <v>2790</v>
      </c>
      <c r="O1059" s="57">
        <v>2640</v>
      </c>
      <c r="P1059" s="57">
        <v>2779</v>
      </c>
      <c r="Q1059" s="57">
        <v>2827</v>
      </c>
      <c r="R1059" s="57">
        <v>2839</v>
      </c>
      <c r="S1059" s="57">
        <v>2584</v>
      </c>
      <c r="T1059" s="57">
        <v>2904</v>
      </c>
      <c r="U1059" s="57">
        <v>2855</v>
      </c>
    </row>
    <row r="1060" spans="1:21" x14ac:dyDescent="0.2">
      <c r="A1060" s="266" t="s">
        <v>172</v>
      </c>
      <c r="B1060" s="267" t="s">
        <v>172</v>
      </c>
      <c r="C1060" s="268" t="s">
        <v>172</v>
      </c>
      <c r="D1060" s="99" t="s">
        <v>28</v>
      </c>
      <c r="E1060" s="54">
        <v>5000306176</v>
      </c>
      <c r="F1060" s="56">
        <v>24</v>
      </c>
      <c r="G1060" s="54" t="s">
        <v>26</v>
      </c>
      <c r="H1060" s="54" t="s">
        <v>52</v>
      </c>
      <c r="I1060" s="54">
        <v>18</v>
      </c>
      <c r="J1060" s="57">
        <v>3782</v>
      </c>
      <c r="K1060" s="57">
        <v>3672</v>
      </c>
      <c r="L1060" s="57">
        <v>3631</v>
      </c>
      <c r="M1060" s="57">
        <v>3933</v>
      </c>
      <c r="N1060" s="57">
        <v>3905</v>
      </c>
      <c r="O1060" s="57">
        <v>4347</v>
      </c>
      <c r="P1060" s="57">
        <v>5227</v>
      </c>
      <c r="Q1060" s="57">
        <v>6905</v>
      </c>
      <c r="R1060" s="57">
        <v>7078</v>
      </c>
      <c r="S1060" s="57">
        <v>7482</v>
      </c>
      <c r="T1060" s="57">
        <v>7159</v>
      </c>
      <c r="U1060" s="57">
        <v>7630</v>
      </c>
    </row>
    <row r="1061" spans="1:21" x14ac:dyDescent="0.2">
      <c r="A1061" s="266" t="s">
        <v>172</v>
      </c>
      <c r="B1061" s="267" t="s">
        <v>172</v>
      </c>
      <c r="C1061" s="268" t="s">
        <v>172</v>
      </c>
      <c r="D1061" s="99" t="s">
        <v>28</v>
      </c>
      <c r="E1061" s="54">
        <v>5001690221</v>
      </c>
      <c r="F1061" s="56">
        <v>24</v>
      </c>
      <c r="G1061" s="54" t="s">
        <v>26</v>
      </c>
      <c r="H1061" s="54" t="s">
        <v>52</v>
      </c>
      <c r="I1061" s="54">
        <v>18</v>
      </c>
      <c r="J1061" s="57">
        <v>5060</v>
      </c>
      <c r="K1061" s="57">
        <v>4263</v>
      </c>
      <c r="L1061" s="57">
        <v>3934</v>
      </c>
      <c r="M1061" s="57">
        <v>4128</v>
      </c>
      <c r="N1061" s="57">
        <v>3654</v>
      </c>
      <c r="O1061" s="57">
        <v>3900</v>
      </c>
      <c r="P1061" s="57">
        <v>4689</v>
      </c>
      <c r="Q1061" s="57">
        <v>4355</v>
      </c>
      <c r="R1061" s="57">
        <v>3936</v>
      </c>
      <c r="S1061" s="57">
        <v>4840</v>
      </c>
      <c r="T1061" s="57">
        <v>4538</v>
      </c>
      <c r="U1061" s="57">
        <v>5161</v>
      </c>
    </row>
    <row r="1062" spans="1:21" x14ac:dyDescent="0.2">
      <c r="A1062" s="266" t="s">
        <v>172</v>
      </c>
      <c r="B1062" s="267" t="s">
        <v>172</v>
      </c>
      <c r="C1062" s="268" t="s">
        <v>172</v>
      </c>
      <c r="D1062" s="99" t="s">
        <v>28</v>
      </c>
      <c r="E1062" s="54">
        <v>5000168051</v>
      </c>
      <c r="F1062" s="56">
        <v>24</v>
      </c>
      <c r="G1062" s="54" t="s">
        <v>26</v>
      </c>
      <c r="H1062" s="54" t="s">
        <v>52</v>
      </c>
      <c r="I1062" s="54">
        <v>18</v>
      </c>
      <c r="J1062" s="57">
        <v>3995</v>
      </c>
      <c r="K1062" s="57">
        <v>3485</v>
      </c>
      <c r="L1062" s="57">
        <v>3494</v>
      </c>
      <c r="M1062" s="57">
        <v>3509</v>
      </c>
      <c r="N1062" s="57">
        <v>3927</v>
      </c>
      <c r="O1062" s="57">
        <v>3704</v>
      </c>
      <c r="P1062" s="57">
        <v>3951</v>
      </c>
      <c r="Q1062" s="57">
        <v>3748</v>
      </c>
      <c r="R1062" s="57">
        <v>3709</v>
      </c>
      <c r="S1062" s="57">
        <v>3920</v>
      </c>
      <c r="T1062" s="57">
        <v>3549</v>
      </c>
      <c r="U1062" s="57">
        <v>3770</v>
      </c>
    </row>
    <row r="1063" spans="1:21" x14ac:dyDescent="0.2">
      <c r="A1063" s="266" t="s">
        <v>172</v>
      </c>
      <c r="B1063" s="267" t="s">
        <v>172</v>
      </c>
      <c r="C1063" s="268" t="s">
        <v>172</v>
      </c>
      <c r="D1063" s="99" t="s">
        <v>28</v>
      </c>
      <c r="E1063" s="54">
        <v>5000694026</v>
      </c>
      <c r="F1063" s="56">
        <v>24</v>
      </c>
      <c r="G1063" s="54" t="s">
        <v>26</v>
      </c>
      <c r="H1063" s="54" t="s">
        <v>52</v>
      </c>
      <c r="I1063" s="54">
        <v>18</v>
      </c>
      <c r="J1063" s="57">
        <v>5021</v>
      </c>
      <c r="K1063" s="57">
        <v>4433</v>
      </c>
      <c r="L1063" s="57">
        <v>4450</v>
      </c>
      <c r="M1063" s="57">
        <v>4958</v>
      </c>
      <c r="N1063" s="57">
        <v>4601</v>
      </c>
      <c r="O1063" s="57">
        <v>4847</v>
      </c>
      <c r="P1063" s="57">
        <v>5181</v>
      </c>
      <c r="Q1063" s="57">
        <v>4794</v>
      </c>
      <c r="R1063" s="57">
        <v>5590</v>
      </c>
      <c r="S1063" s="57">
        <v>6918</v>
      </c>
      <c r="T1063" s="57">
        <v>6019</v>
      </c>
      <c r="U1063" s="57">
        <v>6668</v>
      </c>
    </row>
    <row r="1064" spans="1:21" x14ac:dyDescent="0.2">
      <c r="A1064" s="266" t="s">
        <v>172</v>
      </c>
      <c r="B1064" s="267" t="s">
        <v>172</v>
      </c>
      <c r="C1064" s="268" t="s">
        <v>172</v>
      </c>
      <c r="D1064" s="99" t="s">
        <v>28</v>
      </c>
      <c r="E1064" s="54">
        <v>5000352743</v>
      </c>
      <c r="F1064" s="56">
        <v>24</v>
      </c>
      <c r="G1064" s="54" t="s">
        <v>26</v>
      </c>
      <c r="H1064" s="54" t="s">
        <v>52</v>
      </c>
      <c r="I1064" s="54">
        <v>18</v>
      </c>
      <c r="J1064" s="57">
        <v>3745</v>
      </c>
      <c r="K1064" s="57">
        <v>3299</v>
      </c>
      <c r="L1064" s="57">
        <v>3118</v>
      </c>
      <c r="M1064" s="57">
        <v>3485</v>
      </c>
      <c r="N1064" s="57">
        <v>3182</v>
      </c>
      <c r="O1064" s="57">
        <v>3370</v>
      </c>
      <c r="P1064" s="57">
        <v>3555</v>
      </c>
      <c r="Q1064" s="57">
        <v>3421</v>
      </c>
      <c r="R1064" s="57">
        <v>3385</v>
      </c>
      <c r="S1064" s="57">
        <v>3537</v>
      </c>
      <c r="T1064" s="57">
        <v>3191</v>
      </c>
      <c r="U1064" s="57">
        <v>3545</v>
      </c>
    </row>
    <row r="1065" spans="1:21" x14ac:dyDescent="0.2">
      <c r="A1065" s="266" t="s">
        <v>172</v>
      </c>
      <c r="B1065" s="267" t="s">
        <v>172</v>
      </c>
      <c r="C1065" s="268" t="s">
        <v>172</v>
      </c>
      <c r="D1065" s="99" t="s">
        <v>28</v>
      </c>
      <c r="E1065" s="54">
        <v>5000546692</v>
      </c>
      <c r="F1065" s="56">
        <v>24</v>
      </c>
      <c r="G1065" s="54" t="s">
        <v>26</v>
      </c>
      <c r="H1065" s="54" t="s">
        <v>52</v>
      </c>
      <c r="I1065" s="54">
        <v>18</v>
      </c>
      <c r="J1065" s="57">
        <v>4160</v>
      </c>
      <c r="K1065" s="57">
        <v>3760</v>
      </c>
      <c r="L1065" s="57">
        <v>3750</v>
      </c>
      <c r="M1065" s="57">
        <v>4190</v>
      </c>
      <c r="N1065" s="57">
        <v>4970</v>
      </c>
      <c r="O1065" s="57">
        <v>4760</v>
      </c>
      <c r="P1065" s="57">
        <v>4670</v>
      </c>
      <c r="Q1065" s="57"/>
      <c r="R1065" s="57"/>
      <c r="S1065" s="57"/>
      <c r="T1065" s="57"/>
      <c r="U1065" s="57"/>
    </row>
    <row r="1066" spans="1:21" x14ac:dyDescent="0.2">
      <c r="A1066" s="266" t="s">
        <v>172</v>
      </c>
      <c r="B1066" s="267" t="s">
        <v>172</v>
      </c>
      <c r="C1066" s="268" t="s">
        <v>172</v>
      </c>
      <c r="D1066" s="99" t="s">
        <v>28</v>
      </c>
      <c r="E1066" s="54">
        <v>5001910464</v>
      </c>
      <c r="F1066" s="56">
        <v>24</v>
      </c>
      <c r="G1066" s="54" t="s">
        <v>26</v>
      </c>
      <c r="H1066" s="54" t="s">
        <v>52</v>
      </c>
      <c r="I1066" s="54">
        <v>18</v>
      </c>
      <c r="J1066" s="57">
        <v>2637</v>
      </c>
      <c r="K1066" s="57">
        <v>2540</v>
      </c>
      <c r="L1066" s="57">
        <v>2489</v>
      </c>
      <c r="M1066" s="57">
        <v>2658</v>
      </c>
      <c r="N1066" s="57">
        <v>2364</v>
      </c>
      <c r="O1066" s="57">
        <v>2472</v>
      </c>
      <c r="P1066" s="57">
        <v>2838</v>
      </c>
      <c r="Q1066" s="57">
        <v>3461.817</v>
      </c>
      <c r="R1066" s="57">
        <v>3017.183</v>
      </c>
      <c r="S1066" s="57">
        <v>3287</v>
      </c>
      <c r="T1066" s="57">
        <v>2510</v>
      </c>
      <c r="U1066" s="57">
        <v>2910</v>
      </c>
    </row>
    <row r="1067" spans="1:21" x14ac:dyDescent="0.2">
      <c r="A1067" s="266" t="s">
        <v>172</v>
      </c>
      <c r="B1067" s="267" t="s">
        <v>172</v>
      </c>
      <c r="C1067" s="268" t="s">
        <v>172</v>
      </c>
      <c r="D1067" s="99" t="s">
        <v>28</v>
      </c>
      <c r="E1067" s="54">
        <v>5000688128</v>
      </c>
      <c r="F1067" s="56">
        <v>24</v>
      </c>
      <c r="G1067" s="54" t="s">
        <v>26</v>
      </c>
      <c r="H1067" s="54" t="s">
        <v>52</v>
      </c>
      <c r="I1067" s="54">
        <v>18</v>
      </c>
      <c r="J1067" s="57">
        <v>3081</v>
      </c>
      <c r="K1067" s="57"/>
      <c r="L1067" s="57">
        <v>5352</v>
      </c>
      <c r="M1067" s="57"/>
      <c r="N1067" s="57">
        <v>5157</v>
      </c>
      <c r="O1067" s="57"/>
      <c r="P1067" s="57">
        <v>5392</v>
      </c>
      <c r="Q1067" s="57"/>
      <c r="R1067" s="57">
        <v>5371</v>
      </c>
      <c r="S1067" s="57"/>
      <c r="T1067" s="57">
        <v>5344</v>
      </c>
      <c r="U1067" s="57"/>
    </row>
    <row r="1068" spans="1:21" x14ac:dyDescent="0.2">
      <c r="A1068" s="266" t="s">
        <v>172</v>
      </c>
      <c r="B1068" s="267" t="s">
        <v>172</v>
      </c>
      <c r="C1068" s="268" t="s">
        <v>172</v>
      </c>
      <c r="D1068" s="99" t="s">
        <v>28</v>
      </c>
      <c r="E1068" s="54">
        <v>5000420999</v>
      </c>
      <c r="F1068" s="56">
        <v>24</v>
      </c>
      <c r="G1068" s="54" t="s">
        <v>26</v>
      </c>
      <c r="H1068" s="54" t="s">
        <v>52</v>
      </c>
      <c r="I1068" s="54">
        <v>18</v>
      </c>
      <c r="J1068" s="57">
        <v>3082</v>
      </c>
      <c r="K1068" s="57">
        <v>2881</v>
      </c>
      <c r="L1068" s="57">
        <v>2897</v>
      </c>
      <c r="M1068" s="57">
        <v>2822</v>
      </c>
      <c r="N1068" s="57">
        <v>3080</v>
      </c>
      <c r="O1068" s="57">
        <v>2925</v>
      </c>
      <c r="P1068" s="57">
        <v>2976</v>
      </c>
      <c r="Q1068" s="57">
        <v>3262</v>
      </c>
      <c r="R1068" s="57">
        <v>3171</v>
      </c>
      <c r="S1068" s="57">
        <v>3032</v>
      </c>
      <c r="T1068" s="57">
        <v>3257</v>
      </c>
      <c r="U1068" s="57">
        <v>3190</v>
      </c>
    </row>
    <row r="1069" spans="1:21" x14ac:dyDescent="0.2">
      <c r="A1069" s="266" t="s">
        <v>172</v>
      </c>
      <c r="B1069" s="267" t="s">
        <v>172</v>
      </c>
      <c r="C1069" s="268" t="s">
        <v>172</v>
      </c>
      <c r="D1069" s="99" t="s">
        <v>28</v>
      </c>
      <c r="E1069" s="54">
        <v>5000504018</v>
      </c>
      <c r="F1069" s="56">
        <v>24</v>
      </c>
      <c r="G1069" s="54" t="s">
        <v>26</v>
      </c>
      <c r="H1069" s="54" t="s">
        <v>52</v>
      </c>
      <c r="I1069" s="54">
        <v>18</v>
      </c>
      <c r="J1069" s="57">
        <v>2310</v>
      </c>
      <c r="K1069" s="57">
        <v>2010</v>
      </c>
      <c r="L1069" s="57">
        <v>1999</v>
      </c>
      <c r="M1069" s="57">
        <v>2124</v>
      </c>
      <c r="N1069" s="57">
        <v>2249</v>
      </c>
      <c r="O1069" s="57">
        <v>2086</v>
      </c>
      <c r="P1069" s="57">
        <v>2115</v>
      </c>
      <c r="Q1069" s="57">
        <v>2144</v>
      </c>
      <c r="R1069" s="57">
        <v>2066</v>
      </c>
      <c r="S1069" s="57">
        <v>2180</v>
      </c>
      <c r="T1069" s="57">
        <v>1980</v>
      </c>
      <c r="U1069" s="57">
        <v>2057</v>
      </c>
    </row>
    <row r="1070" spans="1:21" x14ac:dyDescent="0.2">
      <c r="A1070" s="266" t="s">
        <v>172</v>
      </c>
      <c r="B1070" s="267" t="s">
        <v>172</v>
      </c>
      <c r="C1070" s="268" t="s">
        <v>172</v>
      </c>
      <c r="D1070" s="99" t="s">
        <v>28</v>
      </c>
      <c r="E1070" s="54">
        <v>5000520795</v>
      </c>
      <c r="F1070" s="56">
        <v>24</v>
      </c>
      <c r="G1070" s="54" t="s">
        <v>26</v>
      </c>
      <c r="H1070" s="54" t="s">
        <v>52</v>
      </c>
      <c r="I1070" s="54">
        <v>18</v>
      </c>
      <c r="J1070" s="57">
        <v>2167</v>
      </c>
      <c r="K1070" s="57">
        <v>2147</v>
      </c>
      <c r="L1070" s="57">
        <v>2277</v>
      </c>
      <c r="M1070" s="57">
        <v>2078</v>
      </c>
      <c r="N1070" s="57">
        <v>2406</v>
      </c>
      <c r="O1070" s="57">
        <v>2166</v>
      </c>
      <c r="P1070" s="57">
        <v>2265</v>
      </c>
      <c r="Q1070" s="57">
        <v>2276</v>
      </c>
      <c r="R1070" s="57">
        <v>2267</v>
      </c>
      <c r="S1070" s="57">
        <v>2262</v>
      </c>
      <c r="T1070" s="57">
        <v>2844</v>
      </c>
      <c r="U1070" s="57">
        <v>2718</v>
      </c>
    </row>
    <row r="1071" spans="1:21" x14ac:dyDescent="0.2">
      <c r="A1071" s="266" t="s">
        <v>172</v>
      </c>
      <c r="B1071" s="267" t="s">
        <v>172</v>
      </c>
      <c r="C1071" s="268" t="s">
        <v>172</v>
      </c>
      <c r="D1071" s="99" t="s">
        <v>28</v>
      </c>
      <c r="E1071" s="54">
        <v>5001065339</v>
      </c>
      <c r="F1071" s="56">
        <v>24</v>
      </c>
      <c r="G1071" s="54" t="s">
        <v>26</v>
      </c>
      <c r="H1071" s="54" t="s">
        <v>52</v>
      </c>
      <c r="I1071" s="54">
        <v>18</v>
      </c>
      <c r="J1071" s="57">
        <v>3674</v>
      </c>
      <c r="K1071" s="57">
        <v>3151</v>
      </c>
      <c r="L1071" s="57">
        <v>4674</v>
      </c>
      <c r="M1071" s="57">
        <v>5575</v>
      </c>
      <c r="N1071" s="57">
        <v>5704</v>
      </c>
      <c r="O1071" s="57">
        <v>5524</v>
      </c>
      <c r="P1071" s="57">
        <v>5500</v>
      </c>
      <c r="Q1071" s="57">
        <v>5703</v>
      </c>
      <c r="R1071" s="57">
        <v>5325</v>
      </c>
      <c r="S1071" s="57">
        <v>5614</v>
      </c>
      <c r="T1071" s="57">
        <v>5114</v>
      </c>
      <c r="U1071" s="57">
        <v>5187</v>
      </c>
    </row>
    <row r="1072" spans="1:21" x14ac:dyDescent="0.2">
      <c r="A1072" s="266" t="s">
        <v>172</v>
      </c>
      <c r="B1072" s="267" t="s">
        <v>172</v>
      </c>
      <c r="C1072" s="268" t="s">
        <v>172</v>
      </c>
      <c r="D1072" s="99" t="s">
        <v>28</v>
      </c>
      <c r="E1072" s="54">
        <v>5001665627</v>
      </c>
      <c r="F1072" s="56">
        <v>24</v>
      </c>
      <c r="G1072" s="54" t="s">
        <v>26</v>
      </c>
      <c r="H1072" s="54" t="s">
        <v>52</v>
      </c>
      <c r="I1072" s="54">
        <v>18</v>
      </c>
      <c r="J1072" s="57">
        <v>2240</v>
      </c>
      <c r="K1072" s="57">
        <v>2090</v>
      </c>
      <c r="L1072" s="57">
        <v>2160</v>
      </c>
      <c r="M1072" s="57">
        <v>2270</v>
      </c>
      <c r="N1072" s="57">
        <v>2290</v>
      </c>
      <c r="O1072" s="57">
        <v>2300</v>
      </c>
      <c r="P1072" s="57">
        <v>2560</v>
      </c>
      <c r="Q1072" s="57">
        <v>2870</v>
      </c>
      <c r="R1072" s="57">
        <v>6890</v>
      </c>
      <c r="S1072" s="57">
        <v>6210</v>
      </c>
      <c r="T1072" s="57">
        <v>5940</v>
      </c>
      <c r="U1072" s="57">
        <v>6770</v>
      </c>
    </row>
    <row r="1073" spans="1:21" x14ac:dyDescent="0.2">
      <c r="A1073" s="266" t="s">
        <v>172</v>
      </c>
      <c r="B1073" s="267" t="s">
        <v>172</v>
      </c>
      <c r="C1073" s="268" t="s">
        <v>172</v>
      </c>
      <c r="D1073" s="99" t="s">
        <v>28</v>
      </c>
      <c r="E1073" s="54">
        <v>5001077500</v>
      </c>
      <c r="F1073" s="56">
        <v>24</v>
      </c>
      <c r="G1073" s="54" t="s">
        <v>26</v>
      </c>
      <c r="H1073" s="54" t="s">
        <v>52</v>
      </c>
      <c r="I1073" s="54">
        <v>18</v>
      </c>
      <c r="J1073" s="57">
        <v>3636</v>
      </c>
      <c r="K1073" s="57">
        <v>3410</v>
      </c>
      <c r="L1073" s="57">
        <v>3526</v>
      </c>
      <c r="M1073" s="57">
        <v>3913</v>
      </c>
      <c r="N1073" s="57">
        <v>3568</v>
      </c>
      <c r="O1073" s="57">
        <v>3716</v>
      </c>
      <c r="P1073" s="57">
        <v>4016</v>
      </c>
      <c r="Q1073" s="57">
        <v>3781</v>
      </c>
      <c r="R1073" s="57">
        <v>4710</v>
      </c>
      <c r="S1073" s="57">
        <v>5213</v>
      </c>
      <c r="T1073" s="57">
        <v>6767</v>
      </c>
      <c r="U1073" s="57">
        <v>5995</v>
      </c>
    </row>
    <row r="1074" spans="1:21" x14ac:dyDescent="0.2">
      <c r="A1074" s="266" t="s">
        <v>172</v>
      </c>
      <c r="B1074" s="267" t="s">
        <v>172</v>
      </c>
      <c r="C1074" s="268" t="s">
        <v>172</v>
      </c>
      <c r="D1074" s="99" t="s">
        <v>28</v>
      </c>
      <c r="E1074" s="54">
        <v>5001344672</v>
      </c>
      <c r="F1074" s="56">
        <v>24</v>
      </c>
      <c r="G1074" s="54" t="s">
        <v>26</v>
      </c>
      <c r="H1074" s="54" t="s">
        <v>52</v>
      </c>
      <c r="I1074" s="54">
        <v>18</v>
      </c>
      <c r="J1074" s="57">
        <v>3287</v>
      </c>
      <c r="K1074" s="57">
        <v>3417</v>
      </c>
      <c r="L1074" s="57">
        <v>3476</v>
      </c>
      <c r="M1074" s="57">
        <v>3451</v>
      </c>
      <c r="N1074" s="57">
        <v>3872</v>
      </c>
      <c r="O1074" s="57">
        <v>3791</v>
      </c>
      <c r="P1074" s="57">
        <v>4040</v>
      </c>
      <c r="Q1074" s="57">
        <v>3630</v>
      </c>
      <c r="R1074" s="57">
        <v>5675</v>
      </c>
      <c r="S1074" s="57">
        <v>7625</v>
      </c>
      <c r="T1074" s="57">
        <v>7379</v>
      </c>
      <c r="U1074" s="57">
        <v>8096</v>
      </c>
    </row>
    <row r="1075" spans="1:21" x14ac:dyDescent="0.2">
      <c r="A1075" s="266" t="s">
        <v>172</v>
      </c>
      <c r="B1075" s="267" t="s">
        <v>172</v>
      </c>
      <c r="C1075" s="268" t="s">
        <v>172</v>
      </c>
      <c r="D1075" s="99" t="s">
        <v>28</v>
      </c>
      <c r="E1075" s="54">
        <v>5001086575</v>
      </c>
      <c r="F1075" s="56">
        <v>24</v>
      </c>
      <c r="G1075" s="54" t="s">
        <v>26</v>
      </c>
      <c r="H1075" s="54" t="s">
        <v>52</v>
      </c>
      <c r="I1075" s="54">
        <v>18</v>
      </c>
      <c r="J1075" s="57">
        <v>5373</v>
      </c>
      <c r="K1075" s="57"/>
      <c r="L1075" s="57">
        <v>4958</v>
      </c>
      <c r="M1075" s="57"/>
      <c r="N1075" s="57">
        <v>5200</v>
      </c>
      <c r="O1075" s="57"/>
      <c r="P1075" s="57">
        <v>5747</v>
      </c>
      <c r="Q1075" s="57"/>
      <c r="R1075" s="57">
        <v>13104</v>
      </c>
      <c r="S1075" s="57"/>
      <c r="T1075" s="57">
        <v>12571</v>
      </c>
      <c r="U1075" s="57"/>
    </row>
    <row r="1076" spans="1:21" x14ac:dyDescent="0.2">
      <c r="A1076" s="266" t="s">
        <v>172</v>
      </c>
      <c r="B1076" s="267" t="s">
        <v>172</v>
      </c>
      <c r="C1076" s="268" t="s">
        <v>172</v>
      </c>
      <c r="D1076" s="99" t="s">
        <v>28</v>
      </c>
      <c r="E1076" s="54">
        <v>5000698877</v>
      </c>
      <c r="F1076" s="56">
        <v>24</v>
      </c>
      <c r="G1076" s="54" t="s">
        <v>26</v>
      </c>
      <c r="H1076" s="54" t="s">
        <v>52</v>
      </c>
      <c r="I1076" s="54">
        <v>18</v>
      </c>
      <c r="J1076" s="57">
        <v>2368</v>
      </c>
      <c r="K1076" s="57">
        <v>2279</v>
      </c>
      <c r="L1076" s="57">
        <v>2448</v>
      </c>
      <c r="M1076" s="57">
        <v>2406</v>
      </c>
      <c r="N1076" s="57">
        <v>2347</v>
      </c>
      <c r="O1076" s="57">
        <v>2620</v>
      </c>
      <c r="P1076" s="57">
        <v>2468</v>
      </c>
      <c r="Q1076" s="57">
        <v>2465</v>
      </c>
      <c r="R1076" s="57">
        <v>2579</v>
      </c>
      <c r="S1076" s="57">
        <v>2377</v>
      </c>
      <c r="T1076" s="57">
        <v>2629</v>
      </c>
      <c r="U1076" s="57">
        <v>2278</v>
      </c>
    </row>
    <row r="1077" spans="1:21" x14ac:dyDescent="0.2">
      <c r="A1077" s="266" t="s">
        <v>172</v>
      </c>
      <c r="B1077" s="267" t="s">
        <v>172</v>
      </c>
      <c r="C1077" s="268" t="s">
        <v>172</v>
      </c>
      <c r="D1077" s="99" t="s">
        <v>28</v>
      </c>
      <c r="E1077" s="54">
        <v>5001005841</v>
      </c>
      <c r="F1077" s="56">
        <v>24</v>
      </c>
      <c r="G1077" s="54" t="s">
        <v>26</v>
      </c>
      <c r="H1077" s="54" t="s">
        <v>52</v>
      </c>
      <c r="I1077" s="54">
        <v>18</v>
      </c>
      <c r="J1077" s="57">
        <v>5441</v>
      </c>
      <c r="K1077" s="57"/>
      <c r="L1077" s="57">
        <v>5224</v>
      </c>
      <c r="M1077" s="57"/>
      <c r="N1077" s="57">
        <v>5050</v>
      </c>
      <c r="O1077" s="57"/>
      <c r="P1077" s="57">
        <v>5453</v>
      </c>
      <c r="Q1077" s="57"/>
      <c r="R1077" s="57">
        <v>5602</v>
      </c>
      <c r="S1077" s="57"/>
      <c r="T1077" s="57">
        <v>5316</v>
      </c>
      <c r="U1077" s="57"/>
    </row>
    <row r="1078" spans="1:21" x14ac:dyDescent="0.2">
      <c r="A1078" s="266" t="s">
        <v>172</v>
      </c>
      <c r="B1078" s="267" t="s">
        <v>172</v>
      </c>
      <c r="C1078" s="268" t="s">
        <v>172</v>
      </c>
      <c r="D1078" s="99" t="s">
        <v>28</v>
      </c>
      <c r="E1078" s="54">
        <v>5001395564</v>
      </c>
      <c r="F1078" s="56">
        <v>24</v>
      </c>
      <c r="G1078" s="54" t="s">
        <v>26</v>
      </c>
      <c r="H1078" s="54" t="s">
        <v>52</v>
      </c>
      <c r="I1078" s="54">
        <v>18</v>
      </c>
      <c r="J1078" s="57">
        <v>4450</v>
      </c>
      <c r="K1078" s="57">
        <v>3975</v>
      </c>
      <c r="L1078" s="57">
        <v>4060</v>
      </c>
      <c r="M1078" s="57">
        <v>4648</v>
      </c>
      <c r="N1078" s="57">
        <v>7305</v>
      </c>
      <c r="O1078" s="57">
        <v>7125</v>
      </c>
      <c r="P1078" s="57">
        <v>7248</v>
      </c>
      <c r="Q1078" s="57">
        <v>7440</v>
      </c>
      <c r="R1078" s="57">
        <v>6860</v>
      </c>
      <c r="S1078" s="57">
        <v>7264</v>
      </c>
      <c r="T1078" s="57">
        <v>6566</v>
      </c>
      <c r="U1078" s="57">
        <v>6719</v>
      </c>
    </row>
    <row r="1079" spans="1:21" x14ac:dyDescent="0.2">
      <c r="A1079" s="266" t="s">
        <v>172</v>
      </c>
      <c r="B1079" s="267" t="s">
        <v>172</v>
      </c>
      <c r="C1079" s="268" t="s">
        <v>172</v>
      </c>
      <c r="D1079" s="99" t="s">
        <v>28</v>
      </c>
      <c r="E1079" s="54">
        <v>5000295466</v>
      </c>
      <c r="F1079" s="56">
        <v>24</v>
      </c>
      <c r="G1079" s="54" t="s">
        <v>26</v>
      </c>
      <c r="H1079" s="54" t="s">
        <v>52</v>
      </c>
      <c r="I1079" s="54">
        <v>18</v>
      </c>
      <c r="J1079" s="57">
        <v>3397</v>
      </c>
      <c r="K1079" s="57">
        <v>3101</v>
      </c>
      <c r="L1079" s="57">
        <v>3587</v>
      </c>
      <c r="M1079" s="57">
        <v>3429</v>
      </c>
      <c r="N1079" s="57">
        <v>3583</v>
      </c>
      <c r="O1079" s="57">
        <v>3794</v>
      </c>
      <c r="P1079" s="57">
        <v>3670</v>
      </c>
      <c r="Q1079" s="57">
        <v>3554</v>
      </c>
      <c r="R1079" s="57">
        <v>4002</v>
      </c>
      <c r="S1079" s="57">
        <v>3443</v>
      </c>
      <c r="T1079" s="57">
        <v>3327</v>
      </c>
      <c r="U1079" s="57">
        <v>3904</v>
      </c>
    </row>
    <row r="1080" spans="1:21" x14ac:dyDescent="0.2">
      <c r="A1080" s="266" t="s">
        <v>172</v>
      </c>
      <c r="B1080" s="267" t="s">
        <v>172</v>
      </c>
      <c r="C1080" s="268" t="s">
        <v>172</v>
      </c>
      <c r="D1080" s="99" t="s">
        <v>28</v>
      </c>
      <c r="E1080" s="54">
        <v>5001780119</v>
      </c>
      <c r="F1080" s="56">
        <v>24</v>
      </c>
      <c r="G1080" s="54" t="s">
        <v>26</v>
      </c>
      <c r="H1080" s="54" t="s">
        <v>52</v>
      </c>
      <c r="I1080" s="54">
        <v>18</v>
      </c>
      <c r="J1080" s="57">
        <v>3789</v>
      </c>
      <c r="K1080" s="57">
        <v>4104</v>
      </c>
      <c r="L1080" s="57">
        <v>4128</v>
      </c>
      <c r="M1080" s="57">
        <v>4620</v>
      </c>
      <c r="N1080" s="57">
        <v>4245</v>
      </c>
      <c r="O1080" s="57">
        <v>4474</v>
      </c>
      <c r="P1080" s="57">
        <v>4887</v>
      </c>
      <c r="Q1080" s="57">
        <v>4594</v>
      </c>
      <c r="R1080" s="57">
        <v>4863</v>
      </c>
      <c r="S1080" s="57">
        <v>4496</v>
      </c>
      <c r="T1080" s="57">
        <v>4947</v>
      </c>
      <c r="U1080" s="57">
        <v>4318</v>
      </c>
    </row>
    <row r="1081" spans="1:21" x14ac:dyDescent="0.2">
      <c r="A1081" s="266" t="s">
        <v>172</v>
      </c>
      <c r="B1081" s="267" t="s">
        <v>172</v>
      </c>
      <c r="C1081" s="268" t="s">
        <v>172</v>
      </c>
      <c r="D1081" s="99" t="s">
        <v>28</v>
      </c>
      <c r="E1081" s="54">
        <v>5001655772</v>
      </c>
      <c r="F1081" s="56">
        <v>24</v>
      </c>
      <c r="G1081" s="54" t="s">
        <v>26</v>
      </c>
      <c r="H1081" s="54" t="s">
        <v>52</v>
      </c>
      <c r="I1081" s="54">
        <v>18</v>
      </c>
      <c r="J1081" s="57">
        <v>4142</v>
      </c>
      <c r="K1081" s="57">
        <v>3900</v>
      </c>
      <c r="L1081" s="57">
        <v>4205</v>
      </c>
      <c r="M1081" s="57">
        <v>4185</v>
      </c>
      <c r="N1081" s="57">
        <v>4126</v>
      </c>
      <c r="O1081" s="57">
        <v>4698</v>
      </c>
      <c r="P1081" s="57">
        <v>4792</v>
      </c>
      <c r="Q1081" s="57">
        <v>4791</v>
      </c>
      <c r="R1081" s="57">
        <v>4778</v>
      </c>
      <c r="S1081" s="57">
        <v>4296</v>
      </c>
      <c r="T1081" s="57">
        <v>3951</v>
      </c>
      <c r="U1081" s="57">
        <v>4283</v>
      </c>
    </row>
    <row r="1082" spans="1:21" x14ac:dyDescent="0.2">
      <c r="A1082" s="266" t="s">
        <v>172</v>
      </c>
      <c r="B1082" s="267" t="s">
        <v>172</v>
      </c>
      <c r="C1082" s="268" t="s">
        <v>172</v>
      </c>
      <c r="D1082" s="99" t="s">
        <v>28</v>
      </c>
      <c r="E1082" s="54">
        <v>5001064617</v>
      </c>
      <c r="F1082" s="56">
        <v>24</v>
      </c>
      <c r="G1082" s="54" t="s">
        <v>26</v>
      </c>
      <c r="H1082" s="54" t="s">
        <v>52</v>
      </c>
      <c r="I1082" s="54">
        <v>18</v>
      </c>
      <c r="J1082" s="57">
        <v>5699</v>
      </c>
      <c r="K1082" s="57">
        <v>6229</v>
      </c>
      <c r="L1082" s="57">
        <v>5547</v>
      </c>
      <c r="M1082" s="57">
        <v>5577</v>
      </c>
      <c r="N1082" s="57">
        <v>5814</v>
      </c>
      <c r="O1082" s="57">
        <v>5858</v>
      </c>
      <c r="P1082" s="57">
        <v>5677</v>
      </c>
      <c r="Q1082" s="57">
        <v>5903</v>
      </c>
      <c r="R1082" s="57">
        <v>6138</v>
      </c>
      <c r="S1082" s="57">
        <v>5774</v>
      </c>
      <c r="T1082" s="57">
        <v>6179</v>
      </c>
      <c r="U1082" s="57">
        <v>5920</v>
      </c>
    </row>
    <row r="1083" spans="1:21" x14ac:dyDescent="0.2">
      <c r="A1083" s="266" t="s">
        <v>172</v>
      </c>
      <c r="B1083" s="267" t="s">
        <v>172</v>
      </c>
      <c r="C1083" s="268" t="s">
        <v>172</v>
      </c>
      <c r="D1083" s="99" t="s">
        <v>28</v>
      </c>
      <c r="E1083" s="54">
        <v>5000654425</v>
      </c>
      <c r="F1083" s="56">
        <v>24</v>
      </c>
      <c r="G1083" s="54" t="s">
        <v>26</v>
      </c>
      <c r="H1083" s="54" t="s">
        <v>52</v>
      </c>
      <c r="I1083" s="54">
        <v>18</v>
      </c>
      <c r="J1083" s="57">
        <v>3031</v>
      </c>
      <c r="K1083" s="57">
        <v>2874</v>
      </c>
      <c r="L1083" s="57">
        <v>2918</v>
      </c>
      <c r="M1083" s="57">
        <v>3064</v>
      </c>
      <c r="N1083" s="57">
        <v>2985</v>
      </c>
      <c r="O1083" s="57">
        <v>2997</v>
      </c>
      <c r="P1083" s="57">
        <v>3275</v>
      </c>
      <c r="Q1083" s="57">
        <v>3258</v>
      </c>
      <c r="R1083" s="57">
        <v>3729</v>
      </c>
      <c r="S1083" s="57">
        <v>3857</v>
      </c>
      <c r="T1083" s="57">
        <v>3459</v>
      </c>
      <c r="U1083" s="57">
        <v>3925</v>
      </c>
    </row>
    <row r="1084" spans="1:21" x14ac:dyDescent="0.2">
      <c r="A1084" s="266" t="s">
        <v>172</v>
      </c>
      <c r="B1084" s="267" t="s">
        <v>172</v>
      </c>
      <c r="C1084" s="268" t="s">
        <v>172</v>
      </c>
      <c r="D1084" s="99" t="s">
        <v>28</v>
      </c>
      <c r="E1084" s="54">
        <v>5001127259</v>
      </c>
      <c r="F1084" s="56">
        <v>24</v>
      </c>
      <c r="G1084" s="54" t="s">
        <v>26</v>
      </c>
      <c r="H1084" s="54" t="s">
        <v>52</v>
      </c>
      <c r="I1084" s="54">
        <v>18</v>
      </c>
      <c r="J1084" s="57">
        <v>4520</v>
      </c>
      <c r="K1084" s="57">
        <v>4080</v>
      </c>
      <c r="L1084" s="57">
        <v>4390</v>
      </c>
      <c r="M1084" s="57">
        <v>4410</v>
      </c>
      <c r="N1084" s="57">
        <v>4720</v>
      </c>
      <c r="O1084" s="57">
        <v>5050</v>
      </c>
      <c r="P1084" s="57">
        <v>4830</v>
      </c>
      <c r="Q1084" s="57">
        <v>4660</v>
      </c>
      <c r="R1084" s="57">
        <v>5300</v>
      </c>
      <c r="S1084" s="57">
        <v>4740</v>
      </c>
      <c r="T1084" s="57">
        <v>4870</v>
      </c>
      <c r="U1084" s="57">
        <v>4820</v>
      </c>
    </row>
    <row r="1085" spans="1:21" x14ac:dyDescent="0.2">
      <c r="A1085" s="266" t="s">
        <v>172</v>
      </c>
      <c r="B1085" s="267" t="s">
        <v>172</v>
      </c>
      <c r="C1085" s="268" t="s">
        <v>172</v>
      </c>
      <c r="D1085" s="99" t="s">
        <v>28</v>
      </c>
      <c r="E1085" s="54">
        <v>5001604288</v>
      </c>
      <c r="F1085" s="56">
        <v>24</v>
      </c>
      <c r="G1085" s="54" t="s">
        <v>26</v>
      </c>
      <c r="H1085" s="54" t="s">
        <v>52</v>
      </c>
      <c r="I1085" s="54">
        <v>18</v>
      </c>
      <c r="J1085" s="57">
        <v>2905</v>
      </c>
      <c r="K1085" s="57">
        <v>3719</v>
      </c>
      <c r="L1085" s="57">
        <v>3775</v>
      </c>
      <c r="M1085" s="57">
        <v>4263</v>
      </c>
      <c r="N1085" s="57">
        <v>3942</v>
      </c>
      <c r="O1085" s="57">
        <v>4224</v>
      </c>
      <c r="P1085" s="57">
        <v>4580</v>
      </c>
      <c r="Q1085" s="57">
        <v>4264</v>
      </c>
      <c r="R1085" s="57">
        <v>4451</v>
      </c>
      <c r="S1085" s="57">
        <v>4052</v>
      </c>
      <c r="T1085" s="57">
        <v>3932</v>
      </c>
      <c r="U1085" s="57">
        <v>3822</v>
      </c>
    </row>
    <row r="1086" spans="1:21" x14ac:dyDescent="0.2">
      <c r="A1086" s="266" t="s">
        <v>172</v>
      </c>
      <c r="B1086" s="267" t="s">
        <v>172</v>
      </c>
      <c r="C1086" s="268" t="s">
        <v>172</v>
      </c>
      <c r="D1086" s="99" t="s">
        <v>28</v>
      </c>
      <c r="E1086" s="54">
        <v>5000614140</v>
      </c>
      <c r="F1086" s="56">
        <v>24</v>
      </c>
      <c r="G1086" s="54" t="s">
        <v>26</v>
      </c>
      <c r="H1086" s="54" t="s">
        <v>52</v>
      </c>
      <c r="I1086" s="54">
        <v>18</v>
      </c>
      <c r="J1086" s="57">
        <v>6449</v>
      </c>
      <c r="K1086" s="57">
        <v>6518</v>
      </c>
      <c r="L1086" s="57">
        <v>6540</v>
      </c>
      <c r="M1086" s="57">
        <v>6527</v>
      </c>
      <c r="N1086" s="57">
        <v>7227</v>
      </c>
      <c r="O1086" s="57">
        <v>6852</v>
      </c>
      <c r="P1086" s="57">
        <v>6771</v>
      </c>
      <c r="Q1086" s="57">
        <v>7228</v>
      </c>
      <c r="R1086" s="57">
        <v>6664</v>
      </c>
      <c r="S1086" s="57">
        <v>7298</v>
      </c>
      <c r="T1086" s="57">
        <v>6726</v>
      </c>
      <c r="U1086" s="57">
        <v>7393</v>
      </c>
    </row>
    <row r="1087" spans="1:21" x14ac:dyDescent="0.2">
      <c r="A1087" s="266" t="s">
        <v>172</v>
      </c>
      <c r="B1087" s="267" t="s">
        <v>172</v>
      </c>
      <c r="C1087" s="268" t="s">
        <v>172</v>
      </c>
      <c r="D1087" s="99" t="s">
        <v>28</v>
      </c>
      <c r="E1087" s="54">
        <v>5001558018</v>
      </c>
      <c r="F1087" s="56">
        <v>24</v>
      </c>
      <c r="G1087" s="54" t="s">
        <v>26</v>
      </c>
      <c r="H1087" s="54" t="s">
        <v>52</v>
      </c>
      <c r="I1087" s="54">
        <v>18</v>
      </c>
      <c r="J1087" s="57">
        <v>3800</v>
      </c>
      <c r="K1087" s="57">
        <v>3700</v>
      </c>
      <c r="L1087" s="57">
        <v>3800</v>
      </c>
      <c r="M1087" s="57">
        <v>4060</v>
      </c>
      <c r="N1087" s="57">
        <v>4070</v>
      </c>
      <c r="O1087" s="57">
        <v>4020</v>
      </c>
      <c r="P1087" s="57">
        <v>4570</v>
      </c>
      <c r="Q1087" s="57">
        <v>4140</v>
      </c>
      <c r="R1087" s="57">
        <v>4370</v>
      </c>
      <c r="S1087" s="57">
        <v>5110</v>
      </c>
      <c r="T1087" s="57">
        <v>6990</v>
      </c>
      <c r="U1087" s="57">
        <v>8630</v>
      </c>
    </row>
    <row r="1088" spans="1:21" x14ac:dyDescent="0.2">
      <c r="A1088" s="266" t="s">
        <v>172</v>
      </c>
      <c r="B1088" s="267" t="s">
        <v>172</v>
      </c>
      <c r="C1088" s="268" t="s">
        <v>172</v>
      </c>
      <c r="D1088" s="99" t="s">
        <v>28</v>
      </c>
      <c r="E1088" s="54">
        <v>5000413785</v>
      </c>
      <c r="F1088" s="56">
        <v>24</v>
      </c>
      <c r="G1088" s="54" t="s">
        <v>26</v>
      </c>
      <c r="H1088" s="54" t="s">
        <v>52</v>
      </c>
      <c r="I1088" s="54">
        <v>18</v>
      </c>
      <c r="J1088" s="57">
        <v>2430</v>
      </c>
      <c r="K1088" s="57">
        <v>2240</v>
      </c>
      <c r="L1088" s="57">
        <v>2230</v>
      </c>
      <c r="M1088" s="57">
        <v>2190</v>
      </c>
      <c r="N1088" s="57">
        <v>2380</v>
      </c>
      <c r="O1088" s="57">
        <v>2190</v>
      </c>
      <c r="P1088" s="57">
        <v>2170</v>
      </c>
      <c r="Q1088" s="57">
        <v>2380</v>
      </c>
      <c r="R1088" s="57">
        <v>2210</v>
      </c>
      <c r="S1088" s="57">
        <v>2300</v>
      </c>
      <c r="T1088" s="57">
        <v>2230</v>
      </c>
      <c r="U1088" s="57">
        <v>2540</v>
      </c>
    </row>
    <row r="1089" spans="1:21" x14ac:dyDescent="0.2">
      <c r="A1089" s="266" t="s">
        <v>172</v>
      </c>
      <c r="B1089" s="267" t="s">
        <v>172</v>
      </c>
      <c r="C1089" s="268" t="s">
        <v>172</v>
      </c>
      <c r="D1089" s="99" t="s">
        <v>28</v>
      </c>
      <c r="E1089" s="54">
        <v>5000453510</v>
      </c>
      <c r="F1089" s="56">
        <v>24</v>
      </c>
      <c r="G1089" s="54" t="s">
        <v>26</v>
      </c>
      <c r="H1089" s="54" t="s">
        <v>52</v>
      </c>
      <c r="I1089" s="54">
        <v>18</v>
      </c>
      <c r="J1089" s="57">
        <v>2988</v>
      </c>
      <c r="K1089" s="57">
        <v>2615</v>
      </c>
      <c r="L1089" s="57">
        <v>2597</v>
      </c>
      <c r="M1089" s="57">
        <v>2618</v>
      </c>
      <c r="N1089" s="57">
        <v>3142</v>
      </c>
      <c r="O1089" s="57">
        <v>2916</v>
      </c>
      <c r="P1089" s="57">
        <v>3153</v>
      </c>
      <c r="Q1089" s="57">
        <v>2969</v>
      </c>
      <c r="R1089" s="57">
        <v>2919</v>
      </c>
      <c r="S1089" s="57">
        <v>3076</v>
      </c>
      <c r="T1089" s="57">
        <v>2771</v>
      </c>
      <c r="U1089" s="57">
        <v>2551</v>
      </c>
    </row>
    <row r="1090" spans="1:21" x14ac:dyDescent="0.2">
      <c r="A1090" s="266" t="s">
        <v>172</v>
      </c>
      <c r="B1090" s="267" t="s">
        <v>172</v>
      </c>
      <c r="C1090" s="268" t="s">
        <v>172</v>
      </c>
      <c r="D1090" s="99" t="s">
        <v>28</v>
      </c>
      <c r="E1090" s="54">
        <v>5000717536</v>
      </c>
      <c r="F1090" s="56">
        <v>24</v>
      </c>
      <c r="G1090" s="54" t="s">
        <v>26</v>
      </c>
      <c r="H1090" s="54" t="s">
        <v>52</v>
      </c>
      <c r="I1090" s="54">
        <v>18</v>
      </c>
      <c r="J1090" s="57">
        <v>4396</v>
      </c>
      <c r="K1090" s="57">
        <v>3646</v>
      </c>
      <c r="L1090" s="57">
        <v>3994</v>
      </c>
      <c r="M1090" s="57">
        <v>4076</v>
      </c>
      <c r="N1090" s="57">
        <v>4552</v>
      </c>
      <c r="O1090" s="57">
        <v>4259</v>
      </c>
      <c r="P1090" s="57">
        <v>4039</v>
      </c>
      <c r="Q1090" s="57">
        <v>4140</v>
      </c>
      <c r="R1090" s="57">
        <v>3758</v>
      </c>
      <c r="S1090" s="57">
        <v>3827</v>
      </c>
      <c r="T1090" s="57">
        <v>2944</v>
      </c>
      <c r="U1090" s="57">
        <v>8933</v>
      </c>
    </row>
    <row r="1091" spans="1:21" x14ac:dyDescent="0.2">
      <c r="A1091" s="266" t="s">
        <v>172</v>
      </c>
      <c r="B1091" s="267" t="s">
        <v>172</v>
      </c>
      <c r="C1091" s="268" t="s">
        <v>172</v>
      </c>
      <c r="D1091" s="99" t="s">
        <v>28</v>
      </c>
      <c r="E1091" s="54">
        <v>5001435879</v>
      </c>
      <c r="F1091" s="56">
        <v>24</v>
      </c>
      <c r="G1091" s="54" t="s">
        <v>26</v>
      </c>
      <c r="H1091" s="54" t="s">
        <v>52</v>
      </c>
      <c r="I1091" s="54">
        <v>18</v>
      </c>
      <c r="J1091" s="57">
        <v>2589</v>
      </c>
      <c r="K1091" s="57">
        <v>2266</v>
      </c>
      <c r="L1091" s="57">
        <v>2296</v>
      </c>
      <c r="M1091" s="57">
        <v>2335</v>
      </c>
      <c r="N1091" s="57">
        <v>2702</v>
      </c>
      <c r="O1091" s="57">
        <v>2579</v>
      </c>
      <c r="P1091" s="57">
        <v>2893</v>
      </c>
      <c r="Q1091" s="57">
        <v>2705</v>
      </c>
      <c r="R1091" s="57">
        <v>2602</v>
      </c>
      <c r="S1091" s="57">
        <v>2671</v>
      </c>
      <c r="T1091" s="57">
        <v>2378</v>
      </c>
      <c r="U1091" s="57">
        <v>2475</v>
      </c>
    </row>
    <row r="1092" spans="1:21" x14ac:dyDescent="0.2">
      <c r="A1092" s="266" t="s">
        <v>172</v>
      </c>
      <c r="B1092" s="267" t="s">
        <v>172</v>
      </c>
      <c r="C1092" s="268" t="s">
        <v>172</v>
      </c>
      <c r="D1092" s="99" t="s">
        <v>28</v>
      </c>
      <c r="E1092" s="54">
        <v>5001487632</v>
      </c>
      <c r="F1092" s="56">
        <v>24</v>
      </c>
      <c r="G1092" s="54" t="s">
        <v>26</v>
      </c>
      <c r="H1092" s="54" t="s">
        <v>52</v>
      </c>
      <c r="I1092" s="54">
        <v>18</v>
      </c>
      <c r="J1092" s="57">
        <v>2508</v>
      </c>
      <c r="K1092" s="57">
        <v>2325</v>
      </c>
      <c r="L1092" s="57">
        <v>2555</v>
      </c>
      <c r="M1092" s="57">
        <v>2304</v>
      </c>
      <c r="N1092" s="57">
        <v>2451</v>
      </c>
      <c r="O1092" s="57">
        <v>2593</v>
      </c>
      <c r="P1092" s="57">
        <v>2467</v>
      </c>
      <c r="Q1092" s="57">
        <v>2372</v>
      </c>
      <c r="R1092" s="57">
        <v>2678</v>
      </c>
      <c r="S1092" s="57">
        <v>2324</v>
      </c>
      <c r="T1092" s="57">
        <v>2373</v>
      </c>
      <c r="U1092" s="57">
        <v>2610</v>
      </c>
    </row>
    <row r="1093" spans="1:21" x14ac:dyDescent="0.2">
      <c r="A1093" s="266" t="s">
        <v>172</v>
      </c>
      <c r="B1093" s="267" t="s">
        <v>172</v>
      </c>
      <c r="C1093" s="268" t="s">
        <v>172</v>
      </c>
      <c r="D1093" s="99" t="s">
        <v>28</v>
      </c>
      <c r="E1093" s="54">
        <v>5001633255</v>
      </c>
      <c r="F1093" s="56">
        <v>24</v>
      </c>
      <c r="G1093" s="54" t="s">
        <v>26</v>
      </c>
      <c r="H1093" s="54" t="s">
        <v>52</v>
      </c>
      <c r="I1093" s="54">
        <v>18</v>
      </c>
      <c r="J1093" s="57">
        <v>2484</v>
      </c>
      <c r="K1093" s="57">
        <v>2152</v>
      </c>
      <c r="L1093" s="57">
        <v>2155</v>
      </c>
      <c r="M1093" s="57">
        <v>2262</v>
      </c>
      <c r="N1093" s="57">
        <v>2358</v>
      </c>
      <c r="O1093" s="57">
        <v>2294</v>
      </c>
      <c r="P1093" s="57">
        <v>2328</v>
      </c>
      <c r="Q1093" s="57">
        <v>2469</v>
      </c>
      <c r="R1093" s="57">
        <v>2245</v>
      </c>
      <c r="S1093" s="57">
        <v>2370</v>
      </c>
      <c r="T1093" s="57">
        <v>2125</v>
      </c>
      <c r="U1093" s="57">
        <v>2203</v>
      </c>
    </row>
    <row r="1094" spans="1:21" x14ac:dyDescent="0.2">
      <c r="A1094" s="266" t="s">
        <v>172</v>
      </c>
      <c r="B1094" s="267" t="s">
        <v>172</v>
      </c>
      <c r="C1094" s="268" t="s">
        <v>172</v>
      </c>
      <c r="D1094" s="99" t="s">
        <v>28</v>
      </c>
      <c r="E1094" s="54">
        <v>5001693398</v>
      </c>
      <c r="F1094" s="56">
        <v>24</v>
      </c>
      <c r="G1094" s="54" t="s">
        <v>26</v>
      </c>
      <c r="H1094" s="54" t="s">
        <v>52</v>
      </c>
      <c r="I1094" s="54">
        <v>18</v>
      </c>
      <c r="J1094" s="57">
        <v>2483</v>
      </c>
      <c r="K1094" s="57">
        <v>2347</v>
      </c>
      <c r="L1094" s="57">
        <v>2182</v>
      </c>
      <c r="M1094" s="57">
        <v>2295</v>
      </c>
      <c r="N1094" s="57">
        <v>2463</v>
      </c>
      <c r="O1094" s="57">
        <v>2514</v>
      </c>
      <c r="P1094" s="57">
        <v>3226</v>
      </c>
      <c r="Q1094" s="57">
        <v>3293</v>
      </c>
      <c r="R1094" s="57">
        <v>3137</v>
      </c>
      <c r="S1094" s="57">
        <v>2661</v>
      </c>
      <c r="T1094" s="57">
        <v>2749</v>
      </c>
      <c r="U1094" s="57">
        <v>2619</v>
      </c>
    </row>
    <row r="1095" spans="1:21" x14ac:dyDescent="0.2">
      <c r="A1095" s="266" t="s">
        <v>172</v>
      </c>
      <c r="B1095" s="267" t="s">
        <v>172</v>
      </c>
      <c r="C1095" s="268" t="s">
        <v>172</v>
      </c>
      <c r="D1095" s="99" t="s">
        <v>28</v>
      </c>
      <c r="E1095" s="54">
        <v>5000757879</v>
      </c>
      <c r="F1095" s="56">
        <v>24</v>
      </c>
      <c r="G1095" s="54" t="s">
        <v>26</v>
      </c>
      <c r="H1095" s="54" t="s">
        <v>52</v>
      </c>
      <c r="I1095" s="54">
        <v>18</v>
      </c>
      <c r="J1095" s="57">
        <v>3915</v>
      </c>
      <c r="K1095" s="57">
        <v>3742</v>
      </c>
      <c r="L1095" s="57">
        <v>4042</v>
      </c>
      <c r="M1095" s="57">
        <v>4039</v>
      </c>
      <c r="N1095" s="57">
        <v>3943</v>
      </c>
      <c r="O1095" s="57">
        <v>4486</v>
      </c>
      <c r="P1095" s="57">
        <v>4188</v>
      </c>
      <c r="Q1095" s="57">
        <v>4203</v>
      </c>
      <c r="R1095" s="57">
        <v>4446</v>
      </c>
      <c r="S1095" s="57">
        <v>4031</v>
      </c>
      <c r="T1095" s="57">
        <v>4316</v>
      </c>
      <c r="U1095" s="57">
        <v>3775</v>
      </c>
    </row>
    <row r="1096" spans="1:21" x14ac:dyDescent="0.2">
      <c r="A1096" s="266" t="s">
        <v>172</v>
      </c>
      <c r="B1096" s="267" t="s">
        <v>172</v>
      </c>
      <c r="C1096" s="268" t="s">
        <v>172</v>
      </c>
      <c r="D1096" s="99" t="s">
        <v>28</v>
      </c>
      <c r="E1096" s="54">
        <v>5000821763</v>
      </c>
      <c r="F1096" s="56">
        <v>24</v>
      </c>
      <c r="G1096" s="54" t="s">
        <v>26</v>
      </c>
      <c r="H1096" s="54" t="s">
        <v>52</v>
      </c>
      <c r="I1096" s="54">
        <v>18</v>
      </c>
      <c r="J1096" s="57">
        <v>3302</v>
      </c>
      <c r="K1096" s="57">
        <v>3109</v>
      </c>
      <c r="L1096" s="57">
        <v>3201</v>
      </c>
      <c r="M1096" s="57">
        <v>3406</v>
      </c>
      <c r="N1096" s="57">
        <v>3360</v>
      </c>
      <c r="O1096" s="57">
        <v>3330</v>
      </c>
      <c r="P1096" s="57">
        <v>3577</v>
      </c>
      <c r="Q1096" s="57">
        <v>3293</v>
      </c>
      <c r="R1096" s="57">
        <v>3663</v>
      </c>
      <c r="S1096" s="57">
        <v>3464</v>
      </c>
      <c r="T1096" s="57">
        <v>3375</v>
      </c>
      <c r="U1096" s="57">
        <v>3870</v>
      </c>
    </row>
    <row r="1097" spans="1:21" x14ac:dyDescent="0.2">
      <c r="A1097" s="266" t="s">
        <v>172</v>
      </c>
      <c r="B1097" s="267" t="s">
        <v>172</v>
      </c>
      <c r="C1097" s="268" t="s">
        <v>172</v>
      </c>
      <c r="D1097" s="99" t="s">
        <v>28</v>
      </c>
      <c r="E1097" s="54">
        <v>5000167902</v>
      </c>
      <c r="F1097" s="56">
        <v>24</v>
      </c>
      <c r="G1097" s="54" t="s">
        <v>26</v>
      </c>
      <c r="H1097" s="54" t="s">
        <v>52</v>
      </c>
      <c r="I1097" s="54">
        <v>18</v>
      </c>
      <c r="J1097" s="57"/>
      <c r="K1097" s="57">
        <v>5547</v>
      </c>
      <c r="L1097" s="57"/>
      <c r="M1097" s="57">
        <v>5798</v>
      </c>
      <c r="N1097" s="57"/>
      <c r="O1097" s="57">
        <v>5928</v>
      </c>
      <c r="P1097" s="57"/>
      <c r="Q1097" s="57">
        <v>5979</v>
      </c>
      <c r="R1097" s="57"/>
      <c r="S1097" s="57">
        <v>6130</v>
      </c>
      <c r="T1097" s="57"/>
      <c r="U1097" s="57">
        <v>6259</v>
      </c>
    </row>
    <row r="1098" spans="1:21" x14ac:dyDescent="0.2">
      <c r="A1098" s="266" t="s">
        <v>172</v>
      </c>
      <c r="B1098" s="267" t="s">
        <v>172</v>
      </c>
      <c r="C1098" s="268" t="s">
        <v>172</v>
      </c>
      <c r="D1098" s="99" t="s">
        <v>28</v>
      </c>
      <c r="E1098" s="54">
        <v>5001765824</v>
      </c>
      <c r="F1098" s="56">
        <v>24</v>
      </c>
      <c r="G1098" s="54" t="s">
        <v>26</v>
      </c>
      <c r="H1098" s="54" t="s">
        <v>52</v>
      </c>
      <c r="I1098" s="54">
        <v>18</v>
      </c>
      <c r="J1098" s="57">
        <v>3130</v>
      </c>
      <c r="K1098" s="57">
        <v>2241</v>
      </c>
      <c r="L1098" s="57">
        <v>2750</v>
      </c>
      <c r="M1098" s="57">
        <v>2805</v>
      </c>
      <c r="N1098" s="57">
        <v>3257</v>
      </c>
      <c r="O1098" s="57">
        <v>3130</v>
      </c>
      <c r="P1098" s="57">
        <v>2132.069</v>
      </c>
      <c r="Q1098" s="57">
        <v>4621.9309999999996</v>
      </c>
      <c r="R1098" s="57">
        <v>3156</v>
      </c>
      <c r="S1098" s="57">
        <v>3194</v>
      </c>
      <c r="T1098" s="57">
        <v>3276</v>
      </c>
      <c r="U1098" s="57">
        <v>3178</v>
      </c>
    </row>
    <row r="1099" spans="1:21" x14ac:dyDescent="0.2">
      <c r="A1099" s="266" t="s">
        <v>172</v>
      </c>
      <c r="B1099" s="267" t="s">
        <v>172</v>
      </c>
      <c r="C1099" s="268" t="s">
        <v>172</v>
      </c>
      <c r="D1099" s="99" t="s">
        <v>28</v>
      </c>
      <c r="E1099" s="54">
        <v>5000331283</v>
      </c>
      <c r="F1099" s="56">
        <v>24</v>
      </c>
      <c r="G1099" s="54" t="s">
        <v>26</v>
      </c>
      <c r="H1099" s="54" t="s">
        <v>52</v>
      </c>
      <c r="I1099" s="54">
        <v>18</v>
      </c>
      <c r="J1099" s="57">
        <v>4682</v>
      </c>
      <c r="K1099" s="57">
        <v>4830</v>
      </c>
      <c r="L1099" s="57">
        <v>4943</v>
      </c>
      <c r="M1099" s="57">
        <v>4691</v>
      </c>
      <c r="N1099" s="57">
        <v>4896</v>
      </c>
      <c r="O1099" s="57">
        <v>4829</v>
      </c>
      <c r="P1099" s="57">
        <v>5368</v>
      </c>
      <c r="Q1099" s="57">
        <v>5014</v>
      </c>
      <c r="R1099" s="57">
        <v>5304</v>
      </c>
      <c r="S1099" s="57">
        <v>4941</v>
      </c>
      <c r="T1099" s="57">
        <v>4880</v>
      </c>
      <c r="U1099" s="57">
        <v>5380</v>
      </c>
    </row>
    <row r="1100" spans="1:21" x14ac:dyDescent="0.2">
      <c r="A1100" s="266" t="s">
        <v>172</v>
      </c>
      <c r="B1100" s="267" t="s">
        <v>172</v>
      </c>
      <c r="C1100" s="268" t="s">
        <v>172</v>
      </c>
      <c r="D1100" s="99" t="s">
        <v>28</v>
      </c>
      <c r="E1100" s="54">
        <v>5000612283</v>
      </c>
      <c r="F1100" s="56">
        <v>24</v>
      </c>
      <c r="G1100" s="54" t="s">
        <v>26</v>
      </c>
      <c r="H1100" s="54" t="s">
        <v>52</v>
      </c>
      <c r="I1100" s="54">
        <v>18</v>
      </c>
      <c r="J1100" s="57">
        <v>7890</v>
      </c>
      <c r="K1100" s="57">
        <v>7310</v>
      </c>
      <c r="L1100" s="57">
        <v>7710</v>
      </c>
      <c r="M1100" s="57">
        <v>7640</v>
      </c>
      <c r="N1100" s="57">
        <v>7520</v>
      </c>
      <c r="O1100" s="57">
        <v>9060</v>
      </c>
      <c r="P1100" s="57">
        <v>8540</v>
      </c>
      <c r="Q1100" s="57">
        <v>8490</v>
      </c>
      <c r="R1100" s="57">
        <v>9070</v>
      </c>
      <c r="S1100" s="57">
        <v>8640</v>
      </c>
      <c r="T1100" s="57">
        <v>8180</v>
      </c>
      <c r="U1100" s="57">
        <v>8840</v>
      </c>
    </row>
    <row r="1101" spans="1:21" x14ac:dyDescent="0.2">
      <c r="A1101" s="266" t="s">
        <v>172</v>
      </c>
      <c r="B1101" s="267" t="s">
        <v>172</v>
      </c>
      <c r="C1101" s="268" t="s">
        <v>172</v>
      </c>
      <c r="D1101" s="99" t="s">
        <v>28</v>
      </c>
      <c r="E1101" s="54">
        <v>5000009698</v>
      </c>
      <c r="F1101" s="56">
        <v>24</v>
      </c>
      <c r="G1101" s="54" t="s">
        <v>26</v>
      </c>
      <c r="H1101" s="54" t="s">
        <v>52</v>
      </c>
      <c r="I1101" s="54">
        <v>18</v>
      </c>
      <c r="J1101" s="57">
        <v>5444</v>
      </c>
      <c r="K1101" s="57">
        <v>5529</v>
      </c>
      <c r="L1101" s="57">
        <v>5522</v>
      </c>
      <c r="M1101" s="57">
        <v>5455</v>
      </c>
      <c r="N1101" s="57">
        <v>6128</v>
      </c>
      <c r="O1101" s="57">
        <v>5803</v>
      </c>
      <c r="P1101" s="57">
        <v>5935</v>
      </c>
      <c r="Q1101" s="57">
        <v>6067</v>
      </c>
      <c r="R1101" s="57">
        <v>6029</v>
      </c>
      <c r="S1101" s="57">
        <v>5538</v>
      </c>
      <c r="T1101" s="57">
        <v>6008</v>
      </c>
      <c r="U1101" s="57">
        <v>5755</v>
      </c>
    </row>
    <row r="1102" spans="1:21" x14ac:dyDescent="0.2">
      <c r="A1102" s="266" t="s">
        <v>172</v>
      </c>
      <c r="B1102" s="267" t="s">
        <v>172</v>
      </c>
      <c r="C1102" s="268" t="s">
        <v>172</v>
      </c>
      <c r="D1102" s="99" t="s">
        <v>28</v>
      </c>
      <c r="E1102" s="54">
        <v>5001837461</v>
      </c>
      <c r="F1102" s="56">
        <v>24</v>
      </c>
      <c r="G1102" s="54" t="s">
        <v>26</v>
      </c>
      <c r="H1102" s="54" t="s">
        <v>52</v>
      </c>
      <c r="I1102" s="54">
        <v>18</v>
      </c>
      <c r="J1102" s="57">
        <v>2732</v>
      </c>
      <c r="K1102" s="57">
        <v>2507</v>
      </c>
      <c r="L1102" s="57">
        <v>2641</v>
      </c>
      <c r="M1102" s="57">
        <v>2486</v>
      </c>
      <c r="N1102" s="57">
        <v>2352</v>
      </c>
      <c r="O1102" s="57">
        <v>2664</v>
      </c>
      <c r="P1102" s="57">
        <v>2434</v>
      </c>
      <c r="Q1102" s="57">
        <v>2510</v>
      </c>
      <c r="R1102" s="57">
        <v>2672</v>
      </c>
      <c r="S1102" s="57">
        <v>2482</v>
      </c>
      <c r="T1102" s="57">
        <v>2775</v>
      </c>
      <c r="U1102" s="57">
        <v>2551</v>
      </c>
    </row>
    <row r="1103" spans="1:21" x14ac:dyDescent="0.2">
      <c r="A1103" s="266" t="s">
        <v>172</v>
      </c>
      <c r="B1103" s="267" t="s">
        <v>172</v>
      </c>
      <c r="C1103" s="268" t="s">
        <v>172</v>
      </c>
      <c r="D1103" s="99" t="s">
        <v>28</v>
      </c>
      <c r="E1103" s="54">
        <v>5001564809</v>
      </c>
      <c r="F1103" s="56">
        <v>24</v>
      </c>
      <c r="G1103" s="54" t="s">
        <v>26</v>
      </c>
      <c r="H1103" s="54" t="s">
        <v>52</v>
      </c>
      <c r="I1103" s="54">
        <v>18</v>
      </c>
      <c r="J1103" s="57">
        <v>3441</v>
      </c>
      <c r="K1103" s="57">
        <v>3040</v>
      </c>
      <c r="L1103" s="57">
        <v>3123</v>
      </c>
      <c r="M1103" s="57">
        <v>3324</v>
      </c>
      <c r="N1103" s="57">
        <v>3381</v>
      </c>
      <c r="O1103" s="57">
        <v>3280</v>
      </c>
      <c r="P1103" s="57">
        <v>3348</v>
      </c>
      <c r="Q1103" s="57">
        <v>3832</v>
      </c>
      <c r="R1103" s="57">
        <v>5048</v>
      </c>
      <c r="S1103" s="57">
        <v>5345</v>
      </c>
      <c r="T1103" s="57">
        <v>4820</v>
      </c>
      <c r="U1103" s="57">
        <v>5847</v>
      </c>
    </row>
    <row r="1104" spans="1:21" x14ac:dyDescent="0.2">
      <c r="A1104" s="266" t="s">
        <v>172</v>
      </c>
      <c r="B1104" s="267" t="s">
        <v>172</v>
      </c>
      <c r="C1104" s="268" t="s">
        <v>172</v>
      </c>
      <c r="D1104" s="99" t="s">
        <v>28</v>
      </c>
      <c r="E1104" s="54">
        <v>5001580221</v>
      </c>
      <c r="F1104" s="56">
        <v>24</v>
      </c>
      <c r="G1104" s="54" t="s">
        <v>26</v>
      </c>
      <c r="H1104" s="54" t="s">
        <v>52</v>
      </c>
      <c r="I1104" s="54">
        <v>18</v>
      </c>
      <c r="J1104" s="57">
        <v>3140</v>
      </c>
      <c r="K1104" s="57">
        <v>3050</v>
      </c>
      <c r="L1104" s="57">
        <v>3350</v>
      </c>
      <c r="M1104" s="57">
        <v>3160</v>
      </c>
      <c r="N1104" s="57">
        <v>3270</v>
      </c>
      <c r="O1104" s="57">
        <v>3500</v>
      </c>
      <c r="P1104" s="57">
        <v>3470</v>
      </c>
      <c r="Q1104" s="57">
        <v>3350</v>
      </c>
      <c r="R1104" s="57">
        <v>3942</v>
      </c>
      <c r="S1104" s="57">
        <v>3338</v>
      </c>
      <c r="T1104" s="57">
        <v>3525</v>
      </c>
      <c r="U1104" s="57">
        <v>4017</v>
      </c>
    </row>
    <row r="1105" spans="1:21" x14ac:dyDescent="0.2">
      <c r="A1105" s="266" t="s">
        <v>172</v>
      </c>
      <c r="B1105" s="267" t="s">
        <v>172</v>
      </c>
      <c r="C1105" s="268" t="s">
        <v>172</v>
      </c>
      <c r="D1105" s="99" t="s">
        <v>28</v>
      </c>
      <c r="E1105" s="54">
        <v>5000236718</v>
      </c>
      <c r="F1105" s="56">
        <v>24</v>
      </c>
      <c r="G1105" s="54" t="s">
        <v>26</v>
      </c>
      <c r="H1105" s="54" t="s">
        <v>52</v>
      </c>
      <c r="I1105" s="54">
        <v>18</v>
      </c>
      <c r="J1105" s="57"/>
      <c r="K1105" s="57">
        <v>5613</v>
      </c>
      <c r="L1105" s="57"/>
      <c r="M1105" s="57">
        <v>5243</v>
      </c>
      <c r="N1105" s="57"/>
      <c r="O1105" s="57">
        <v>5088</v>
      </c>
      <c r="P1105" s="57"/>
      <c r="Q1105" s="57">
        <v>5517</v>
      </c>
      <c r="R1105" s="57"/>
      <c r="S1105" s="57">
        <v>5428</v>
      </c>
      <c r="T1105" s="57"/>
      <c r="U1105" s="57">
        <v>5576</v>
      </c>
    </row>
    <row r="1106" spans="1:21" x14ac:dyDescent="0.2">
      <c r="A1106" s="266" t="s">
        <v>172</v>
      </c>
      <c r="B1106" s="267" t="s">
        <v>172</v>
      </c>
      <c r="C1106" s="268" t="s">
        <v>172</v>
      </c>
      <c r="D1106" s="99" t="s">
        <v>28</v>
      </c>
      <c r="E1106" s="54">
        <v>5000493857</v>
      </c>
      <c r="F1106" s="56">
        <v>24</v>
      </c>
      <c r="G1106" s="54" t="s">
        <v>26</v>
      </c>
      <c r="H1106" s="54" t="s">
        <v>52</v>
      </c>
      <c r="I1106" s="54">
        <v>18</v>
      </c>
      <c r="J1106" s="57">
        <v>5432</v>
      </c>
      <c r="K1106" s="57">
        <v>7622</v>
      </c>
      <c r="L1106" s="57">
        <v>6881</v>
      </c>
      <c r="M1106" s="57">
        <v>6775</v>
      </c>
      <c r="N1106" s="57">
        <v>7507</v>
      </c>
      <c r="O1106" s="57">
        <v>7090</v>
      </c>
      <c r="P1106" s="57">
        <v>7157</v>
      </c>
      <c r="Q1106" s="57">
        <v>7653</v>
      </c>
      <c r="R1106" s="57">
        <v>7152</v>
      </c>
      <c r="S1106" s="57">
        <v>7593</v>
      </c>
      <c r="T1106" s="57">
        <v>6915</v>
      </c>
      <c r="U1106" s="57">
        <v>7342</v>
      </c>
    </row>
    <row r="1107" spans="1:21" x14ac:dyDescent="0.2">
      <c r="A1107" s="266" t="s">
        <v>172</v>
      </c>
      <c r="B1107" s="267" t="s">
        <v>172</v>
      </c>
      <c r="C1107" s="268" t="s">
        <v>172</v>
      </c>
      <c r="D1107" s="99" t="s">
        <v>28</v>
      </c>
      <c r="E1107" s="54">
        <v>5001823652</v>
      </c>
      <c r="F1107" s="56">
        <v>24</v>
      </c>
      <c r="G1107" s="54" t="s">
        <v>26</v>
      </c>
      <c r="H1107" s="54" t="s">
        <v>52</v>
      </c>
      <c r="I1107" s="54">
        <v>18</v>
      </c>
      <c r="J1107" s="57">
        <v>4135</v>
      </c>
      <c r="K1107" s="57">
        <v>3544</v>
      </c>
      <c r="L1107" s="57">
        <v>3554</v>
      </c>
      <c r="M1107" s="57">
        <v>3648</v>
      </c>
      <c r="N1107" s="57">
        <v>4114</v>
      </c>
      <c r="O1107" s="57">
        <v>3872</v>
      </c>
      <c r="P1107" s="57">
        <v>4192</v>
      </c>
      <c r="Q1107" s="57">
        <v>3923</v>
      </c>
      <c r="R1107" s="57">
        <v>3865</v>
      </c>
      <c r="S1107" s="57">
        <v>4078</v>
      </c>
      <c r="T1107" s="57">
        <v>3665</v>
      </c>
      <c r="U1107" s="57">
        <v>3912</v>
      </c>
    </row>
    <row r="1108" spans="1:21" x14ac:dyDescent="0.2">
      <c r="A1108" s="266" t="s">
        <v>172</v>
      </c>
      <c r="B1108" s="267" t="s">
        <v>172</v>
      </c>
      <c r="C1108" s="268" t="s">
        <v>172</v>
      </c>
      <c r="D1108" s="99" t="s">
        <v>28</v>
      </c>
      <c r="E1108" s="54">
        <v>5001615871</v>
      </c>
      <c r="F1108" s="56">
        <v>24</v>
      </c>
      <c r="G1108" s="54" t="s">
        <v>26</v>
      </c>
      <c r="H1108" s="54" t="s">
        <v>52</v>
      </c>
      <c r="I1108" s="54">
        <v>18</v>
      </c>
      <c r="J1108" s="57">
        <v>2735</v>
      </c>
      <c r="K1108" s="57">
        <v>2577</v>
      </c>
      <c r="L1108" s="57">
        <v>2836</v>
      </c>
      <c r="M1108" s="57">
        <v>2661</v>
      </c>
      <c r="N1108" s="57">
        <v>2761</v>
      </c>
      <c r="O1108" s="57">
        <v>2975</v>
      </c>
      <c r="P1108" s="57">
        <v>2826</v>
      </c>
      <c r="Q1108" s="57">
        <v>2730</v>
      </c>
      <c r="R1108" s="57">
        <v>3094</v>
      </c>
      <c r="S1108" s="57">
        <v>3130</v>
      </c>
      <c r="T1108" s="57">
        <v>3728</v>
      </c>
      <c r="U1108" s="57">
        <v>4717</v>
      </c>
    </row>
    <row r="1109" spans="1:21" x14ac:dyDescent="0.2">
      <c r="A1109" s="266" t="s">
        <v>172</v>
      </c>
      <c r="B1109" s="267" t="s">
        <v>172</v>
      </c>
      <c r="C1109" s="268" t="s">
        <v>172</v>
      </c>
      <c r="D1109" s="99" t="s">
        <v>28</v>
      </c>
      <c r="E1109" s="54">
        <v>5001382879</v>
      </c>
      <c r="F1109" s="56">
        <v>24</v>
      </c>
      <c r="G1109" s="54" t="s">
        <v>26</v>
      </c>
      <c r="H1109" s="54" t="s">
        <v>52</v>
      </c>
      <c r="I1109" s="54">
        <v>18</v>
      </c>
      <c r="J1109" s="57">
        <v>2512</v>
      </c>
      <c r="K1109" s="57">
        <v>2189</v>
      </c>
      <c r="L1109" s="57">
        <v>2196</v>
      </c>
      <c r="M1109" s="57">
        <v>2321</v>
      </c>
      <c r="N1109" s="57">
        <v>2386</v>
      </c>
      <c r="O1109" s="57">
        <v>2339</v>
      </c>
      <c r="P1109" s="57">
        <v>2342</v>
      </c>
      <c r="Q1109" s="57">
        <v>2480</v>
      </c>
      <c r="R1109" s="57">
        <v>2318</v>
      </c>
      <c r="S1109" s="57">
        <v>2462</v>
      </c>
      <c r="T1109" s="57">
        <v>2247</v>
      </c>
      <c r="U1109" s="57">
        <v>2294</v>
      </c>
    </row>
    <row r="1110" spans="1:21" x14ac:dyDescent="0.2">
      <c r="A1110" s="266" t="s">
        <v>172</v>
      </c>
      <c r="B1110" s="267" t="s">
        <v>172</v>
      </c>
      <c r="C1110" s="268" t="s">
        <v>172</v>
      </c>
      <c r="D1110" s="99" t="s">
        <v>28</v>
      </c>
      <c r="E1110" s="54">
        <v>5001838634</v>
      </c>
      <c r="F1110" s="56">
        <v>24</v>
      </c>
      <c r="G1110" s="54" t="s">
        <v>26</v>
      </c>
      <c r="H1110" s="54" t="s">
        <v>52</v>
      </c>
      <c r="I1110" s="54">
        <v>18</v>
      </c>
      <c r="J1110" s="57">
        <v>3831</v>
      </c>
      <c r="K1110" s="57">
        <v>3576</v>
      </c>
      <c r="L1110" s="57">
        <v>3658</v>
      </c>
      <c r="M1110" s="57">
        <v>3792</v>
      </c>
      <c r="N1110" s="57">
        <v>3739</v>
      </c>
      <c r="O1110" s="57">
        <v>3784</v>
      </c>
      <c r="P1110" s="57">
        <v>4123</v>
      </c>
      <c r="Q1110" s="57">
        <v>3725</v>
      </c>
      <c r="R1110" s="57">
        <v>4240</v>
      </c>
      <c r="S1110" s="57">
        <v>3758</v>
      </c>
      <c r="T1110" s="57">
        <v>3608</v>
      </c>
      <c r="U1110" s="57">
        <v>4091</v>
      </c>
    </row>
    <row r="1111" spans="1:21" x14ac:dyDescent="0.2">
      <c r="A1111" s="266" t="s">
        <v>172</v>
      </c>
      <c r="B1111" s="267" t="s">
        <v>172</v>
      </c>
      <c r="C1111" s="268" t="s">
        <v>172</v>
      </c>
      <c r="D1111" s="99" t="s">
        <v>28</v>
      </c>
      <c r="E1111" s="54">
        <v>5001767759</v>
      </c>
      <c r="F1111" s="56">
        <v>24</v>
      </c>
      <c r="G1111" s="54" t="s">
        <v>26</v>
      </c>
      <c r="H1111" s="54" t="s">
        <v>52</v>
      </c>
      <c r="I1111" s="54">
        <v>18</v>
      </c>
      <c r="J1111" s="57">
        <v>6042</v>
      </c>
      <c r="K1111" s="57">
        <v>5409</v>
      </c>
      <c r="L1111" s="57">
        <v>5345</v>
      </c>
      <c r="M1111" s="57">
        <v>5395</v>
      </c>
      <c r="N1111" s="57">
        <v>6298</v>
      </c>
      <c r="O1111" s="57">
        <v>5930</v>
      </c>
      <c r="P1111" s="57">
        <v>6489</v>
      </c>
      <c r="Q1111" s="57">
        <v>6112</v>
      </c>
      <c r="R1111" s="57">
        <v>6056</v>
      </c>
      <c r="S1111" s="57">
        <v>6302</v>
      </c>
      <c r="T1111" s="57">
        <v>5677</v>
      </c>
      <c r="U1111" s="57">
        <v>5927</v>
      </c>
    </row>
    <row r="1112" spans="1:21" x14ac:dyDescent="0.2">
      <c r="A1112" s="266" t="s">
        <v>172</v>
      </c>
      <c r="B1112" s="267" t="s">
        <v>172</v>
      </c>
      <c r="C1112" s="268" t="s">
        <v>172</v>
      </c>
      <c r="D1112" s="99" t="s">
        <v>28</v>
      </c>
      <c r="E1112" s="54">
        <v>5001531043</v>
      </c>
      <c r="F1112" s="56">
        <v>24</v>
      </c>
      <c r="G1112" s="54" t="s">
        <v>26</v>
      </c>
      <c r="H1112" s="54" t="s">
        <v>52</v>
      </c>
      <c r="I1112" s="54">
        <v>18</v>
      </c>
      <c r="J1112" s="57">
        <v>3120</v>
      </c>
      <c r="K1112" s="57">
        <v>3102</v>
      </c>
      <c r="L1112" s="57">
        <v>2668</v>
      </c>
      <c r="M1112" s="57">
        <v>2944</v>
      </c>
      <c r="N1112" s="57">
        <v>3082</v>
      </c>
      <c r="O1112" s="57">
        <v>3243</v>
      </c>
      <c r="P1112" s="57">
        <v>3003</v>
      </c>
      <c r="Q1112" s="57">
        <v>3082</v>
      </c>
      <c r="R1112" s="57">
        <v>3605.8820000000001</v>
      </c>
      <c r="S1112" s="57">
        <v>2858.1179999999999</v>
      </c>
      <c r="T1112" s="57">
        <v>3408</v>
      </c>
      <c r="U1112" s="57">
        <v>3221</v>
      </c>
    </row>
    <row r="1113" spans="1:21" x14ac:dyDescent="0.2">
      <c r="A1113" s="266" t="s">
        <v>172</v>
      </c>
      <c r="B1113" s="267" t="s">
        <v>172</v>
      </c>
      <c r="C1113" s="268" t="s">
        <v>172</v>
      </c>
      <c r="D1113" s="99" t="s">
        <v>28</v>
      </c>
      <c r="E1113" s="54">
        <v>5000560600</v>
      </c>
      <c r="F1113" s="56">
        <v>24</v>
      </c>
      <c r="G1113" s="54" t="s">
        <v>26</v>
      </c>
      <c r="H1113" s="54" t="s">
        <v>52</v>
      </c>
      <c r="I1113" s="54">
        <v>18</v>
      </c>
      <c r="J1113" s="57">
        <v>4051</v>
      </c>
      <c r="K1113" s="57">
        <v>3929</v>
      </c>
      <c r="L1113" s="57">
        <v>4318</v>
      </c>
      <c r="M1113" s="57">
        <v>3863</v>
      </c>
      <c r="N1113" s="57">
        <v>4142</v>
      </c>
      <c r="O1113" s="57">
        <v>3888</v>
      </c>
      <c r="P1113" s="57">
        <v>4180</v>
      </c>
      <c r="Q1113" s="57">
        <v>4050</v>
      </c>
      <c r="R1113" s="57">
        <v>4627</v>
      </c>
      <c r="S1113" s="57">
        <v>4245</v>
      </c>
      <c r="T1113" s="57">
        <v>4115</v>
      </c>
      <c r="U1113" s="57">
        <v>4631</v>
      </c>
    </row>
    <row r="1114" spans="1:21" x14ac:dyDescent="0.2">
      <c r="A1114" s="266" t="s">
        <v>172</v>
      </c>
      <c r="B1114" s="267" t="s">
        <v>172</v>
      </c>
      <c r="C1114" s="268" t="s">
        <v>172</v>
      </c>
      <c r="D1114" s="99" t="s">
        <v>28</v>
      </c>
      <c r="E1114" s="54">
        <v>5000177447</v>
      </c>
      <c r="F1114" s="56">
        <v>24</v>
      </c>
      <c r="G1114" s="54" t="s">
        <v>26</v>
      </c>
      <c r="H1114" s="54" t="s">
        <v>52</v>
      </c>
      <c r="I1114" s="54">
        <v>18</v>
      </c>
      <c r="J1114" s="57">
        <v>3832.4760000000001</v>
      </c>
      <c r="K1114" s="57"/>
      <c r="L1114" s="57">
        <v>3691.4749999999999</v>
      </c>
      <c r="M1114" s="57"/>
      <c r="N1114" s="57">
        <v>8521.0490000000009</v>
      </c>
      <c r="O1114" s="57"/>
      <c r="P1114" s="57">
        <v>3889.4760000000001</v>
      </c>
      <c r="Q1114" s="57"/>
      <c r="R1114" s="57">
        <v>6785.5240000000003</v>
      </c>
      <c r="S1114" s="57"/>
      <c r="T1114" s="57">
        <v>5513.0150000000003</v>
      </c>
      <c r="U1114" s="57"/>
    </row>
    <row r="1115" spans="1:21" x14ac:dyDescent="0.2">
      <c r="A1115" s="266" t="s">
        <v>172</v>
      </c>
      <c r="B1115" s="267" t="s">
        <v>172</v>
      </c>
      <c r="C1115" s="268" t="s">
        <v>172</v>
      </c>
      <c r="D1115" s="99" t="s">
        <v>28</v>
      </c>
      <c r="E1115" s="54">
        <v>5000928278</v>
      </c>
      <c r="F1115" s="56">
        <v>24</v>
      </c>
      <c r="G1115" s="54" t="s">
        <v>26</v>
      </c>
      <c r="H1115" s="54" t="s">
        <v>52</v>
      </c>
      <c r="I1115" s="54">
        <v>18</v>
      </c>
      <c r="J1115" s="57">
        <v>8909</v>
      </c>
      <c r="K1115" s="57">
        <v>7919</v>
      </c>
      <c r="L1115" s="57">
        <v>7824</v>
      </c>
      <c r="M1115" s="57">
        <v>7873</v>
      </c>
      <c r="N1115" s="57">
        <v>8399</v>
      </c>
      <c r="O1115" s="57">
        <v>8128</v>
      </c>
      <c r="P1115" s="57">
        <v>7957</v>
      </c>
      <c r="Q1115" s="57">
        <v>8649</v>
      </c>
      <c r="R1115" s="57">
        <v>8188</v>
      </c>
      <c r="S1115" s="57">
        <v>8790</v>
      </c>
      <c r="T1115" s="57">
        <v>8195</v>
      </c>
      <c r="U1115" s="57">
        <v>9024</v>
      </c>
    </row>
    <row r="1116" spans="1:21" x14ac:dyDescent="0.2">
      <c r="A1116" s="266" t="s">
        <v>172</v>
      </c>
      <c r="B1116" s="267" t="s">
        <v>172</v>
      </c>
      <c r="C1116" s="268" t="s">
        <v>172</v>
      </c>
      <c r="D1116" s="99" t="s">
        <v>28</v>
      </c>
      <c r="E1116" s="54">
        <v>5001684714</v>
      </c>
      <c r="F1116" s="56">
        <v>24</v>
      </c>
      <c r="G1116" s="54" t="s">
        <v>26</v>
      </c>
      <c r="H1116" s="54" t="s">
        <v>52</v>
      </c>
      <c r="I1116" s="54">
        <v>18</v>
      </c>
      <c r="J1116" s="57">
        <v>1464</v>
      </c>
      <c r="K1116" s="57">
        <v>1403</v>
      </c>
      <c r="L1116" s="57">
        <v>1506</v>
      </c>
      <c r="M1116" s="57">
        <v>1473</v>
      </c>
      <c r="N1116" s="57">
        <v>1440</v>
      </c>
      <c r="O1116" s="57">
        <v>1628</v>
      </c>
      <c r="P1116" s="57">
        <v>1561</v>
      </c>
      <c r="Q1116" s="57">
        <v>1565</v>
      </c>
      <c r="R1116" s="57">
        <v>1657</v>
      </c>
      <c r="S1116" s="57">
        <v>1533</v>
      </c>
      <c r="T1116" s="57">
        <v>1370</v>
      </c>
      <c r="U1116" s="57">
        <v>1558</v>
      </c>
    </row>
    <row r="1117" spans="1:21" x14ac:dyDescent="0.2">
      <c r="A1117" s="266" t="s">
        <v>172</v>
      </c>
      <c r="B1117" s="267" t="s">
        <v>172</v>
      </c>
      <c r="C1117" s="268" t="s">
        <v>172</v>
      </c>
      <c r="D1117" s="99" t="s">
        <v>28</v>
      </c>
      <c r="E1117" s="54">
        <v>5000133498</v>
      </c>
      <c r="F1117" s="56">
        <v>24</v>
      </c>
      <c r="G1117" s="54" t="s">
        <v>26</v>
      </c>
      <c r="H1117" s="54" t="s">
        <v>52</v>
      </c>
      <c r="I1117" s="54">
        <v>18</v>
      </c>
      <c r="J1117" s="57">
        <v>4483</v>
      </c>
      <c r="K1117" s="57">
        <v>4139</v>
      </c>
      <c r="L1117" s="57">
        <v>4144</v>
      </c>
      <c r="M1117" s="57">
        <v>4580</v>
      </c>
      <c r="N1117" s="57">
        <v>4212</v>
      </c>
      <c r="O1117" s="57">
        <v>4368</v>
      </c>
      <c r="P1117" s="57">
        <v>4639</v>
      </c>
      <c r="Q1117" s="57">
        <v>4343</v>
      </c>
      <c r="R1117" s="57">
        <v>4359</v>
      </c>
      <c r="S1117" s="57">
        <v>4698</v>
      </c>
      <c r="T1117" s="57">
        <v>4341</v>
      </c>
      <c r="U1117" s="57">
        <v>6243</v>
      </c>
    </row>
    <row r="1118" spans="1:21" x14ac:dyDescent="0.2">
      <c r="A1118" s="266" t="s">
        <v>172</v>
      </c>
      <c r="B1118" s="267" t="s">
        <v>172</v>
      </c>
      <c r="C1118" s="268" t="s">
        <v>172</v>
      </c>
      <c r="D1118" s="99" t="s">
        <v>28</v>
      </c>
      <c r="E1118" s="54">
        <v>5000884178</v>
      </c>
      <c r="F1118" s="56">
        <v>24</v>
      </c>
      <c r="G1118" s="54" t="s">
        <v>26</v>
      </c>
      <c r="H1118" s="54" t="s">
        <v>52</v>
      </c>
      <c r="I1118" s="54">
        <v>18</v>
      </c>
      <c r="J1118" s="57">
        <v>3727</v>
      </c>
      <c r="K1118" s="57">
        <v>3498</v>
      </c>
      <c r="L1118" s="57">
        <v>3712</v>
      </c>
      <c r="M1118" s="57">
        <v>3516</v>
      </c>
      <c r="N1118" s="57">
        <v>3732</v>
      </c>
      <c r="O1118" s="57">
        <v>4034</v>
      </c>
      <c r="P1118" s="57">
        <v>3897</v>
      </c>
      <c r="Q1118" s="57">
        <v>3769</v>
      </c>
      <c r="R1118" s="57">
        <v>4261</v>
      </c>
      <c r="S1118" s="57">
        <v>3661</v>
      </c>
      <c r="T1118" s="57">
        <v>3710</v>
      </c>
      <c r="U1118" s="57">
        <v>4056</v>
      </c>
    </row>
    <row r="1119" spans="1:21" x14ac:dyDescent="0.2">
      <c r="A1119" s="266" t="s">
        <v>172</v>
      </c>
      <c r="B1119" s="267" t="s">
        <v>172</v>
      </c>
      <c r="C1119" s="268" t="s">
        <v>172</v>
      </c>
      <c r="D1119" s="99" t="s">
        <v>28</v>
      </c>
      <c r="E1119" s="54">
        <v>5001110474</v>
      </c>
      <c r="F1119" s="56">
        <v>24</v>
      </c>
      <c r="G1119" s="54" t="s">
        <v>26</v>
      </c>
      <c r="H1119" s="54" t="s">
        <v>52</v>
      </c>
      <c r="I1119" s="54">
        <v>18</v>
      </c>
      <c r="J1119" s="57">
        <v>1992</v>
      </c>
      <c r="K1119" s="57">
        <v>1887</v>
      </c>
      <c r="L1119" s="57">
        <v>2085</v>
      </c>
      <c r="M1119" s="57">
        <v>1921</v>
      </c>
      <c r="N1119" s="57">
        <v>1940</v>
      </c>
      <c r="O1119" s="57">
        <v>2059</v>
      </c>
      <c r="P1119" s="57">
        <v>2068</v>
      </c>
      <c r="Q1119" s="57">
        <v>2021</v>
      </c>
      <c r="R1119" s="57">
        <v>2226</v>
      </c>
      <c r="S1119" s="57">
        <v>1868</v>
      </c>
      <c r="T1119" s="57">
        <v>2123</v>
      </c>
      <c r="U1119" s="57">
        <v>2096</v>
      </c>
    </row>
    <row r="1120" spans="1:21" x14ac:dyDescent="0.2">
      <c r="A1120" s="266" t="s">
        <v>172</v>
      </c>
      <c r="B1120" s="267" t="s">
        <v>172</v>
      </c>
      <c r="C1120" s="268" t="s">
        <v>172</v>
      </c>
      <c r="D1120" s="99" t="s">
        <v>28</v>
      </c>
      <c r="E1120" s="54">
        <v>5000234721</v>
      </c>
      <c r="F1120" s="56">
        <v>24</v>
      </c>
      <c r="G1120" s="54" t="s">
        <v>26</v>
      </c>
      <c r="H1120" s="54" t="s">
        <v>52</v>
      </c>
      <c r="I1120" s="54">
        <v>18</v>
      </c>
      <c r="J1120" s="57">
        <v>2904</v>
      </c>
      <c r="K1120" s="57">
        <v>2534</v>
      </c>
      <c r="L1120" s="57">
        <v>2547</v>
      </c>
      <c r="M1120" s="57">
        <v>2813</v>
      </c>
      <c r="N1120" s="57">
        <v>2569</v>
      </c>
      <c r="O1120" s="57">
        <v>2678</v>
      </c>
      <c r="P1120" s="57">
        <v>2870</v>
      </c>
      <c r="Q1120" s="57">
        <v>2676</v>
      </c>
      <c r="R1120" s="57">
        <v>2649</v>
      </c>
      <c r="S1120" s="57">
        <v>2717</v>
      </c>
      <c r="T1120" s="57">
        <v>2521</v>
      </c>
      <c r="U1120" s="57">
        <v>2870</v>
      </c>
    </row>
    <row r="1121" spans="1:21" x14ac:dyDescent="0.2">
      <c r="A1121" s="266" t="s">
        <v>172</v>
      </c>
      <c r="B1121" s="267" t="s">
        <v>172</v>
      </c>
      <c r="C1121" s="268" t="s">
        <v>172</v>
      </c>
      <c r="D1121" s="99" t="s">
        <v>28</v>
      </c>
      <c r="E1121" s="54">
        <v>5001444515</v>
      </c>
      <c r="F1121" s="56">
        <v>24</v>
      </c>
      <c r="G1121" s="54" t="s">
        <v>26</v>
      </c>
      <c r="H1121" s="54" t="s">
        <v>52</v>
      </c>
      <c r="I1121" s="54">
        <v>18</v>
      </c>
      <c r="J1121" s="57">
        <v>2704</v>
      </c>
      <c r="K1121" s="57">
        <v>2580</v>
      </c>
      <c r="L1121" s="57">
        <v>2531</v>
      </c>
      <c r="M1121" s="57">
        <v>2721</v>
      </c>
      <c r="N1121" s="57">
        <v>2654</v>
      </c>
      <c r="O1121" s="57">
        <v>2650</v>
      </c>
      <c r="P1121" s="57">
        <v>2815</v>
      </c>
      <c r="Q1121" s="57">
        <v>2495</v>
      </c>
      <c r="R1121" s="57">
        <v>2588</v>
      </c>
      <c r="S1121" s="57">
        <v>2649</v>
      </c>
      <c r="T1121" s="57">
        <v>2564</v>
      </c>
      <c r="U1121" s="57">
        <v>2908</v>
      </c>
    </row>
    <row r="1122" spans="1:21" x14ac:dyDescent="0.2">
      <c r="A1122" s="266" t="s">
        <v>172</v>
      </c>
      <c r="B1122" s="267" t="s">
        <v>172</v>
      </c>
      <c r="C1122" s="268" t="s">
        <v>172</v>
      </c>
      <c r="D1122" s="99" t="s">
        <v>28</v>
      </c>
      <c r="E1122" s="54">
        <v>5000956486</v>
      </c>
      <c r="F1122" s="56">
        <v>24</v>
      </c>
      <c r="G1122" s="54" t="s">
        <v>26</v>
      </c>
      <c r="H1122" s="54" t="s">
        <v>52</v>
      </c>
      <c r="I1122" s="54">
        <v>18</v>
      </c>
      <c r="J1122" s="57">
        <v>3412</v>
      </c>
      <c r="K1122" s="57">
        <v>3310</v>
      </c>
      <c r="L1122" s="57">
        <v>3559</v>
      </c>
      <c r="M1122" s="57">
        <v>3348</v>
      </c>
      <c r="N1122" s="57">
        <v>6415</v>
      </c>
      <c r="O1122" s="57">
        <v>6709</v>
      </c>
      <c r="P1122" s="57">
        <v>6623</v>
      </c>
      <c r="Q1122" s="57">
        <v>6539</v>
      </c>
      <c r="R1122" s="57">
        <v>7820</v>
      </c>
      <c r="S1122" s="57">
        <v>6769</v>
      </c>
      <c r="T1122" s="57">
        <v>6962</v>
      </c>
      <c r="U1122" s="57">
        <v>7691</v>
      </c>
    </row>
    <row r="1123" spans="1:21" x14ac:dyDescent="0.2">
      <c r="A1123" s="266" t="s">
        <v>172</v>
      </c>
      <c r="B1123" s="267" t="s">
        <v>172</v>
      </c>
      <c r="C1123" s="268" t="s">
        <v>172</v>
      </c>
      <c r="D1123" s="99" t="s">
        <v>28</v>
      </c>
      <c r="E1123" s="54">
        <v>5000221729</v>
      </c>
      <c r="F1123" s="56">
        <v>24</v>
      </c>
      <c r="G1123" s="54" t="s">
        <v>26</v>
      </c>
      <c r="H1123" s="54" t="s">
        <v>52</v>
      </c>
      <c r="I1123" s="54">
        <v>18</v>
      </c>
      <c r="J1123" s="57">
        <v>2705</v>
      </c>
      <c r="K1123" s="57">
        <v>2799</v>
      </c>
      <c r="L1123" s="57">
        <v>2906</v>
      </c>
      <c r="M1123" s="57">
        <v>2815</v>
      </c>
      <c r="N1123" s="57">
        <v>3041</v>
      </c>
      <c r="O1123" s="57">
        <v>2977</v>
      </c>
      <c r="P1123" s="57">
        <v>3452</v>
      </c>
      <c r="Q1123" s="57">
        <v>3180</v>
      </c>
      <c r="R1123" s="57">
        <v>3372</v>
      </c>
      <c r="S1123" s="57">
        <v>3075</v>
      </c>
      <c r="T1123" s="57">
        <v>2965</v>
      </c>
      <c r="U1123" s="57">
        <v>3059</v>
      </c>
    </row>
    <row r="1124" spans="1:21" x14ac:dyDescent="0.2">
      <c r="A1124" s="266" t="s">
        <v>172</v>
      </c>
      <c r="B1124" s="267" t="s">
        <v>172</v>
      </c>
      <c r="C1124" s="268" t="s">
        <v>172</v>
      </c>
      <c r="D1124" s="99" t="s">
        <v>28</v>
      </c>
      <c r="E1124" s="54">
        <v>5000263976</v>
      </c>
      <c r="F1124" s="56">
        <v>24</v>
      </c>
      <c r="G1124" s="54" t="s">
        <v>26</v>
      </c>
      <c r="H1124" s="54" t="s">
        <v>52</v>
      </c>
      <c r="I1124" s="54">
        <v>18</v>
      </c>
      <c r="J1124" s="57">
        <v>8000</v>
      </c>
      <c r="K1124" s="57">
        <v>7852</v>
      </c>
      <c r="L1124" s="57">
        <v>8492</v>
      </c>
      <c r="M1124" s="57">
        <v>8393</v>
      </c>
      <c r="N1124" s="57">
        <v>8026</v>
      </c>
      <c r="O1124" s="57">
        <v>9673</v>
      </c>
      <c r="P1124" s="57">
        <v>9147</v>
      </c>
      <c r="Q1124" s="57">
        <v>9180</v>
      </c>
      <c r="R1124" s="57">
        <v>9768</v>
      </c>
      <c r="S1124" s="57">
        <v>9155</v>
      </c>
      <c r="T1124" s="57">
        <v>9898</v>
      </c>
      <c r="U1124" s="57">
        <v>8477</v>
      </c>
    </row>
    <row r="1125" spans="1:21" x14ac:dyDescent="0.2">
      <c r="A1125" s="266" t="s">
        <v>172</v>
      </c>
      <c r="B1125" s="267" t="s">
        <v>172</v>
      </c>
      <c r="C1125" s="268" t="s">
        <v>172</v>
      </c>
      <c r="D1125" s="99" t="s">
        <v>28</v>
      </c>
      <c r="E1125" s="54">
        <v>5001522479</v>
      </c>
      <c r="F1125" s="56">
        <v>24</v>
      </c>
      <c r="G1125" s="54" t="s">
        <v>26</v>
      </c>
      <c r="H1125" s="54" t="s">
        <v>52</v>
      </c>
      <c r="I1125" s="54">
        <v>18</v>
      </c>
      <c r="J1125" s="57">
        <v>6629</v>
      </c>
      <c r="K1125" s="57">
        <v>6695</v>
      </c>
      <c r="L1125" s="57">
        <v>6663</v>
      </c>
      <c r="M1125" s="57">
        <v>6576</v>
      </c>
      <c r="N1125" s="57">
        <v>7395</v>
      </c>
      <c r="O1125" s="57">
        <v>6238</v>
      </c>
      <c r="P1125" s="57">
        <v>6628</v>
      </c>
      <c r="Q1125" s="57">
        <v>7023</v>
      </c>
      <c r="R1125" s="57">
        <v>7211</v>
      </c>
      <c r="S1125" s="57">
        <v>6726</v>
      </c>
      <c r="T1125" s="57">
        <v>7339</v>
      </c>
      <c r="U1125" s="57">
        <v>7032</v>
      </c>
    </row>
    <row r="1126" spans="1:21" x14ac:dyDescent="0.2">
      <c r="A1126" s="266" t="s">
        <v>172</v>
      </c>
      <c r="B1126" s="267" t="s">
        <v>172</v>
      </c>
      <c r="C1126" s="268" t="s">
        <v>172</v>
      </c>
      <c r="D1126" s="99" t="s">
        <v>28</v>
      </c>
      <c r="E1126" s="54">
        <v>5001931715</v>
      </c>
      <c r="F1126" s="56">
        <v>24</v>
      </c>
      <c r="G1126" s="54" t="s">
        <v>26</v>
      </c>
      <c r="H1126" s="54" t="s">
        <v>52</v>
      </c>
      <c r="I1126" s="54">
        <v>18</v>
      </c>
      <c r="J1126" s="57">
        <v>2286</v>
      </c>
      <c r="K1126" s="57">
        <v>2622.9679999999998</v>
      </c>
      <c r="L1126" s="57">
        <v>2196.0320000000002</v>
      </c>
      <c r="M1126" s="57">
        <v>2724</v>
      </c>
      <c r="N1126" s="57">
        <v>2888</v>
      </c>
      <c r="O1126" s="57">
        <v>3067</v>
      </c>
      <c r="P1126" s="57">
        <v>2960</v>
      </c>
      <c r="Q1126" s="57">
        <v>3037</v>
      </c>
      <c r="R1126" s="57">
        <v>3273</v>
      </c>
      <c r="S1126" s="57">
        <v>2893</v>
      </c>
      <c r="T1126" s="57">
        <v>3079</v>
      </c>
      <c r="U1126" s="57">
        <v>2852</v>
      </c>
    </row>
    <row r="1127" spans="1:21" x14ac:dyDescent="0.2">
      <c r="A1127" s="266" t="s">
        <v>172</v>
      </c>
      <c r="B1127" s="267" t="s">
        <v>172</v>
      </c>
      <c r="C1127" s="268" t="s">
        <v>172</v>
      </c>
      <c r="D1127" s="99" t="s">
        <v>28</v>
      </c>
      <c r="E1127" s="54">
        <v>5001893933</v>
      </c>
      <c r="F1127" s="56">
        <v>24</v>
      </c>
      <c r="G1127" s="54" t="s">
        <v>26</v>
      </c>
      <c r="H1127" s="54" t="s">
        <v>52</v>
      </c>
      <c r="I1127" s="54">
        <v>18</v>
      </c>
      <c r="J1127" s="57">
        <v>5044</v>
      </c>
      <c r="K1127" s="57">
        <v>4698</v>
      </c>
      <c r="L1127" s="57">
        <v>4853</v>
      </c>
      <c r="M1127" s="57">
        <v>5022</v>
      </c>
      <c r="N1127" s="57">
        <v>4864</v>
      </c>
      <c r="O1127" s="57">
        <v>4861</v>
      </c>
      <c r="P1127" s="57">
        <v>5187</v>
      </c>
      <c r="Q1127" s="57">
        <v>4690</v>
      </c>
      <c r="R1127" s="57">
        <v>5339</v>
      </c>
      <c r="S1127" s="57">
        <v>4833</v>
      </c>
      <c r="T1127" s="57">
        <v>4440</v>
      </c>
      <c r="U1127" s="57">
        <v>4695</v>
      </c>
    </row>
    <row r="1128" spans="1:21" x14ac:dyDescent="0.2">
      <c r="A1128" s="266" t="s">
        <v>172</v>
      </c>
      <c r="B1128" s="267" t="s">
        <v>172</v>
      </c>
      <c r="C1128" s="268" t="s">
        <v>172</v>
      </c>
      <c r="D1128" s="99" t="s">
        <v>28</v>
      </c>
      <c r="E1128" s="54">
        <v>5000918815</v>
      </c>
      <c r="F1128" s="56">
        <v>24</v>
      </c>
      <c r="G1128" s="54" t="s">
        <v>26</v>
      </c>
      <c r="H1128" s="54" t="s">
        <v>52</v>
      </c>
      <c r="I1128" s="54">
        <v>18</v>
      </c>
      <c r="J1128" s="57">
        <v>7022</v>
      </c>
      <c r="K1128" s="57">
        <v>6231</v>
      </c>
      <c r="L1128" s="57">
        <v>6306</v>
      </c>
      <c r="M1128" s="57">
        <v>6623</v>
      </c>
      <c r="N1128" s="57">
        <v>6972</v>
      </c>
      <c r="O1128" s="57">
        <v>6828</v>
      </c>
      <c r="P1128" s="57">
        <v>6885</v>
      </c>
      <c r="Q1128" s="57">
        <v>7213</v>
      </c>
      <c r="R1128" s="57">
        <v>6831</v>
      </c>
      <c r="S1128" s="57">
        <v>7302</v>
      </c>
      <c r="T1128" s="57">
        <v>6616</v>
      </c>
      <c r="U1128" s="57">
        <v>6916</v>
      </c>
    </row>
    <row r="1129" spans="1:21" x14ac:dyDescent="0.2">
      <c r="A1129" s="266" t="s">
        <v>172</v>
      </c>
      <c r="B1129" s="267" t="s">
        <v>172</v>
      </c>
      <c r="C1129" s="268" t="s">
        <v>172</v>
      </c>
      <c r="D1129" s="99" t="s">
        <v>28</v>
      </c>
      <c r="E1129" s="54">
        <v>5000140637</v>
      </c>
      <c r="F1129" s="56">
        <v>24</v>
      </c>
      <c r="G1129" s="54" t="s">
        <v>26</v>
      </c>
      <c r="H1129" s="54" t="s">
        <v>52</v>
      </c>
      <c r="I1129" s="54">
        <v>18</v>
      </c>
      <c r="J1129" s="57">
        <v>4457</v>
      </c>
      <c r="K1129" s="57">
        <v>4365</v>
      </c>
      <c r="L1129" s="57">
        <v>4363</v>
      </c>
      <c r="M1129" s="57">
        <v>4981</v>
      </c>
      <c r="N1129" s="57">
        <v>4706</v>
      </c>
      <c r="O1129" s="57">
        <v>4949</v>
      </c>
      <c r="P1129" s="57">
        <v>5422</v>
      </c>
      <c r="Q1129" s="57">
        <v>5044</v>
      </c>
      <c r="R1129" s="57">
        <v>5362</v>
      </c>
      <c r="S1129" s="57">
        <v>4980</v>
      </c>
      <c r="T1129" s="57">
        <v>5116</v>
      </c>
      <c r="U1129" s="57">
        <v>4216</v>
      </c>
    </row>
    <row r="1130" spans="1:21" x14ac:dyDescent="0.2">
      <c r="A1130" s="266" t="s">
        <v>172</v>
      </c>
      <c r="B1130" s="267" t="s">
        <v>172</v>
      </c>
      <c r="C1130" s="268" t="s">
        <v>172</v>
      </c>
      <c r="D1130" s="99" t="s">
        <v>28</v>
      </c>
      <c r="E1130" s="54">
        <v>5001604379</v>
      </c>
      <c r="F1130" s="56">
        <v>24</v>
      </c>
      <c r="G1130" s="54" t="s">
        <v>26</v>
      </c>
      <c r="H1130" s="54" t="s">
        <v>52</v>
      </c>
      <c r="I1130" s="54">
        <v>18</v>
      </c>
      <c r="J1130" s="57">
        <v>4022</v>
      </c>
      <c r="K1130" s="57">
        <v>3718</v>
      </c>
      <c r="L1130" s="57">
        <v>3955</v>
      </c>
      <c r="M1130" s="57">
        <v>3920</v>
      </c>
      <c r="N1130" s="57">
        <v>4504</v>
      </c>
      <c r="O1130" s="57">
        <v>5384</v>
      </c>
      <c r="P1130" s="57">
        <v>8813</v>
      </c>
      <c r="Q1130" s="57">
        <v>7053</v>
      </c>
      <c r="R1130" s="57">
        <v>8094</v>
      </c>
      <c r="S1130" s="57">
        <v>8063</v>
      </c>
      <c r="T1130" s="57">
        <v>7788</v>
      </c>
      <c r="U1130" s="57">
        <v>8555</v>
      </c>
    </row>
    <row r="1131" spans="1:21" x14ac:dyDescent="0.2">
      <c r="A1131" s="266" t="s">
        <v>172</v>
      </c>
      <c r="B1131" s="267" t="s">
        <v>172</v>
      </c>
      <c r="C1131" s="268" t="s">
        <v>172</v>
      </c>
      <c r="D1131" s="99" t="s">
        <v>28</v>
      </c>
      <c r="E1131" s="54">
        <v>5000261995</v>
      </c>
      <c r="F1131" s="56">
        <v>24</v>
      </c>
      <c r="G1131" s="54" t="s">
        <v>26</v>
      </c>
      <c r="H1131" s="54" t="s">
        <v>52</v>
      </c>
      <c r="I1131" s="54">
        <v>18</v>
      </c>
      <c r="J1131" s="57">
        <v>5297</v>
      </c>
      <c r="K1131" s="57">
        <v>5888</v>
      </c>
      <c r="L1131" s="57">
        <v>5796</v>
      </c>
      <c r="M1131" s="57">
        <v>6687</v>
      </c>
      <c r="N1131" s="57">
        <v>6156</v>
      </c>
      <c r="O1131" s="57">
        <v>6472</v>
      </c>
      <c r="P1131" s="57">
        <v>6960</v>
      </c>
      <c r="Q1131" s="57">
        <v>6584</v>
      </c>
      <c r="R1131" s="57">
        <v>6624</v>
      </c>
      <c r="S1131" s="57">
        <v>7073</v>
      </c>
      <c r="T1131" s="57">
        <v>6404</v>
      </c>
      <c r="U1131" s="57">
        <v>7132</v>
      </c>
    </row>
    <row r="1132" spans="1:21" x14ac:dyDescent="0.2">
      <c r="A1132" s="266" t="s">
        <v>172</v>
      </c>
      <c r="B1132" s="267" t="s">
        <v>172</v>
      </c>
      <c r="C1132" s="268" t="s">
        <v>172</v>
      </c>
      <c r="D1132" s="99" t="s">
        <v>28</v>
      </c>
      <c r="E1132" s="54">
        <v>5001509981</v>
      </c>
      <c r="F1132" s="56">
        <v>24</v>
      </c>
      <c r="G1132" s="54" t="s">
        <v>26</v>
      </c>
      <c r="H1132" s="54" t="s">
        <v>52</v>
      </c>
      <c r="I1132" s="54">
        <v>18</v>
      </c>
      <c r="J1132" s="57">
        <v>7736</v>
      </c>
      <c r="K1132" s="57">
        <v>6985</v>
      </c>
      <c r="L1132" s="57">
        <v>6646</v>
      </c>
      <c r="M1132" s="57">
        <v>7670</v>
      </c>
      <c r="N1132" s="57">
        <v>6741</v>
      </c>
      <c r="O1132" s="57">
        <v>7163</v>
      </c>
      <c r="P1132" s="57">
        <v>7738</v>
      </c>
      <c r="Q1132" s="57">
        <v>7372</v>
      </c>
      <c r="R1132" s="57">
        <v>8014</v>
      </c>
      <c r="S1132" s="57">
        <v>7487</v>
      </c>
      <c r="T1132" s="57">
        <v>8205</v>
      </c>
      <c r="U1132" s="57">
        <v>7184</v>
      </c>
    </row>
    <row r="1133" spans="1:21" x14ac:dyDescent="0.2">
      <c r="A1133" s="266" t="s">
        <v>172</v>
      </c>
      <c r="B1133" s="267" t="s">
        <v>172</v>
      </c>
      <c r="C1133" s="268" t="s">
        <v>172</v>
      </c>
      <c r="D1133" s="99" t="s">
        <v>28</v>
      </c>
      <c r="E1133" s="54">
        <v>5000283930</v>
      </c>
      <c r="F1133" s="56">
        <v>24</v>
      </c>
      <c r="G1133" s="54" t="s">
        <v>26</v>
      </c>
      <c r="H1133" s="54" t="s">
        <v>52</v>
      </c>
      <c r="I1133" s="54">
        <v>18</v>
      </c>
      <c r="J1133" s="57">
        <v>4794</v>
      </c>
      <c r="K1133" s="57">
        <v>4273</v>
      </c>
      <c r="L1133" s="57">
        <v>4326</v>
      </c>
      <c r="M1133" s="57">
        <v>4899</v>
      </c>
      <c r="N1133" s="57">
        <v>4623</v>
      </c>
      <c r="O1133" s="57">
        <v>4807</v>
      </c>
      <c r="P1133" s="57">
        <v>5176</v>
      </c>
      <c r="Q1133" s="57">
        <v>4806</v>
      </c>
      <c r="R1133" s="57">
        <v>4738</v>
      </c>
      <c r="S1133" s="57">
        <v>5006</v>
      </c>
      <c r="T1133" s="57">
        <v>4558</v>
      </c>
      <c r="U1133" s="57">
        <v>5159</v>
      </c>
    </row>
    <row r="1134" spans="1:21" x14ac:dyDescent="0.2">
      <c r="A1134" s="266" t="s">
        <v>172</v>
      </c>
      <c r="B1134" s="267" t="s">
        <v>172</v>
      </c>
      <c r="C1134" s="268" t="s">
        <v>172</v>
      </c>
      <c r="D1134" s="99" t="s">
        <v>28</v>
      </c>
      <c r="E1134" s="54">
        <v>5000696153</v>
      </c>
      <c r="F1134" s="56">
        <v>24</v>
      </c>
      <c r="G1134" s="54" t="s">
        <v>26</v>
      </c>
      <c r="H1134" s="54" t="s">
        <v>52</v>
      </c>
      <c r="I1134" s="54">
        <v>18</v>
      </c>
      <c r="J1134" s="57">
        <v>1702</v>
      </c>
      <c r="K1134" s="57">
        <v>1777</v>
      </c>
      <c r="L1134" s="57">
        <v>1863</v>
      </c>
      <c r="M1134" s="57">
        <v>1716</v>
      </c>
      <c r="N1134" s="57">
        <v>1698</v>
      </c>
      <c r="O1134" s="57">
        <v>1611</v>
      </c>
      <c r="P1134" s="57">
        <v>1872</v>
      </c>
      <c r="Q1134" s="57">
        <v>1723</v>
      </c>
      <c r="R1134" s="57">
        <v>1876</v>
      </c>
      <c r="S1134" s="57">
        <v>1678</v>
      </c>
      <c r="T1134" s="57">
        <v>1698</v>
      </c>
      <c r="U1134" s="57">
        <v>1905</v>
      </c>
    </row>
    <row r="1135" spans="1:21" x14ac:dyDescent="0.2">
      <c r="A1135" s="266" t="s">
        <v>172</v>
      </c>
      <c r="B1135" s="267" t="s">
        <v>172</v>
      </c>
      <c r="C1135" s="268" t="s">
        <v>172</v>
      </c>
      <c r="D1135" s="99" t="s">
        <v>28</v>
      </c>
      <c r="E1135" s="54">
        <v>5000294576</v>
      </c>
      <c r="F1135" s="56">
        <v>24</v>
      </c>
      <c r="G1135" s="54" t="s">
        <v>26</v>
      </c>
      <c r="H1135" s="54" t="s">
        <v>52</v>
      </c>
      <c r="I1135" s="54">
        <v>18</v>
      </c>
      <c r="J1135" s="57">
        <v>5858</v>
      </c>
      <c r="K1135" s="57">
        <v>5782</v>
      </c>
      <c r="L1135" s="57">
        <v>5735</v>
      </c>
      <c r="M1135" s="57">
        <v>6585</v>
      </c>
      <c r="N1135" s="57">
        <v>7488</v>
      </c>
      <c r="O1135" s="57">
        <v>7613</v>
      </c>
      <c r="P1135" s="57">
        <v>8216</v>
      </c>
      <c r="Q1135" s="57">
        <v>7359</v>
      </c>
      <c r="R1135" s="57">
        <v>7701</v>
      </c>
      <c r="S1135" s="57">
        <v>8487</v>
      </c>
      <c r="T1135" s="57">
        <v>7733</v>
      </c>
      <c r="U1135" s="57">
        <v>8475</v>
      </c>
    </row>
    <row r="1136" spans="1:21" x14ac:dyDescent="0.2">
      <c r="A1136" s="266" t="s">
        <v>172</v>
      </c>
      <c r="B1136" s="267" t="s">
        <v>172</v>
      </c>
      <c r="C1136" s="268" t="s">
        <v>172</v>
      </c>
      <c r="D1136" s="99" t="s">
        <v>28</v>
      </c>
      <c r="E1136" s="54">
        <v>5001657638</v>
      </c>
      <c r="F1136" s="56">
        <v>24</v>
      </c>
      <c r="G1136" s="54" t="s">
        <v>26</v>
      </c>
      <c r="H1136" s="54" t="s">
        <v>52</v>
      </c>
      <c r="I1136" s="54">
        <v>18</v>
      </c>
      <c r="J1136" s="57">
        <v>2868</v>
      </c>
      <c r="K1136" s="57">
        <v>2608</v>
      </c>
      <c r="L1136" s="57">
        <v>2682</v>
      </c>
      <c r="M1136" s="57">
        <v>2645</v>
      </c>
      <c r="N1136" s="57">
        <v>2926</v>
      </c>
      <c r="O1136" s="57">
        <v>2806</v>
      </c>
      <c r="P1136" s="57">
        <v>2963</v>
      </c>
      <c r="Q1136" s="57">
        <v>3238</v>
      </c>
      <c r="R1136" s="57">
        <v>2870</v>
      </c>
      <c r="S1136" s="57">
        <v>2786</v>
      </c>
      <c r="T1136" s="57">
        <v>2924</v>
      </c>
      <c r="U1136" s="57">
        <v>2844</v>
      </c>
    </row>
    <row r="1137" spans="1:21" x14ac:dyDescent="0.2">
      <c r="A1137" s="266" t="s">
        <v>172</v>
      </c>
      <c r="B1137" s="267" t="s">
        <v>172</v>
      </c>
      <c r="C1137" s="268" t="s">
        <v>172</v>
      </c>
      <c r="D1137" s="99" t="s">
        <v>28</v>
      </c>
      <c r="E1137" s="54">
        <v>5000056502</v>
      </c>
      <c r="F1137" s="56">
        <v>24</v>
      </c>
      <c r="G1137" s="54" t="s">
        <v>26</v>
      </c>
      <c r="H1137" s="54" t="s">
        <v>52</v>
      </c>
      <c r="I1137" s="54">
        <v>18</v>
      </c>
      <c r="J1137" s="57">
        <v>5783</v>
      </c>
      <c r="K1137" s="57">
        <v>4939</v>
      </c>
      <c r="L1137" s="57">
        <v>4634</v>
      </c>
      <c r="M1137" s="57">
        <v>4852</v>
      </c>
      <c r="N1137" s="57">
        <v>5098</v>
      </c>
      <c r="O1137" s="57">
        <v>4937</v>
      </c>
      <c r="P1137" s="57">
        <v>5463</v>
      </c>
      <c r="Q1137" s="57">
        <v>5809</v>
      </c>
      <c r="R1137" s="57">
        <v>5446</v>
      </c>
      <c r="S1137" s="57">
        <v>5791</v>
      </c>
      <c r="T1137" s="57">
        <v>5280</v>
      </c>
      <c r="U1137" s="57">
        <v>5454</v>
      </c>
    </row>
    <row r="1138" spans="1:21" x14ac:dyDescent="0.2">
      <c r="A1138" s="266" t="s">
        <v>172</v>
      </c>
      <c r="B1138" s="267" t="s">
        <v>172</v>
      </c>
      <c r="C1138" s="268" t="s">
        <v>172</v>
      </c>
      <c r="D1138" s="99" t="s">
        <v>28</v>
      </c>
      <c r="E1138" s="54">
        <v>5000618065</v>
      </c>
      <c r="F1138" s="56">
        <v>24</v>
      </c>
      <c r="G1138" s="54" t="s">
        <v>26</v>
      </c>
      <c r="H1138" s="54" t="s">
        <v>52</v>
      </c>
      <c r="I1138" s="54">
        <v>18</v>
      </c>
      <c r="J1138" s="57">
        <v>3726</v>
      </c>
      <c r="K1138" s="57">
        <v>3634</v>
      </c>
      <c r="L1138" s="57">
        <v>3835</v>
      </c>
      <c r="M1138" s="57">
        <v>3832</v>
      </c>
      <c r="N1138" s="57">
        <v>3487</v>
      </c>
      <c r="O1138" s="57">
        <v>3589</v>
      </c>
      <c r="P1138" s="57">
        <v>3351</v>
      </c>
      <c r="Q1138" s="57">
        <v>3627</v>
      </c>
      <c r="R1138" s="57">
        <v>4127</v>
      </c>
      <c r="S1138" s="57">
        <v>3692</v>
      </c>
      <c r="T1138" s="57">
        <v>4123</v>
      </c>
      <c r="U1138" s="57">
        <v>3679</v>
      </c>
    </row>
    <row r="1139" spans="1:21" x14ac:dyDescent="0.2">
      <c r="A1139" s="266" t="s">
        <v>172</v>
      </c>
      <c r="B1139" s="267" t="s">
        <v>172</v>
      </c>
      <c r="C1139" s="268" t="s">
        <v>172</v>
      </c>
      <c r="D1139" s="99" t="s">
        <v>28</v>
      </c>
      <c r="E1139" s="54">
        <v>5001198272</v>
      </c>
      <c r="F1139" s="56">
        <v>24</v>
      </c>
      <c r="G1139" s="54" t="s">
        <v>26</v>
      </c>
      <c r="H1139" s="54" t="s">
        <v>52</v>
      </c>
      <c r="I1139" s="54">
        <v>18</v>
      </c>
      <c r="J1139" s="57">
        <v>5089</v>
      </c>
      <c r="K1139" s="57">
        <v>5066</v>
      </c>
      <c r="L1139" s="57">
        <v>4669</v>
      </c>
      <c r="M1139" s="57">
        <v>4574</v>
      </c>
      <c r="N1139" s="57">
        <v>4451</v>
      </c>
      <c r="O1139" s="57">
        <v>5040</v>
      </c>
      <c r="P1139" s="57">
        <v>4510</v>
      </c>
      <c r="Q1139" s="57">
        <v>4762</v>
      </c>
      <c r="R1139" s="57">
        <v>4424</v>
      </c>
      <c r="S1139" s="57">
        <v>3873</v>
      </c>
      <c r="T1139" s="57">
        <v>3704</v>
      </c>
      <c r="U1139" s="57">
        <v>3839</v>
      </c>
    </row>
    <row r="1140" spans="1:21" x14ac:dyDescent="0.2">
      <c r="A1140" s="266" t="s">
        <v>172</v>
      </c>
      <c r="B1140" s="267" t="s">
        <v>172</v>
      </c>
      <c r="C1140" s="268" t="s">
        <v>172</v>
      </c>
      <c r="D1140" s="99" t="s">
        <v>28</v>
      </c>
      <c r="E1140" s="54">
        <v>5000978249</v>
      </c>
      <c r="F1140" s="56">
        <v>24</v>
      </c>
      <c r="G1140" s="54" t="s">
        <v>26</v>
      </c>
      <c r="H1140" s="54" t="s">
        <v>52</v>
      </c>
      <c r="I1140" s="54">
        <v>18</v>
      </c>
      <c r="J1140" s="57">
        <v>3353</v>
      </c>
      <c r="K1140" s="57">
        <v>3230</v>
      </c>
      <c r="L1140" s="57">
        <v>3181</v>
      </c>
      <c r="M1140" s="57">
        <v>2295</v>
      </c>
      <c r="N1140" s="57">
        <v>2250</v>
      </c>
      <c r="O1140" s="57">
        <v>2173</v>
      </c>
      <c r="P1140" s="57">
        <v>3281</v>
      </c>
      <c r="Q1140" s="57">
        <v>3434</v>
      </c>
      <c r="R1140" s="57">
        <v>3501</v>
      </c>
      <c r="S1140" s="57">
        <v>3799</v>
      </c>
      <c r="T1140" s="57">
        <v>3225</v>
      </c>
      <c r="U1140" s="57">
        <v>3708</v>
      </c>
    </row>
    <row r="1141" spans="1:21" x14ac:dyDescent="0.2">
      <c r="A1141" s="266" t="s">
        <v>172</v>
      </c>
      <c r="B1141" s="267" t="s">
        <v>172</v>
      </c>
      <c r="C1141" s="268" t="s">
        <v>172</v>
      </c>
      <c r="D1141" s="99" t="s">
        <v>28</v>
      </c>
      <c r="E1141" s="54">
        <v>5001652451</v>
      </c>
      <c r="F1141" s="56">
        <v>24</v>
      </c>
      <c r="G1141" s="54" t="s">
        <v>26</v>
      </c>
      <c r="H1141" s="54" t="s">
        <v>52</v>
      </c>
      <c r="I1141" s="54">
        <v>18</v>
      </c>
      <c r="J1141" s="57">
        <v>6763</v>
      </c>
      <c r="K1141" s="57"/>
      <c r="L1141" s="57">
        <v>6142.6229999999996</v>
      </c>
      <c r="M1141" s="57"/>
      <c r="N1141" s="57">
        <v>6914.3770000000004</v>
      </c>
      <c r="O1141" s="57"/>
      <c r="P1141" s="57">
        <v>7425</v>
      </c>
      <c r="Q1141" s="57"/>
      <c r="R1141" s="57">
        <v>7095</v>
      </c>
      <c r="S1141" s="57"/>
      <c r="T1141" s="57">
        <v>8098</v>
      </c>
      <c r="U1141" s="57"/>
    </row>
    <row r="1142" spans="1:21" x14ac:dyDescent="0.2">
      <c r="A1142" s="266" t="s">
        <v>172</v>
      </c>
      <c r="B1142" s="267" t="s">
        <v>172</v>
      </c>
      <c r="C1142" s="268" t="s">
        <v>172</v>
      </c>
      <c r="D1142" s="99" t="s">
        <v>28</v>
      </c>
      <c r="E1142" s="54">
        <v>5001755255</v>
      </c>
      <c r="F1142" s="56">
        <v>24</v>
      </c>
      <c r="G1142" s="54" t="s">
        <v>26</v>
      </c>
      <c r="H1142" s="54" t="s">
        <v>52</v>
      </c>
      <c r="I1142" s="54">
        <v>18</v>
      </c>
      <c r="J1142" s="57">
        <v>4070</v>
      </c>
      <c r="K1142" s="57">
        <v>3990</v>
      </c>
      <c r="L1142" s="57">
        <v>4270</v>
      </c>
      <c r="M1142" s="57">
        <v>4240</v>
      </c>
      <c r="N1142" s="57">
        <v>4580</v>
      </c>
      <c r="O1142" s="57">
        <v>4750</v>
      </c>
      <c r="P1142" s="57">
        <v>4850</v>
      </c>
      <c r="Q1142" s="57">
        <v>4590</v>
      </c>
      <c r="R1142" s="57">
        <v>5290</v>
      </c>
      <c r="S1142" s="57">
        <v>4600</v>
      </c>
      <c r="T1142" s="57">
        <v>4260</v>
      </c>
      <c r="U1142" s="57">
        <v>4330</v>
      </c>
    </row>
    <row r="1143" spans="1:21" x14ac:dyDescent="0.2">
      <c r="A1143" s="266" t="s">
        <v>172</v>
      </c>
      <c r="B1143" s="267" t="s">
        <v>172</v>
      </c>
      <c r="C1143" s="268" t="s">
        <v>172</v>
      </c>
      <c r="D1143" s="99" t="s">
        <v>28</v>
      </c>
      <c r="E1143" s="54">
        <v>5000618483</v>
      </c>
      <c r="F1143" s="56">
        <v>24</v>
      </c>
      <c r="G1143" s="54" t="s">
        <v>26</v>
      </c>
      <c r="H1143" s="54" t="s">
        <v>52</v>
      </c>
      <c r="I1143" s="54">
        <v>18</v>
      </c>
      <c r="J1143" s="57">
        <v>3433</v>
      </c>
      <c r="K1143" s="57">
        <v>3407</v>
      </c>
      <c r="L1143" s="57">
        <v>3475</v>
      </c>
      <c r="M1143" s="57">
        <v>3567</v>
      </c>
      <c r="N1143" s="57">
        <v>4389</v>
      </c>
      <c r="O1143" s="57">
        <v>4168</v>
      </c>
      <c r="P1143" s="57">
        <v>4577</v>
      </c>
      <c r="Q1143" s="57">
        <v>5019</v>
      </c>
      <c r="R1143" s="57">
        <v>6805</v>
      </c>
      <c r="S1143" s="57">
        <v>6413</v>
      </c>
      <c r="T1143" s="57">
        <v>6406</v>
      </c>
      <c r="U1143" s="57">
        <v>7031</v>
      </c>
    </row>
    <row r="1144" spans="1:21" x14ac:dyDescent="0.2">
      <c r="A1144" s="266" t="s">
        <v>172</v>
      </c>
      <c r="B1144" s="267" t="s">
        <v>172</v>
      </c>
      <c r="C1144" s="268" t="s">
        <v>172</v>
      </c>
      <c r="D1144" s="99" t="s">
        <v>28</v>
      </c>
      <c r="E1144" s="54">
        <v>5001395021</v>
      </c>
      <c r="F1144" s="56">
        <v>24</v>
      </c>
      <c r="G1144" s="54" t="s">
        <v>26</v>
      </c>
      <c r="H1144" s="54" t="s">
        <v>52</v>
      </c>
      <c r="I1144" s="54">
        <v>18</v>
      </c>
      <c r="J1144" s="57">
        <v>7146</v>
      </c>
      <c r="K1144" s="57">
        <v>6609</v>
      </c>
      <c r="L1144" s="57">
        <v>6393</v>
      </c>
      <c r="M1144" s="57">
        <v>6365</v>
      </c>
      <c r="N1144" s="57">
        <v>7085</v>
      </c>
      <c r="O1144" s="57">
        <v>6577</v>
      </c>
      <c r="P1144" s="57">
        <v>6669</v>
      </c>
      <c r="Q1144" s="57">
        <v>7332</v>
      </c>
      <c r="R1144" s="57">
        <v>7333</v>
      </c>
      <c r="S1144" s="57">
        <v>7822</v>
      </c>
      <c r="T1144" s="57">
        <v>7299</v>
      </c>
      <c r="U1144" s="57">
        <v>8153</v>
      </c>
    </row>
    <row r="1145" spans="1:21" x14ac:dyDescent="0.2">
      <c r="A1145" s="266" t="s">
        <v>172</v>
      </c>
      <c r="B1145" s="267" t="s">
        <v>172</v>
      </c>
      <c r="C1145" s="268" t="s">
        <v>172</v>
      </c>
      <c r="D1145" s="99" t="s">
        <v>28</v>
      </c>
      <c r="E1145" s="54">
        <v>5000401378</v>
      </c>
      <c r="F1145" s="56">
        <v>24</v>
      </c>
      <c r="G1145" s="54" t="s">
        <v>26</v>
      </c>
      <c r="H1145" s="54" t="s">
        <v>52</v>
      </c>
      <c r="I1145" s="54">
        <v>18</v>
      </c>
      <c r="J1145" s="57">
        <v>5636</v>
      </c>
      <c r="K1145" s="57">
        <v>5275</v>
      </c>
      <c r="L1145" s="57">
        <v>5375</v>
      </c>
      <c r="M1145" s="57">
        <v>5533</v>
      </c>
      <c r="N1145" s="57">
        <v>5390</v>
      </c>
      <c r="O1145" s="57">
        <v>5348</v>
      </c>
      <c r="P1145" s="57">
        <v>6045</v>
      </c>
      <c r="Q1145" s="57">
        <v>5787</v>
      </c>
      <c r="R1145" s="57">
        <v>6626</v>
      </c>
      <c r="S1145" s="57">
        <v>5963</v>
      </c>
      <c r="T1145" s="57">
        <v>5714</v>
      </c>
      <c r="U1145" s="57">
        <v>6481</v>
      </c>
    </row>
    <row r="1146" spans="1:21" x14ac:dyDescent="0.2">
      <c r="A1146" s="266" t="s">
        <v>172</v>
      </c>
      <c r="B1146" s="267" t="s">
        <v>172</v>
      </c>
      <c r="C1146" s="268" t="s">
        <v>172</v>
      </c>
      <c r="D1146" s="99" t="s">
        <v>28</v>
      </c>
      <c r="E1146" s="54">
        <v>5001900521</v>
      </c>
      <c r="F1146" s="56">
        <v>24</v>
      </c>
      <c r="G1146" s="54" t="s">
        <v>26</v>
      </c>
      <c r="H1146" s="54" t="s">
        <v>52</v>
      </c>
      <c r="I1146" s="54">
        <v>18</v>
      </c>
      <c r="J1146" s="57"/>
      <c r="K1146" s="57">
        <v>3954</v>
      </c>
      <c r="L1146" s="57"/>
      <c r="M1146" s="57">
        <v>4004</v>
      </c>
      <c r="N1146" s="57"/>
      <c r="O1146" s="57">
        <v>3642</v>
      </c>
      <c r="P1146" s="57"/>
      <c r="Q1146" s="57">
        <v>3707</v>
      </c>
      <c r="R1146" s="57"/>
      <c r="S1146" s="57">
        <v>3702</v>
      </c>
      <c r="T1146" s="57"/>
      <c r="U1146" s="57">
        <v>4084</v>
      </c>
    </row>
    <row r="1147" spans="1:21" x14ac:dyDescent="0.2">
      <c r="A1147" s="266" t="s">
        <v>172</v>
      </c>
      <c r="B1147" s="267" t="s">
        <v>172</v>
      </c>
      <c r="C1147" s="268" t="s">
        <v>172</v>
      </c>
      <c r="D1147" s="99" t="s">
        <v>28</v>
      </c>
      <c r="E1147" s="54">
        <v>5000456437</v>
      </c>
      <c r="F1147" s="56">
        <v>24</v>
      </c>
      <c r="G1147" s="54" t="s">
        <v>26</v>
      </c>
      <c r="H1147" s="54" t="s">
        <v>52</v>
      </c>
      <c r="I1147" s="54">
        <v>18</v>
      </c>
      <c r="J1147" s="57">
        <v>5270</v>
      </c>
      <c r="K1147" s="57">
        <v>5144</v>
      </c>
      <c r="L1147" s="57">
        <v>5271</v>
      </c>
      <c r="M1147" s="57">
        <v>5052</v>
      </c>
      <c r="N1147" s="57">
        <v>5528</v>
      </c>
      <c r="O1147" s="57">
        <v>5972</v>
      </c>
      <c r="P1147" s="57">
        <v>5799</v>
      </c>
      <c r="Q1147" s="57">
        <v>5574</v>
      </c>
      <c r="R1147" s="57">
        <v>6093</v>
      </c>
      <c r="S1147" s="57">
        <v>5309</v>
      </c>
      <c r="T1147" s="57">
        <v>5367</v>
      </c>
      <c r="U1147" s="57">
        <v>5838</v>
      </c>
    </row>
    <row r="1148" spans="1:21" x14ac:dyDescent="0.2">
      <c r="A1148" s="266" t="s">
        <v>172</v>
      </c>
      <c r="B1148" s="267" t="s">
        <v>172</v>
      </c>
      <c r="C1148" s="268" t="s">
        <v>172</v>
      </c>
      <c r="D1148" s="99" t="s">
        <v>28</v>
      </c>
      <c r="E1148" s="54">
        <v>5000564786</v>
      </c>
      <c r="F1148" s="56">
        <v>24</v>
      </c>
      <c r="G1148" s="54" t="s">
        <v>26</v>
      </c>
      <c r="H1148" s="54" t="s">
        <v>52</v>
      </c>
      <c r="I1148" s="54">
        <v>18</v>
      </c>
      <c r="J1148" s="57">
        <v>2750</v>
      </c>
      <c r="K1148" s="57">
        <v>2361</v>
      </c>
      <c r="L1148" s="57">
        <v>2272</v>
      </c>
      <c r="M1148" s="57">
        <v>2311</v>
      </c>
      <c r="N1148" s="57">
        <v>2601</v>
      </c>
      <c r="O1148" s="57">
        <v>2449</v>
      </c>
      <c r="P1148" s="57">
        <v>2757</v>
      </c>
      <c r="Q1148" s="57">
        <v>2579</v>
      </c>
      <c r="R1148" s="57">
        <v>2505</v>
      </c>
      <c r="S1148" s="57">
        <v>2602</v>
      </c>
      <c r="T1148" s="57">
        <v>2276</v>
      </c>
      <c r="U1148" s="57">
        <v>2386</v>
      </c>
    </row>
    <row r="1149" spans="1:21" x14ac:dyDescent="0.2">
      <c r="A1149" s="266" t="s">
        <v>172</v>
      </c>
      <c r="B1149" s="267" t="s">
        <v>172</v>
      </c>
      <c r="C1149" s="268" t="s">
        <v>172</v>
      </c>
      <c r="D1149" s="99" t="s">
        <v>28</v>
      </c>
      <c r="E1149" s="54">
        <v>5002041270</v>
      </c>
      <c r="F1149" s="56">
        <v>24</v>
      </c>
      <c r="G1149" s="54" t="s">
        <v>26</v>
      </c>
      <c r="H1149" s="54" t="s">
        <v>52</v>
      </c>
      <c r="I1149" s="54">
        <v>18</v>
      </c>
      <c r="J1149" s="57">
        <v>3707</v>
      </c>
      <c r="K1149" s="57">
        <v>3707</v>
      </c>
      <c r="L1149" s="57">
        <v>4043</v>
      </c>
      <c r="M1149" s="57">
        <v>2601</v>
      </c>
      <c r="N1149" s="57">
        <v>2815</v>
      </c>
      <c r="O1149" s="57">
        <v>3467</v>
      </c>
      <c r="P1149" s="57">
        <v>4240</v>
      </c>
      <c r="Q1149" s="57">
        <v>3856</v>
      </c>
      <c r="R1149" s="57">
        <v>3976</v>
      </c>
      <c r="S1149" s="57">
        <v>2988</v>
      </c>
      <c r="T1149" s="57">
        <v>2693</v>
      </c>
      <c r="U1149" s="57">
        <v>3133</v>
      </c>
    </row>
    <row r="1150" spans="1:21" x14ac:dyDescent="0.2">
      <c r="A1150" s="266" t="s">
        <v>172</v>
      </c>
      <c r="B1150" s="267" t="s">
        <v>172</v>
      </c>
      <c r="C1150" s="268" t="s">
        <v>172</v>
      </c>
      <c r="D1150" s="99" t="s">
        <v>28</v>
      </c>
      <c r="E1150" s="54">
        <v>5001137193</v>
      </c>
      <c r="F1150" s="56">
        <v>24</v>
      </c>
      <c r="G1150" s="54" t="s">
        <v>26</v>
      </c>
      <c r="H1150" s="54" t="s">
        <v>52</v>
      </c>
      <c r="I1150" s="54">
        <v>18</v>
      </c>
      <c r="J1150" s="57"/>
      <c r="K1150" s="57">
        <v>2744</v>
      </c>
      <c r="L1150" s="57"/>
      <c r="M1150" s="57">
        <v>2562</v>
      </c>
      <c r="N1150" s="57"/>
      <c r="O1150" s="57">
        <v>2610</v>
      </c>
      <c r="P1150" s="57"/>
      <c r="Q1150" s="57">
        <v>2923</v>
      </c>
      <c r="R1150" s="57"/>
      <c r="S1150" s="57">
        <v>3027</v>
      </c>
      <c r="T1150" s="57"/>
      <c r="U1150" s="57">
        <v>4808</v>
      </c>
    </row>
    <row r="1151" spans="1:21" x14ac:dyDescent="0.2">
      <c r="A1151" s="266" t="s">
        <v>172</v>
      </c>
      <c r="B1151" s="267" t="s">
        <v>172</v>
      </c>
      <c r="C1151" s="268" t="s">
        <v>172</v>
      </c>
      <c r="D1151" s="99" t="s">
        <v>28</v>
      </c>
      <c r="E1151" s="54">
        <v>5000655013</v>
      </c>
      <c r="F1151" s="56">
        <v>24</v>
      </c>
      <c r="G1151" s="54" t="s">
        <v>26</v>
      </c>
      <c r="H1151" s="54" t="s">
        <v>52</v>
      </c>
      <c r="I1151" s="54">
        <v>18</v>
      </c>
      <c r="J1151" s="57"/>
      <c r="K1151" s="57">
        <v>4791</v>
      </c>
      <c r="L1151" s="57"/>
      <c r="M1151" s="57">
        <v>5162</v>
      </c>
      <c r="N1151" s="57"/>
      <c r="O1151" s="57">
        <v>5501</v>
      </c>
      <c r="P1151" s="57"/>
      <c r="Q1151" s="57">
        <v>6163</v>
      </c>
      <c r="R1151" s="57"/>
      <c r="S1151" s="57">
        <v>5565</v>
      </c>
      <c r="T1151" s="57"/>
      <c r="U1151" s="57">
        <v>5550</v>
      </c>
    </row>
    <row r="1152" spans="1:21" x14ac:dyDescent="0.2">
      <c r="A1152" s="266" t="s">
        <v>172</v>
      </c>
      <c r="B1152" s="267" t="s">
        <v>172</v>
      </c>
      <c r="C1152" s="268" t="s">
        <v>172</v>
      </c>
      <c r="D1152" s="99" t="s">
        <v>28</v>
      </c>
      <c r="E1152" s="54">
        <v>5001435838</v>
      </c>
      <c r="F1152" s="56">
        <v>24</v>
      </c>
      <c r="G1152" s="54" t="s">
        <v>26</v>
      </c>
      <c r="H1152" s="54" t="s">
        <v>52</v>
      </c>
      <c r="I1152" s="54">
        <v>18</v>
      </c>
      <c r="J1152" s="57">
        <v>5059</v>
      </c>
      <c r="K1152" s="57">
        <v>5168</v>
      </c>
      <c r="L1152" s="57">
        <v>5078</v>
      </c>
      <c r="M1152" s="57">
        <v>5053</v>
      </c>
      <c r="N1152" s="57">
        <v>5455</v>
      </c>
      <c r="O1152" s="57">
        <v>5185</v>
      </c>
      <c r="P1152" s="57">
        <v>7045</v>
      </c>
      <c r="Q1152" s="57">
        <v>7313</v>
      </c>
      <c r="R1152" s="57">
        <v>7786</v>
      </c>
      <c r="S1152" s="57">
        <v>7225</v>
      </c>
      <c r="T1152" s="57">
        <v>7121</v>
      </c>
      <c r="U1152" s="57">
        <v>7836</v>
      </c>
    </row>
    <row r="1153" spans="1:21" x14ac:dyDescent="0.2">
      <c r="A1153" s="266" t="s">
        <v>172</v>
      </c>
      <c r="B1153" s="267" t="s">
        <v>172</v>
      </c>
      <c r="C1153" s="268" t="s">
        <v>172</v>
      </c>
      <c r="D1153" s="99" t="s">
        <v>28</v>
      </c>
      <c r="E1153" s="54">
        <v>5001064394</v>
      </c>
      <c r="F1153" s="56">
        <v>24</v>
      </c>
      <c r="G1153" s="54" t="s">
        <v>26</v>
      </c>
      <c r="H1153" s="54" t="s">
        <v>52</v>
      </c>
      <c r="I1153" s="54">
        <v>18</v>
      </c>
      <c r="J1153" s="57">
        <v>4436</v>
      </c>
      <c r="K1153" s="57">
        <v>4518</v>
      </c>
      <c r="L1153" s="57">
        <v>4661</v>
      </c>
      <c r="M1153" s="57">
        <v>4407</v>
      </c>
      <c r="N1153" s="57">
        <v>4579</v>
      </c>
      <c r="O1153" s="57">
        <v>4509</v>
      </c>
      <c r="P1153" s="57">
        <v>4923</v>
      </c>
      <c r="Q1153" s="57">
        <v>4497</v>
      </c>
      <c r="R1153" s="57">
        <v>5581</v>
      </c>
      <c r="S1153" s="57">
        <v>6053</v>
      </c>
      <c r="T1153" s="57">
        <v>6278</v>
      </c>
      <c r="U1153" s="57">
        <v>7156</v>
      </c>
    </row>
    <row r="1154" spans="1:21" x14ac:dyDescent="0.2">
      <c r="A1154" s="266" t="s">
        <v>172</v>
      </c>
      <c r="B1154" s="267" t="s">
        <v>172</v>
      </c>
      <c r="C1154" s="268" t="s">
        <v>172</v>
      </c>
      <c r="D1154" s="99" t="s">
        <v>28</v>
      </c>
      <c r="E1154" s="54">
        <v>5000165604</v>
      </c>
      <c r="F1154" s="56">
        <v>24</v>
      </c>
      <c r="G1154" s="54" t="s">
        <v>26</v>
      </c>
      <c r="H1154" s="54" t="s">
        <v>52</v>
      </c>
      <c r="I1154" s="54">
        <v>18</v>
      </c>
      <c r="J1154" s="57">
        <v>3290</v>
      </c>
      <c r="K1154" s="57">
        <v>3470</v>
      </c>
      <c r="L1154" s="57">
        <v>3650</v>
      </c>
      <c r="M1154" s="57">
        <v>3430</v>
      </c>
      <c r="N1154" s="57">
        <v>3560</v>
      </c>
      <c r="O1154" s="57">
        <v>3500</v>
      </c>
      <c r="P1154" s="57">
        <v>3920</v>
      </c>
      <c r="Q1154" s="57">
        <v>3520</v>
      </c>
      <c r="R1154" s="57">
        <v>4180</v>
      </c>
      <c r="S1154" s="57">
        <v>3910</v>
      </c>
      <c r="T1154" s="57">
        <v>3850</v>
      </c>
      <c r="U1154" s="57">
        <v>4200</v>
      </c>
    </row>
    <row r="1155" spans="1:21" x14ac:dyDescent="0.2">
      <c r="A1155" s="266" t="s">
        <v>172</v>
      </c>
      <c r="B1155" s="267" t="s">
        <v>172</v>
      </c>
      <c r="C1155" s="268" t="s">
        <v>172</v>
      </c>
      <c r="D1155" s="99" t="s">
        <v>28</v>
      </c>
      <c r="E1155" s="54">
        <v>5001136766</v>
      </c>
      <c r="F1155" s="56">
        <v>24</v>
      </c>
      <c r="G1155" s="54" t="s">
        <v>26</v>
      </c>
      <c r="H1155" s="54" t="s">
        <v>52</v>
      </c>
      <c r="I1155" s="54">
        <v>18</v>
      </c>
      <c r="J1155" s="57">
        <v>3440</v>
      </c>
      <c r="K1155" s="57">
        <v>3480</v>
      </c>
      <c r="L1155" s="57">
        <v>5649</v>
      </c>
      <c r="M1155" s="57">
        <v>6183</v>
      </c>
      <c r="N1155" s="57">
        <v>6538</v>
      </c>
      <c r="O1155" s="57">
        <v>6320</v>
      </c>
      <c r="P1155" s="57">
        <v>7004</v>
      </c>
      <c r="Q1155" s="57">
        <v>6592</v>
      </c>
      <c r="R1155" s="57">
        <v>7043</v>
      </c>
      <c r="S1155" s="57">
        <v>6470</v>
      </c>
      <c r="T1155" s="57">
        <v>6816</v>
      </c>
      <c r="U1155" s="57">
        <v>7518</v>
      </c>
    </row>
    <row r="1156" spans="1:21" x14ac:dyDescent="0.2">
      <c r="A1156" s="266" t="s">
        <v>172</v>
      </c>
      <c r="B1156" s="267" t="s">
        <v>172</v>
      </c>
      <c r="C1156" s="268" t="s">
        <v>172</v>
      </c>
      <c r="D1156" s="99" t="s">
        <v>28</v>
      </c>
      <c r="E1156" s="54">
        <v>5001540522</v>
      </c>
      <c r="F1156" s="56">
        <v>24</v>
      </c>
      <c r="G1156" s="54" t="s">
        <v>26</v>
      </c>
      <c r="H1156" s="54" t="s">
        <v>52</v>
      </c>
      <c r="I1156" s="54">
        <v>18</v>
      </c>
      <c r="J1156" s="57">
        <v>2383</v>
      </c>
      <c r="K1156" s="57">
        <v>2466</v>
      </c>
      <c r="L1156" s="57">
        <v>2576</v>
      </c>
      <c r="M1156" s="57">
        <v>2226</v>
      </c>
      <c r="N1156" s="57">
        <v>2454</v>
      </c>
      <c r="O1156" s="57">
        <v>2331</v>
      </c>
      <c r="P1156" s="57">
        <v>2746</v>
      </c>
      <c r="Q1156" s="57">
        <v>3222</v>
      </c>
      <c r="R1156" s="57">
        <v>3407</v>
      </c>
      <c r="S1156" s="57">
        <v>3078</v>
      </c>
      <c r="T1156" s="57">
        <v>2974</v>
      </c>
      <c r="U1156" s="57">
        <v>3227</v>
      </c>
    </row>
    <row r="1157" spans="1:21" x14ac:dyDescent="0.2">
      <c r="A1157" s="266" t="s">
        <v>172</v>
      </c>
      <c r="B1157" s="267" t="s">
        <v>172</v>
      </c>
      <c r="C1157" s="268" t="s">
        <v>172</v>
      </c>
      <c r="D1157" s="99" t="s">
        <v>28</v>
      </c>
      <c r="E1157" s="54">
        <v>5000416707</v>
      </c>
      <c r="F1157" s="56">
        <v>24</v>
      </c>
      <c r="G1157" s="54" t="s">
        <v>26</v>
      </c>
      <c r="H1157" s="54" t="s">
        <v>52</v>
      </c>
      <c r="I1157" s="54">
        <v>18</v>
      </c>
      <c r="J1157" s="57">
        <v>620</v>
      </c>
      <c r="K1157" s="57">
        <v>640</v>
      </c>
      <c r="L1157" s="57">
        <v>690</v>
      </c>
      <c r="M1157" s="57">
        <v>650</v>
      </c>
      <c r="N1157" s="57">
        <v>680</v>
      </c>
      <c r="O1157" s="57">
        <v>648</v>
      </c>
      <c r="P1157" s="57">
        <v>772</v>
      </c>
      <c r="Q1157" s="57">
        <v>664</v>
      </c>
      <c r="R1157" s="57">
        <v>468</v>
      </c>
      <c r="S1157" s="57">
        <v>636</v>
      </c>
      <c r="T1157" s="57">
        <v>589</v>
      </c>
      <c r="U1157" s="57">
        <v>686</v>
      </c>
    </row>
    <row r="1158" spans="1:21" x14ac:dyDescent="0.2">
      <c r="A1158" s="266" t="s">
        <v>172</v>
      </c>
      <c r="B1158" s="267" t="s">
        <v>172</v>
      </c>
      <c r="C1158" s="268" t="s">
        <v>172</v>
      </c>
      <c r="D1158" s="99" t="s">
        <v>28</v>
      </c>
      <c r="E1158" s="54">
        <v>5000416720</v>
      </c>
      <c r="F1158" s="56">
        <v>24</v>
      </c>
      <c r="G1158" s="54" t="s">
        <v>26</v>
      </c>
      <c r="H1158" s="54" t="s">
        <v>52</v>
      </c>
      <c r="I1158" s="54">
        <v>18</v>
      </c>
      <c r="J1158" s="57">
        <v>4930</v>
      </c>
      <c r="K1158" s="57">
        <v>5370</v>
      </c>
      <c r="L1158" s="57">
        <v>5020</v>
      </c>
      <c r="M1158" s="57">
        <v>4620</v>
      </c>
      <c r="N1158" s="57">
        <v>5010</v>
      </c>
      <c r="O1158" s="57">
        <v>5190</v>
      </c>
      <c r="P1158" s="57">
        <v>5580</v>
      </c>
      <c r="Q1158" s="57">
        <v>5879</v>
      </c>
      <c r="R1158" s="57">
        <v>6470</v>
      </c>
      <c r="S1158" s="57">
        <v>5382</v>
      </c>
      <c r="T1158" s="57">
        <v>4262</v>
      </c>
      <c r="U1158" s="57">
        <v>4512</v>
      </c>
    </row>
    <row r="1159" spans="1:21" x14ac:dyDescent="0.2">
      <c r="A1159" s="266" t="s">
        <v>172</v>
      </c>
      <c r="B1159" s="267" t="s">
        <v>172</v>
      </c>
      <c r="C1159" s="268" t="s">
        <v>172</v>
      </c>
      <c r="D1159" s="99" t="s">
        <v>28</v>
      </c>
      <c r="E1159" s="54">
        <v>5000333398</v>
      </c>
      <c r="F1159" s="56">
        <v>24</v>
      </c>
      <c r="G1159" s="54" t="s">
        <v>26</v>
      </c>
      <c r="H1159" s="54" t="s">
        <v>52</v>
      </c>
      <c r="I1159" s="54">
        <v>18</v>
      </c>
      <c r="J1159" s="57">
        <v>1903</v>
      </c>
      <c r="K1159" s="57">
        <v>1969</v>
      </c>
      <c r="L1159" s="57">
        <v>1957</v>
      </c>
      <c r="M1159" s="57">
        <v>1886</v>
      </c>
      <c r="N1159" s="57">
        <v>1945</v>
      </c>
      <c r="O1159" s="57">
        <v>1879</v>
      </c>
      <c r="P1159" s="57">
        <v>2161</v>
      </c>
      <c r="Q1159" s="57">
        <v>2038</v>
      </c>
      <c r="R1159" s="57">
        <v>2173</v>
      </c>
      <c r="S1159" s="57">
        <v>1963</v>
      </c>
      <c r="T1159" s="57">
        <v>1921</v>
      </c>
      <c r="U1159" s="57">
        <v>2111</v>
      </c>
    </row>
    <row r="1160" spans="1:21" x14ac:dyDescent="0.2">
      <c r="A1160" s="266" t="s">
        <v>172</v>
      </c>
      <c r="B1160" s="267" t="s">
        <v>172</v>
      </c>
      <c r="C1160" s="268" t="s">
        <v>172</v>
      </c>
      <c r="D1160" s="99" t="s">
        <v>28</v>
      </c>
      <c r="E1160" s="54">
        <v>5001578391</v>
      </c>
      <c r="F1160" s="56">
        <v>24</v>
      </c>
      <c r="G1160" s="54" t="s">
        <v>26</v>
      </c>
      <c r="H1160" s="54" t="s">
        <v>52</v>
      </c>
      <c r="I1160" s="54">
        <v>18</v>
      </c>
      <c r="J1160" s="57">
        <v>3139</v>
      </c>
      <c r="K1160" s="57">
        <v>3206</v>
      </c>
      <c r="L1160" s="57">
        <v>3347</v>
      </c>
      <c r="M1160" s="57">
        <v>3164</v>
      </c>
      <c r="N1160" s="57">
        <v>3319</v>
      </c>
      <c r="O1160" s="57">
        <v>3211</v>
      </c>
      <c r="P1160" s="57">
        <v>3569</v>
      </c>
      <c r="Q1160" s="57">
        <v>3037</v>
      </c>
      <c r="R1160" s="57">
        <v>3251</v>
      </c>
      <c r="S1160" s="57">
        <v>3352</v>
      </c>
      <c r="T1160" s="57">
        <v>2625</v>
      </c>
      <c r="U1160" s="57">
        <v>2636</v>
      </c>
    </row>
    <row r="1161" spans="1:21" x14ac:dyDescent="0.2">
      <c r="A1161" s="266" t="s">
        <v>172</v>
      </c>
      <c r="B1161" s="267" t="s">
        <v>172</v>
      </c>
      <c r="C1161" s="268" t="s">
        <v>172</v>
      </c>
      <c r="D1161" s="99" t="s">
        <v>28</v>
      </c>
      <c r="E1161" s="54">
        <v>5001019189</v>
      </c>
      <c r="F1161" s="56">
        <v>24</v>
      </c>
      <c r="G1161" s="54" t="s">
        <v>26</v>
      </c>
      <c r="H1161" s="54" t="s">
        <v>52</v>
      </c>
      <c r="I1161" s="54">
        <v>18</v>
      </c>
      <c r="J1161" s="57">
        <v>2863</v>
      </c>
      <c r="K1161" s="57">
        <v>2970</v>
      </c>
      <c r="L1161" s="57">
        <v>3045</v>
      </c>
      <c r="M1161" s="57">
        <v>2637</v>
      </c>
      <c r="N1161" s="57">
        <v>2921</v>
      </c>
      <c r="O1161" s="57">
        <v>5771</v>
      </c>
      <c r="P1161" s="57">
        <v>6533</v>
      </c>
      <c r="Q1161" s="57">
        <v>6191</v>
      </c>
      <c r="R1161" s="57">
        <v>6626</v>
      </c>
      <c r="S1161" s="57">
        <v>6263</v>
      </c>
      <c r="T1161" s="57">
        <v>6241</v>
      </c>
      <c r="U1161" s="57">
        <v>6873</v>
      </c>
    </row>
    <row r="1162" spans="1:21" x14ac:dyDescent="0.2">
      <c r="A1162" s="266" t="s">
        <v>172</v>
      </c>
      <c r="B1162" s="267" t="s">
        <v>172</v>
      </c>
      <c r="C1162" s="268" t="s">
        <v>172</v>
      </c>
      <c r="D1162" s="99" t="s">
        <v>28</v>
      </c>
      <c r="E1162" s="54">
        <v>5000516964</v>
      </c>
      <c r="F1162" s="56">
        <v>24</v>
      </c>
      <c r="G1162" s="54" t="s">
        <v>26</v>
      </c>
      <c r="H1162" s="54" t="s">
        <v>52</v>
      </c>
      <c r="I1162" s="54">
        <v>18</v>
      </c>
      <c r="J1162" s="57">
        <v>2344</v>
      </c>
      <c r="K1162" s="57">
        <v>2595</v>
      </c>
      <c r="L1162" s="57">
        <v>2356</v>
      </c>
      <c r="M1162" s="57">
        <v>2358</v>
      </c>
      <c r="N1162" s="57">
        <v>2415</v>
      </c>
      <c r="O1162" s="57">
        <v>2598</v>
      </c>
      <c r="P1162" s="57">
        <v>2421</v>
      </c>
      <c r="Q1162" s="57">
        <v>2514</v>
      </c>
      <c r="R1162" s="57">
        <v>2760</v>
      </c>
      <c r="S1162" s="57">
        <v>2611</v>
      </c>
      <c r="T1162" s="57">
        <v>2709</v>
      </c>
      <c r="U1162" s="57">
        <v>2729</v>
      </c>
    </row>
    <row r="1163" spans="1:21" x14ac:dyDescent="0.2">
      <c r="A1163" s="266" t="s">
        <v>172</v>
      </c>
      <c r="B1163" s="267" t="s">
        <v>172</v>
      </c>
      <c r="C1163" s="268" t="s">
        <v>172</v>
      </c>
      <c r="D1163" s="99" t="s">
        <v>28</v>
      </c>
      <c r="E1163" s="54">
        <v>5000010009</v>
      </c>
      <c r="F1163" s="55">
        <v>25</v>
      </c>
      <c r="G1163" s="54" t="s">
        <v>25</v>
      </c>
      <c r="H1163" s="54" t="s">
        <v>52</v>
      </c>
      <c r="I1163" s="54">
        <v>18</v>
      </c>
      <c r="J1163" s="57">
        <v>79800</v>
      </c>
      <c r="K1163" s="57">
        <v>90360</v>
      </c>
      <c r="L1163" s="57">
        <v>77160</v>
      </c>
      <c r="M1163" s="57">
        <v>76200</v>
      </c>
      <c r="N1163" s="57">
        <v>77280</v>
      </c>
      <c r="O1163" s="57">
        <v>82440</v>
      </c>
      <c r="P1163" s="57">
        <v>82440</v>
      </c>
      <c r="Q1163" s="57">
        <v>89160</v>
      </c>
      <c r="R1163" s="57">
        <v>107520</v>
      </c>
      <c r="S1163" s="57">
        <v>94680</v>
      </c>
      <c r="T1163" s="57">
        <v>90840</v>
      </c>
      <c r="U1163" s="57">
        <v>89160</v>
      </c>
    </row>
    <row r="1164" spans="1:21" x14ac:dyDescent="0.2">
      <c r="A1164" s="266" t="s">
        <v>172</v>
      </c>
      <c r="B1164" s="267" t="s">
        <v>172</v>
      </c>
      <c r="C1164" s="268" t="s">
        <v>172</v>
      </c>
      <c r="D1164" s="99" t="s">
        <v>28</v>
      </c>
      <c r="E1164" s="54">
        <v>5000940757</v>
      </c>
      <c r="F1164" s="56">
        <v>24</v>
      </c>
      <c r="G1164" s="54" t="s">
        <v>26</v>
      </c>
      <c r="H1164" s="54" t="s">
        <v>52</v>
      </c>
      <c r="I1164" s="54">
        <v>18</v>
      </c>
      <c r="J1164" s="57">
        <v>3240</v>
      </c>
      <c r="K1164" s="57">
        <v>3545</v>
      </c>
      <c r="L1164" s="57">
        <v>3196</v>
      </c>
      <c r="M1164" s="57">
        <v>3309</v>
      </c>
      <c r="N1164" s="57">
        <v>3537</v>
      </c>
      <c r="O1164" s="57">
        <v>3804</v>
      </c>
      <c r="P1164" s="57">
        <v>3554</v>
      </c>
      <c r="Q1164" s="57">
        <v>3689</v>
      </c>
      <c r="R1164" s="57">
        <v>4445</v>
      </c>
      <c r="S1164" s="57">
        <v>3672</v>
      </c>
      <c r="T1164" s="57">
        <v>3741</v>
      </c>
      <c r="U1164" s="57">
        <v>3572</v>
      </c>
    </row>
    <row r="1165" spans="1:21" x14ac:dyDescent="0.2">
      <c r="A1165" s="266" t="s">
        <v>172</v>
      </c>
      <c r="B1165" s="267" t="s">
        <v>172</v>
      </c>
      <c r="C1165" s="268" t="s">
        <v>172</v>
      </c>
      <c r="D1165" s="99" t="s">
        <v>28</v>
      </c>
      <c r="E1165" s="54">
        <v>5000434991</v>
      </c>
      <c r="F1165" s="56">
        <v>24</v>
      </c>
      <c r="G1165" s="54" t="s">
        <v>26</v>
      </c>
      <c r="H1165" s="54" t="s">
        <v>52</v>
      </c>
      <c r="I1165" s="54">
        <v>18</v>
      </c>
      <c r="J1165" s="57">
        <v>6354</v>
      </c>
      <c r="K1165" s="57">
        <v>6697</v>
      </c>
      <c r="L1165" s="57">
        <v>5965</v>
      </c>
      <c r="M1165" s="57">
        <v>5970</v>
      </c>
      <c r="N1165" s="57">
        <v>6100</v>
      </c>
      <c r="O1165" s="57">
        <v>6561</v>
      </c>
      <c r="P1165" s="57">
        <v>6057</v>
      </c>
      <c r="Q1165" s="57">
        <v>6337</v>
      </c>
      <c r="R1165" s="57">
        <v>7219</v>
      </c>
      <c r="S1165" s="57">
        <v>6785</v>
      </c>
      <c r="T1165" s="57">
        <v>7226</v>
      </c>
      <c r="U1165" s="57">
        <v>6782</v>
      </c>
    </row>
    <row r="1166" spans="1:21" x14ac:dyDescent="0.2">
      <c r="A1166" s="266" t="s">
        <v>172</v>
      </c>
      <c r="B1166" s="267" t="s">
        <v>172</v>
      </c>
      <c r="C1166" s="268" t="s">
        <v>172</v>
      </c>
      <c r="D1166" s="99" t="s">
        <v>28</v>
      </c>
      <c r="E1166" s="54">
        <v>5001535661</v>
      </c>
      <c r="F1166" s="56">
        <v>24</v>
      </c>
      <c r="G1166" s="54" t="s">
        <v>26</v>
      </c>
      <c r="H1166" s="54" t="s">
        <v>52</v>
      </c>
      <c r="I1166" s="54">
        <v>18</v>
      </c>
      <c r="J1166" s="57">
        <v>3564</v>
      </c>
      <c r="K1166" s="57">
        <v>3914</v>
      </c>
      <c r="L1166" s="57">
        <v>3614</v>
      </c>
      <c r="M1166" s="57">
        <v>3514</v>
      </c>
      <c r="N1166" s="57">
        <v>3792</v>
      </c>
      <c r="O1166" s="57">
        <v>3711</v>
      </c>
      <c r="P1166" s="57">
        <v>3377</v>
      </c>
      <c r="Q1166" s="57">
        <v>3689</v>
      </c>
      <c r="R1166" s="57">
        <v>3814</v>
      </c>
      <c r="S1166" s="57">
        <v>3543</v>
      </c>
      <c r="T1166" s="57">
        <v>3651</v>
      </c>
      <c r="U1166" s="57">
        <v>3633</v>
      </c>
    </row>
    <row r="1167" spans="1:21" x14ac:dyDescent="0.2">
      <c r="A1167" s="266" t="s">
        <v>172</v>
      </c>
      <c r="B1167" s="267" t="s">
        <v>172</v>
      </c>
      <c r="C1167" s="268" t="s">
        <v>172</v>
      </c>
      <c r="D1167" s="99" t="s">
        <v>28</v>
      </c>
      <c r="E1167" s="54">
        <v>5000035821</v>
      </c>
      <c r="F1167" s="56">
        <v>24</v>
      </c>
      <c r="G1167" s="54" t="s">
        <v>26</v>
      </c>
      <c r="H1167" s="54" t="s">
        <v>52</v>
      </c>
      <c r="I1167" s="54">
        <v>18</v>
      </c>
      <c r="J1167" s="57">
        <v>2140</v>
      </c>
      <c r="K1167" s="57">
        <v>2330</v>
      </c>
      <c r="L1167" s="57">
        <v>2110</v>
      </c>
      <c r="M1167" s="57">
        <v>1970</v>
      </c>
      <c r="N1167" s="57">
        <v>2050</v>
      </c>
      <c r="O1167" s="57">
        <v>2300</v>
      </c>
      <c r="P1167" s="57">
        <v>2390</v>
      </c>
      <c r="Q1167" s="57">
        <v>2500</v>
      </c>
      <c r="R1167" s="57">
        <v>2680</v>
      </c>
      <c r="S1167" s="57">
        <v>2360</v>
      </c>
      <c r="T1167" s="57">
        <v>2320</v>
      </c>
      <c r="U1167" s="57">
        <v>2390</v>
      </c>
    </row>
    <row r="1168" spans="1:21" x14ac:dyDescent="0.2">
      <c r="A1168" s="266" t="s">
        <v>172</v>
      </c>
      <c r="B1168" s="267" t="s">
        <v>172</v>
      </c>
      <c r="C1168" s="268" t="s">
        <v>172</v>
      </c>
      <c r="D1168" s="99" t="s">
        <v>28</v>
      </c>
      <c r="E1168" s="54">
        <v>5001090308</v>
      </c>
      <c r="F1168" s="56">
        <v>24</v>
      </c>
      <c r="G1168" s="54" t="s">
        <v>26</v>
      </c>
      <c r="H1168" s="54" t="s">
        <v>52</v>
      </c>
      <c r="I1168" s="54">
        <v>18</v>
      </c>
      <c r="J1168" s="57">
        <v>3156</v>
      </c>
      <c r="K1168" s="57">
        <v>3431</v>
      </c>
      <c r="L1168" s="57">
        <v>3116</v>
      </c>
      <c r="M1168" s="57">
        <v>3155</v>
      </c>
      <c r="N1168" s="57">
        <v>3176</v>
      </c>
      <c r="O1168" s="57">
        <v>3441</v>
      </c>
      <c r="P1168" s="57">
        <v>3138</v>
      </c>
      <c r="Q1168" s="57">
        <v>3240</v>
      </c>
      <c r="R1168" s="57">
        <v>3431</v>
      </c>
      <c r="S1168" s="57">
        <v>3273</v>
      </c>
      <c r="T1168" s="57">
        <v>3502</v>
      </c>
      <c r="U1168" s="57">
        <v>3398</v>
      </c>
    </row>
    <row r="1169" spans="1:21" x14ac:dyDescent="0.2">
      <c r="A1169" s="266" t="s">
        <v>172</v>
      </c>
      <c r="B1169" s="267" t="s">
        <v>172</v>
      </c>
      <c r="C1169" s="268" t="s">
        <v>172</v>
      </c>
      <c r="D1169" s="99" t="s">
        <v>28</v>
      </c>
      <c r="E1169" s="54">
        <v>5000024002</v>
      </c>
      <c r="F1169" s="56">
        <v>24</v>
      </c>
      <c r="G1169" s="54" t="s">
        <v>26</v>
      </c>
      <c r="H1169" s="54" t="s">
        <v>52</v>
      </c>
      <c r="I1169" s="54">
        <v>18</v>
      </c>
      <c r="J1169" s="57">
        <v>2863</v>
      </c>
      <c r="K1169" s="57">
        <v>2932</v>
      </c>
      <c r="L1169" s="57">
        <v>3047</v>
      </c>
      <c r="M1169" s="57">
        <v>2941</v>
      </c>
      <c r="N1169" s="57">
        <v>2913</v>
      </c>
      <c r="O1169" s="57">
        <v>3109</v>
      </c>
      <c r="P1169" s="57">
        <v>2978</v>
      </c>
      <c r="Q1169" s="57">
        <v>2953</v>
      </c>
      <c r="R1169" s="57">
        <v>3344</v>
      </c>
      <c r="S1169" s="57">
        <v>2956</v>
      </c>
      <c r="T1169" s="57">
        <v>3109</v>
      </c>
      <c r="U1169" s="57">
        <v>3116</v>
      </c>
    </row>
    <row r="1170" spans="1:21" x14ac:dyDescent="0.2">
      <c r="A1170" s="266" t="s">
        <v>172</v>
      </c>
      <c r="B1170" s="267" t="s">
        <v>172</v>
      </c>
      <c r="C1170" s="268" t="s">
        <v>172</v>
      </c>
      <c r="D1170" s="99" t="s">
        <v>28</v>
      </c>
      <c r="E1170" s="54">
        <v>5000423128</v>
      </c>
      <c r="F1170" s="56">
        <v>24</v>
      </c>
      <c r="G1170" s="54" t="s">
        <v>26</v>
      </c>
      <c r="H1170" s="54" t="s">
        <v>52</v>
      </c>
      <c r="I1170" s="54">
        <v>18</v>
      </c>
      <c r="J1170" s="57">
        <v>3211</v>
      </c>
      <c r="K1170" s="57">
        <v>3555</v>
      </c>
      <c r="L1170" s="57">
        <v>3218</v>
      </c>
      <c r="M1170" s="57">
        <v>3199</v>
      </c>
      <c r="N1170" s="57">
        <v>3422</v>
      </c>
      <c r="O1170" s="57">
        <v>5053</v>
      </c>
      <c r="P1170" s="57">
        <v>4919</v>
      </c>
      <c r="Q1170" s="57">
        <v>5208</v>
      </c>
      <c r="R1170" s="57">
        <v>5676</v>
      </c>
      <c r="S1170" s="57">
        <v>5249</v>
      </c>
      <c r="T1170" s="57">
        <v>5612</v>
      </c>
      <c r="U1170" s="57">
        <v>5267</v>
      </c>
    </row>
    <row r="1171" spans="1:21" x14ac:dyDescent="0.2">
      <c r="A1171" s="266" t="s">
        <v>172</v>
      </c>
      <c r="B1171" s="267" t="s">
        <v>172</v>
      </c>
      <c r="C1171" s="268" t="s">
        <v>172</v>
      </c>
      <c r="D1171" s="99" t="s">
        <v>28</v>
      </c>
      <c r="E1171" s="54">
        <v>5000876812</v>
      </c>
      <c r="F1171" s="56">
        <v>24</v>
      </c>
      <c r="G1171" s="54" t="s">
        <v>26</v>
      </c>
      <c r="H1171" s="54" t="s">
        <v>52</v>
      </c>
      <c r="I1171" s="54">
        <v>18</v>
      </c>
      <c r="J1171" s="57">
        <v>3490</v>
      </c>
      <c r="K1171" s="57">
        <v>3680</v>
      </c>
      <c r="L1171" s="57">
        <v>3480</v>
      </c>
      <c r="M1171" s="57">
        <v>3550</v>
      </c>
      <c r="N1171" s="57">
        <v>3780</v>
      </c>
      <c r="O1171" s="57">
        <v>4060</v>
      </c>
      <c r="P1171" s="57">
        <v>3860</v>
      </c>
      <c r="Q1171" s="57">
        <v>4030</v>
      </c>
      <c r="R1171" s="57">
        <v>4267</v>
      </c>
      <c r="S1171" s="57">
        <v>3900</v>
      </c>
      <c r="T1171" s="57">
        <v>4083</v>
      </c>
      <c r="U1171" s="57">
        <v>3927</v>
      </c>
    </row>
    <row r="1172" spans="1:21" x14ac:dyDescent="0.2">
      <c r="A1172" s="266" t="s">
        <v>172</v>
      </c>
      <c r="B1172" s="267" t="s">
        <v>172</v>
      </c>
      <c r="C1172" s="268" t="s">
        <v>172</v>
      </c>
      <c r="D1172" s="99" t="s">
        <v>28</v>
      </c>
      <c r="E1172" s="54">
        <v>5001820355</v>
      </c>
      <c r="F1172" s="56">
        <v>24</v>
      </c>
      <c r="G1172" s="54" t="s">
        <v>26</v>
      </c>
      <c r="H1172" s="54" t="s">
        <v>52</v>
      </c>
      <c r="I1172" s="54">
        <v>18</v>
      </c>
      <c r="J1172" s="57">
        <v>3084</v>
      </c>
      <c r="K1172" s="57">
        <v>3352</v>
      </c>
      <c r="L1172" s="57">
        <v>3114</v>
      </c>
      <c r="M1172" s="57">
        <v>3128</v>
      </c>
      <c r="N1172" s="57">
        <v>3295</v>
      </c>
      <c r="O1172" s="57">
        <v>3593</v>
      </c>
      <c r="P1172" s="57">
        <v>3427</v>
      </c>
      <c r="Q1172" s="57">
        <v>3553</v>
      </c>
      <c r="R1172" s="57">
        <v>3762</v>
      </c>
      <c r="S1172" s="57">
        <v>3418</v>
      </c>
      <c r="T1172" s="57">
        <v>3515</v>
      </c>
      <c r="U1172" s="57">
        <v>3391</v>
      </c>
    </row>
    <row r="1173" spans="1:21" x14ac:dyDescent="0.2">
      <c r="A1173" s="266" t="s">
        <v>172</v>
      </c>
      <c r="B1173" s="267" t="s">
        <v>172</v>
      </c>
      <c r="C1173" s="268" t="s">
        <v>172</v>
      </c>
      <c r="D1173" s="99" t="s">
        <v>28</v>
      </c>
      <c r="E1173" s="54">
        <v>5001841995</v>
      </c>
      <c r="F1173" s="56">
        <v>24</v>
      </c>
      <c r="G1173" s="54" t="s">
        <v>26</v>
      </c>
      <c r="H1173" s="54" t="s">
        <v>52</v>
      </c>
      <c r="I1173" s="54">
        <v>18</v>
      </c>
      <c r="J1173" s="57">
        <v>3638</v>
      </c>
      <c r="K1173" s="57">
        <v>4025</v>
      </c>
      <c r="L1173" s="57">
        <v>3655</v>
      </c>
      <c r="M1173" s="57">
        <v>3698</v>
      </c>
      <c r="N1173" s="57">
        <v>3904</v>
      </c>
      <c r="O1173" s="57">
        <v>4214</v>
      </c>
      <c r="P1173" s="57">
        <v>3763</v>
      </c>
      <c r="Q1173" s="57">
        <v>3397</v>
      </c>
      <c r="R1173" s="57">
        <v>4241</v>
      </c>
      <c r="S1173" s="57">
        <v>4012</v>
      </c>
      <c r="T1173" s="57">
        <v>4230</v>
      </c>
      <c r="U1173" s="57">
        <v>3807</v>
      </c>
    </row>
    <row r="1174" spans="1:21" x14ac:dyDescent="0.2">
      <c r="A1174" s="266" t="s">
        <v>172</v>
      </c>
      <c r="B1174" s="267" t="s">
        <v>172</v>
      </c>
      <c r="C1174" s="268" t="s">
        <v>172</v>
      </c>
      <c r="D1174" s="99" t="s">
        <v>28</v>
      </c>
      <c r="E1174" s="54">
        <v>5000973476</v>
      </c>
      <c r="F1174" s="56">
        <v>24</v>
      </c>
      <c r="G1174" s="54" t="s">
        <v>26</v>
      </c>
      <c r="H1174" s="54" t="s">
        <v>52</v>
      </c>
      <c r="I1174" s="54">
        <v>18</v>
      </c>
      <c r="J1174" s="57">
        <v>2899</v>
      </c>
      <c r="K1174" s="57">
        <v>3211</v>
      </c>
      <c r="L1174" s="57">
        <v>2914</v>
      </c>
      <c r="M1174" s="57">
        <v>2889</v>
      </c>
      <c r="N1174" s="57">
        <v>3092</v>
      </c>
      <c r="O1174" s="57">
        <v>3368</v>
      </c>
      <c r="P1174" s="57">
        <v>3091</v>
      </c>
      <c r="Q1174" s="57">
        <v>3258</v>
      </c>
      <c r="R1174" s="57">
        <v>3439</v>
      </c>
      <c r="S1174" s="57">
        <v>3236</v>
      </c>
      <c r="T1174" s="57">
        <v>3417</v>
      </c>
      <c r="U1174" s="57">
        <v>3282</v>
      </c>
    </row>
    <row r="1175" spans="1:21" x14ac:dyDescent="0.2">
      <c r="A1175" s="266" t="s">
        <v>172</v>
      </c>
      <c r="B1175" s="267" t="s">
        <v>172</v>
      </c>
      <c r="C1175" s="268" t="s">
        <v>172</v>
      </c>
      <c r="D1175" s="99" t="s">
        <v>28</v>
      </c>
      <c r="E1175" s="54">
        <v>5000679267</v>
      </c>
      <c r="F1175" s="56">
        <v>24</v>
      </c>
      <c r="G1175" s="54" t="s">
        <v>26</v>
      </c>
      <c r="H1175" s="54" t="s">
        <v>52</v>
      </c>
      <c r="I1175" s="54">
        <v>18</v>
      </c>
      <c r="J1175" s="57">
        <v>2883</v>
      </c>
      <c r="K1175" s="57">
        <v>3139</v>
      </c>
      <c r="L1175" s="57">
        <v>2832</v>
      </c>
      <c r="M1175" s="57">
        <v>2875</v>
      </c>
      <c r="N1175" s="57">
        <v>3094</v>
      </c>
      <c r="O1175" s="57">
        <v>3668</v>
      </c>
      <c r="P1175" s="57">
        <v>3480</v>
      </c>
      <c r="Q1175" s="57">
        <v>3725</v>
      </c>
      <c r="R1175" s="57">
        <v>3852</v>
      </c>
      <c r="S1175" s="57">
        <v>3330</v>
      </c>
      <c r="T1175" s="57">
        <v>3810</v>
      </c>
      <c r="U1175" s="57">
        <v>3280</v>
      </c>
    </row>
    <row r="1176" spans="1:21" x14ac:dyDescent="0.2">
      <c r="A1176" s="266" t="s">
        <v>172</v>
      </c>
      <c r="B1176" s="267" t="s">
        <v>172</v>
      </c>
      <c r="C1176" s="268" t="s">
        <v>172</v>
      </c>
      <c r="D1176" s="99" t="s">
        <v>28</v>
      </c>
      <c r="E1176" s="54">
        <v>5001216225</v>
      </c>
      <c r="F1176" s="56">
        <v>24</v>
      </c>
      <c r="G1176" s="54" t="s">
        <v>26</v>
      </c>
      <c r="H1176" s="54" t="s">
        <v>52</v>
      </c>
      <c r="I1176" s="54">
        <v>18</v>
      </c>
      <c r="J1176" s="57">
        <v>4038</v>
      </c>
      <c r="K1176" s="57">
        <v>4469</v>
      </c>
      <c r="L1176" s="57">
        <v>4041</v>
      </c>
      <c r="M1176" s="57">
        <v>4041</v>
      </c>
      <c r="N1176" s="57">
        <v>4239</v>
      </c>
      <c r="O1176" s="57">
        <v>4545</v>
      </c>
      <c r="P1176" s="57">
        <v>4184</v>
      </c>
      <c r="Q1176" s="57">
        <v>4330</v>
      </c>
      <c r="R1176" s="57">
        <v>4622</v>
      </c>
      <c r="S1176" s="57">
        <v>4312</v>
      </c>
      <c r="T1176" s="57">
        <v>4543</v>
      </c>
      <c r="U1176" s="57">
        <v>4408</v>
      </c>
    </row>
    <row r="1177" spans="1:21" x14ac:dyDescent="0.2">
      <c r="A1177" s="266" t="s">
        <v>172</v>
      </c>
      <c r="B1177" s="267" t="s">
        <v>172</v>
      </c>
      <c r="C1177" s="268" t="s">
        <v>172</v>
      </c>
      <c r="D1177" s="99" t="s">
        <v>28</v>
      </c>
      <c r="E1177" s="54">
        <v>5001018642</v>
      </c>
      <c r="F1177" s="56">
        <v>24</v>
      </c>
      <c r="G1177" s="54" t="s">
        <v>26</v>
      </c>
      <c r="H1177" s="54" t="s">
        <v>52</v>
      </c>
      <c r="I1177" s="54">
        <v>18</v>
      </c>
      <c r="J1177" s="57">
        <v>1729</v>
      </c>
      <c r="K1177" s="57">
        <v>1916</v>
      </c>
      <c r="L1177" s="57">
        <v>1762</v>
      </c>
      <c r="M1177" s="57">
        <v>1738</v>
      </c>
      <c r="N1177" s="57">
        <v>1777</v>
      </c>
      <c r="O1177" s="57">
        <v>1916</v>
      </c>
      <c r="P1177" s="57">
        <v>1803</v>
      </c>
      <c r="Q1177" s="57">
        <v>1887</v>
      </c>
      <c r="R1177" s="57">
        <v>2008</v>
      </c>
      <c r="S1177" s="57">
        <v>1828</v>
      </c>
      <c r="T1177" s="57">
        <v>1894</v>
      </c>
      <c r="U1177" s="57">
        <v>1862</v>
      </c>
    </row>
    <row r="1178" spans="1:21" x14ac:dyDescent="0.2">
      <c r="A1178" s="266" t="s">
        <v>172</v>
      </c>
      <c r="B1178" s="267" t="s">
        <v>172</v>
      </c>
      <c r="C1178" s="268" t="s">
        <v>172</v>
      </c>
      <c r="D1178" s="99" t="s">
        <v>28</v>
      </c>
      <c r="E1178" s="54">
        <v>5000807501</v>
      </c>
      <c r="F1178" s="56">
        <v>24</v>
      </c>
      <c r="G1178" s="54" t="s">
        <v>26</v>
      </c>
      <c r="H1178" s="54" t="s">
        <v>52</v>
      </c>
      <c r="I1178" s="54">
        <v>18</v>
      </c>
      <c r="J1178" s="57">
        <v>4241</v>
      </c>
      <c r="K1178" s="57">
        <v>4698</v>
      </c>
      <c r="L1178" s="57">
        <v>4141</v>
      </c>
      <c r="M1178" s="57">
        <v>4133</v>
      </c>
      <c r="N1178" s="57">
        <v>4440</v>
      </c>
      <c r="O1178" s="57">
        <v>4837</v>
      </c>
      <c r="P1178" s="57">
        <v>4503</v>
      </c>
      <c r="Q1178" s="57">
        <v>4724</v>
      </c>
      <c r="R1178" s="57">
        <v>5082</v>
      </c>
      <c r="S1178" s="57">
        <v>4603</v>
      </c>
      <c r="T1178" s="57">
        <v>4767</v>
      </c>
      <c r="U1178" s="57">
        <v>4642</v>
      </c>
    </row>
    <row r="1179" spans="1:21" x14ac:dyDescent="0.2">
      <c r="A1179" s="266" t="s">
        <v>172</v>
      </c>
      <c r="B1179" s="267" t="s">
        <v>172</v>
      </c>
      <c r="C1179" s="268" t="s">
        <v>172</v>
      </c>
      <c r="D1179" s="99" t="s">
        <v>28</v>
      </c>
      <c r="E1179" s="54">
        <v>5000480080</v>
      </c>
      <c r="F1179" s="56">
        <v>24</v>
      </c>
      <c r="G1179" s="54" t="s">
        <v>26</v>
      </c>
      <c r="H1179" s="54" t="s">
        <v>52</v>
      </c>
      <c r="I1179" s="54">
        <v>18</v>
      </c>
      <c r="J1179" s="57">
        <v>3728</v>
      </c>
      <c r="K1179" s="57">
        <v>4100</v>
      </c>
      <c r="L1179" s="57">
        <v>3650</v>
      </c>
      <c r="M1179" s="57">
        <v>3674</v>
      </c>
      <c r="N1179" s="57">
        <v>3841</v>
      </c>
      <c r="O1179" s="57">
        <v>4215</v>
      </c>
      <c r="P1179" s="57">
        <v>3833</v>
      </c>
      <c r="Q1179" s="57">
        <v>3846</v>
      </c>
      <c r="R1179" s="57">
        <v>4238</v>
      </c>
      <c r="S1179" s="57">
        <v>3973</v>
      </c>
      <c r="T1179" s="57">
        <v>4145</v>
      </c>
      <c r="U1179" s="57">
        <v>4027</v>
      </c>
    </row>
    <row r="1180" spans="1:21" x14ac:dyDescent="0.2">
      <c r="A1180" s="266" t="s">
        <v>172</v>
      </c>
      <c r="B1180" s="267" t="s">
        <v>172</v>
      </c>
      <c r="C1180" s="268" t="s">
        <v>172</v>
      </c>
      <c r="D1180" s="99" t="s">
        <v>28</v>
      </c>
      <c r="E1180" s="54">
        <v>5000551160</v>
      </c>
      <c r="F1180" s="56">
        <v>24</v>
      </c>
      <c r="G1180" s="54" t="s">
        <v>26</v>
      </c>
      <c r="H1180" s="54" t="s">
        <v>52</v>
      </c>
      <c r="I1180" s="54">
        <v>18</v>
      </c>
      <c r="J1180" s="57">
        <v>4906</v>
      </c>
      <c r="K1180" s="57">
        <v>4487</v>
      </c>
      <c r="L1180" s="57">
        <v>4683</v>
      </c>
      <c r="M1180" s="57">
        <v>4662</v>
      </c>
      <c r="N1180" s="57">
        <v>5319</v>
      </c>
      <c r="O1180" s="57">
        <v>5027</v>
      </c>
      <c r="P1180" s="57">
        <v>4915</v>
      </c>
      <c r="Q1180" s="57">
        <v>5359</v>
      </c>
      <c r="R1180" s="57">
        <v>5106</v>
      </c>
      <c r="S1180" s="57">
        <v>5060</v>
      </c>
      <c r="T1180" s="57">
        <v>5263</v>
      </c>
      <c r="U1180" s="57">
        <v>6092</v>
      </c>
    </row>
    <row r="1181" spans="1:21" x14ac:dyDescent="0.2">
      <c r="A1181" s="266" t="s">
        <v>172</v>
      </c>
      <c r="B1181" s="267" t="s">
        <v>172</v>
      </c>
      <c r="C1181" s="268" t="s">
        <v>172</v>
      </c>
      <c r="D1181" s="99" t="s">
        <v>28</v>
      </c>
      <c r="E1181" s="54">
        <v>5000340296</v>
      </c>
      <c r="F1181" s="55">
        <v>31</v>
      </c>
      <c r="G1181" s="54" t="s">
        <v>23</v>
      </c>
      <c r="H1181" s="54" t="s">
        <v>52</v>
      </c>
      <c r="I1181" s="54">
        <v>18</v>
      </c>
      <c r="J1181" s="57">
        <v>261600</v>
      </c>
      <c r="K1181" s="57">
        <v>201600</v>
      </c>
      <c r="L1181" s="57">
        <v>196800</v>
      </c>
      <c r="M1181" s="57">
        <v>204000</v>
      </c>
      <c r="N1181" s="57">
        <v>228000</v>
      </c>
      <c r="O1181" s="57">
        <v>220800</v>
      </c>
      <c r="P1181" s="57">
        <v>232800</v>
      </c>
      <c r="Q1181" s="57">
        <v>256800</v>
      </c>
      <c r="R1181" s="57">
        <v>237600</v>
      </c>
      <c r="S1181" s="57">
        <v>223200</v>
      </c>
      <c r="T1181" s="57">
        <v>235200</v>
      </c>
      <c r="U1181" s="57">
        <v>235200</v>
      </c>
    </row>
    <row r="1182" spans="1:21" x14ac:dyDescent="0.2">
      <c r="A1182" s="266" t="s">
        <v>172</v>
      </c>
      <c r="B1182" s="267" t="s">
        <v>172</v>
      </c>
      <c r="C1182" s="268" t="s">
        <v>172</v>
      </c>
      <c r="D1182" s="99" t="s">
        <v>28</v>
      </c>
      <c r="E1182" s="54">
        <v>5001921266</v>
      </c>
      <c r="F1182" s="56">
        <v>24</v>
      </c>
      <c r="G1182" s="54" t="s">
        <v>26</v>
      </c>
      <c r="H1182" s="54" t="s">
        <v>52</v>
      </c>
      <c r="I1182" s="54">
        <v>18</v>
      </c>
      <c r="J1182" s="57">
        <v>1581</v>
      </c>
      <c r="K1182" s="57">
        <v>1457</v>
      </c>
      <c r="L1182" s="57">
        <v>2266</v>
      </c>
      <c r="M1182" s="57">
        <v>2890</v>
      </c>
      <c r="N1182" s="57">
        <v>3690</v>
      </c>
      <c r="O1182" s="57">
        <v>3872</v>
      </c>
      <c r="P1182" s="57">
        <v>3727</v>
      </c>
      <c r="Q1182" s="57">
        <v>4104</v>
      </c>
      <c r="R1182" s="57">
        <v>3885</v>
      </c>
      <c r="S1182" s="57">
        <v>2686</v>
      </c>
      <c r="T1182" s="57">
        <v>2856</v>
      </c>
      <c r="U1182" s="57">
        <v>2792</v>
      </c>
    </row>
    <row r="1183" spans="1:21" x14ac:dyDescent="0.2">
      <c r="A1183" s="266" t="s">
        <v>172</v>
      </c>
      <c r="B1183" s="267" t="s">
        <v>172</v>
      </c>
      <c r="C1183" s="268" t="s">
        <v>172</v>
      </c>
      <c r="D1183" s="99" t="s">
        <v>28</v>
      </c>
      <c r="E1183" s="54">
        <v>5000526739</v>
      </c>
      <c r="F1183" s="56">
        <v>24</v>
      </c>
      <c r="G1183" s="54" t="s">
        <v>26</v>
      </c>
      <c r="H1183" s="54" t="s">
        <v>52</v>
      </c>
      <c r="I1183" s="54">
        <v>18</v>
      </c>
      <c r="J1183" s="57">
        <v>3282</v>
      </c>
      <c r="K1183" s="57">
        <v>3030</v>
      </c>
      <c r="L1183" s="57">
        <v>3036</v>
      </c>
      <c r="M1183" s="57">
        <v>3002</v>
      </c>
      <c r="N1183" s="57">
        <v>3507</v>
      </c>
      <c r="O1183" s="57">
        <v>3270</v>
      </c>
      <c r="P1183" s="57">
        <v>3658</v>
      </c>
      <c r="Q1183" s="57">
        <v>4199</v>
      </c>
      <c r="R1183" s="57">
        <v>4079</v>
      </c>
      <c r="S1183" s="57">
        <v>3622</v>
      </c>
      <c r="T1183" s="57">
        <v>3327</v>
      </c>
      <c r="U1183" s="57">
        <v>3114</v>
      </c>
    </row>
    <row r="1184" spans="1:21" x14ac:dyDescent="0.2">
      <c r="A1184" s="266" t="s">
        <v>172</v>
      </c>
      <c r="B1184" s="267" t="s">
        <v>172</v>
      </c>
      <c r="C1184" s="268" t="s">
        <v>172</v>
      </c>
      <c r="D1184" s="99" t="s">
        <v>28</v>
      </c>
      <c r="E1184" s="54">
        <v>5001539684</v>
      </c>
      <c r="F1184" s="56">
        <v>24</v>
      </c>
      <c r="G1184" s="54" t="s">
        <v>26</v>
      </c>
      <c r="H1184" s="54" t="s">
        <v>52</v>
      </c>
      <c r="I1184" s="54">
        <v>18</v>
      </c>
      <c r="J1184" s="57">
        <v>6326</v>
      </c>
      <c r="K1184" s="57">
        <v>5759</v>
      </c>
      <c r="L1184" s="57">
        <v>5740</v>
      </c>
      <c r="M1184" s="57">
        <v>5809</v>
      </c>
      <c r="N1184" s="57">
        <v>6284</v>
      </c>
      <c r="O1184" s="57">
        <v>6225</v>
      </c>
      <c r="P1184" s="57">
        <v>6113</v>
      </c>
      <c r="Q1184" s="57">
        <v>6783</v>
      </c>
      <c r="R1184" s="57">
        <v>6246</v>
      </c>
      <c r="S1184" s="57">
        <v>6170</v>
      </c>
      <c r="T1184" s="57">
        <v>6301</v>
      </c>
      <c r="U1184" s="57">
        <v>6074</v>
      </c>
    </row>
    <row r="1185" spans="1:21" x14ac:dyDescent="0.2">
      <c r="A1185" s="266" t="s">
        <v>172</v>
      </c>
      <c r="B1185" s="267" t="s">
        <v>172</v>
      </c>
      <c r="C1185" s="268" t="s">
        <v>172</v>
      </c>
      <c r="D1185" s="99" t="s">
        <v>28</v>
      </c>
      <c r="E1185" s="54">
        <v>5001511881</v>
      </c>
      <c r="F1185" s="56">
        <v>24</v>
      </c>
      <c r="G1185" s="54" t="s">
        <v>26</v>
      </c>
      <c r="H1185" s="54" t="s">
        <v>52</v>
      </c>
      <c r="I1185" s="54">
        <v>18</v>
      </c>
      <c r="J1185" s="57">
        <v>2299</v>
      </c>
      <c r="K1185" s="57">
        <v>2119</v>
      </c>
      <c r="L1185" s="57">
        <v>2076</v>
      </c>
      <c r="M1185" s="57">
        <v>2093</v>
      </c>
      <c r="N1185" s="57">
        <v>2322</v>
      </c>
      <c r="O1185" s="57">
        <v>2154</v>
      </c>
      <c r="P1185" s="57">
        <v>2084</v>
      </c>
      <c r="Q1185" s="57">
        <v>2426</v>
      </c>
      <c r="R1185" s="57">
        <v>3598</v>
      </c>
      <c r="S1185" s="57">
        <v>6063</v>
      </c>
      <c r="T1185" s="57">
        <v>6725</v>
      </c>
      <c r="U1185" s="57">
        <v>6353</v>
      </c>
    </row>
    <row r="1186" spans="1:21" x14ac:dyDescent="0.2">
      <c r="A1186" s="266" t="s">
        <v>172</v>
      </c>
      <c r="B1186" s="267" t="s">
        <v>172</v>
      </c>
      <c r="C1186" s="268" t="s">
        <v>172</v>
      </c>
      <c r="D1186" s="99" t="s">
        <v>28</v>
      </c>
      <c r="E1186" s="54">
        <v>5001157812</v>
      </c>
      <c r="F1186" s="56">
        <v>24</v>
      </c>
      <c r="G1186" s="54" t="s">
        <v>26</v>
      </c>
      <c r="H1186" s="54" t="s">
        <v>52</v>
      </c>
      <c r="I1186" s="54">
        <v>18</v>
      </c>
      <c r="J1186" s="57">
        <v>3874</v>
      </c>
      <c r="K1186" s="57">
        <v>3475</v>
      </c>
      <c r="L1186" s="57">
        <v>3520</v>
      </c>
      <c r="M1186" s="57">
        <v>3534</v>
      </c>
      <c r="N1186" s="57">
        <v>3919</v>
      </c>
      <c r="O1186" s="57">
        <v>3696</v>
      </c>
      <c r="P1186" s="57">
        <v>3603</v>
      </c>
      <c r="Q1186" s="57">
        <v>3973</v>
      </c>
      <c r="R1186" s="57">
        <v>3682</v>
      </c>
      <c r="S1186" s="57">
        <v>3649</v>
      </c>
      <c r="T1186" s="57">
        <v>4040</v>
      </c>
      <c r="U1186" s="57">
        <v>4787</v>
      </c>
    </row>
    <row r="1187" spans="1:21" x14ac:dyDescent="0.2">
      <c r="A1187" s="266" t="s">
        <v>172</v>
      </c>
      <c r="B1187" s="267" t="s">
        <v>172</v>
      </c>
      <c r="C1187" s="268" t="s">
        <v>172</v>
      </c>
      <c r="D1187" s="99" t="s">
        <v>28</v>
      </c>
      <c r="E1187" s="54">
        <v>5001480397</v>
      </c>
      <c r="F1187" s="56">
        <v>24</v>
      </c>
      <c r="G1187" s="54" t="s">
        <v>26</v>
      </c>
      <c r="H1187" s="54" t="s">
        <v>52</v>
      </c>
      <c r="I1187" s="54">
        <v>18</v>
      </c>
      <c r="J1187" s="57">
        <v>5252</v>
      </c>
      <c r="K1187" s="57">
        <v>4747</v>
      </c>
      <c r="L1187" s="57">
        <v>4772</v>
      </c>
      <c r="M1187" s="57">
        <v>4792</v>
      </c>
      <c r="N1187" s="57">
        <v>5444</v>
      </c>
      <c r="O1187" s="57">
        <v>5261</v>
      </c>
      <c r="P1187" s="57">
        <v>5285</v>
      </c>
      <c r="Q1187" s="57">
        <v>5641</v>
      </c>
      <c r="R1187" s="57">
        <v>5213</v>
      </c>
      <c r="S1187" s="57">
        <v>5134</v>
      </c>
      <c r="T1187" s="57">
        <v>5300</v>
      </c>
      <c r="U1187" s="57">
        <v>5633</v>
      </c>
    </row>
    <row r="1188" spans="1:21" x14ac:dyDescent="0.2">
      <c r="A1188" s="266" t="s">
        <v>172</v>
      </c>
      <c r="B1188" s="267" t="s">
        <v>172</v>
      </c>
      <c r="C1188" s="268" t="s">
        <v>172</v>
      </c>
      <c r="D1188" s="99" t="s">
        <v>28</v>
      </c>
      <c r="E1188" s="54">
        <v>5001668291</v>
      </c>
      <c r="F1188" s="56">
        <v>24</v>
      </c>
      <c r="G1188" s="54" t="s">
        <v>26</v>
      </c>
      <c r="H1188" s="54" t="s">
        <v>52</v>
      </c>
      <c r="I1188" s="54">
        <v>18</v>
      </c>
      <c r="J1188" s="57">
        <v>1824</v>
      </c>
      <c r="K1188" s="57">
        <v>1675</v>
      </c>
      <c r="L1188" s="57">
        <v>1692</v>
      </c>
      <c r="M1188" s="57">
        <v>1613</v>
      </c>
      <c r="N1188" s="57">
        <v>1720</v>
      </c>
      <c r="O1188" s="57">
        <v>1604</v>
      </c>
      <c r="P1188" s="57">
        <v>1544</v>
      </c>
      <c r="Q1188" s="57">
        <v>1679</v>
      </c>
      <c r="R1188" s="57">
        <v>1572</v>
      </c>
      <c r="S1188" s="57">
        <v>1568</v>
      </c>
      <c r="T1188" s="57">
        <v>1741</v>
      </c>
      <c r="U1188" s="57">
        <v>1798</v>
      </c>
    </row>
    <row r="1189" spans="1:21" x14ac:dyDescent="0.2">
      <c r="A1189" s="266" t="s">
        <v>172</v>
      </c>
      <c r="B1189" s="267" t="s">
        <v>172</v>
      </c>
      <c r="C1189" s="268" t="s">
        <v>172</v>
      </c>
      <c r="D1189" s="99" t="s">
        <v>28</v>
      </c>
      <c r="E1189" s="54">
        <v>5001623623</v>
      </c>
      <c r="F1189" s="56">
        <v>24</v>
      </c>
      <c r="G1189" s="54" t="s">
        <v>26</v>
      </c>
      <c r="H1189" s="54" t="s">
        <v>52</v>
      </c>
      <c r="I1189" s="54">
        <v>18</v>
      </c>
      <c r="J1189" s="57">
        <v>10787</v>
      </c>
      <c r="K1189" s="57"/>
      <c r="L1189" s="57">
        <v>14552</v>
      </c>
      <c r="M1189" s="57"/>
      <c r="N1189" s="57">
        <v>16645</v>
      </c>
      <c r="O1189" s="57"/>
      <c r="P1189" s="57">
        <v>16581</v>
      </c>
      <c r="Q1189" s="57"/>
      <c r="R1189" s="57">
        <v>17865</v>
      </c>
      <c r="S1189" s="57"/>
      <c r="T1189" s="57">
        <v>18305</v>
      </c>
      <c r="U1189" s="57"/>
    </row>
    <row r="1190" spans="1:21" x14ac:dyDescent="0.2">
      <c r="A1190" s="266" t="s">
        <v>172</v>
      </c>
      <c r="B1190" s="267" t="s">
        <v>172</v>
      </c>
      <c r="C1190" s="268" t="s">
        <v>172</v>
      </c>
      <c r="D1190" s="99" t="s">
        <v>28</v>
      </c>
      <c r="E1190" s="54">
        <v>5001953681</v>
      </c>
      <c r="F1190" s="56">
        <v>24</v>
      </c>
      <c r="G1190" s="54" t="s">
        <v>26</v>
      </c>
      <c r="H1190" s="54" t="s">
        <v>52</v>
      </c>
      <c r="I1190" s="54">
        <v>18</v>
      </c>
      <c r="J1190" s="57">
        <v>4279</v>
      </c>
      <c r="K1190" s="57"/>
      <c r="L1190" s="57">
        <v>3419</v>
      </c>
      <c r="M1190" s="57"/>
      <c r="N1190" s="57">
        <v>4211</v>
      </c>
      <c r="O1190" s="57"/>
      <c r="P1190" s="57">
        <v>4256</v>
      </c>
      <c r="Q1190" s="57"/>
      <c r="R1190" s="57">
        <v>4583</v>
      </c>
      <c r="S1190" s="57"/>
      <c r="T1190" s="57">
        <v>4466</v>
      </c>
      <c r="U1190" s="57"/>
    </row>
    <row r="1191" spans="1:21" x14ac:dyDescent="0.2">
      <c r="A1191" s="266" t="s">
        <v>172</v>
      </c>
      <c r="B1191" s="267" t="s">
        <v>172</v>
      </c>
      <c r="C1191" s="268" t="s">
        <v>172</v>
      </c>
      <c r="D1191" s="99" t="s">
        <v>28</v>
      </c>
      <c r="E1191" s="54">
        <v>5000890984</v>
      </c>
      <c r="F1191" s="56">
        <v>24</v>
      </c>
      <c r="G1191" s="54" t="s">
        <v>26</v>
      </c>
      <c r="H1191" s="54" t="s">
        <v>52</v>
      </c>
      <c r="I1191" s="54">
        <v>18</v>
      </c>
      <c r="J1191" s="57">
        <v>4880</v>
      </c>
      <c r="K1191" s="57">
        <v>4240</v>
      </c>
      <c r="L1191" s="57">
        <v>4560</v>
      </c>
      <c r="M1191" s="57">
        <v>4000</v>
      </c>
      <c r="N1191" s="57">
        <v>3920</v>
      </c>
      <c r="O1191" s="57">
        <v>4640</v>
      </c>
      <c r="P1191" s="57">
        <v>5440</v>
      </c>
      <c r="Q1191" s="57">
        <v>5760</v>
      </c>
      <c r="R1191" s="57">
        <v>4960</v>
      </c>
      <c r="S1191" s="57">
        <v>4720</v>
      </c>
      <c r="T1191" s="57">
        <v>3760</v>
      </c>
      <c r="U1191" s="57">
        <v>4480</v>
      </c>
    </row>
    <row r="1192" spans="1:21" x14ac:dyDescent="0.2">
      <c r="A1192" s="266" t="s">
        <v>172</v>
      </c>
      <c r="B1192" s="267" t="s">
        <v>172</v>
      </c>
      <c r="C1192" s="268" t="s">
        <v>172</v>
      </c>
      <c r="D1192" s="99" t="s">
        <v>28</v>
      </c>
      <c r="E1192" s="54">
        <v>5000347730</v>
      </c>
      <c r="F1192" s="56">
        <v>24</v>
      </c>
      <c r="G1192" s="54" t="s">
        <v>26</v>
      </c>
      <c r="H1192" s="54" t="s">
        <v>52</v>
      </c>
      <c r="I1192" s="54">
        <v>18</v>
      </c>
      <c r="J1192" s="57">
        <v>2028.4690000000001</v>
      </c>
      <c r="K1192" s="57">
        <v>1808.5309999999999</v>
      </c>
      <c r="L1192" s="57">
        <v>4572</v>
      </c>
      <c r="M1192" s="57">
        <v>5961</v>
      </c>
      <c r="N1192" s="57">
        <v>2697.558</v>
      </c>
      <c r="O1192" s="57">
        <v>10609.441999999999</v>
      </c>
      <c r="P1192" s="57">
        <v>7529</v>
      </c>
      <c r="Q1192" s="57">
        <v>12009.233</v>
      </c>
      <c r="R1192" s="57"/>
      <c r="S1192" s="57"/>
      <c r="T1192" s="57"/>
      <c r="U1192" s="57"/>
    </row>
    <row r="1193" spans="1:21" x14ac:dyDescent="0.2">
      <c r="A1193" s="266" t="s">
        <v>172</v>
      </c>
      <c r="B1193" s="267" t="s">
        <v>172</v>
      </c>
      <c r="C1193" s="268" t="s">
        <v>172</v>
      </c>
      <c r="D1193" s="99" t="s">
        <v>28</v>
      </c>
      <c r="E1193" s="54">
        <v>5001336075</v>
      </c>
      <c r="F1193" s="56">
        <v>24</v>
      </c>
      <c r="G1193" s="54" t="s">
        <v>26</v>
      </c>
      <c r="H1193" s="54" t="s">
        <v>52</v>
      </c>
      <c r="I1193" s="54">
        <v>18</v>
      </c>
      <c r="J1193" s="57">
        <v>3416</v>
      </c>
      <c r="K1193" s="57">
        <v>2723</v>
      </c>
      <c r="L1193" s="57">
        <v>3100</v>
      </c>
      <c r="M1193" s="57">
        <v>3142</v>
      </c>
      <c r="N1193" s="57">
        <v>3498</v>
      </c>
      <c r="O1193" s="57">
        <v>3306</v>
      </c>
      <c r="P1193" s="57">
        <v>3191</v>
      </c>
      <c r="Q1193" s="57">
        <v>3426</v>
      </c>
      <c r="R1193" s="57">
        <v>3191</v>
      </c>
      <c r="S1193" s="57">
        <v>3306</v>
      </c>
      <c r="T1193" s="57">
        <v>3059</v>
      </c>
      <c r="U1193" s="57">
        <v>3390</v>
      </c>
    </row>
    <row r="1194" spans="1:21" x14ac:dyDescent="0.2">
      <c r="A1194" s="266" t="s">
        <v>172</v>
      </c>
      <c r="B1194" s="267" t="s">
        <v>172</v>
      </c>
      <c r="C1194" s="268" t="s">
        <v>172</v>
      </c>
      <c r="D1194" s="99" t="s">
        <v>28</v>
      </c>
      <c r="E1194" s="54">
        <v>5000421585</v>
      </c>
      <c r="F1194" s="56">
        <v>24</v>
      </c>
      <c r="G1194" s="54" t="s">
        <v>26</v>
      </c>
      <c r="H1194" s="54" t="s">
        <v>52</v>
      </c>
      <c r="I1194" s="54">
        <v>18</v>
      </c>
      <c r="J1194" s="57">
        <v>4199</v>
      </c>
      <c r="K1194" s="57">
        <v>3805</v>
      </c>
      <c r="L1194" s="57">
        <v>3497</v>
      </c>
      <c r="M1194" s="57">
        <v>3551</v>
      </c>
      <c r="N1194" s="57">
        <v>4797</v>
      </c>
      <c r="O1194" s="57">
        <v>6893</v>
      </c>
      <c r="P1194" s="57">
        <v>6812</v>
      </c>
      <c r="Q1194" s="57">
        <v>7539</v>
      </c>
      <c r="R1194" s="57">
        <v>7043</v>
      </c>
      <c r="S1194" s="57">
        <v>7553</v>
      </c>
      <c r="T1194" s="57">
        <v>7010</v>
      </c>
      <c r="U1194" s="57">
        <v>7697</v>
      </c>
    </row>
    <row r="1195" spans="1:21" x14ac:dyDescent="0.2">
      <c r="A1195" s="266" t="s">
        <v>172</v>
      </c>
      <c r="B1195" s="267" t="s">
        <v>172</v>
      </c>
      <c r="C1195" s="268" t="s">
        <v>172</v>
      </c>
      <c r="D1195" s="99" t="s">
        <v>28</v>
      </c>
      <c r="E1195" s="54">
        <v>5001181631</v>
      </c>
      <c r="F1195" s="56">
        <v>24</v>
      </c>
      <c r="G1195" s="54" t="s">
        <v>26</v>
      </c>
      <c r="H1195" s="54" t="s">
        <v>52</v>
      </c>
      <c r="I1195" s="54">
        <v>18</v>
      </c>
      <c r="J1195" s="57">
        <v>5535</v>
      </c>
      <c r="K1195" s="57">
        <v>4487</v>
      </c>
      <c r="L1195" s="57">
        <v>4808</v>
      </c>
      <c r="M1195" s="57">
        <v>5101</v>
      </c>
      <c r="N1195" s="57">
        <v>5860</v>
      </c>
      <c r="O1195" s="57">
        <v>5510</v>
      </c>
      <c r="P1195" s="57">
        <v>5237</v>
      </c>
      <c r="Q1195" s="57">
        <v>6786</v>
      </c>
      <c r="R1195" s="57">
        <v>7125</v>
      </c>
      <c r="S1195" s="57">
        <v>7602</v>
      </c>
      <c r="T1195" s="57">
        <v>7067</v>
      </c>
      <c r="U1195" s="57">
        <v>7812</v>
      </c>
    </row>
    <row r="1196" spans="1:21" x14ac:dyDescent="0.2">
      <c r="A1196" s="266" t="s">
        <v>172</v>
      </c>
      <c r="B1196" s="267" t="s">
        <v>172</v>
      </c>
      <c r="C1196" s="268" t="s">
        <v>172</v>
      </c>
      <c r="D1196" s="99" t="s">
        <v>28</v>
      </c>
      <c r="E1196" s="54">
        <v>5001861474</v>
      </c>
      <c r="F1196" s="56">
        <v>24</v>
      </c>
      <c r="G1196" s="54" t="s">
        <v>26</v>
      </c>
      <c r="H1196" s="54" t="s">
        <v>52</v>
      </c>
      <c r="I1196" s="54">
        <v>18</v>
      </c>
      <c r="J1196" s="57">
        <v>4386</v>
      </c>
      <c r="K1196" s="57">
        <v>3909</v>
      </c>
      <c r="L1196" s="57">
        <v>4014</v>
      </c>
      <c r="M1196" s="57">
        <v>4103</v>
      </c>
      <c r="N1196" s="57">
        <v>4722</v>
      </c>
      <c r="O1196" s="57">
        <v>4520</v>
      </c>
      <c r="P1196" s="57">
        <v>4426</v>
      </c>
      <c r="Q1196" s="57">
        <v>4947</v>
      </c>
      <c r="R1196" s="57">
        <v>4628</v>
      </c>
      <c r="S1196" s="57">
        <v>4899</v>
      </c>
      <c r="T1196" s="57">
        <v>4494</v>
      </c>
      <c r="U1196" s="57">
        <v>4929</v>
      </c>
    </row>
    <row r="1197" spans="1:21" x14ac:dyDescent="0.2">
      <c r="A1197" s="266" t="s">
        <v>172</v>
      </c>
      <c r="B1197" s="267" t="s">
        <v>172</v>
      </c>
      <c r="C1197" s="268" t="s">
        <v>172</v>
      </c>
      <c r="D1197" s="99" t="s">
        <v>28</v>
      </c>
      <c r="E1197" s="54">
        <v>5000848183</v>
      </c>
      <c r="F1197" s="56">
        <v>24</v>
      </c>
      <c r="G1197" s="54" t="s">
        <v>26</v>
      </c>
      <c r="H1197" s="54" t="s">
        <v>52</v>
      </c>
      <c r="I1197" s="54">
        <v>18</v>
      </c>
      <c r="J1197" s="57">
        <v>3405</v>
      </c>
      <c r="K1197" s="57">
        <v>3059</v>
      </c>
      <c r="L1197" s="57">
        <v>3033</v>
      </c>
      <c r="M1197" s="57">
        <v>2973</v>
      </c>
      <c r="N1197" s="57">
        <v>3245</v>
      </c>
      <c r="O1197" s="57">
        <v>3035</v>
      </c>
      <c r="P1197" s="57">
        <v>3025</v>
      </c>
      <c r="Q1197" s="57">
        <v>3297</v>
      </c>
      <c r="R1197" s="57">
        <v>3069</v>
      </c>
      <c r="S1197" s="57">
        <v>3235</v>
      </c>
      <c r="T1197" s="57">
        <v>3010</v>
      </c>
      <c r="U1197" s="57">
        <v>3412</v>
      </c>
    </row>
    <row r="1198" spans="1:21" x14ac:dyDescent="0.2">
      <c r="A1198" s="266" t="s">
        <v>172</v>
      </c>
      <c r="B1198" s="267" t="s">
        <v>172</v>
      </c>
      <c r="C1198" s="268" t="s">
        <v>172</v>
      </c>
      <c r="D1198" s="99" t="s">
        <v>28</v>
      </c>
      <c r="E1198" s="54">
        <v>5000305651</v>
      </c>
      <c r="F1198" s="56">
        <v>24</v>
      </c>
      <c r="G1198" s="54" t="s">
        <v>26</v>
      </c>
      <c r="H1198" s="54" t="s">
        <v>52</v>
      </c>
      <c r="I1198" s="54">
        <v>18</v>
      </c>
      <c r="J1198" s="57">
        <v>7085</v>
      </c>
      <c r="K1198" s="57">
        <v>6013</v>
      </c>
      <c r="L1198" s="57">
        <v>6051</v>
      </c>
      <c r="M1198" s="57">
        <v>6063</v>
      </c>
      <c r="N1198" s="57">
        <v>6655</v>
      </c>
      <c r="O1198" s="57">
        <v>6367</v>
      </c>
      <c r="P1198" s="57">
        <v>6246</v>
      </c>
      <c r="Q1198" s="57">
        <v>6915</v>
      </c>
      <c r="R1198" s="57">
        <v>6456</v>
      </c>
      <c r="S1198" s="57">
        <v>6961</v>
      </c>
      <c r="T1198" s="57">
        <v>6579</v>
      </c>
      <c r="U1198" s="57">
        <v>7392</v>
      </c>
    </row>
    <row r="1199" spans="1:21" x14ac:dyDescent="0.2">
      <c r="A1199" s="266" t="s">
        <v>172</v>
      </c>
      <c r="B1199" s="267" t="s">
        <v>172</v>
      </c>
      <c r="C1199" s="268" t="s">
        <v>172</v>
      </c>
      <c r="D1199" s="99" t="s">
        <v>28</v>
      </c>
      <c r="E1199" s="54">
        <v>5001066562</v>
      </c>
      <c r="F1199" s="56">
        <v>24</v>
      </c>
      <c r="G1199" s="54" t="s">
        <v>26</v>
      </c>
      <c r="H1199" s="54" t="s">
        <v>52</v>
      </c>
      <c r="I1199" s="54">
        <v>18</v>
      </c>
      <c r="J1199" s="57">
        <v>2083</v>
      </c>
      <c r="K1199" s="57">
        <v>2032</v>
      </c>
      <c r="L1199" s="57">
        <v>1984</v>
      </c>
      <c r="M1199" s="57">
        <v>2178</v>
      </c>
      <c r="N1199" s="57">
        <v>2095</v>
      </c>
      <c r="O1199" s="57">
        <v>2097</v>
      </c>
      <c r="P1199" s="57">
        <v>2249</v>
      </c>
      <c r="Q1199" s="57">
        <v>2035</v>
      </c>
      <c r="R1199" s="57">
        <v>2093</v>
      </c>
      <c r="S1199" s="57">
        <v>2175</v>
      </c>
      <c r="T1199" s="57">
        <v>2071</v>
      </c>
      <c r="U1199" s="57">
        <v>2223</v>
      </c>
    </row>
    <row r="1200" spans="1:21" x14ac:dyDescent="0.2">
      <c r="A1200" s="266" t="s">
        <v>172</v>
      </c>
      <c r="B1200" s="267" t="s">
        <v>172</v>
      </c>
      <c r="C1200" s="268" t="s">
        <v>172</v>
      </c>
      <c r="D1200" s="99" t="s">
        <v>28</v>
      </c>
      <c r="E1200" s="54">
        <v>5000870261</v>
      </c>
      <c r="F1200" s="56">
        <v>24</v>
      </c>
      <c r="G1200" s="54" t="s">
        <v>26</v>
      </c>
      <c r="H1200" s="54" t="s">
        <v>52</v>
      </c>
      <c r="I1200" s="54">
        <v>18</v>
      </c>
      <c r="J1200" s="57">
        <v>2547</v>
      </c>
      <c r="K1200" s="57">
        <v>2399</v>
      </c>
      <c r="L1200" s="57">
        <v>2326</v>
      </c>
      <c r="M1200" s="57">
        <v>2514</v>
      </c>
      <c r="N1200" s="57">
        <v>2484</v>
      </c>
      <c r="O1200" s="57">
        <v>2528</v>
      </c>
      <c r="P1200" s="57">
        <v>2736</v>
      </c>
      <c r="Q1200" s="57">
        <v>2508</v>
      </c>
      <c r="R1200" s="57">
        <v>2593</v>
      </c>
      <c r="S1200" s="57">
        <v>2829</v>
      </c>
      <c r="T1200" s="57">
        <v>2551</v>
      </c>
      <c r="U1200" s="57">
        <v>2857</v>
      </c>
    </row>
    <row r="1201" spans="1:21" x14ac:dyDescent="0.2">
      <c r="A1201" s="266" t="s">
        <v>172</v>
      </c>
      <c r="B1201" s="267" t="s">
        <v>172</v>
      </c>
      <c r="C1201" s="268" t="s">
        <v>172</v>
      </c>
      <c r="D1201" s="99" t="s">
        <v>28</v>
      </c>
      <c r="E1201" s="54">
        <v>5000782815</v>
      </c>
      <c r="F1201" s="56">
        <v>24</v>
      </c>
      <c r="G1201" s="54" t="s">
        <v>26</v>
      </c>
      <c r="H1201" s="54" t="s">
        <v>52</v>
      </c>
      <c r="I1201" s="54">
        <v>18</v>
      </c>
      <c r="J1201" s="57">
        <v>1369</v>
      </c>
      <c r="K1201" s="57">
        <v>1633</v>
      </c>
      <c r="L1201" s="57">
        <v>2640</v>
      </c>
      <c r="M1201" s="57">
        <v>2859</v>
      </c>
      <c r="N1201" s="57">
        <v>2891</v>
      </c>
      <c r="O1201" s="57">
        <v>2973</v>
      </c>
      <c r="P1201" s="57">
        <v>3384</v>
      </c>
      <c r="Q1201" s="57">
        <v>3116</v>
      </c>
      <c r="R1201" s="57">
        <v>3193</v>
      </c>
      <c r="S1201" s="57">
        <v>3271</v>
      </c>
      <c r="T1201" s="57">
        <v>2968</v>
      </c>
      <c r="U1201" s="57">
        <v>3273</v>
      </c>
    </row>
    <row r="1202" spans="1:21" x14ac:dyDescent="0.2">
      <c r="A1202" s="266" t="s">
        <v>172</v>
      </c>
      <c r="B1202" s="267" t="s">
        <v>172</v>
      </c>
      <c r="C1202" s="268" t="s">
        <v>172</v>
      </c>
      <c r="D1202" s="99" t="s">
        <v>28</v>
      </c>
      <c r="E1202" s="54">
        <v>5000697780</v>
      </c>
      <c r="F1202" s="56">
        <v>24</v>
      </c>
      <c r="G1202" s="54" t="s">
        <v>26</v>
      </c>
      <c r="H1202" s="54" t="s">
        <v>52</v>
      </c>
      <c r="I1202" s="54">
        <v>18</v>
      </c>
      <c r="J1202" s="57">
        <v>2439</v>
      </c>
      <c r="K1202" s="57">
        <v>2341</v>
      </c>
      <c r="L1202" s="57">
        <v>2373</v>
      </c>
      <c r="M1202" s="57">
        <v>2549</v>
      </c>
      <c r="N1202" s="57">
        <v>2532</v>
      </c>
      <c r="O1202" s="57">
        <v>2571</v>
      </c>
      <c r="P1202" s="57">
        <v>2822</v>
      </c>
      <c r="Q1202" s="57">
        <v>2587</v>
      </c>
      <c r="R1202" s="57">
        <v>2660</v>
      </c>
      <c r="S1202" s="57">
        <v>2760</v>
      </c>
      <c r="T1202" s="57">
        <v>2295</v>
      </c>
      <c r="U1202" s="57">
        <v>2712</v>
      </c>
    </row>
    <row r="1203" spans="1:21" x14ac:dyDescent="0.2">
      <c r="A1203" s="266" t="s">
        <v>172</v>
      </c>
      <c r="B1203" s="267" t="s">
        <v>172</v>
      </c>
      <c r="C1203" s="268" t="s">
        <v>172</v>
      </c>
      <c r="D1203" s="99" t="s">
        <v>28</v>
      </c>
      <c r="E1203" s="54">
        <v>5001994377</v>
      </c>
      <c r="F1203" s="56">
        <v>24</v>
      </c>
      <c r="G1203" s="54" t="s">
        <v>26</v>
      </c>
      <c r="H1203" s="54" t="s">
        <v>52</v>
      </c>
      <c r="I1203" s="54">
        <v>18</v>
      </c>
      <c r="J1203" s="57">
        <v>1739</v>
      </c>
      <c r="K1203" s="57">
        <v>1635</v>
      </c>
      <c r="L1203" s="57">
        <v>1675</v>
      </c>
      <c r="M1203" s="57">
        <v>1816</v>
      </c>
      <c r="N1203" s="57">
        <v>1824</v>
      </c>
      <c r="O1203" s="57">
        <v>1725</v>
      </c>
      <c r="P1203" s="57">
        <v>1843</v>
      </c>
      <c r="Q1203" s="57">
        <v>1672</v>
      </c>
      <c r="R1203" s="57">
        <v>1727</v>
      </c>
      <c r="S1203" s="57">
        <v>1829</v>
      </c>
      <c r="T1203" s="57">
        <v>1640</v>
      </c>
      <c r="U1203" s="57">
        <v>1847</v>
      </c>
    </row>
    <row r="1204" spans="1:21" x14ac:dyDescent="0.2">
      <c r="A1204" s="266" t="s">
        <v>172</v>
      </c>
      <c r="B1204" s="267" t="s">
        <v>172</v>
      </c>
      <c r="C1204" s="268" t="s">
        <v>172</v>
      </c>
      <c r="D1204" s="99" t="s">
        <v>28</v>
      </c>
      <c r="E1204" s="54">
        <v>5000313630</v>
      </c>
      <c r="F1204" s="56">
        <v>24</v>
      </c>
      <c r="G1204" s="54" t="s">
        <v>26</v>
      </c>
      <c r="H1204" s="54" t="s">
        <v>52</v>
      </c>
      <c r="I1204" s="54">
        <v>18</v>
      </c>
      <c r="J1204" s="57">
        <v>3038</v>
      </c>
      <c r="K1204" s="57">
        <v>2874</v>
      </c>
      <c r="L1204" s="57">
        <v>3024</v>
      </c>
      <c r="M1204" s="57">
        <v>3307</v>
      </c>
      <c r="N1204" s="57">
        <v>3340</v>
      </c>
      <c r="O1204" s="57">
        <v>3412</v>
      </c>
      <c r="P1204" s="57">
        <v>3787</v>
      </c>
      <c r="Q1204" s="57">
        <v>3488</v>
      </c>
      <c r="R1204" s="57">
        <v>3570</v>
      </c>
      <c r="S1204" s="57">
        <v>3742</v>
      </c>
      <c r="T1204" s="57">
        <v>3250</v>
      </c>
      <c r="U1204" s="57">
        <v>3780</v>
      </c>
    </row>
    <row r="1205" spans="1:21" x14ac:dyDescent="0.2">
      <c r="A1205" s="266" t="s">
        <v>172</v>
      </c>
      <c r="B1205" s="267" t="s">
        <v>172</v>
      </c>
      <c r="C1205" s="268" t="s">
        <v>172</v>
      </c>
      <c r="D1205" s="99" t="s">
        <v>28</v>
      </c>
      <c r="E1205" s="54">
        <v>5000760376</v>
      </c>
      <c r="F1205" s="56">
        <v>24</v>
      </c>
      <c r="G1205" s="54" t="s">
        <v>26</v>
      </c>
      <c r="H1205" s="54" t="s">
        <v>52</v>
      </c>
      <c r="I1205" s="54">
        <v>18</v>
      </c>
      <c r="J1205" s="57">
        <v>2862</v>
      </c>
      <c r="K1205" s="57">
        <v>4018</v>
      </c>
      <c r="L1205" s="57">
        <v>4333</v>
      </c>
      <c r="M1205" s="57">
        <v>4778</v>
      </c>
      <c r="N1205" s="57">
        <v>4735</v>
      </c>
      <c r="O1205" s="57">
        <v>4759</v>
      </c>
      <c r="P1205" s="57">
        <v>5246</v>
      </c>
      <c r="Q1205" s="57">
        <v>4744</v>
      </c>
      <c r="R1205" s="57">
        <v>5014</v>
      </c>
      <c r="S1205" s="57">
        <v>5076</v>
      </c>
      <c r="T1205" s="57">
        <v>4220</v>
      </c>
      <c r="U1205" s="57">
        <v>5079</v>
      </c>
    </row>
    <row r="1206" spans="1:21" x14ac:dyDescent="0.2">
      <c r="A1206" s="266" t="s">
        <v>172</v>
      </c>
      <c r="B1206" s="267" t="s">
        <v>172</v>
      </c>
      <c r="C1206" s="268" t="s">
        <v>172</v>
      </c>
      <c r="D1206" s="99" t="s">
        <v>28</v>
      </c>
      <c r="E1206" s="54">
        <v>5001577762</v>
      </c>
      <c r="F1206" s="56">
        <v>24</v>
      </c>
      <c r="G1206" s="54" t="s">
        <v>26</v>
      </c>
      <c r="H1206" s="54" t="s">
        <v>52</v>
      </c>
      <c r="I1206" s="54">
        <v>18</v>
      </c>
      <c r="J1206" s="57">
        <v>3056</v>
      </c>
      <c r="K1206" s="57">
        <v>2916</v>
      </c>
      <c r="L1206" s="57">
        <v>2921</v>
      </c>
      <c r="M1206" s="57">
        <v>3165</v>
      </c>
      <c r="N1206" s="57">
        <v>3014</v>
      </c>
      <c r="O1206" s="57">
        <v>3022</v>
      </c>
      <c r="P1206" s="57">
        <v>3317</v>
      </c>
      <c r="Q1206" s="57">
        <v>2990</v>
      </c>
      <c r="R1206" s="57">
        <v>2903</v>
      </c>
      <c r="S1206" s="57">
        <v>3147</v>
      </c>
      <c r="T1206" s="57">
        <v>2978.192</v>
      </c>
      <c r="U1206" s="57">
        <v>3162.808</v>
      </c>
    </row>
    <row r="1207" spans="1:21" x14ac:dyDescent="0.2">
      <c r="A1207" s="266" t="s">
        <v>172</v>
      </c>
      <c r="B1207" s="267" t="s">
        <v>172</v>
      </c>
      <c r="C1207" s="268" t="s">
        <v>172</v>
      </c>
      <c r="D1207" s="99" t="s">
        <v>28</v>
      </c>
      <c r="E1207" s="54">
        <v>5000200371</v>
      </c>
      <c r="F1207" s="56">
        <v>24</v>
      </c>
      <c r="G1207" s="54" t="s">
        <v>26</v>
      </c>
      <c r="H1207" s="54" t="s">
        <v>52</v>
      </c>
      <c r="I1207" s="54">
        <v>18</v>
      </c>
      <c r="J1207" s="57">
        <v>3119</v>
      </c>
      <c r="K1207" s="57">
        <v>2967</v>
      </c>
      <c r="L1207" s="57">
        <v>2962</v>
      </c>
      <c r="M1207" s="57">
        <v>3205</v>
      </c>
      <c r="N1207" s="57">
        <v>3146</v>
      </c>
      <c r="O1207" s="57">
        <v>3188</v>
      </c>
      <c r="P1207" s="57">
        <v>3401</v>
      </c>
      <c r="Q1207" s="57">
        <v>3074</v>
      </c>
      <c r="R1207" s="57">
        <v>3176</v>
      </c>
      <c r="S1207" s="57">
        <v>3367</v>
      </c>
      <c r="T1207" s="57">
        <v>3077</v>
      </c>
      <c r="U1207" s="57">
        <v>3417</v>
      </c>
    </row>
    <row r="1208" spans="1:21" x14ac:dyDescent="0.2">
      <c r="A1208" s="266" t="s">
        <v>172</v>
      </c>
      <c r="B1208" s="267" t="s">
        <v>172</v>
      </c>
      <c r="C1208" s="268" t="s">
        <v>172</v>
      </c>
      <c r="D1208" s="99" t="s">
        <v>28</v>
      </c>
      <c r="E1208" s="54">
        <v>5000098416</v>
      </c>
      <c r="F1208" s="56">
        <v>24</v>
      </c>
      <c r="G1208" s="54" t="s">
        <v>26</v>
      </c>
      <c r="H1208" s="54" t="s">
        <v>52</v>
      </c>
      <c r="I1208" s="54">
        <v>18</v>
      </c>
      <c r="J1208" s="57">
        <v>3461</v>
      </c>
      <c r="K1208" s="57">
        <v>3256</v>
      </c>
      <c r="L1208" s="57">
        <v>3337</v>
      </c>
      <c r="M1208" s="57">
        <v>3597</v>
      </c>
      <c r="N1208" s="57">
        <v>3507</v>
      </c>
      <c r="O1208" s="57">
        <v>3619</v>
      </c>
      <c r="P1208" s="57">
        <v>4406</v>
      </c>
      <c r="Q1208" s="57">
        <v>3289</v>
      </c>
      <c r="R1208" s="57">
        <v>3359</v>
      </c>
      <c r="S1208" s="57">
        <v>3505</v>
      </c>
      <c r="T1208" s="57">
        <v>2834</v>
      </c>
      <c r="U1208" s="57">
        <v>7648</v>
      </c>
    </row>
    <row r="1209" spans="1:21" x14ac:dyDescent="0.2">
      <c r="A1209" s="266" t="s">
        <v>172</v>
      </c>
      <c r="B1209" s="267" t="s">
        <v>172</v>
      </c>
      <c r="C1209" s="268" t="s">
        <v>172</v>
      </c>
      <c r="D1209" s="99" t="s">
        <v>28</v>
      </c>
      <c r="E1209" s="54">
        <v>5000917734</v>
      </c>
      <c r="F1209" s="56">
        <v>24</v>
      </c>
      <c r="G1209" s="54" t="s">
        <v>26</v>
      </c>
      <c r="H1209" s="54" t="s">
        <v>52</v>
      </c>
      <c r="I1209" s="54">
        <v>18</v>
      </c>
      <c r="J1209" s="57">
        <v>2362</v>
      </c>
      <c r="K1209" s="57">
        <v>2221</v>
      </c>
      <c r="L1209" s="57">
        <v>2227</v>
      </c>
      <c r="M1209" s="57">
        <v>2399</v>
      </c>
      <c r="N1209" s="57">
        <v>2365</v>
      </c>
      <c r="O1209" s="57">
        <v>2359</v>
      </c>
      <c r="P1209" s="57">
        <v>2600</v>
      </c>
      <c r="Q1209" s="57">
        <v>2500</v>
      </c>
      <c r="R1209" s="57">
        <v>3055</v>
      </c>
      <c r="S1209" s="57">
        <v>3226</v>
      </c>
      <c r="T1209" s="57">
        <v>2812</v>
      </c>
      <c r="U1209" s="57">
        <v>2704</v>
      </c>
    </row>
    <row r="1210" spans="1:21" x14ac:dyDescent="0.2">
      <c r="A1210" s="266" t="s">
        <v>172</v>
      </c>
      <c r="B1210" s="267" t="s">
        <v>172</v>
      </c>
      <c r="C1210" s="268" t="s">
        <v>172</v>
      </c>
      <c r="D1210" s="99" t="s">
        <v>28</v>
      </c>
      <c r="E1210" s="54">
        <v>5000698583</v>
      </c>
      <c r="F1210" s="56">
        <v>24</v>
      </c>
      <c r="G1210" s="54" t="s">
        <v>26</v>
      </c>
      <c r="H1210" s="54" t="s">
        <v>52</v>
      </c>
      <c r="I1210" s="54">
        <v>18</v>
      </c>
      <c r="J1210" s="57">
        <v>2432</v>
      </c>
      <c r="K1210" s="57">
        <v>1779</v>
      </c>
      <c r="L1210" s="57">
        <v>1782</v>
      </c>
      <c r="M1210" s="57">
        <v>1931</v>
      </c>
      <c r="N1210" s="57">
        <v>2363</v>
      </c>
      <c r="O1210" s="57">
        <v>2484</v>
      </c>
      <c r="P1210" s="57">
        <v>2422</v>
      </c>
      <c r="Q1210" s="57">
        <v>2228</v>
      </c>
      <c r="R1210" s="57">
        <v>2587</v>
      </c>
      <c r="S1210" s="57">
        <v>2609</v>
      </c>
      <c r="T1210" s="57">
        <v>2324</v>
      </c>
      <c r="U1210" s="57">
        <v>3306</v>
      </c>
    </row>
    <row r="1211" spans="1:21" x14ac:dyDescent="0.2">
      <c r="A1211" s="266" t="s">
        <v>172</v>
      </c>
      <c r="B1211" s="267" t="s">
        <v>172</v>
      </c>
      <c r="C1211" s="268" t="s">
        <v>172</v>
      </c>
      <c r="D1211" s="99" t="s">
        <v>28</v>
      </c>
      <c r="E1211" s="54">
        <v>5001052352</v>
      </c>
      <c r="F1211" s="56">
        <v>24</v>
      </c>
      <c r="G1211" s="54" t="s">
        <v>26</v>
      </c>
      <c r="H1211" s="54" t="s">
        <v>52</v>
      </c>
      <c r="I1211" s="54">
        <v>18</v>
      </c>
      <c r="J1211" s="57">
        <v>2161</v>
      </c>
      <c r="K1211" s="57">
        <v>1991</v>
      </c>
      <c r="L1211" s="57">
        <v>2232</v>
      </c>
      <c r="M1211" s="57">
        <v>2087</v>
      </c>
      <c r="N1211" s="57">
        <v>2169</v>
      </c>
      <c r="O1211" s="57">
        <v>2333</v>
      </c>
      <c r="P1211" s="57">
        <v>2197</v>
      </c>
      <c r="Q1211" s="57">
        <v>2117</v>
      </c>
      <c r="R1211" s="57">
        <v>2410</v>
      </c>
      <c r="S1211" s="57">
        <v>2114</v>
      </c>
      <c r="T1211" s="57">
        <v>2180</v>
      </c>
      <c r="U1211" s="57">
        <v>2355</v>
      </c>
    </row>
    <row r="1212" spans="1:21" x14ac:dyDescent="0.2">
      <c r="A1212" s="266" t="s">
        <v>172</v>
      </c>
      <c r="B1212" s="267" t="s">
        <v>172</v>
      </c>
      <c r="C1212" s="268" t="s">
        <v>172</v>
      </c>
      <c r="D1212" s="99" t="s">
        <v>28</v>
      </c>
      <c r="E1212" s="54">
        <v>5001717663</v>
      </c>
      <c r="F1212" s="56">
        <v>24</v>
      </c>
      <c r="G1212" s="54" t="s">
        <v>26</v>
      </c>
      <c r="H1212" s="54" t="s">
        <v>52</v>
      </c>
      <c r="I1212" s="54">
        <v>18</v>
      </c>
      <c r="J1212" s="57">
        <v>3546</v>
      </c>
      <c r="K1212" s="57">
        <v>3446</v>
      </c>
      <c r="L1212" s="57">
        <v>3656</v>
      </c>
      <c r="M1212" s="57">
        <v>3474</v>
      </c>
      <c r="N1212" s="57">
        <v>3732</v>
      </c>
      <c r="O1212" s="57">
        <v>4017</v>
      </c>
      <c r="P1212" s="57">
        <v>3871</v>
      </c>
      <c r="Q1212" s="57">
        <v>3719</v>
      </c>
      <c r="R1212" s="57">
        <v>4231</v>
      </c>
      <c r="S1212" s="57">
        <v>3660</v>
      </c>
      <c r="T1212" s="57">
        <v>3712</v>
      </c>
      <c r="U1212" s="57">
        <v>3796</v>
      </c>
    </row>
    <row r="1213" spans="1:21" x14ac:dyDescent="0.2">
      <c r="A1213" s="266" t="s">
        <v>172</v>
      </c>
      <c r="B1213" s="267" t="s">
        <v>172</v>
      </c>
      <c r="C1213" s="268" t="s">
        <v>172</v>
      </c>
      <c r="D1213" s="99" t="s">
        <v>28</v>
      </c>
      <c r="E1213" s="54">
        <v>5000891213</v>
      </c>
      <c r="F1213" s="56">
        <v>24</v>
      </c>
      <c r="G1213" s="54" t="s">
        <v>26</v>
      </c>
      <c r="H1213" s="54" t="s">
        <v>52</v>
      </c>
      <c r="I1213" s="54">
        <v>18</v>
      </c>
      <c r="J1213" s="57">
        <v>6440</v>
      </c>
      <c r="K1213" s="57">
        <v>6247</v>
      </c>
      <c r="L1213" s="57">
        <v>6558</v>
      </c>
      <c r="M1213" s="57">
        <v>6230</v>
      </c>
      <c r="N1213" s="57">
        <v>6579</v>
      </c>
      <c r="O1213" s="57">
        <v>7135</v>
      </c>
      <c r="P1213" s="57">
        <v>6867</v>
      </c>
      <c r="Q1213" s="57">
        <v>6550</v>
      </c>
      <c r="R1213" s="57">
        <v>7372</v>
      </c>
      <c r="S1213" s="57">
        <v>6364</v>
      </c>
      <c r="T1213" s="57">
        <v>6523</v>
      </c>
      <c r="U1213" s="57">
        <v>7075</v>
      </c>
    </row>
    <row r="1214" spans="1:21" x14ac:dyDescent="0.2">
      <c r="A1214" s="266" t="s">
        <v>172</v>
      </c>
      <c r="B1214" s="267" t="s">
        <v>172</v>
      </c>
      <c r="C1214" s="268" t="s">
        <v>172</v>
      </c>
      <c r="D1214" s="99" t="s">
        <v>28</v>
      </c>
      <c r="E1214" s="54">
        <v>5000805670</v>
      </c>
      <c r="F1214" s="56">
        <v>24</v>
      </c>
      <c r="G1214" s="54" t="s">
        <v>26</v>
      </c>
      <c r="H1214" s="54" t="s">
        <v>52</v>
      </c>
      <c r="I1214" s="54">
        <v>18</v>
      </c>
      <c r="J1214" s="57">
        <v>2856</v>
      </c>
      <c r="K1214" s="57">
        <v>2780</v>
      </c>
      <c r="L1214" s="57">
        <v>2980</v>
      </c>
      <c r="M1214" s="57">
        <v>2840</v>
      </c>
      <c r="N1214" s="57">
        <v>2985</v>
      </c>
      <c r="O1214" s="57">
        <v>3516</v>
      </c>
      <c r="P1214" s="57">
        <v>3951</v>
      </c>
      <c r="Q1214" s="57">
        <v>3823</v>
      </c>
      <c r="R1214" s="57">
        <v>3604</v>
      </c>
      <c r="S1214" s="57">
        <v>3079</v>
      </c>
      <c r="T1214" s="57">
        <v>3134</v>
      </c>
      <c r="U1214" s="57">
        <v>3294</v>
      </c>
    </row>
    <row r="1215" spans="1:21" x14ac:dyDescent="0.2">
      <c r="A1215" s="266" t="s">
        <v>172</v>
      </c>
      <c r="B1215" s="267" t="s">
        <v>172</v>
      </c>
      <c r="C1215" s="268" t="s">
        <v>172</v>
      </c>
      <c r="D1215" s="99" t="s">
        <v>28</v>
      </c>
      <c r="E1215" s="54">
        <v>5001171200</v>
      </c>
      <c r="F1215" s="56">
        <v>24</v>
      </c>
      <c r="G1215" s="54" t="s">
        <v>26</v>
      </c>
      <c r="H1215" s="54" t="s">
        <v>52</v>
      </c>
      <c r="I1215" s="54">
        <v>18</v>
      </c>
      <c r="J1215" s="57">
        <v>2834</v>
      </c>
      <c r="K1215" s="57">
        <v>2441</v>
      </c>
      <c r="L1215" s="57">
        <v>2958</v>
      </c>
      <c r="M1215" s="57">
        <v>2753</v>
      </c>
      <c r="N1215" s="57">
        <v>2861</v>
      </c>
      <c r="O1215" s="57">
        <v>3047</v>
      </c>
      <c r="P1215" s="57">
        <v>2909</v>
      </c>
      <c r="Q1215" s="57">
        <v>2811</v>
      </c>
      <c r="R1215" s="57">
        <v>3175</v>
      </c>
      <c r="S1215" s="57">
        <v>2795</v>
      </c>
      <c r="T1215" s="57">
        <v>2910</v>
      </c>
      <c r="U1215" s="57">
        <v>3195</v>
      </c>
    </row>
    <row r="1216" spans="1:21" x14ac:dyDescent="0.2">
      <c r="A1216" s="266" t="s">
        <v>172</v>
      </c>
      <c r="B1216" s="267" t="s">
        <v>172</v>
      </c>
      <c r="C1216" s="268" t="s">
        <v>172</v>
      </c>
      <c r="D1216" s="99" t="s">
        <v>28</v>
      </c>
      <c r="E1216" s="54">
        <v>5000204927</v>
      </c>
      <c r="F1216" s="56">
        <v>24</v>
      </c>
      <c r="G1216" s="54" t="s">
        <v>26</v>
      </c>
      <c r="H1216" s="54" t="s">
        <v>52</v>
      </c>
      <c r="I1216" s="54">
        <v>18</v>
      </c>
      <c r="J1216" s="57">
        <v>8188</v>
      </c>
      <c r="K1216" s="57">
        <v>7970</v>
      </c>
      <c r="L1216" s="57">
        <v>8182</v>
      </c>
      <c r="M1216" s="57">
        <v>6974</v>
      </c>
      <c r="N1216" s="57">
        <v>7359</v>
      </c>
      <c r="O1216" s="57">
        <v>7853</v>
      </c>
      <c r="P1216" s="57">
        <v>7523</v>
      </c>
      <c r="Q1216" s="57">
        <v>7326</v>
      </c>
      <c r="R1216" s="57">
        <v>8771</v>
      </c>
      <c r="S1216" s="57">
        <v>7671</v>
      </c>
      <c r="T1216" s="57">
        <v>7889</v>
      </c>
      <c r="U1216" s="57">
        <v>8661</v>
      </c>
    </row>
    <row r="1217" spans="1:21" x14ac:dyDescent="0.2">
      <c r="A1217" s="266" t="s">
        <v>172</v>
      </c>
      <c r="B1217" s="267" t="s">
        <v>172</v>
      </c>
      <c r="C1217" s="268" t="s">
        <v>172</v>
      </c>
      <c r="D1217" s="99" t="s">
        <v>28</v>
      </c>
      <c r="E1217" s="54">
        <v>5001526355</v>
      </c>
      <c r="F1217" s="56">
        <v>24</v>
      </c>
      <c r="G1217" s="54" t="s">
        <v>26</v>
      </c>
      <c r="H1217" s="54" t="s">
        <v>52</v>
      </c>
      <c r="I1217" s="54">
        <v>18</v>
      </c>
      <c r="J1217" s="57">
        <v>3948</v>
      </c>
      <c r="K1217" s="57">
        <v>3851</v>
      </c>
      <c r="L1217" s="57">
        <v>4245</v>
      </c>
      <c r="M1217" s="57">
        <v>4049</v>
      </c>
      <c r="N1217" s="57">
        <v>4169</v>
      </c>
      <c r="O1217" s="57">
        <v>4441</v>
      </c>
      <c r="P1217" s="57">
        <v>4315</v>
      </c>
      <c r="Q1217" s="57">
        <v>4189</v>
      </c>
      <c r="R1217" s="57">
        <v>4776</v>
      </c>
      <c r="S1217" s="57">
        <v>4168.1819999999998</v>
      </c>
      <c r="T1217" s="57">
        <v>3926.8180000000002</v>
      </c>
      <c r="U1217" s="57">
        <v>4531</v>
      </c>
    </row>
    <row r="1218" spans="1:21" x14ac:dyDescent="0.2">
      <c r="A1218" s="266" t="s">
        <v>172</v>
      </c>
      <c r="B1218" s="267" t="s">
        <v>172</v>
      </c>
      <c r="C1218" s="268" t="s">
        <v>172</v>
      </c>
      <c r="D1218" s="99" t="s">
        <v>28</v>
      </c>
      <c r="E1218" s="54">
        <v>5001385376</v>
      </c>
      <c r="F1218" s="56">
        <v>24</v>
      </c>
      <c r="G1218" s="54" t="s">
        <v>26</v>
      </c>
      <c r="H1218" s="54" t="s">
        <v>52</v>
      </c>
      <c r="I1218" s="54">
        <v>18</v>
      </c>
      <c r="J1218" s="57">
        <v>2909</v>
      </c>
      <c r="K1218" s="57">
        <v>2777</v>
      </c>
      <c r="L1218" s="57">
        <v>2972</v>
      </c>
      <c r="M1218" s="57">
        <v>2938</v>
      </c>
      <c r="N1218" s="57">
        <v>3021</v>
      </c>
      <c r="O1218" s="57">
        <v>3304</v>
      </c>
      <c r="P1218" s="57">
        <v>3366</v>
      </c>
      <c r="Q1218" s="57">
        <v>3336</v>
      </c>
      <c r="R1218" s="57">
        <v>3723</v>
      </c>
      <c r="S1218" s="57">
        <v>3117</v>
      </c>
      <c r="T1218" s="57">
        <v>2949</v>
      </c>
      <c r="U1218" s="57">
        <v>3249</v>
      </c>
    </row>
    <row r="1219" spans="1:21" x14ac:dyDescent="0.2">
      <c r="A1219" s="266" t="s">
        <v>172</v>
      </c>
      <c r="B1219" s="267" t="s">
        <v>172</v>
      </c>
      <c r="C1219" s="268" t="s">
        <v>172</v>
      </c>
      <c r="D1219" s="99" t="s">
        <v>28</v>
      </c>
      <c r="E1219" s="54">
        <v>5000730077</v>
      </c>
      <c r="F1219" s="56">
        <v>24</v>
      </c>
      <c r="G1219" s="54" t="s">
        <v>26</v>
      </c>
      <c r="H1219" s="54" t="s">
        <v>52</v>
      </c>
      <c r="I1219" s="54">
        <v>18</v>
      </c>
      <c r="J1219" s="57">
        <v>2055</v>
      </c>
      <c r="K1219" s="57">
        <v>1857</v>
      </c>
      <c r="L1219" s="57">
        <v>2136</v>
      </c>
      <c r="M1219" s="57">
        <v>1982</v>
      </c>
      <c r="N1219" s="57">
        <v>2080</v>
      </c>
      <c r="O1219" s="57">
        <v>2264</v>
      </c>
      <c r="P1219" s="57">
        <v>2220</v>
      </c>
      <c r="Q1219" s="57">
        <v>2171</v>
      </c>
      <c r="R1219" s="57">
        <v>2430</v>
      </c>
      <c r="S1219" s="57">
        <v>2076</v>
      </c>
      <c r="T1219" s="57">
        <v>2062</v>
      </c>
      <c r="U1219" s="57">
        <v>2224</v>
      </c>
    </row>
    <row r="1220" spans="1:21" x14ac:dyDescent="0.2">
      <c r="A1220" s="266" t="s">
        <v>172</v>
      </c>
      <c r="B1220" s="267" t="s">
        <v>172</v>
      </c>
      <c r="C1220" s="268" t="s">
        <v>172</v>
      </c>
      <c r="D1220" s="99" t="s">
        <v>28</v>
      </c>
      <c r="E1220" s="54">
        <v>5001044619</v>
      </c>
      <c r="F1220" s="56">
        <v>24</v>
      </c>
      <c r="G1220" s="54" t="s">
        <v>26</v>
      </c>
      <c r="H1220" s="54" t="s">
        <v>52</v>
      </c>
      <c r="I1220" s="54">
        <v>18</v>
      </c>
      <c r="J1220" s="57">
        <v>7735</v>
      </c>
      <c r="K1220" s="57"/>
      <c r="L1220" s="57">
        <v>7434</v>
      </c>
      <c r="M1220" s="57"/>
      <c r="N1220" s="57">
        <v>7077</v>
      </c>
      <c r="O1220" s="57"/>
      <c r="P1220" s="57">
        <v>7752</v>
      </c>
      <c r="Q1220" s="57"/>
      <c r="R1220" s="57">
        <v>8037</v>
      </c>
      <c r="S1220" s="57"/>
      <c r="T1220" s="57">
        <v>7372</v>
      </c>
      <c r="U1220" s="57"/>
    </row>
    <row r="1221" spans="1:21" x14ac:dyDescent="0.2">
      <c r="A1221" s="266" t="s">
        <v>172</v>
      </c>
      <c r="B1221" s="267" t="s">
        <v>172</v>
      </c>
      <c r="C1221" s="268" t="s">
        <v>172</v>
      </c>
      <c r="D1221" s="99" t="s">
        <v>28</v>
      </c>
      <c r="E1221" s="54">
        <v>5000224766</v>
      </c>
      <c r="F1221" s="56">
        <v>24</v>
      </c>
      <c r="G1221" s="54" t="s">
        <v>26</v>
      </c>
      <c r="H1221" s="54" t="s">
        <v>52</v>
      </c>
      <c r="I1221" s="54">
        <v>18</v>
      </c>
      <c r="J1221" s="57">
        <v>3515</v>
      </c>
      <c r="K1221" s="57">
        <v>5940</v>
      </c>
      <c r="L1221" s="57">
        <v>6342</v>
      </c>
      <c r="M1221" s="57">
        <v>5971</v>
      </c>
      <c r="N1221" s="57">
        <v>6369</v>
      </c>
      <c r="O1221" s="57">
        <v>6886</v>
      </c>
      <c r="P1221" s="57">
        <v>6591</v>
      </c>
      <c r="Q1221" s="57">
        <v>6318</v>
      </c>
      <c r="R1221" s="57">
        <v>7245</v>
      </c>
      <c r="S1221" s="57">
        <v>6343</v>
      </c>
      <c r="T1221" s="57">
        <v>7023</v>
      </c>
      <c r="U1221" s="57">
        <v>6810</v>
      </c>
    </row>
    <row r="1222" spans="1:21" x14ac:dyDescent="0.2">
      <c r="A1222" s="266" t="s">
        <v>172</v>
      </c>
      <c r="B1222" s="267" t="s">
        <v>172</v>
      </c>
      <c r="C1222" s="268" t="s">
        <v>172</v>
      </c>
      <c r="D1222" s="99" t="s">
        <v>28</v>
      </c>
      <c r="E1222" s="54">
        <v>5000721562</v>
      </c>
      <c r="F1222" s="56">
        <v>24</v>
      </c>
      <c r="G1222" s="54" t="s">
        <v>26</v>
      </c>
      <c r="H1222" s="54" t="s">
        <v>52</v>
      </c>
      <c r="I1222" s="54">
        <v>18</v>
      </c>
      <c r="J1222" s="57">
        <v>661</v>
      </c>
      <c r="K1222" s="57">
        <v>0</v>
      </c>
      <c r="L1222" s="57">
        <v>731</v>
      </c>
      <c r="M1222" s="57">
        <v>2652</v>
      </c>
      <c r="N1222" s="57">
        <v>2582</v>
      </c>
      <c r="O1222" s="57">
        <v>2686</v>
      </c>
      <c r="P1222" s="57">
        <v>3262</v>
      </c>
      <c r="Q1222" s="57">
        <v>3229</v>
      </c>
      <c r="R1222" s="57">
        <v>3567</v>
      </c>
      <c r="S1222" s="57">
        <v>2810</v>
      </c>
      <c r="T1222" s="57">
        <v>11792</v>
      </c>
      <c r="U1222" s="57">
        <v>3389</v>
      </c>
    </row>
    <row r="1223" spans="1:21" x14ac:dyDescent="0.2">
      <c r="A1223" s="266" t="s">
        <v>172</v>
      </c>
      <c r="B1223" s="267" t="s">
        <v>172</v>
      </c>
      <c r="C1223" s="268" t="s">
        <v>172</v>
      </c>
      <c r="D1223" s="99" t="s">
        <v>28</v>
      </c>
      <c r="E1223" s="54">
        <v>5000632064</v>
      </c>
      <c r="F1223" s="56">
        <v>24</v>
      </c>
      <c r="G1223" s="54" t="s">
        <v>26</v>
      </c>
      <c r="H1223" s="54" t="s">
        <v>52</v>
      </c>
      <c r="I1223" s="54">
        <v>18</v>
      </c>
      <c r="J1223" s="57">
        <v>3310</v>
      </c>
      <c r="K1223" s="57">
        <v>3380</v>
      </c>
      <c r="L1223" s="57">
        <v>3360</v>
      </c>
      <c r="M1223" s="57">
        <v>3270</v>
      </c>
      <c r="N1223" s="57">
        <v>3620</v>
      </c>
      <c r="O1223" s="57">
        <v>3340</v>
      </c>
      <c r="P1223" s="57">
        <v>3060</v>
      </c>
      <c r="Q1223" s="57">
        <v>4890</v>
      </c>
      <c r="R1223" s="57">
        <v>4240</v>
      </c>
      <c r="S1223" s="57">
        <v>3560</v>
      </c>
      <c r="T1223" s="57">
        <v>3820</v>
      </c>
      <c r="U1223" s="57">
        <v>3590</v>
      </c>
    </row>
    <row r="1224" spans="1:21" x14ac:dyDescent="0.2">
      <c r="A1224" s="266" t="s">
        <v>172</v>
      </c>
      <c r="B1224" s="267" t="s">
        <v>172</v>
      </c>
      <c r="C1224" s="268" t="s">
        <v>172</v>
      </c>
      <c r="D1224" s="99" t="s">
        <v>28</v>
      </c>
      <c r="E1224" s="54">
        <v>5001795172</v>
      </c>
      <c r="F1224" s="56">
        <v>24</v>
      </c>
      <c r="G1224" s="54" t="s">
        <v>26</v>
      </c>
      <c r="H1224" s="54" t="s">
        <v>52</v>
      </c>
      <c r="I1224" s="54">
        <v>18</v>
      </c>
      <c r="J1224" s="57">
        <v>2453</v>
      </c>
      <c r="K1224" s="57">
        <v>2405</v>
      </c>
      <c r="L1224" s="57">
        <v>2580</v>
      </c>
      <c r="M1224" s="57">
        <v>2425</v>
      </c>
      <c r="N1224" s="57">
        <v>2571</v>
      </c>
      <c r="O1224" s="57">
        <v>2747</v>
      </c>
      <c r="P1224" s="57">
        <v>2658</v>
      </c>
      <c r="Q1224" s="57">
        <v>2550</v>
      </c>
      <c r="R1224" s="57">
        <v>2907</v>
      </c>
      <c r="S1224" s="57">
        <v>2542</v>
      </c>
      <c r="T1224" s="57">
        <v>3014</v>
      </c>
      <c r="U1224" s="57">
        <v>5861</v>
      </c>
    </row>
    <row r="1225" spans="1:21" x14ac:dyDescent="0.2">
      <c r="A1225" s="266" t="s">
        <v>172</v>
      </c>
      <c r="B1225" s="267" t="s">
        <v>172</v>
      </c>
      <c r="C1225" s="268" t="s">
        <v>172</v>
      </c>
      <c r="D1225" s="99" t="s">
        <v>28</v>
      </c>
      <c r="E1225" s="54">
        <v>5001127606</v>
      </c>
      <c r="F1225" s="56">
        <v>24</v>
      </c>
      <c r="G1225" s="54" t="s">
        <v>26</v>
      </c>
      <c r="H1225" s="54" t="s">
        <v>52</v>
      </c>
      <c r="I1225" s="54">
        <v>18</v>
      </c>
      <c r="J1225" s="57">
        <v>3725</v>
      </c>
      <c r="K1225" s="57">
        <v>3625</v>
      </c>
      <c r="L1225" s="57">
        <v>3908</v>
      </c>
      <c r="M1225" s="57">
        <v>3683</v>
      </c>
      <c r="N1225" s="57">
        <v>3763</v>
      </c>
      <c r="O1225" s="57">
        <v>4056</v>
      </c>
      <c r="P1225" s="57">
        <v>3916</v>
      </c>
      <c r="Q1225" s="57">
        <v>3837</v>
      </c>
      <c r="R1225" s="57">
        <v>4059</v>
      </c>
      <c r="S1225" s="57">
        <v>3550</v>
      </c>
      <c r="T1225" s="57">
        <v>3922</v>
      </c>
      <c r="U1225" s="57">
        <v>3783</v>
      </c>
    </row>
    <row r="1226" spans="1:21" x14ac:dyDescent="0.2">
      <c r="A1226" s="266" t="s">
        <v>172</v>
      </c>
      <c r="B1226" s="267" t="s">
        <v>172</v>
      </c>
      <c r="C1226" s="268" t="s">
        <v>172</v>
      </c>
      <c r="D1226" s="99" t="s">
        <v>28</v>
      </c>
      <c r="E1226" s="54">
        <v>5002050200</v>
      </c>
      <c r="F1226" s="56">
        <v>24</v>
      </c>
      <c r="G1226" s="54" t="s">
        <v>26</v>
      </c>
      <c r="H1226" s="54" t="s">
        <v>52</v>
      </c>
      <c r="I1226" s="54">
        <v>18</v>
      </c>
      <c r="J1226" s="57">
        <v>3282</v>
      </c>
      <c r="K1226" s="57">
        <v>3240</v>
      </c>
      <c r="L1226" s="57">
        <v>3232</v>
      </c>
      <c r="M1226" s="57">
        <v>3142</v>
      </c>
      <c r="N1226" s="57">
        <v>3523</v>
      </c>
      <c r="O1226" s="57">
        <v>3323</v>
      </c>
      <c r="P1226" s="57">
        <v>3369</v>
      </c>
      <c r="Q1226" s="57">
        <v>3424</v>
      </c>
      <c r="R1226" s="57">
        <v>3515</v>
      </c>
      <c r="S1226" s="57">
        <v>3087</v>
      </c>
      <c r="T1226" s="57">
        <v>5344</v>
      </c>
      <c r="U1226" s="57">
        <v>6996</v>
      </c>
    </row>
    <row r="1227" spans="1:21" x14ac:dyDescent="0.2">
      <c r="A1227" s="266" t="s">
        <v>172</v>
      </c>
      <c r="B1227" s="267" t="s">
        <v>172</v>
      </c>
      <c r="C1227" s="268" t="s">
        <v>172</v>
      </c>
      <c r="D1227" s="99" t="s">
        <v>28</v>
      </c>
      <c r="E1227" s="54">
        <v>5000608715</v>
      </c>
      <c r="F1227" s="56">
        <v>24</v>
      </c>
      <c r="G1227" s="54" t="s">
        <v>26</v>
      </c>
      <c r="H1227" s="54" t="s">
        <v>52</v>
      </c>
      <c r="I1227" s="54">
        <v>18</v>
      </c>
      <c r="J1227" s="57">
        <v>2355</v>
      </c>
      <c r="K1227" s="57">
        <v>2416</v>
      </c>
      <c r="L1227" s="57">
        <v>2439</v>
      </c>
      <c r="M1227" s="57">
        <v>2438</v>
      </c>
      <c r="N1227" s="57">
        <v>2860</v>
      </c>
      <c r="O1227" s="57">
        <v>2776</v>
      </c>
      <c r="P1227" s="57">
        <v>2768</v>
      </c>
      <c r="Q1227" s="57">
        <v>2873</v>
      </c>
      <c r="R1227" s="57">
        <v>2853</v>
      </c>
      <c r="S1227" s="57">
        <v>5252</v>
      </c>
      <c r="T1227" s="57">
        <v>7074</v>
      </c>
      <c r="U1227" s="57">
        <v>6903</v>
      </c>
    </row>
    <row r="1228" spans="1:21" x14ac:dyDescent="0.2">
      <c r="A1228" s="266" t="s">
        <v>172</v>
      </c>
      <c r="B1228" s="267" t="s">
        <v>172</v>
      </c>
      <c r="C1228" s="268" t="s">
        <v>172</v>
      </c>
      <c r="D1228" s="99" t="s">
        <v>28</v>
      </c>
      <c r="E1228" s="54">
        <v>5000109277</v>
      </c>
      <c r="F1228" s="56">
        <v>24</v>
      </c>
      <c r="G1228" s="54" t="s">
        <v>26</v>
      </c>
      <c r="H1228" s="54" t="s">
        <v>52</v>
      </c>
      <c r="I1228" s="54">
        <v>18</v>
      </c>
      <c r="J1228" s="57">
        <v>3145</v>
      </c>
      <c r="K1228" s="57">
        <v>3222</v>
      </c>
      <c r="L1228" s="57">
        <v>3502</v>
      </c>
      <c r="M1228" s="57">
        <v>3389</v>
      </c>
      <c r="N1228" s="57">
        <v>4036</v>
      </c>
      <c r="O1228" s="57">
        <v>4037</v>
      </c>
      <c r="P1228" s="57">
        <v>5120</v>
      </c>
      <c r="Q1228" s="57">
        <v>5288</v>
      </c>
      <c r="R1228" s="57">
        <v>4388</v>
      </c>
      <c r="S1228" s="57">
        <v>3259</v>
      </c>
      <c r="T1228" s="57">
        <v>2989</v>
      </c>
      <c r="U1228" s="57">
        <v>3164</v>
      </c>
    </row>
    <row r="1229" spans="1:21" x14ac:dyDescent="0.2">
      <c r="A1229" s="266" t="s">
        <v>172</v>
      </c>
      <c r="B1229" s="267" t="s">
        <v>172</v>
      </c>
      <c r="C1229" s="268" t="s">
        <v>172</v>
      </c>
      <c r="D1229" s="99" t="s">
        <v>28</v>
      </c>
      <c r="E1229" s="54">
        <v>5000282486</v>
      </c>
      <c r="F1229" s="56">
        <v>24</v>
      </c>
      <c r="G1229" s="54" t="s">
        <v>26</v>
      </c>
      <c r="H1229" s="54" t="s">
        <v>52</v>
      </c>
      <c r="I1229" s="54">
        <v>18</v>
      </c>
      <c r="J1229" s="57">
        <v>2790</v>
      </c>
      <c r="K1229" s="57">
        <v>2814</v>
      </c>
      <c r="L1229" s="57">
        <v>2847</v>
      </c>
      <c r="M1229" s="57">
        <v>2757</v>
      </c>
      <c r="N1229" s="57">
        <v>3009</v>
      </c>
      <c r="O1229" s="57">
        <v>2803</v>
      </c>
      <c r="P1229" s="57">
        <v>2804</v>
      </c>
      <c r="Q1229" s="57">
        <v>2864</v>
      </c>
      <c r="R1229" s="57">
        <v>2869</v>
      </c>
      <c r="S1229" s="57">
        <v>2647</v>
      </c>
      <c r="T1229" s="57">
        <v>2831</v>
      </c>
      <c r="U1229" s="57">
        <v>2622</v>
      </c>
    </row>
    <row r="1230" spans="1:21" x14ac:dyDescent="0.2">
      <c r="A1230" s="266" t="s">
        <v>172</v>
      </c>
      <c r="B1230" s="267" t="s">
        <v>172</v>
      </c>
      <c r="C1230" s="268" t="s">
        <v>172</v>
      </c>
      <c r="D1230" s="99" t="s">
        <v>28</v>
      </c>
      <c r="E1230" s="54">
        <v>5001686089</v>
      </c>
      <c r="F1230" s="56">
        <v>24</v>
      </c>
      <c r="G1230" s="54" t="s">
        <v>26</v>
      </c>
      <c r="H1230" s="54" t="s">
        <v>52</v>
      </c>
      <c r="I1230" s="54">
        <v>18</v>
      </c>
      <c r="J1230" s="57">
        <v>2854</v>
      </c>
      <c r="K1230" s="57">
        <v>2504</v>
      </c>
      <c r="L1230" s="57">
        <v>3015</v>
      </c>
      <c r="M1230" s="57">
        <v>2912</v>
      </c>
      <c r="N1230" s="57">
        <v>7396</v>
      </c>
      <c r="O1230" s="57">
        <v>7014</v>
      </c>
      <c r="P1230" s="57">
        <v>7220</v>
      </c>
      <c r="Q1230" s="57">
        <v>7449</v>
      </c>
      <c r="R1230" s="57">
        <v>7471</v>
      </c>
      <c r="S1230" s="57">
        <v>6947</v>
      </c>
      <c r="T1230" s="57">
        <v>7485</v>
      </c>
      <c r="U1230" s="57">
        <v>7294</v>
      </c>
    </row>
    <row r="1231" spans="1:21" x14ac:dyDescent="0.2">
      <c r="A1231" s="266" t="s">
        <v>172</v>
      </c>
      <c r="B1231" s="267" t="s">
        <v>172</v>
      </c>
      <c r="C1231" s="268" t="s">
        <v>172</v>
      </c>
      <c r="D1231" s="99" t="s">
        <v>28</v>
      </c>
      <c r="E1231" s="54">
        <v>5001692306</v>
      </c>
      <c r="F1231" s="56">
        <v>24</v>
      </c>
      <c r="G1231" s="54" t="s">
        <v>26</v>
      </c>
      <c r="H1231" s="54" t="s">
        <v>52</v>
      </c>
      <c r="I1231" s="54">
        <v>18</v>
      </c>
      <c r="J1231" s="57">
        <v>4904</v>
      </c>
      <c r="K1231" s="57">
        <v>4922</v>
      </c>
      <c r="L1231" s="57">
        <v>4970</v>
      </c>
      <c r="M1231" s="57">
        <v>4902</v>
      </c>
      <c r="N1231" s="57">
        <v>5593</v>
      </c>
      <c r="O1231" s="57">
        <v>5335</v>
      </c>
      <c r="P1231" s="57">
        <v>5578</v>
      </c>
      <c r="Q1231" s="57">
        <v>5709</v>
      </c>
      <c r="R1231" s="57">
        <v>5678</v>
      </c>
      <c r="S1231" s="57">
        <v>4807</v>
      </c>
      <c r="T1231" s="57">
        <v>5563</v>
      </c>
      <c r="U1231" s="57">
        <v>5256</v>
      </c>
    </row>
    <row r="1232" spans="1:21" x14ac:dyDescent="0.2">
      <c r="A1232" s="266" t="s">
        <v>172</v>
      </c>
      <c r="B1232" s="267" t="s">
        <v>172</v>
      </c>
      <c r="C1232" s="268" t="s">
        <v>172</v>
      </c>
      <c r="D1232" s="99" t="s">
        <v>28</v>
      </c>
      <c r="E1232" s="54">
        <v>5001294801</v>
      </c>
      <c r="F1232" s="56">
        <v>24</v>
      </c>
      <c r="G1232" s="54" t="s">
        <v>26</v>
      </c>
      <c r="H1232" s="54" t="s">
        <v>52</v>
      </c>
      <c r="I1232" s="54">
        <v>18</v>
      </c>
      <c r="J1232" s="57">
        <v>3185</v>
      </c>
      <c r="K1232" s="57">
        <v>2991</v>
      </c>
      <c r="L1232" s="57">
        <v>3085</v>
      </c>
      <c r="M1232" s="57">
        <v>3018</v>
      </c>
      <c r="N1232" s="57">
        <v>3432</v>
      </c>
      <c r="O1232" s="57">
        <v>3251</v>
      </c>
      <c r="P1232" s="57">
        <v>3690</v>
      </c>
      <c r="Q1232" s="57">
        <v>4940</v>
      </c>
      <c r="R1232" s="57">
        <v>6673</v>
      </c>
      <c r="S1232" s="57">
        <v>6648</v>
      </c>
      <c r="T1232" s="57">
        <v>6443</v>
      </c>
      <c r="U1232" s="57">
        <v>7049</v>
      </c>
    </row>
    <row r="1233" spans="1:21" x14ac:dyDescent="0.2">
      <c r="A1233" s="266" t="s">
        <v>172</v>
      </c>
      <c r="B1233" s="267" t="s">
        <v>172</v>
      </c>
      <c r="C1233" s="268" t="s">
        <v>172</v>
      </c>
      <c r="D1233" s="99" t="s">
        <v>28</v>
      </c>
      <c r="E1233" s="54">
        <v>5000036094</v>
      </c>
      <c r="F1233" s="56">
        <v>24</v>
      </c>
      <c r="G1233" s="54" t="s">
        <v>26</v>
      </c>
      <c r="H1233" s="54" t="s">
        <v>52</v>
      </c>
      <c r="I1233" s="54">
        <v>18</v>
      </c>
      <c r="J1233" s="57">
        <v>4894</v>
      </c>
      <c r="K1233" s="57">
        <v>4667</v>
      </c>
      <c r="L1233" s="57">
        <v>4803</v>
      </c>
      <c r="M1233" s="57">
        <v>4796</v>
      </c>
      <c r="N1233" s="57">
        <v>5416</v>
      </c>
      <c r="O1233" s="57">
        <v>4813</v>
      </c>
      <c r="P1233" s="57">
        <v>5666</v>
      </c>
      <c r="Q1233" s="57">
        <v>5147</v>
      </c>
      <c r="R1233" s="57">
        <v>5426</v>
      </c>
      <c r="S1233" s="57">
        <v>5231</v>
      </c>
      <c r="T1233" s="57">
        <v>4959</v>
      </c>
      <c r="U1233" s="57">
        <v>5397</v>
      </c>
    </row>
    <row r="1234" spans="1:21" x14ac:dyDescent="0.2">
      <c r="A1234" s="266" t="s">
        <v>172</v>
      </c>
      <c r="B1234" s="267" t="s">
        <v>172</v>
      </c>
      <c r="C1234" s="268" t="s">
        <v>172</v>
      </c>
      <c r="D1234" s="99" t="s">
        <v>28</v>
      </c>
      <c r="E1234" s="54">
        <v>5001537785</v>
      </c>
      <c r="F1234" s="56">
        <v>24</v>
      </c>
      <c r="G1234" s="54" t="s">
        <v>26</v>
      </c>
      <c r="H1234" s="54" t="s">
        <v>52</v>
      </c>
      <c r="I1234" s="54">
        <v>18</v>
      </c>
      <c r="J1234" s="57">
        <v>3750</v>
      </c>
      <c r="K1234" s="57">
        <v>3329</v>
      </c>
      <c r="L1234" s="57">
        <v>4116</v>
      </c>
      <c r="M1234" s="57">
        <v>6904</v>
      </c>
      <c r="N1234" s="57">
        <v>7803</v>
      </c>
      <c r="O1234" s="57">
        <v>7355</v>
      </c>
      <c r="P1234" s="57">
        <v>7877</v>
      </c>
      <c r="Q1234" s="57">
        <v>7148</v>
      </c>
      <c r="R1234" s="57">
        <v>7727</v>
      </c>
      <c r="S1234" s="57">
        <v>7764</v>
      </c>
      <c r="T1234" s="57">
        <v>7379</v>
      </c>
      <c r="U1234" s="57">
        <v>8088</v>
      </c>
    </row>
    <row r="1235" spans="1:21" x14ac:dyDescent="0.2">
      <c r="A1235" s="266" t="s">
        <v>172</v>
      </c>
      <c r="B1235" s="267" t="s">
        <v>172</v>
      </c>
      <c r="C1235" s="268" t="s">
        <v>172</v>
      </c>
      <c r="D1235" s="99" t="s">
        <v>28</v>
      </c>
      <c r="E1235" s="54">
        <v>5002105479</v>
      </c>
      <c r="F1235" s="56">
        <v>24</v>
      </c>
      <c r="G1235" s="54" t="s">
        <v>26</v>
      </c>
      <c r="H1235" s="54" t="s">
        <v>52</v>
      </c>
      <c r="I1235" s="54">
        <v>18</v>
      </c>
      <c r="J1235" s="57">
        <v>4039</v>
      </c>
      <c r="K1235" s="57">
        <v>3965</v>
      </c>
      <c r="L1235" s="57">
        <v>3171</v>
      </c>
      <c r="M1235" s="57">
        <v>3252</v>
      </c>
      <c r="N1235" s="57">
        <v>4144</v>
      </c>
      <c r="O1235" s="57">
        <v>3933</v>
      </c>
      <c r="P1235" s="57">
        <v>4664</v>
      </c>
      <c r="Q1235" s="57">
        <v>4048</v>
      </c>
      <c r="R1235" s="57">
        <v>4304</v>
      </c>
      <c r="S1235" s="57">
        <v>3685</v>
      </c>
      <c r="T1235" s="57">
        <v>3826</v>
      </c>
      <c r="U1235" s="57">
        <v>3525</v>
      </c>
    </row>
    <row r="1236" spans="1:21" x14ac:dyDescent="0.2">
      <c r="A1236" s="266" t="s">
        <v>172</v>
      </c>
      <c r="B1236" s="267" t="s">
        <v>172</v>
      </c>
      <c r="C1236" s="268" t="s">
        <v>172</v>
      </c>
      <c r="D1236" s="99" t="s">
        <v>28</v>
      </c>
      <c r="E1236" s="54">
        <v>5001526602</v>
      </c>
      <c r="F1236" s="56">
        <v>24</v>
      </c>
      <c r="G1236" s="54" t="s">
        <v>26</v>
      </c>
      <c r="H1236" s="54" t="s">
        <v>52</v>
      </c>
      <c r="I1236" s="54">
        <v>18</v>
      </c>
      <c r="J1236" s="57">
        <v>2687</v>
      </c>
      <c r="K1236" s="57">
        <v>2543</v>
      </c>
      <c r="L1236" s="57">
        <v>2768</v>
      </c>
      <c r="M1236" s="57">
        <v>2698</v>
      </c>
      <c r="N1236" s="57">
        <v>3067</v>
      </c>
      <c r="O1236" s="57">
        <v>3523</v>
      </c>
      <c r="P1236" s="57">
        <v>3516</v>
      </c>
      <c r="Q1236" s="57">
        <v>3247</v>
      </c>
      <c r="R1236" s="57">
        <v>3310</v>
      </c>
      <c r="S1236" s="57">
        <v>2997</v>
      </c>
      <c r="T1236" s="57">
        <v>3597</v>
      </c>
      <c r="U1236" s="57">
        <v>6335</v>
      </c>
    </row>
    <row r="1237" spans="1:21" x14ac:dyDescent="0.2">
      <c r="A1237" s="266" t="s">
        <v>172</v>
      </c>
      <c r="B1237" s="267" t="s">
        <v>172</v>
      </c>
      <c r="C1237" s="268" t="s">
        <v>172</v>
      </c>
      <c r="D1237" s="99" t="s">
        <v>28</v>
      </c>
      <c r="E1237" s="54">
        <v>5000654314</v>
      </c>
      <c r="F1237" s="56">
        <v>24</v>
      </c>
      <c r="G1237" s="54" t="s">
        <v>26</v>
      </c>
      <c r="H1237" s="54" t="s">
        <v>52</v>
      </c>
      <c r="I1237" s="54">
        <v>18</v>
      </c>
      <c r="J1237" s="57">
        <v>2814</v>
      </c>
      <c r="K1237" s="57">
        <v>2633</v>
      </c>
      <c r="L1237" s="57">
        <v>2741</v>
      </c>
      <c r="M1237" s="57">
        <v>2519</v>
      </c>
      <c r="N1237" s="57">
        <v>2859</v>
      </c>
      <c r="O1237" s="57">
        <v>3374</v>
      </c>
      <c r="P1237" s="57">
        <v>3903</v>
      </c>
      <c r="Q1237" s="57">
        <v>3615</v>
      </c>
      <c r="R1237" s="57">
        <v>3784</v>
      </c>
      <c r="S1237" s="57">
        <v>3714</v>
      </c>
      <c r="T1237" s="57">
        <v>3510</v>
      </c>
      <c r="U1237" s="57">
        <v>3777</v>
      </c>
    </row>
    <row r="1238" spans="1:21" x14ac:dyDescent="0.2">
      <c r="A1238" s="266" t="s">
        <v>172</v>
      </c>
      <c r="B1238" s="267" t="s">
        <v>172</v>
      </c>
      <c r="C1238" s="268" t="s">
        <v>172</v>
      </c>
      <c r="D1238" s="99" t="s">
        <v>28</v>
      </c>
      <c r="E1238" s="54">
        <v>5001565115</v>
      </c>
      <c r="F1238" s="56">
        <v>24</v>
      </c>
      <c r="G1238" s="54" t="s">
        <v>26</v>
      </c>
      <c r="H1238" s="54" t="s">
        <v>52</v>
      </c>
      <c r="I1238" s="54">
        <v>18</v>
      </c>
      <c r="J1238" s="57">
        <v>3621</v>
      </c>
      <c r="K1238" s="57">
        <v>3406</v>
      </c>
      <c r="L1238" s="57">
        <v>3556</v>
      </c>
      <c r="M1238" s="57">
        <v>3597</v>
      </c>
      <c r="N1238" s="57">
        <v>4038</v>
      </c>
      <c r="O1238" s="57">
        <v>3471</v>
      </c>
      <c r="P1238" s="57"/>
      <c r="Q1238" s="57"/>
      <c r="R1238" s="57"/>
      <c r="S1238" s="57"/>
      <c r="T1238" s="57"/>
      <c r="U1238" s="57"/>
    </row>
    <row r="1239" spans="1:21" x14ac:dyDescent="0.2">
      <c r="A1239" s="266" t="s">
        <v>172</v>
      </c>
      <c r="B1239" s="267" t="s">
        <v>172</v>
      </c>
      <c r="C1239" s="268" t="s">
        <v>172</v>
      </c>
      <c r="D1239" s="99" t="s">
        <v>28</v>
      </c>
      <c r="E1239" s="54">
        <v>5000438102</v>
      </c>
      <c r="F1239" s="56">
        <v>24</v>
      </c>
      <c r="G1239" s="54" t="s">
        <v>26</v>
      </c>
      <c r="H1239" s="54" t="s">
        <v>52</v>
      </c>
      <c r="I1239" s="54">
        <v>18</v>
      </c>
      <c r="J1239" s="57">
        <v>2511</v>
      </c>
      <c r="K1239" s="57">
        <v>2363</v>
      </c>
      <c r="L1239" s="57">
        <v>2570</v>
      </c>
      <c r="M1239" s="57">
        <v>2481</v>
      </c>
      <c r="N1239" s="57">
        <v>2768</v>
      </c>
      <c r="O1239" s="57">
        <v>2608</v>
      </c>
      <c r="P1239" s="57">
        <v>2891</v>
      </c>
      <c r="Q1239" s="57">
        <v>2639</v>
      </c>
      <c r="R1239" s="57">
        <v>2774</v>
      </c>
      <c r="S1239" s="57">
        <v>2676</v>
      </c>
      <c r="T1239" s="57">
        <v>2551.8159999999998</v>
      </c>
      <c r="U1239" s="57">
        <v>2602.1840000000002</v>
      </c>
    </row>
    <row r="1240" spans="1:21" x14ac:dyDescent="0.2">
      <c r="A1240" s="266" t="s">
        <v>172</v>
      </c>
      <c r="B1240" s="267" t="s">
        <v>172</v>
      </c>
      <c r="C1240" s="268" t="s">
        <v>172</v>
      </c>
      <c r="D1240" s="99" t="s">
        <v>28</v>
      </c>
      <c r="E1240" s="54">
        <v>5000385844</v>
      </c>
      <c r="F1240" s="56">
        <v>24</v>
      </c>
      <c r="G1240" s="54" t="s">
        <v>26</v>
      </c>
      <c r="H1240" s="54" t="s">
        <v>52</v>
      </c>
      <c r="I1240" s="54">
        <v>18</v>
      </c>
      <c r="J1240" s="57">
        <v>2828</v>
      </c>
      <c r="K1240" s="57">
        <v>3486</v>
      </c>
      <c r="L1240" s="57">
        <v>3704</v>
      </c>
      <c r="M1240" s="57">
        <v>3594</v>
      </c>
      <c r="N1240" s="57">
        <v>4122</v>
      </c>
      <c r="O1240" s="57">
        <v>3947</v>
      </c>
      <c r="P1240" s="57">
        <v>4366</v>
      </c>
      <c r="Q1240" s="57">
        <v>3920</v>
      </c>
      <c r="R1240" s="57">
        <v>3974</v>
      </c>
      <c r="S1240" s="57">
        <v>3813</v>
      </c>
      <c r="T1240" s="57">
        <v>3463</v>
      </c>
      <c r="U1240" s="57">
        <v>3940</v>
      </c>
    </row>
    <row r="1241" spans="1:21" x14ac:dyDescent="0.2">
      <c r="A1241" s="266" t="s">
        <v>172</v>
      </c>
      <c r="B1241" s="267" t="s">
        <v>172</v>
      </c>
      <c r="C1241" s="268" t="s">
        <v>172</v>
      </c>
      <c r="D1241" s="99" t="s">
        <v>28</v>
      </c>
      <c r="E1241" s="54">
        <v>5001656414</v>
      </c>
      <c r="F1241" s="56">
        <v>24</v>
      </c>
      <c r="G1241" s="54" t="s">
        <v>26</v>
      </c>
      <c r="H1241" s="54" t="s">
        <v>52</v>
      </c>
      <c r="I1241" s="54">
        <v>18</v>
      </c>
      <c r="J1241" s="57">
        <v>3300</v>
      </c>
      <c r="K1241" s="57">
        <v>3119</v>
      </c>
      <c r="L1241" s="57">
        <v>3252</v>
      </c>
      <c r="M1241" s="57">
        <v>3119</v>
      </c>
      <c r="N1241" s="57">
        <v>3481</v>
      </c>
      <c r="O1241" s="57">
        <v>3369</v>
      </c>
      <c r="P1241" s="57">
        <v>3656</v>
      </c>
      <c r="Q1241" s="57">
        <v>3269</v>
      </c>
      <c r="R1241" s="57">
        <v>3444</v>
      </c>
      <c r="S1241" s="57">
        <v>3342</v>
      </c>
      <c r="T1241" s="57">
        <v>3163</v>
      </c>
      <c r="U1241" s="57">
        <v>3400</v>
      </c>
    </row>
    <row r="1242" spans="1:21" x14ac:dyDescent="0.2">
      <c r="A1242" s="266" t="s">
        <v>172</v>
      </c>
      <c r="B1242" s="267" t="s">
        <v>172</v>
      </c>
      <c r="C1242" s="268" t="s">
        <v>172</v>
      </c>
      <c r="D1242" s="99" t="s">
        <v>28</v>
      </c>
      <c r="E1242" s="54">
        <v>5001571648</v>
      </c>
      <c r="F1242" s="56">
        <v>24</v>
      </c>
      <c r="G1242" s="54" t="s">
        <v>26</v>
      </c>
      <c r="H1242" s="54" t="s">
        <v>52</v>
      </c>
      <c r="I1242" s="54">
        <v>18</v>
      </c>
      <c r="J1242" s="57">
        <v>2219</v>
      </c>
      <c r="K1242" s="57">
        <v>2080</v>
      </c>
      <c r="L1242" s="57">
        <v>2127</v>
      </c>
      <c r="M1242" s="57">
        <v>2244</v>
      </c>
      <c r="N1242" s="57">
        <v>2244</v>
      </c>
      <c r="O1242" s="57">
        <v>2249</v>
      </c>
      <c r="P1242" s="57">
        <v>2387</v>
      </c>
      <c r="Q1242" s="57">
        <v>2180</v>
      </c>
      <c r="R1242" s="57">
        <v>2436</v>
      </c>
      <c r="S1242" s="57">
        <v>2224</v>
      </c>
      <c r="T1242" s="57">
        <v>2134</v>
      </c>
      <c r="U1242" s="57">
        <v>2409</v>
      </c>
    </row>
    <row r="1243" spans="1:21" x14ac:dyDescent="0.2">
      <c r="A1243" s="266" t="s">
        <v>172</v>
      </c>
      <c r="B1243" s="267" t="s">
        <v>172</v>
      </c>
      <c r="C1243" s="268" t="s">
        <v>172</v>
      </c>
      <c r="D1243" s="99" t="s">
        <v>28</v>
      </c>
      <c r="E1243" s="54">
        <v>5001654835</v>
      </c>
      <c r="F1243" s="56">
        <v>24</v>
      </c>
      <c r="G1243" s="54" t="s">
        <v>26</v>
      </c>
      <c r="H1243" s="54" t="s">
        <v>52</v>
      </c>
      <c r="I1243" s="54">
        <v>18</v>
      </c>
      <c r="J1243" s="57">
        <v>2845</v>
      </c>
      <c r="K1243" s="57">
        <v>2663</v>
      </c>
      <c r="L1243" s="57">
        <v>2745</v>
      </c>
      <c r="M1243" s="57">
        <v>2836</v>
      </c>
      <c r="N1243" s="57">
        <v>2785</v>
      </c>
      <c r="O1243" s="57">
        <v>2802</v>
      </c>
      <c r="P1243" s="57">
        <v>3026</v>
      </c>
      <c r="Q1243" s="57">
        <v>2739</v>
      </c>
      <c r="R1243" s="57">
        <v>3154</v>
      </c>
      <c r="S1243" s="57">
        <v>2781</v>
      </c>
      <c r="T1243" s="57">
        <v>2654</v>
      </c>
      <c r="U1243" s="57">
        <v>3007</v>
      </c>
    </row>
    <row r="1244" spans="1:21" x14ac:dyDescent="0.2">
      <c r="A1244" s="266" t="s">
        <v>172</v>
      </c>
      <c r="B1244" s="267" t="s">
        <v>172</v>
      </c>
      <c r="C1244" s="268" t="s">
        <v>172</v>
      </c>
      <c r="D1244" s="99" t="s">
        <v>28</v>
      </c>
      <c r="E1244" s="54">
        <v>5001954346</v>
      </c>
      <c r="F1244" s="56">
        <v>24</v>
      </c>
      <c r="G1244" s="54" t="s">
        <v>26</v>
      </c>
      <c r="H1244" s="54" t="s">
        <v>52</v>
      </c>
      <c r="I1244" s="54">
        <v>18</v>
      </c>
      <c r="J1244" s="57">
        <v>3592</v>
      </c>
      <c r="K1244" s="57">
        <v>3208</v>
      </c>
      <c r="L1244" s="57">
        <v>3300</v>
      </c>
      <c r="M1244" s="57">
        <v>3367</v>
      </c>
      <c r="N1244" s="57">
        <v>3356</v>
      </c>
      <c r="O1244" s="57">
        <v>3338</v>
      </c>
      <c r="P1244" s="57">
        <v>3593</v>
      </c>
      <c r="Q1244" s="57">
        <v>3230</v>
      </c>
      <c r="R1244" s="57">
        <v>3676</v>
      </c>
      <c r="S1244" s="57">
        <v>3389</v>
      </c>
      <c r="T1244" s="57">
        <v>3217</v>
      </c>
      <c r="U1244" s="57">
        <v>3617</v>
      </c>
    </row>
    <row r="1245" spans="1:21" x14ac:dyDescent="0.2">
      <c r="A1245" s="266" t="s">
        <v>172</v>
      </c>
      <c r="B1245" s="267" t="s">
        <v>172</v>
      </c>
      <c r="C1245" s="268" t="s">
        <v>172</v>
      </c>
      <c r="D1245" s="99" t="s">
        <v>28</v>
      </c>
      <c r="E1245" s="54">
        <v>5001001521</v>
      </c>
      <c r="F1245" s="56">
        <v>24</v>
      </c>
      <c r="G1245" s="54" t="s">
        <v>26</v>
      </c>
      <c r="H1245" s="54" t="s">
        <v>52</v>
      </c>
      <c r="I1245" s="54">
        <v>18</v>
      </c>
      <c r="J1245" s="57">
        <v>2202</v>
      </c>
      <c r="K1245" s="57">
        <v>2020</v>
      </c>
      <c r="L1245" s="57">
        <v>2122</v>
      </c>
      <c r="M1245" s="57">
        <v>2188</v>
      </c>
      <c r="N1245" s="57">
        <v>2135</v>
      </c>
      <c r="O1245" s="57">
        <v>2147</v>
      </c>
      <c r="P1245" s="57">
        <v>2321</v>
      </c>
      <c r="Q1245" s="57">
        <v>2098</v>
      </c>
      <c r="R1245" s="57">
        <v>2391</v>
      </c>
      <c r="S1245" s="57">
        <v>2137</v>
      </c>
      <c r="T1245" s="57">
        <v>2057</v>
      </c>
      <c r="U1245" s="57">
        <v>2332</v>
      </c>
    </row>
    <row r="1246" spans="1:21" x14ac:dyDescent="0.2">
      <c r="A1246" s="266" t="s">
        <v>172</v>
      </c>
      <c r="B1246" s="267" t="s">
        <v>172</v>
      </c>
      <c r="C1246" s="268" t="s">
        <v>172</v>
      </c>
      <c r="D1246" s="99" t="s">
        <v>28</v>
      </c>
      <c r="E1246" s="54">
        <v>5001218364</v>
      </c>
      <c r="F1246" s="56">
        <v>24</v>
      </c>
      <c r="G1246" s="54" t="s">
        <v>26</v>
      </c>
      <c r="H1246" s="54" t="s">
        <v>52</v>
      </c>
      <c r="I1246" s="54">
        <v>18</v>
      </c>
      <c r="J1246" s="57">
        <v>3537</v>
      </c>
      <c r="K1246" s="57">
        <v>3326</v>
      </c>
      <c r="L1246" s="57">
        <v>3435</v>
      </c>
      <c r="M1246" s="57">
        <v>3557</v>
      </c>
      <c r="N1246" s="57">
        <v>3506</v>
      </c>
      <c r="O1246" s="57">
        <v>3542</v>
      </c>
      <c r="P1246" s="57">
        <v>3833</v>
      </c>
      <c r="Q1246" s="57">
        <v>3483</v>
      </c>
      <c r="R1246" s="57">
        <v>3957</v>
      </c>
      <c r="S1246" s="57">
        <v>3544</v>
      </c>
      <c r="T1246" s="57">
        <v>3426</v>
      </c>
      <c r="U1246" s="57">
        <v>3668</v>
      </c>
    </row>
    <row r="1247" spans="1:21" x14ac:dyDescent="0.2">
      <c r="A1247" s="266" t="s">
        <v>172</v>
      </c>
      <c r="B1247" s="267" t="s">
        <v>172</v>
      </c>
      <c r="C1247" s="268" t="s">
        <v>172</v>
      </c>
      <c r="D1247" s="99" t="s">
        <v>28</v>
      </c>
      <c r="E1247" s="54">
        <v>5000039707</v>
      </c>
      <c r="F1247" s="56">
        <v>24</v>
      </c>
      <c r="G1247" s="54" t="s">
        <v>26</v>
      </c>
      <c r="H1247" s="54" t="s">
        <v>52</v>
      </c>
      <c r="I1247" s="54">
        <v>18</v>
      </c>
      <c r="J1247" s="57">
        <v>2769</v>
      </c>
      <c r="K1247" s="57">
        <v>2680</v>
      </c>
      <c r="L1247" s="57">
        <v>2723</v>
      </c>
      <c r="M1247" s="57">
        <v>2819</v>
      </c>
      <c r="N1247" s="57">
        <v>2745</v>
      </c>
      <c r="O1247" s="57">
        <v>2733</v>
      </c>
      <c r="P1247" s="57">
        <v>2860</v>
      </c>
      <c r="Q1247" s="57">
        <v>2751</v>
      </c>
      <c r="R1247" s="57">
        <v>3028</v>
      </c>
      <c r="S1247" s="57">
        <v>3158</v>
      </c>
      <c r="T1247" s="57">
        <v>2528</v>
      </c>
      <c r="U1247" s="57">
        <v>2680</v>
      </c>
    </row>
    <row r="1248" spans="1:21" x14ac:dyDescent="0.2">
      <c r="A1248" s="266" t="s">
        <v>172</v>
      </c>
      <c r="B1248" s="267" t="s">
        <v>172</v>
      </c>
      <c r="C1248" s="268" t="s">
        <v>172</v>
      </c>
      <c r="D1248" s="99" t="s">
        <v>28</v>
      </c>
      <c r="E1248" s="54">
        <v>5000091426</v>
      </c>
      <c r="F1248" s="56">
        <v>24</v>
      </c>
      <c r="G1248" s="54" t="s">
        <v>26</v>
      </c>
      <c r="H1248" s="54" t="s">
        <v>52</v>
      </c>
      <c r="I1248" s="54">
        <v>18</v>
      </c>
      <c r="J1248" s="57">
        <v>2631</v>
      </c>
      <c r="K1248" s="57">
        <v>2544</v>
      </c>
      <c r="L1248" s="57">
        <v>2579</v>
      </c>
      <c r="M1248" s="57">
        <v>2675</v>
      </c>
      <c r="N1248" s="57">
        <v>2667</v>
      </c>
      <c r="O1248" s="57">
        <v>2701</v>
      </c>
      <c r="P1248" s="57">
        <v>2925</v>
      </c>
      <c r="Q1248" s="57">
        <v>2650</v>
      </c>
      <c r="R1248" s="57">
        <v>3079</v>
      </c>
      <c r="S1248" s="57">
        <v>2700</v>
      </c>
      <c r="T1248" s="57">
        <v>2569</v>
      </c>
      <c r="U1248" s="57">
        <v>2878</v>
      </c>
    </row>
    <row r="1249" spans="1:21" x14ac:dyDescent="0.2">
      <c r="A1249" s="266" t="s">
        <v>172</v>
      </c>
      <c r="B1249" s="267" t="s">
        <v>172</v>
      </c>
      <c r="C1249" s="268" t="s">
        <v>172</v>
      </c>
      <c r="D1249" s="99" t="s">
        <v>28</v>
      </c>
      <c r="E1249" s="54">
        <v>5000229385</v>
      </c>
      <c r="F1249" s="56">
        <v>24</v>
      </c>
      <c r="G1249" s="54" t="s">
        <v>26</v>
      </c>
      <c r="H1249" s="54" t="s">
        <v>52</v>
      </c>
      <c r="I1249" s="54">
        <v>18</v>
      </c>
      <c r="J1249" s="57">
        <v>342</v>
      </c>
      <c r="K1249" s="57">
        <v>384</v>
      </c>
      <c r="L1249" s="57">
        <v>377</v>
      </c>
      <c r="M1249" s="57">
        <v>342</v>
      </c>
      <c r="N1249" s="57">
        <v>336</v>
      </c>
      <c r="O1249" s="57">
        <v>321</v>
      </c>
      <c r="P1249" s="57">
        <v>314</v>
      </c>
      <c r="Q1249" s="57">
        <v>269</v>
      </c>
      <c r="R1249" s="57">
        <v>383</v>
      </c>
      <c r="S1249" s="57">
        <v>383</v>
      </c>
      <c r="T1249" s="57">
        <v>380</v>
      </c>
      <c r="U1249" s="57">
        <v>411</v>
      </c>
    </row>
    <row r="1250" spans="1:21" x14ac:dyDescent="0.2">
      <c r="A1250" s="266" t="s">
        <v>172</v>
      </c>
      <c r="B1250" s="267" t="s">
        <v>172</v>
      </c>
      <c r="C1250" s="268" t="s">
        <v>172</v>
      </c>
      <c r="D1250" s="99" t="s">
        <v>28</v>
      </c>
      <c r="E1250" s="54">
        <v>5001298969</v>
      </c>
      <c r="F1250" s="56">
        <v>24</v>
      </c>
      <c r="G1250" s="54" t="s">
        <v>26</v>
      </c>
      <c r="H1250" s="54" t="s">
        <v>52</v>
      </c>
      <c r="I1250" s="54">
        <v>18</v>
      </c>
      <c r="J1250" s="57">
        <v>3006</v>
      </c>
      <c r="K1250" s="57">
        <v>2794</v>
      </c>
      <c r="L1250" s="57">
        <v>2912</v>
      </c>
      <c r="M1250" s="57">
        <v>3065</v>
      </c>
      <c r="N1250" s="57">
        <v>3550</v>
      </c>
      <c r="O1250" s="57">
        <v>3554</v>
      </c>
      <c r="P1250" s="57">
        <v>3738</v>
      </c>
      <c r="Q1250" s="57">
        <v>3567</v>
      </c>
      <c r="R1250" s="57">
        <v>4285</v>
      </c>
      <c r="S1250" s="57">
        <v>3703</v>
      </c>
      <c r="T1250" s="57">
        <v>3564</v>
      </c>
      <c r="U1250" s="57">
        <v>3617</v>
      </c>
    </row>
    <row r="1251" spans="1:21" x14ac:dyDescent="0.2">
      <c r="A1251" s="266" t="s">
        <v>172</v>
      </c>
      <c r="B1251" s="267" t="s">
        <v>172</v>
      </c>
      <c r="C1251" s="268" t="s">
        <v>172</v>
      </c>
      <c r="D1251" s="99" t="s">
        <v>28</v>
      </c>
      <c r="E1251" s="54">
        <v>5001469905</v>
      </c>
      <c r="F1251" s="56">
        <v>24</v>
      </c>
      <c r="G1251" s="54" t="s">
        <v>26</v>
      </c>
      <c r="H1251" s="54" t="s">
        <v>52</v>
      </c>
      <c r="I1251" s="54">
        <v>18</v>
      </c>
      <c r="J1251" s="57">
        <v>3000</v>
      </c>
      <c r="K1251" s="57">
        <v>2868</v>
      </c>
      <c r="L1251" s="57">
        <v>3004</v>
      </c>
      <c r="M1251" s="57">
        <v>2865</v>
      </c>
      <c r="N1251" s="57">
        <v>5009</v>
      </c>
      <c r="O1251" s="57">
        <v>6028</v>
      </c>
      <c r="P1251" s="57">
        <v>6590</v>
      </c>
      <c r="Q1251" s="57">
        <v>5997</v>
      </c>
      <c r="R1251" s="57">
        <v>6868</v>
      </c>
      <c r="S1251" s="57">
        <v>6221</v>
      </c>
      <c r="T1251" s="57">
        <v>5939</v>
      </c>
      <c r="U1251" s="57">
        <v>6750</v>
      </c>
    </row>
    <row r="1252" spans="1:21" x14ac:dyDescent="0.2">
      <c r="A1252" s="266" t="s">
        <v>172</v>
      </c>
      <c r="B1252" s="267" t="s">
        <v>172</v>
      </c>
      <c r="C1252" s="268" t="s">
        <v>172</v>
      </c>
      <c r="D1252" s="99" t="s">
        <v>28</v>
      </c>
      <c r="E1252" s="54">
        <v>5000187355</v>
      </c>
      <c r="F1252" s="56">
        <v>24</v>
      </c>
      <c r="G1252" s="54" t="s">
        <v>26</v>
      </c>
      <c r="H1252" s="54" t="s">
        <v>52</v>
      </c>
      <c r="I1252" s="54">
        <v>18</v>
      </c>
      <c r="J1252" s="57">
        <v>5738</v>
      </c>
      <c r="K1252" s="57"/>
      <c r="L1252" s="57">
        <v>5541</v>
      </c>
      <c r="M1252" s="57"/>
      <c r="N1252" s="57">
        <v>5681</v>
      </c>
      <c r="O1252" s="57"/>
      <c r="P1252" s="57">
        <v>6418</v>
      </c>
      <c r="Q1252" s="57"/>
      <c r="R1252" s="57">
        <v>13748</v>
      </c>
      <c r="S1252" s="57"/>
      <c r="T1252" s="57">
        <v>12675</v>
      </c>
      <c r="U1252" s="57"/>
    </row>
    <row r="1253" spans="1:21" x14ac:dyDescent="0.2">
      <c r="A1253" s="266" t="s">
        <v>172</v>
      </c>
      <c r="B1253" s="267" t="s">
        <v>172</v>
      </c>
      <c r="C1253" s="268" t="s">
        <v>172</v>
      </c>
      <c r="D1253" s="99" t="s">
        <v>28</v>
      </c>
      <c r="E1253" s="54">
        <v>5001954140</v>
      </c>
      <c r="F1253" s="56">
        <v>24</v>
      </c>
      <c r="G1253" s="54" t="s">
        <v>26</v>
      </c>
      <c r="H1253" s="54" t="s">
        <v>52</v>
      </c>
      <c r="I1253" s="54">
        <v>18</v>
      </c>
      <c r="J1253" s="57">
        <v>2652</v>
      </c>
      <c r="K1253" s="57">
        <v>2581</v>
      </c>
      <c r="L1253" s="57">
        <v>2850</v>
      </c>
      <c r="M1253" s="57">
        <v>2573</v>
      </c>
      <c r="N1253" s="57">
        <v>2623</v>
      </c>
      <c r="O1253" s="57">
        <v>2770</v>
      </c>
      <c r="P1253" s="57">
        <v>2638</v>
      </c>
      <c r="Q1253" s="57">
        <v>2541</v>
      </c>
      <c r="R1253" s="57">
        <v>2862</v>
      </c>
      <c r="S1253" s="57">
        <v>2565</v>
      </c>
      <c r="T1253" s="57">
        <v>2470</v>
      </c>
      <c r="U1253" s="57">
        <v>2755</v>
      </c>
    </row>
    <row r="1254" spans="1:21" x14ac:dyDescent="0.2">
      <c r="A1254" s="266" t="s">
        <v>172</v>
      </c>
      <c r="B1254" s="267" t="s">
        <v>172</v>
      </c>
      <c r="C1254" s="268" t="s">
        <v>172</v>
      </c>
      <c r="D1254" s="99" t="s">
        <v>28</v>
      </c>
      <c r="E1254" s="54">
        <v>5000765178</v>
      </c>
      <c r="F1254" s="56">
        <v>24</v>
      </c>
      <c r="G1254" s="54" t="s">
        <v>26</v>
      </c>
      <c r="H1254" s="54" t="s">
        <v>52</v>
      </c>
      <c r="I1254" s="54">
        <v>18</v>
      </c>
      <c r="J1254" s="57">
        <v>2150</v>
      </c>
      <c r="K1254" s="57">
        <v>2064</v>
      </c>
      <c r="L1254" s="57">
        <v>2278</v>
      </c>
      <c r="M1254" s="57">
        <v>2115</v>
      </c>
      <c r="N1254" s="57">
        <v>2287</v>
      </c>
      <c r="O1254" s="57">
        <v>2461</v>
      </c>
      <c r="P1254" s="57">
        <v>2448</v>
      </c>
      <c r="Q1254" s="57">
        <v>2367</v>
      </c>
      <c r="R1254" s="57">
        <v>2610</v>
      </c>
      <c r="S1254" s="57">
        <v>2275</v>
      </c>
      <c r="T1254" s="57">
        <v>1954</v>
      </c>
      <c r="U1254" s="57">
        <v>2382</v>
      </c>
    </row>
    <row r="1255" spans="1:21" x14ac:dyDescent="0.2">
      <c r="A1255" s="266" t="s">
        <v>172</v>
      </c>
      <c r="B1255" s="267" t="s">
        <v>172</v>
      </c>
      <c r="C1255" s="268" t="s">
        <v>172</v>
      </c>
      <c r="D1255" s="99" t="s">
        <v>28</v>
      </c>
      <c r="E1255" s="54">
        <v>5002209480</v>
      </c>
      <c r="F1255" s="55">
        <v>25</v>
      </c>
      <c r="G1255" s="54" t="s">
        <v>25</v>
      </c>
      <c r="H1255" s="54" t="s">
        <v>52</v>
      </c>
      <c r="I1255" s="54">
        <v>18</v>
      </c>
      <c r="J1255" s="57">
        <v>327900</v>
      </c>
      <c r="K1255" s="57">
        <v>321000</v>
      </c>
      <c r="L1255" s="57">
        <v>360000</v>
      </c>
      <c r="M1255" s="57">
        <v>340200</v>
      </c>
      <c r="N1255" s="57">
        <v>383700</v>
      </c>
      <c r="O1255" s="57">
        <v>418500</v>
      </c>
      <c r="P1255" s="57">
        <v>402900</v>
      </c>
      <c r="Q1255" s="57">
        <v>379800</v>
      </c>
      <c r="R1255" s="57">
        <v>437400</v>
      </c>
      <c r="S1255" s="57">
        <v>402900</v>
      </c>
      <c r="T1255" s="57">
        <v>400200</v>
      </c>
      <c r="U1255" s="57">
        <v>450000</v>
      </c>
    </row>
    <row r="1256" spans="1:21" x14ac:dyDescent="0.2">
      <c r="A1256" s="266" t="s">
        <v>172</v>
      </c>
      <c r="B1256" s="267" t="s">
        <v>172</v>
      </c>
      <c r="C1256" s="268" t="s">
        <v>172</v>
      </c>
      <c r="D1256" s="99" t="s">
        <v>28</v>
      </c>
      <c r="E1256" s="54">
        <v>5000315404</v>
      </c>
      <c r="F1256" s="56">
        <v>24</v>
      </c>
      <c r="G1256" s="54" t="s">
        <v>26</v>
      </c>
      <c r="H1256" s="54" t="s">
        <v>52</v>
      </c>
      <c r="I1256" s="54">
        <v>18</v>
      </c>
      <c r="J1256" s="57">
        <v>2133</v>
      </c>
      <c r="K1256" s="57">
        <v>2098</v>
      </c>
      <c r="L1256" s="57">
        <v>2285</v>
      </c>
      <c r="M1256" s="57">
        <v>2047</v>
      </c>
      <c r="N1256" s="57">
        <v>2136</v>
      </c>
      <c r="O1256" s="57">
        <v>2297</v>
      </c>
      <c r="P1256" s="57">
        <v>2257</v>
      </c>
      <c r="Q1256" s="57">
        <v>3515</v>
      </c>
      <c r="R1256" s="57">
        <v>6886</v>
      </c>
      <c r="S1256" s="57">
        <v>6169</v>
      </c>
      <c r="T1256" s="57">
        <v>5889</v>
      </c>
      <c r="U1256" s="57">
        <v>6621</v>
      </c>
    </row>
    <row r="1257" spans="1:21" x14ac:dyDescent="0.2">
      <c r="A1257" s="266" t="s">
        <v>172</v>
      </c>
      <c r="B1257" s="267" t="s">
        <v>172</v>
      </c>
      <c r="C1257" s="268" t="s">
        <v>172</v>
      </c>
      <c r="D1257" s="99" t="s">
        <v>28</v>
      </c>
      <c r="E1257" s="54">
        <v>5000950755</v>
      </c>
      <c r="F1257" s="56">
        <v>24</v>
      </c>
      <c r="G1257" s="54" t="s">
        <v>26</v>
      </c>
      <c r="H1257" s="54" t="s">
        <v>52</v>
      </c>
      <c r="I1257" s="54">
        <v>18</v>
      </c>
      <c r="J1257" s="57">
        <v>2825</v>
      </c>
      <c r="K1257" s="57">
        <v>2733</v>
      </c>
      <c r="L1257" s="57">
        <v>2965</v>
      </c>
      <c r="M1257" s="57">
        <v>2739</v>
      </c>
      <c r="N1257" s="57">
        <v>2995</v>
      </c>
      <c r="O1257" s="57">
        <v>3412</v>
      </c>
      <c r="P1257" s="57">
        <v>4070</v>
      </c>
      <c r="Q1257" s="57">
        <v>3863</v>
      </c>
      <c r="R1257" s="57">
        <v>3929</v>
      </c>
      <c r="S1257" s="57">
        <v>2961</v>
      </c>
      <c r="T1257" s="57">
        <v>2626</v>
      </c>
      <c r="U1257" s="57">
        <v>2954</v>
      </c>
    </row>
    <row r="1258" spans="1:21" x14ac:dyDescent="0.2">
      <c r="A1258" s="266" t="s">
        <v>172</v>
      </c>
      <c r="B1258" s="267" t="s">
        <v>172</v>
      </c>
      <c r="C1258" s="268" t="s">
        <v>172</v>
      </c>
      <c r="D1258" s="99" t="s">
        <v>28</v>
      </c>
      <c r="E1258" s="54">
        <v>5001716017</v>
      </c>
      <c r="F1258" s="56">
        <v>24</v>
      </c>
      <c r="G1258" s="54" t="s">
        <v>26</v>
      </c>
      <c r="H1258" s="54" t="s">
        <v>52</v>
      </c>
      <c r="I1258" s="54">
        <v>18</v>
      </c>
      <c r="J1258" s="57">
        <v>2717</v>
      </c>
      <c r="K1258" s="57">
        <v>2632</v>
      </c>
      <c r="L1258" s="57">
        <v>2924</v>
      </c>
      <c r="M1258" s="57">
        <v>2661</v>
      </c>
      <c r="N1258" s="57">
        <v>2879</v>
      </c>
      <c r="O1258" s="57">
        <v>3095</v>
      </c>
      <c r="P1258" s="57">
        <v>3019</v>
      </c>
      <c r="Q1258" s="57">
        <v>2893</v>
      </c>
      <c r="R1258" s="57">
        <v>3225</v>
      </c>
      <c r="S1258" s="57">
        <v>2767</v>
      </c>
      <c r="T1258" s="57">
        <v>2683</v>
      </c>
      <c r="U1258" s="57">
        <v>3026</v>
      </c>
    </row>
    <row r="1259" spans="1:21" x14ac:dyDescent="0.2">
      <c r="A1259" s="266" t="s">
        <v>172</v>
      </c>
      <c r="B1259" s="267" t="s">
        <v>172</v>
      </c>
      <c r="C1259" s="268" t="s">
        <v>172</v>
      </c>
      <c r="D1259" s="99" t="s">
        <v>28</v>
      </c>
      <c r="E1259" s="54">
        <v>5001784420</v>
      </c>
      <c r="F1259" s="56">
        <v>24</v>
      </c>
      <c r="G1259" s="54" t="s">
        <v>26</v>
      </c>
      <c r="H1259" s="54" t="s">
        <v>52</v>
      </c>
      <c r="I1259" s="54">
        <v>18</v>
      </c>
      <c r="J1259" s="57">
        <v>4759</v>
      </c>
      <c r="K1259" s="57">
        <v>4614</v>
      </c>
      <c r="L1259" s="57">
        <v>5110</v>
      </c>
      <c r="M1259" s="57">
        <v>3976</v>
      </c>
      <c r="N1259" s="57">
        <v>4730</v>
      </c>
      <c r="O1259" s="57">
        <v>5219</v>
      </c>
      <c r="P1259" s="57">
        <v>4467</v>
      </c>
      <c r="Q1259" s="57">
        <v>3876</v>
      </c>
      <c r="R1259" s="57">
        <v>4708</v>
      </c>
      <c r="S1259" s="57">
        <v>5750</v>
      </c>
      <c r="T1259" s="57">
        <v>6159</v>
      </c>
      <c r="U1259" s="57">
        <v>7167</v>
      </c>
    </row>
    <row r="1260" spans="1:21" x14ac:dyDescent="0.2">
      <c r="A1260" s="266" t="s">
        <v>172</v>
      </c>
      <c r="B1260" s="267" t="s">
        <v>172</v>
      </c>
      <c r="C1260" s="268" t="s">
        <v>172</v>
      </c>
      <c r="D1260" s="99" t="s">
        <v>28</v>
      </c>
      <c r="E1260" s="54">
        <v>5000853837</v>
      </c>
      <c r="F1260" s="56">
        <v>24</v>
      </c>
      <c r="G1260" s="54" t="s">
        <v>26</v>
      </c>
      <c r="H1260" s="54" t="s">
        <v>52</v>
      </c>
      <c r="I1260" s="54">
        <v>18</v>
      </c>
      <c r="J1260" s="57">
        <v>5370</v>
      </c>
      <c r="K1260" s="57">
        <v>7844</v>
      </c>
      <c r="L1260" s="57">
        <v>8672</v>
      </c>
      <c r="M1260" s="57">
        <v>7935</v>
      </c>
      <c r="N1260" s="57">
        <v>8498</v>
      </c>
      <c r="O1260" s="57">
        <v>9102</v>
      </c>
      <c r="P1260" s="57">
        <v>8610</v>
      </c>
      <c r="Q1260" s="57">
        <v>8351</v>
      </c>
      <c r="R1260" s="57">
        <v>9460</v>
      </c>
      <c r="S1260" s="57">
        <v>8254</v>
      </c>
      <c r="T1260" s="57">
        <v>8016</v>
      </c>
      <c r="U1260" s="57">
        <v>8265</v>
      </c>
    </row>
    <row r="1261" spans="1:21" x14ac:dyDescent="0.2">
      <c r="A1261" s="266" t="s">
        <v>172</v>
      </c>
      <c r="B1261" s="267" t="s">
        <v>172</v>
      </c>
      <c r="C1261" s="268" t="s">
        <v>172</v>
      </c>
      <c r="D1261" s="99" t="s">
        <v>28</v>
      </c>
      <c r="E1261" s="54">
        <v>5001921434</v>
      </c>
      <c r="F1261" s="56">
        <v>24</v>
      </c>
      <c r="G1261" s="54" t="s">
        <v>26</v>
      </c>
      <c r="H1261" s="54" t="s">
        <v>52</v>
      </c>
      <c r="I1261" s="54">
        <v>18</v>
      </c>
      <c r="J1261" s="57">
        <v>1976</v>
      </c>
      <c r="K1261" s="57">
        <v>2023</v>
      </c>
      <c r="L1261" s="57">
        <v>2145</v>
      </c>
      <c r="M1261" s="57">
        <v>1866</v>
      </c>
      <c r="N1261" s="57">
        <v>1874</v>
      </c>
      <c r="O1261" s="57">
        <v>1992</v>
      </c>
      <c r="P1261" s="57">
        <v>1846</v>
      </c>
      <c r="Q1261" s="57">
        <v>1780</v>
      </c>
      <c r="R1261" s="57">
        <v>2039</v>
      </c>
      <c r="S1261" s="57">
        <v>1866</v>
      </c>
      <c r="T1261" s="57">
        <v>1692</v>
      </c>
      <c r="U1261" s="57">
        <v>1818</v>
      </c>
    </row>
    <row r="1262" spans="1:21" x14ac:dyDescent="0.2">
      <c r="A1262" s="266" t="s">
        <v>172</v>
      </c>
      <c r="B1262" s="267" t="s">
        <v>172</v>
      </c>
      <c r="C1262" s="268" t="s">
        <v>172</v>
      </c>
      <c r="D1262" s="99" t="s">
        <v>28</v>
      </c>
      <c r="E1262" s="54">
        <v>5000966295</v>
      </c>
      <c r="F1262" s="56">
        <v>24</v>
      </c>
      <c r="G1262" s="54" t="s">
        <v>26</v>
      </c>
      <c r="H1262" s="54" t="s">
        <v>52</v>
      </c>
      <c r="I1262" s="54">
        <v>18</v>
      </c>
      <c r="J1262" s="57">
        <v>3858</v>
      </c>
      <c r="K1262" s="57">
        <v>4184</v>
      </c>
      <c r="L1262" s="57">
        <v>4278</v>
      </c>
      <c r="M1262" s="57">
        <v>4251</v>
      </c>
      <c r="N1262" s="57">
        <v>4599</v>
      </c>
      <c r="O1262" s="57">
        <v>4889</v>
      </c>
      <c r="P1262" s="57">
        <v>4552</v>
      </c>
      <c r="Q1262" s="57">
        <v>4348</v>
      </c>
      <c r="R1262" s="57">
        <v>4970</v>
      </c>
      <c r="S1262" s="57">
        <v>4411</v>
      </c>
      <c r="T1262" s="57">
        <v>4246</v>
      </c>
      <c r="U1262" s="57">
        <v>4793</v>
      </c>
    </row>
    <row r="1263" spans="1:21" x14ac:dyDescent="0.2">
      <c r="A1263" s="266" t="s">
        <v>172</v>
      </c>
      <c r="B1263" s="267" t="s">
        <v>172</v>
      </c>
      <c r="C1263" s="268" t="s">
        <v>172</v>
      </c>
      <c r="D1263" s="99" t="s">
        <v>28</v>
      </c>
      <c r="E1263" s="54">
        <v>5001647107</v>
      </c>
      <c r="F1263" s="56">
        <v>24</v>
      </c>
      <c r="G1263" s="54" t="s">
        <v>26</v>
      </c>
      <c r="H1263" s="54" t="s">
        <v>52</v>
      </c>
      <c r="I1263" s="54">
        <v>18</v>
      </c>
      <c r="J1263" s="57">
        <v>3644</v>
      </c>
      <c r="K1263" s="57">
        <v>3545</v>
      </c>
      <c r="L1263" s="57">
        <v>3881</v>
      </c>
      <c r="M1263" s="57">
        <v>3507</v>
      </c>
      <c r="N1263" s="57">
        <v>3609</v>
      </c>
      <c r="O1263" s="57">
        <v>3871</v>
      </c>
      <c r="P1263" s="57">
        <v>3709</v>
      </c>
      <c r="Q1263" s="57">
        <v>3568</v>
      </c>
      <c r="R1263" s="57">
        <v>3912</v>
      </c>
      <c r="S1263" s="57">
        <v>3511</v>
      </c>
      <c r="T1263" s="57">
        <v>3469</v>
      </c>
      <c r="U1263" s="57">
        <v>3980</v>
      </c>
    </row>
    <row r="1264" spans="1:21" x14ac:dyDescent="0.2">
      <c r="A1264" s="266" t="s">
        <v>172</v>
      </c>
      <c r="B1264" s="267" t="s">
        <v>172</v>
      </c>
      <c r="C1264" s="268" t="s">
        <v>172</v>
      </c>
      <c r="D1264" s="99" t="s">
        <v>28</v>
      </c>
      <c r="E1264" s="54">
        <v>5001792344</v>
      </c>
      <c r="F1264" s="56">
        <v>24</v>
      </c>
      <c r="G1264" s="54" t="s">
        <v>26</v>
      </c>
      <c r="H1264" s="54" t="s">
        <v>52</v>
      </c>
      <c r="I1264" s="54">
        <v>18</v>
      </c>
      <c r="J1264" s="57">
        <v>2831</v>
      </c>
      <c r="K1264" s="57">
        <v>2595</v>
      </c>
      <c r="L1264" s="57">
        <v>2891</v>
      </c>
      <c r="M1264" s="57">
        <v>2581</v>
      </c>
      <c r="N1264" s="57">
        <v>2780</v>
      </c>
      <c r="O1264" s="57">
        <v>3099</v>
      </c>
      <c r="P1264" s="57">
        <v>3829</v>
      </c>
      <c r="Q1264" s="57">
        <v>3960</v>
      </c>
      <c r="R1264" s="57">
        <v>3567</v>
      </c>
      <c r="S1264" s="57">
        <v>2813</v>
      </c>
      <c r="T1264" s="57">
        <v>2700</v>
      </c>
      <c r="U1264" s="57">
        <v>4337</v>
      </c>
    </row>
    <row r="1265" spans="1:21" x14ac:dyDescent="0.2">
      <c r="A1265" s="266" t="s">
        <v>172</v>
      </c>
      <c r="B1265" s="267" t="s">
        <v>172</v>
      </c>
      <c r="C1265" s="268" t="s">
        <v>172</v>
      </c>
      <c r="D1265" s="99" t="s">
        <v>28</v>
      </c>
      <c r="E1265" s="54">
        <v>5002028652</v>
      </c>
      <c r="F1265" s="56">
        <v>24</v>
      </c>
      <c r="G1265" s="54" t="s">
        <v>26</v>
      </c>
      <c r="H1265" s="54" t="s">
        <v>52</v>
      </c>
      <c r="I1265" s="54">
        <v>18</v>
      </c>
      <c r="J1265" s="57">
        <v>4607</v>
      </c>
      <c r="K1265" s="57">
        <v>4487</v>
      </c>
      <c r="L1265" s="57">
        <v>5122</v>
      </c>
      <c r="M1265" s="57">
        <v>4708</v>
      </c>
      <c r="N1265" s="57">
        <v>4960</v>
      </c>
      <c r="O1265" s="57">
        <v>5366</v>
      </c>
      <c r="P1265" s="57">
        <v>5391</v>
      </c>
      <c r="Q1265" s="57">
        <v>5200</v>
      </c>
      <c r="R1265" s="57">
        <v>5675</v>
      </c>
      <c r="S1265" s="57">
        <v>4875</v>
      </c>
      <c r="T1265" s="57">
        <v>5044</v>
      </c>
      <c r="U1265" s="57">
        <v>5014</v>
      </c>
    </row>
    <row r="1266" spans="1:21" x14ac:dyDescent="0.2">
      <c r="A1266" s="266" t="s">
        <v>172</v>
      </c>
      <c r="B1266" s="267" t="s">
        <v>172</v>
      </c>
      <c r="C1266" s="268" t="s">
        <v>172</v>
      </c>
      <c r="D1266" s="99" t="s">
        <v>28</v>
      </c>
      <c r="E1266" s="54">
        <v>5000267115</v>
      </c>
      <c r="F1266" s="56">
        <v>24</v>
      </c>
      <c r="G1266" s="54" t="s">
        <v>26</v>
      </c>
      <c r="H1266" s="54" t="s">
        <v>52</v>
      </c>
      <c r="I1266" s="54">
        <v>18</v>
      </c>
      <c r="J1266" s="57">
        <v>3029</v>
      </c>
      <c r="K1266" s="57">
        <v>2863</v>
      </c>
      <c r="L1266" s="57">
        <v>3204</v>
      </c>
      <c r="M1266" s="57">
        <v>3115</v>
      </c>
      <c r="N1266" s="57">
        <v>3688</v>
      </c>
      <c r="O1266" s="57">
        <v>4173</v>
      </c>
      <c r="P1266" s="57">
        <v>4524</v>
      </c>
      <c r="Q1266" s="57">
        <v>4352</v>
      </c>
      <c r="R1266" s="57">
        <v>4656</v>
      </c>
      <c r="S1266" s="57">
        <v>3740</v>
      </c>
      <c r="T1266" s="57">
        <v>3534</v>
      </c>
      <c r="U1266" s="57">
        <v>3171</v>
      </c>
    </row>
    <row r="1267" spans="1:21" x14ac:dyDescent="0.2">
      <c r="A1267" s="266" t="s">
        <v>172</v>
      </c>
      <c r="B1267" s="267" t="s">
        <v>172</v>
      </c>
      <c r="C1267" s="268" t="s">
        <v>172</v>
      </c>
      <c r="D1267" s="99" t="s">
        <v>28</v>
      </c>
      <c r="E1267" s="54">
        <v>5000535982</v>
      </c>
      <c r="F1267" s="56">
        <v>24</v>
      </c>
      <c r="G1267" s="54" t="s">
        <v>26</v>
      </c>
      <c r="H1267" s="54" t="s">
        <v>52</v>
      </c>
      <c r="I1267" s="54">
        <v>18</v>
      </c>
      <c r="J1267" s="57">
        <v>4280</v>
      </c>
      <c r="K1267" s="57">
        <v>4047</v>
      </c>
      <c r="L1267" s="57">
        <v>4516</v>
      </c>
      <c r="M1267" s="57">
        <v>4047</v>
      </c>
      <c r="N1267" s="57">
        <v>4410</v>
      </c>
      <c r="O1267" s="57">
        <v>5003</v>
      </c>
      <c r="P1267" s="57">
        <v>4898</v>
      </c>
      <c r="Q1267" s="57">
        <v>4734</v>
      </c>
      <c r="R1267" s="57">
        <v>4607</v>
      </c>
      <c r="S1267" s="57">
        <v>3538</v>
      </c>
      <c r="T1267" s="57">
        <v>3264</v>
      </c>
      <c r="U1267" s="57">
        <v>3102</v>
      </c>
    </row>
    <row r="1268" spans="1:21" x14ac:dyDescent="0.2">
      <c r="A1268" s="266" t="s">
        <v>172</v>
      </c>
      <c r="B1268" s="267" t="s">
        <v>172</v>
      </c>
      <c r="C1268" s="268" t="s">
        <v>172</v>
      </c>
      <c r="D1268" s="99" t="s">
        <v>28</v>
      </c>
      <c r="E1268" s="54">
        <v>5001566735</v>
      </c>
      <c r="F1268" s="56">
        <v>24</v>
      </c>
      <c r="G1268" s="54" t="s">
        <v>26</v>
      </c>
      <c r="H1268" s="54" t="s">
        <v>52</v>
      </c>
      <c r="I1268" s="54">
        <v>18</v>
      </c>
      <c r="J1268" s="57">
        <v>4660</v>
      </c>
      <c r="K1268" s="57">
        <v>4499</v>
      </c>
      <c r="L1268" s="57">
        <v>4877</v>
      </c>
      <c r="M1268" s="57">
        <v>4361</v>
      </c>
      <c r="N1268" s="57">
        <v>4613</v>
      </c>
      <c r="O1268" s="57">
        <v>4988</v>
      </c>
      <c r="P1268" s="57">
        <v>4223</v>
      </c>
      <c r="Q1268" s="57">
        <v>3758</v>
      </c>
      <c r="R1268" s="57">
        <v>4274</v>
      </c>
      <c r="S1268" s="57">
        <v>3876</v>
      </c>
      <c r="T1268" s="57">
        <v>3981</v>
      </c>
      <c r="U1268" s="57">
        <v>4007</v>
      </c>
    </row>
    <row r="1269" spans="1:21" x14ac:dyDescent="0.2">
      <c r="A1269" s="266" t="s">
        <v>172</v>
      </c>
      <c r="B1269" s="267" t="s">
        <v>172</v>
      </c>
      <c r="C1269" s="268" t="s">
        <v>172</v>
      </c>
      <c r="D1269" s="99" t="s">
        <v>28</v>
      </c>
      <c r="E1269" s="54">
        <v>5000775262</v>
      </c>
      <c r="F1269" s="56">
        <v>24</v>
      </c>
      <c r="G1269" s="54" t="s">
        <v>26</v>
      </c>
      <c r="H1269" s="54" t="s">
        <v>52</v>
      </c>
      <c r="I1269" s="54">
        <v>18</v>
      </c>
      <c r="J1269" s="57">
        <v>2620</v>
      </c>
      <c r="K1269" s="57">
        <v>2531</v>
      </c>
      <c r="L1269" s="57">
        <v>2792</v>
      </c>
      <c r="M1269" s="57">
        <v>2536</v>
      </c>
      <c r="N1269" s="57">
        <v>2645</v>
      </c>
      <c r="O1269" s="57">
        <v>2833</v>
      </c>
      <c r="P1269" s="57">
        <v>2662</v>
      </c>
      <c r="Q1269" s="57">
        <v>2573</v>
      </c>
      <c r="R1269" s="57">
        <v>2906</v>
      </c>
      <c r="S1269" s="57">
        <v>2638</v>
      </c>
      <c r="T1269" s="57">
        <v>2720</v>
      </c>
      <c r="U1269" s="57">
        <v>2716</v>
      </c>
    </row>
    <row r="1270" spans="1:21" x14ac:dyDescent="0.2">
      <c r="A1270" s="266" t="s">
        <v>172</v>
      </c>
      <c r="B1270" s="267" t="s">
        <v>172</v>
      </c>
      <c r="C1270" s="268" t="s">
        <v>172</v>
      </c>
      <c r="D1270" s="99" t="s">
        <v>28</v>
      </c>
      <c r="E1270" s="54">
        <v>5002066691</v>
      </c>
      <c r="F1270" s="56">
        <v>24</v>
      </c>
      <c r="G1270" s="54" t="s">
        <v>26</v>
      </c>
      <c r="H1270" s="54" t="s">
        <v>52</v>
      </c>
      <c r="I1270" s="54">
        <v>18</v>
      </c>
      <c r="J1270" s="57">
        <v>3008</v>
      </c>
      <c r="K1270" s="57">
        <v>2924</v>
      </c>
      <c r="L1270" s="57">
        <v>3238</v>
      </c>
      <c r="M1270" s="57">
        <v>2937</v>
      </c>
      <c r="N1270" s="57">
        <v>3044</v>
      </c>
      <c r="O1270" s="57">
        <v>3264</v>
      </c>
      <c r="P1270" s="57">
        <v>3248</v>
      </c>
      <c r="Q1270" s="57">
        <v>3175</v>
      </c>
      <c r="R1270" s="57">
        <v>3503</v>
      </c>
      <c r="S1270" s="57">
        <v>3101</v>
      </c>
      <c r="T1270" s="57">
        <v>3234</v>
      </c>
      <c r="U1270" s="57">
        <v>3257</v>
      </c>
    </row>
    <row r="1271" spans="1:21" x14ac:dyDescent="0.2">
      <c r="A1271" s="266" t="s">
        <v>172</v>
      </c>
      <c r="B1271" s="267" t="s">
        <v>172</v>
      </c>
      <c r="C1271" s="268" t="s">
        <v>172</v>
      </c>
      <c r="D1271" s="99" t="s">
        <v>28</v>
      </c>
      <c r="E1271" s="54">
        <v>5001796788</v>
      </c>
      <c r="F1271" s="56">
        <v>24</v>
      </c>
      <c r="G1271" s="54" t="s">
        <v>26</v>
      </c>
      <c r="H1271" s="54" t="s">
        <v>52</v>
      </c>
      <c r="I1271" s="54">
        <v>18</v>
      </c>
      <c r="J1271" s="57">
        <v>3743</v>
      </c>
      <c r="K1271" s="57">
        <v>3537</v>
      </c>
      <c r="L1271" s="57">
        <v>6856</v>
      </c>
      <c r="M1271" s="57">
        <v>7631</v>
      </c>
      <c r="N1271" s="57">
        <v>8108</v>
      </c>
      <c r="O1271" s="57">
        <v>8846</v>
      </c>
      <c r="P1271" s="57">
        <v>8328</v>
      </c>
      <c r="Q1271" s="57">
        <v>8092</v>
      </c>
      <c r="R1271" s="57">
        <v>9510</v>
      </c>
      <c r="S1271" s="57">
        <v>8635</v>
      </c>
      <c r="T1271" s="57">
        <v>9068</v>
      </c>
      <c r="U1271" s="57">
        <v>9003</v>
      </c>
    </row>
    <row r="1272" spans="1:21" x14ac:dyDescent="0.2">
      <c r="A1272" s="266" t="s">
        <v>172</v>
      </c>
      <c r="B1272" s="267" t="s">
        <v>172</v>
      </c>
      <c r="C1272" s="268" t="s">
        <v>172</v>
      </c>
      <c r="D1272" s="99" t="s">
        <v>28</v>
      </c>
      <c r="E1272" s="54">
        <v>5001552077</v>
      </c>
      <c r="F1272" s="56">
        <v>24</v>
      </c>
      <c r="G1272" s="54" t="s">
        <v>26</v>
      </c>
      <c r="H1272" s="54" t="s">
        <v>52</v>
      </c>
      <c r="I1272" s="54">
        <v>18</v>
      </c>
      <c r="J1272" s="57">
        <v>2795</v>
      </c>
      <c r="K1272" s="57">
        <v>2659</v>
      </c>
      <c r="L1272" s="57">
        <v>3025</v>
      </c>
      <c r="M1272" s="57">
        <v>2948</v>
      </c>
      <c r="N1272" s="57">
        <v>3243</v>
      </c>
      <c r="O1272" s="57">
        <v>3475</v>
      </c>
      <c r="P1272" s="57">
        <v>3306</v>
      </c>
      <c r="Q1272" s="57">
        <v>3209</v>
      </c>
      <c r="R1272" s="57">
        <v>3606</v>
      </c>
      <c r="S1272" s="57">
        <v>3251</v>
      </c>
      <c r="T1272" s="57"/>
      <c r="U1272" s="57"/>
    </row>
    <row r="1273" spans="1:21" x14ac:dyDescent="0.2">
      <c r="A1273" s="266" t="s">
        <v>172</v>
      </c>
      <c r="B1273" s="267" t="s">
        <v>172</v>
      </c>
      <c r="C1273" s="268" t="s">
        <v>172</v>
      </c>
      <c r="D1273" s="99" t="s">
        <v>28</v>
      </c>
      <c r="E1273" s="54">
        <v>5001622790</v>
      </c>
      <c r="F1273" s="56">
        <v>24</v>
      </c>
      <c r="G1273" s="54" t="s">
        <v>26</v>
      </c>
      <c r="H1273" s="54" t="s">
        <v>52</v>
      </c>
      <c r="I1273" s="54">
        <v>18</v>
      </c>
      <c r="J1273" s="57">
        <v>5495</v>
      </c>
      <c r="K1273" s="57">
        <v>5605</v>
      </c>
      <c r="L1273" s="57">
        <v>5211</v>
      </c>
      <c r="M1273" s="57">
        <v>5335</v>
      </c>
      <c r="N1273" s="57">
        <v>6152</v>
      </c>
      <c r="O1273" s="57">
        <v>5874</v>
      </c>
      <c r="P1273" s="57">
        <v>6174</v>
      </c>
      <c r="Q1273" s="57">
        <v>6612</v>
      </c>
      <c r="R1273" s="57">
        <v>6065</v>
      </c>
      <c r="S1273" s="57">
        <v>6249</v>
      </c>
      <c r="T1273" s="57">
        <v>5497</v>
      </c>
      <c r="U1273" s="57">
        <v>5532</v>
      </c>
    </row>
    <row r="1274" spans="1:21" x14ac:dyDescent="0.2">
      <c r="A1274" s="266" t="s">
        <v>172</v>
      </c>
      <c r="B1274" s="267" t="s">
        <v>172</v>
      </c>
      <c r="C1274" s="268" t="s">
        <v>172</v>
      </c>
      <c r="D1274" s="99" t="s">
        <v>28</v>
      </c>
      <c r="E1274" s="54">
        <v>5001805068</v>
      </c>
      <c r="F1274" s="56">
        <v>24</v>
      </c>
      <c r="G1274" s="54" t="s">
        <v>26</v>
      </c>
      <c r="H1274" s="54" t="s">
        <v>52</v>
      </c>
      <c r="I1274" s="54">
        <v>18</v>
      </c>
      <c r="J1274" s="57">
        <v>3322</v>
      </c>
      <c r="K1274" s="57">
        <v>3554</v>
      </c>
      <c r="L1274" s="57">
        <v>3132</v>
      </c>
      <c r="M1274" s="57">
        <v>3030</v>
      </c>
      <c r="N1274" s="57">
        <v>3671</v>
      </c>
      <c r="O1274" s="57">
        <v>3471</v>
      </c>
      <c r="P1274" s="57">
        <v>4530</v>
      </c>
      <c r="Q1274" s="57">
        <v>6524</v>
      </c>
      <c r="R1274" s="57">
        <v>6092</v>
      </c>
      <c r="S1274" s="57">
        <v>6552</v>
      </c>
      <c r="T1274" s="57">
        <v>5964</v>
      </c>
      <c r="U1274" s="57">
        <v>6358</v>
      </c>
    </row>
    <row r="1275" spans="1:21" x14ac:dyDescent="0.2">
      <c r="A1275" s="266" t="s">
        <v>172</v>
      </c>
      <c r="B1275" s="267" t="s">
        <v>172</v>
      </c>
      <c r="C1275" s="268" t="s">
        <v>172</v>
      </c>
      <c r="D1275" s="99" t="s">
        <v>28</v>
      </c>
      <c r="E1275" s="54">
        <v>5001502238</v>
      </c>
      <c r="F1275" s="56">
        <v>24</v>
      </c>
      <c r="G1275" s="54" t="s">
        <v>26</v>
      </c>
      <c r="H1275" s="54" t="s">
        <v>52</v>
      </c>
      <c r="I1275" s="54">
        <v>18</v>
      </c>
      <c r="J1275" s="57">
        <v>2374</v>
      </c>
      <c r="K1275" s="57">
        <v>2554</v>
      </c>
      <c r="L1275" s="57">
        <v>2305</v>
      </c>
      <c r="M1275" s="57">
        <v>2472</v>
      </c>
      <c r="N1275" s="57">
        <v>2910</v>
      </c>
      <c r="O1275" s="57">
        <v>2884</v>
      </c>
      <c r="P1275" s="57">
        <v>2983</v>
      </c>
      <c r="Q1275" s="57">
        <v>3142</v>
      </c>
      <c r="R1275" s="57">
        <v>3024</v>
      </c>
      <c r="S1275" s="57">
        <v>2716</v>
      </c>
      <c r="T1275" s="57">
        <v>2092</v>
      </c>
      <c r="U1275" s="57">
        <v>2406</v>
      </c>
    </row>
    <row r="1276" spans="1:21" x14ac:dyDescent="0.2">
      <c r="A1276" s="266" t="s">
        <v>172</v>
      </c>
      <c r="B1276" s="267" t="s">
        <v>172</v>
      </c>
      <c r="C1276" s="268" t="s">
        <v>172</v>
      </c>
      <c r="D1276" s="99" t="s">
        <v>28</v>
      </c>
      <c r="E1276" s="54">
        <v>5001199938</v>
      </c>
      <c r="F1276" s="56">
        <v>24</v>
      </c>
      <c r="G1276" s="54" t="s">
        <v>26</v>
      </c>
      <c r="H1276" s="54" t="s">
        <v>52</v>
      </c>
      <c r="I1276" s="54">
        <v>18</v>
      </c>
      <c r="J1276" s="57">
        <v>2309</v>
      </c>
      <c r="K1276" s="57">
        <v>2485</v>
      </c>
      <c r="L1276" s="57">
        <v>2231</v>
      </c>
      <c r="M1276" s="57">
        <v>2226</v>
      </c>
      <c r="N1276" s="57">
        <v>2517</v>
      </c>
      <c r="O1276" s="57">
        <v>2395</v>
      </c>
      <c r="P1276" s="57">
        <v>2542</v>
      </c>
      <c r="Q1276" s="57">
        <v>2710</v>
      </c>
      <c r="R1276" s="57">
        <v>2454</v>
      </c>
      <c r="S1276" s="57">
        <v>2517</v>
      </c>
      <c r="T1276" s="57">
        <v>2265</v>
      </c>
      <c r="U1276" s="57">
        <v>2440</v>
      </c>
    </row>
    <row r="1277" spans="1:21" x14ac:dyDescent="0.2">
      <c r="A1277" s="266" t="s">
        <v>172</v>
      </c>
      <c r="B1277" s="267" t="s">
        <v>172</v>
      </c>
      <c r="C1277" s="268" t="s">
        <v>172</v>
      </c>
      <c r="D1277" s="99" t="s">
        <v>28</v>
      </c>
      <c r="E1277" s="54">
        <v>5000995467</v>
      </c>
      <c r="F1277" s="56">
        <v>24</v>
      </c>
      <c r="G1277" s="54" t="s">
        <v>26</v>
      </c>
      <c r="H1277" s="54" t="s">
        <v>52</v>
      </c>
      <c r="I1277" s="54">
        <v>18</v>
      </c>
      <c r="J1277" s="57">
        <v>520</v>
      </c>
      <c r="K1277" s="57">
        <v>540</v>
      </c>
      <c r="L1277" s="57">
        <v>460</v>
      </c>
      <c r="M1277" s="57">
        <v>450</v>
      </c>
      <c r="N1277" s="57">
        <v>450</v>
      </c>
      <c r="O1277" s="57">
        <v>400</v>
      </c>
      <c r="P1277" s="57">
        <v>410</v>
      </c>
      <c r="Q1277" s="57">
        <v>450</v>
      </c>
      <c r="R1277" s="57">
        <v>460</v>
      </c>
      <c r="S1277" s="57">
        <v>520</v>
      </c>
      <c r="T1277" s="57">
        <v>520</v>
      </c>
      <c r="U1277" s="57">
        <v>610</v>
      </c>
    </row>
    <row r="1278" spans="1:21" x14ac:dyDescent="0.2">
      <c r="A1278" s="266" t="s">
        <v>172</v>
      </c>
      <c r="B1278" s="267" t="s">
        <v>172</v>
      </c>
      <c r="C1278" s="268" t="s">
        <v>172</v>
      </c>
      <c r="D1278" s="99" t="s">
        <v>28</v>
      </c>
      <c r="E1278" s="54">
        <v>5001493874</v>
      </c>
      <c r="F1278" s="56">
        <v>24</v>
      </c>
      <c r="G1278" s="54" t="s">
        <v>26</v>
      </c>
      <c r="H1278" s="54" t="s">
        <v>52</v>
      </c>
      <c r="I1278" s="54">
        <v>18</v>
      </c>
      <c r="J1278" s="57">
        <v>2578</v>
      </c>
      <c r="K1278" s="57">
        <v>2726</v>
      </c>
      <c r="L1278" s="57">
        <v>2510</v>
      </c>
      <c r="M1278" s="57">
        <v>2543</v>
      </c>
      <c r="N1278" s="57">
        <v>2905</v>
      </c>
      <c r="O1278" s="57">
        <v>2748</v>
      </c>
      <c r="P1278" s="57">
        <v>2830</v>
      </c>
      <c r="Q1278" s="57">
        <v>3057</v>
      </c>
      <c r="R1278" s="57">
        <v>2802</v>
      </c>
      <c r="S1278" s="57">
        <v>2896</v>
      </c>
      <c r="T1278" s="57">
        <v>2590</v>
      </c>
      <c r="U1278" s="57">
        <v>2738</v>
      </c>
    </row>
    <row r="1279" spans="1:21" x14ac:dyDescent="0.2">
      <c r="A1279" s="266" t="s">
        <v>172</v>
      </c>
      <c r="B1279" s="267" t="s">
        <v>172</v>
      </c>
      <c r="C1279" s="268" t="s">
        <v>172</v>
      </c>
      <c r="D1279" s="99" t="s">
        <v>28</v>
      </c>
      <c r="E1279" s="54">
        <v>5000826275</v>
      </c>
      <c r="F1279" s="56">
        <v>24</v>
      </c>
      <c r="G1279" s="54" t="s">
        <v>26</v>
      </c>
      <c r="H1279" s="54" t="s">
        <v>52</v>
      </c>
      <c r="I1279" s="54">
        <v>18</v>
      </c>
      <c r="J1279" s="57">
        <v>3927</v>
      </c>
      <c r="K1279" s="57">
        <v>4124</v>
      </c>
      <c r="L1279" s="57">
        <v>4267</v>
      </c>
      <c r="M1279" s="57">
        <v>4298</v>
      </c>
      <c r="N1279" s="57">
        <v>4807</v>
      </c>
      <c r="O1279" s="57">
        <v>4516</v>
      </c>
      <c r="P1279" s="57">
        <v>4748</v>
      </c>
      <c r="Q1279" s="57">
        <v>7069</v>
      </c>
      <c r="R1279" s="57">
        <v>6725</v>
      </c>
      <c r="S1279" s="57">
        <v>7162</v>
      </c>
      <c r="T1279" s="57">
        <v>6530</v>
      </c>
      <c r="U1279" s="57">
        <v>6933</v>
      </c>
    </row>
    <row r="1280" spans="1:21" x14ac:dyDescent="0.2">
      <c r="A1280" s="266" t="s">
        <v>172</v>
      </c>
      <c r="B1280" s="267" t="s">
        <v>172</v>
      </c>
      <c r="C1280" s="268" t="s">
        <v>172</v>
      </c>
      <c r="D1280" s="99" t="s">
        <v>28</v>
      </c>
      <c r="E1280" s="54">
        <v>5000793750</v>
      </c>
      <c r="F1280" s="56">
        <v>24</v>
      </c>
      <c r="G1280" s="54" t="s">
        <v>26</v>
      </c>
      <c r="H1280" s="54" t="s">
        <v>52</v>
      </c>
      <c r="I1280" s="54">
        <v>18</v>
      </c>
      <c r="J1280" s="57">
        <v>3517</v>
      </c>
      <c r="K1280" s="57">
        <v>4107</v>
      </c>
      <c r="L1280" s="57">
        <v>3786</v>
      </c>
      <c r="M1280" s="57">
        <v>3796</v>
      </c>
      <c r="N1280" s="57">
        <v>4181</v>
      </c>
      <c r="O1280" s="57">
        <v>3944</v>
      </c>
      <c r="P1280" s="57">
        <v>4019</v>
      </c>
      <c r="Q1280" s="57">
        <v>3787</v>
      </c>
      <c r="R1280" s="57">
        <v>3841</v>
      </c>
      <c r="S1280" s="57">
        <v>4189</v>
      </c>
      <c r="T1280" s="57">
        <v>3775</v>
      </c>
      <c r="U1280" s="57">
        <v>4035</v>
      </c>
    </row>
    <row r="1281" spans="1:21" x14ac:dyDescent="0.2">
      <c r="A1281" s="266" t="s">
        <v>172</v>
      </c>
      <c r="B1281" s="267" t="s">
        <v>172</v>
      </c>
      <c r="C1281" s="268" t="s">
        <v>172</v>
      </c>
      <c r="D1281" s="99" t="s">
        <v>28</v>
      </c>
      <c r="E1281" s="54">
        <v>5002101284</v>
      </c>
      <c r="F1281" s="56">
        <v>24</v>
      </c>
      <c r="G1281" s="54" t="s">
        <v>26</v>
      </c>
      <c r="H1281" s="54" t="s">
        <v>52</v>
      </c>
      <c r="I1281" s="54">
        <v>18</v>
      </c>
      <c r="J1281" s="57">
        <v>5117</v>
      </c>
      <c r="K1281" s="57">
        <v>5302</v>
      </c>
      <c r="L1281" s="57">
        <v>5087</v>
      </c>
      <c r="M1281" s="57">
        <v>6257</v>
      </c>
      <c r="N1281" s="57">
        <v>7168</v>
      </c>
      <c r="O1281" s="57">
        <v>6845</v>
      </c>
      <c r="P1281" s="57">
        <v>6965</v>
      </c>
      <c r="Q1281" s="57">
        <v>7392</v>
      </c>
      <c r="R1281" s="57">
        <v>6875</v>
      </c>
      <c r="S1281" s="57">
        <v>7377</v>
      </c>
      <c r="T1281" s="57">
        <v>6660</v>
      </c>
      <c r="U1281" s="57">
        <v>7022</v>
      </c>
    </row>
    <row r="1282" spans="1:21" x14ac:dyDescent="0.2">
      <c r="A1282" s="266" t="s">
        <v>172</v>
      </c>
      <c r="B1282" s="267" t="s">
        <v>172</v>
      </c>
      <c r="C1282" s="268" t="s">
        <v>172</v>
      </c>
      <c r="D1282" s="99" t="s">
        <v>28</v>
      </c>
      <c r="E1282" s="54">
        <v>5001654829</v>
      </c>
      <c r="F1282" s="56">
        <v>24</v>
      </c>
      <c r="G1282" s="54" t="s">
        <v>26</v>
      </c>
      <c r="H1282" s="54" t="s">
        <v>52</v>
      </c>
      <c r="I1282" s="54">
        <v>18</v>
      </c>
      <c r="J1282" s="57">
        <v>2409</v>
      </c>
      <c r="K1282" s="57">
        <v>2081</v>
      </c>
      <c r="L1282" s="57">
        <v>2025</v>
      </c>
      <c r="M1282" s="57">
        <v>2044</v>
      </c>
      <c r="N1282" s="57">
        <v>2295</v>
      </c>
      <c r="O1282" s="57">
        <v>2190</v>
      </c>
      <c r="P1282" s="57">
        <v>2362</v>
      </c>
      <c r="Q1282" s="57">
        <v>2198</v>
      </c>
      <c r="R1282" s="57">
        <v>2222</v>
      </c>
      <c r="S1282" s="57">
        <v>2354</v>
      </c>
      <c r="T1282" s="57">
        <v>2102</v>
      </c>
      <c r="U1282" s="57">
        <v>2226</v>
      </c>
    </row>
    <row r="1283" spans="1:21" x14ac:dyDescent="0.2">
      <c r="A1283" s="266" t="s">
        <v>172</v>
      </c>
      <c r="B1283" s="267" t="s">
        <v>172</v>
      </c>
      <c r="C1283" s="268" t="s">
        <v>172</v>
      </c>
      <c r="D1283" s="99" t="s">
        <v>28</v>
      </c>
      <c r="E1283" s="54">
        <v>5001157228</v>
      </c>
      <c r="F1283" s="56">
        <v>24</v>
      </c>
      <c r="G1283" s="54" t="s">
        <v>26</v>
      </c>
      <c r="H1283" s="54" t="s">
        <v>52</v>
      </c>
      <c r="I1283" s="54">
        <v>18</v>
      </c>
      <c r="J1283" s="57">
        <v>6165</v>
      </c>
      <c r="K1283" s="57">
        <v>5100</v>
      </c>
      <c r="L1283" s="57">
        <v>5044</v>
      </c>
      <c r="M1283" s="57">
        <v>5214</v>
      </c>
      <c r="N1283" s="57">
        <v>5762</v>
      </c>
      <c r="O1283" s="57">
        <v>5471</v>
      </c>
      <c r="P1283" s="57">
        <v>5906</v>
      </c>
      <c r="Q1283" s="57">
        <v>5543</v>
      </c>
      <c r="R1283" s="57">
        <v>5481</v>
      </c>
      <c r="S1283" s="57">
        <v>5761</v>
      </c>
      <c r="T1283" s="57">
        <v>5142</v>
      </c>
      <c r="U1283" s="57">
        <v>5450</v>
      </c>
    </row>
    <row r="1284" spans="1:21" x14ac:dyDescent="0.2">
      <c r="A1284" s="266" t="s">
        <v>172</v>
      </c>
      <c r="B1284" s="267" t="s">
        <v>172</v>
      </c>
      <c r="C1284" s="268" t="s">
        <v>172</v>
      </c>
      <c r="D1284" s="99" t="s">
        <v>28</v>
      </c>
      <c r="E1284" s="54">
        <v>5001377307</v>
      </c>
      <c r="F1284" s="56">
        <v>24</v>
      </c>
      <c r="G1284" s="54" t="s">
        <v>26</v>
      </c>
      <c r="H1284" s="54" t="s">
        <v>52</v>
      </c>
      <c r="I1284" s="54">
        <v>18</v>
      </c>
      <c r="J1284" s="57">
        <v>2681</v>
      </c>
      <c r="K1284" s="57">
        <v>2368</v>
      </c>
      <c r="L1284" s="57">
        <v>2336</v>
      </c>
      <c r="M1284" s="57">
        <v>2366</v>
      </c>
      <c r="N1284" s="57">
        <v>2698</v>
      </c>
      <c r="O1284" s="57">
        <v>2557</v>
      </c>
      <c r="P1284" s="57">
        <v>2874</v>
      </c>
      <c r="Q1284" s="57">
        <v>2665</v>
      </c>
      <c r="R1284" s="57">
        <v>2594</v>
      </c>
      <c r="S1284" s="57">
        <v>2671</v>
      </c>
      <c r="T1284" s="57">
        <v>2359</v>
      </c>
      <c r="U1284" s="57">
        <v>2523</v>
      </c>
    </row>
    <row r="1285" spans="1:21" x14ac:dyDescent="0.2">
      <c r="A1285" s="266" t="s">
        <v>172</v>
      </c>
      <c r="B1285" s="267" t="s">
        <v>172</v>
      </c>
      <c r="C1285" s="268" t="s">
        <v>172</v>
      </c>
      <c r="D1285" s="99" t="s">
        <v>28</v>
      </c>
      <c r="E1285" s="54">
        <v>5001800988</v>
      </c>
      <c r="F1285" s="56">
        <v>24</v>
      </c>
      <c r="G1285" s="54" t="s">
        <v>26</v>
      </c>
      <c r="H1285" s="54" t="s">
        <v>52</v>
      </c>
      <c r="I1285" s="54">
        <v>18</v>
      </c>
      <c r="J1285" s="57">
        <v>1902</v>
      </c>
      <c r="K1285" s="57">
        <v>1768</v>
      </c>
      <c r="L1285" s="57">
        <v>1794</v>
      </c>
      <c r="M1285" s="57">
        <v>1844</v>
      </c>
      <c r="N1285" s="57">
        <v>2161</v>
      </c>
      <c r="O1285" s="57">
        <v>2067</v>
      </c>
      <c r="P1285" s="57">
        <v>2403</v>
      </c>
      <c r="Q1285" s="57">
        <v>2259</v>
      </c>
      <c r="R1285" s="57">
        <v>2112</v>
      </c>
      <c r="S1285" s="57">
        <v>2098</v>
      </c>
      <c r="T1285" s="57"/>
      <c r="U1285" s="57"/>
    </row>
    <row r="1286" spans="1:21" x14ac:dyDescent="0.2">
      <c r="A1286" s="266" t="s">
        <v>172</v>
      </c>
      <c r="B1286" s="267" t="s">
        <v>172</v>
      </c>
      <c r="C1286" s="268" t="s">
        <v>172</v>
      </c>
      <c r="D1286" s="99" t="s">
        <v>28</v>
      </c>
      <c r="E1286" s="54">
        <v>5000164105</v>
      </c>
      <c r="F1286" s="56">
        <v>24</v>
      </c>
      <c r="G1286" s="54" t="s">
        <v>26</v>
      </c>
      <c r="H1286" s="54" t="s">
        <v>52</v>
      </c>
      <c r="I1286" s="54">
        <v>18</v>
      </c>
      <c r="J1286" s="57">
        <v>4272</v>
      </c>
      <c r="K1286" s="57">
        <v>3835</v>
      </c>
      <c r="L1286" s="57">
        <v>3690</v>
      </c>
      <c r="M1286" s="57">
        <v>4089</v>
      </c>
      <c r="N1286" s="57">
        <v>3791</v>
      </c>
      <c r="O1286" s="57">
        <v>3628</v>
      </c>
      <c r="P1286" s="57">
        <v>3987</v>
      </c>
      <c r="Q1286" s="57">
        <v>7678</v>
      </c>
      <c r="R1286" s="57">
        <v>7937</v>
      </c>
      <c r="S1286" s="57">
        <v>7369</v>
      </c>
      <c r="T1286" s="57">
        <v>7127</v>
      </c>
      <c r="U1286" s="57">
        <v>7811</v>
      </c>
    </row>
    <row r="1287" spans="1:21" x14ac:dyDescent="0.2">
      <c r="A1287" s="266" t="s">
        <v>172</v>
      </c>
      <c r="B1287" s="267" t="s">
        <v>172</v>
      </c>
      <c r="C1287" s="268" t="s">
        <v>172</v>
      </c>
      <c r="D1287" s="99" t="s">
        <v>28</v>
      </c>
      <c r="E1287" s="54">
        <v>5001176383</v>
      </c>
      <c r="F1287" s="56">
        <v>24</v>
      </c>
      <c r="G1287" s="54" t="s">
        <v>26</v>
      </c>
      <c r="H1287" s="54" t="s">
        <v>52</v>
      </c>
      <c r="I1287" s="54">
        <v>18</v>
      </c>
      <c r="J1287" s="57">
        <v>4490</v>
      </c>
      <c r="K1287" s="57">
        <v>3938</v>
      </c>
      <c r="L1287" s="57">
        <v>3965</v>
      </c>
      <c r="M1287" s="57">
        <v>4413</v>
      </c>
      <c r="N1287" s="57">
        <v>4086</v>
      </c>
      <c r="O1287" s="57">
        <v>4280</v>
      </c>
      <c r="P1287" s="57">
        <v>4430</v>
      </c>
      <c r="Q1287" s="57">
        <v>4453</v>
      </c>
      <c r="R1287" s="57">
        <v>4572</v>
      </c>
      <c r="S1287" s="57">
        <v>4606</v>
      </c>
      <c r="T1287" s="57">
        <v>7310</v>
      </c>
      <c r="U1287" s="57">
        <v>8175</v>
      </c>
    </row>
    <row r="1288" spans="1:21" x14ac:dyDescent="0.2">
      <c r="A1288" s="266" t="s">
        <v>172</v>
      </c>
      <c r="B1288" s="267" t="s">
        <v>172</v>
      </c>
      <c r="C1288" s="268" t="s">
        <v>172</v>
      </c>
      <c r="D1288" s="99" t="s">
        <v>28</v>
      </c>
      <c r="E1288" s="54">
        <v>5001885160</v>
      </c>
      <c r="F1288" s="56">
        <v>24</v>
      </c>
      <c r="G1288" s="54" t="s">
        <v>26</v>
      </c>
      <c r="H1288" s="54" t="s">
        <v>52</v>
      </c>
      <c r="I1288" s="54">
        <v>18</v>
      </c>
      <c r="J1288" s="57">
        <v>3502</v>
      </c>
      <c r="K1288" s="57">
        <v>3051</v>
      </c>
      <c r="L1288" s="57">
        <v>3025</v>
      </c>
      <c r="M1288" s="57">
        <v>3374</v>
      </c>
      <c r="N1288" s="57">
        <v>3095</v>
      </c>
      <c r="O1288" s="57">
        <v>3211</v>
      </c>
      <c r="P1288" s="57">
        <v>3469</v>
      </c>
      <c r="Q1288" s="57">
        <v>3117</v>
      </c>
      <c r="R1288" s="57">
        <v>3373</v>
      </c>
      <c r="S1288" s="57">
        <v>3039</v>
      </c>
      <c r="T1288" s="57">
        <v>3074</v>
      </c>
      <c r="U1288" s="57">
        <v>3355</v>
      </c>
    </row>
    <row r="1289" spans="1:21" x14ac:dyDescent="0.2">
      <c r="A1289" s="266" t="s">
        <v>172</v>
      </c>
      <c r="B1289" s="267" t="s">
        <v>172</v>
      </c>
      <c r="C1289" s="268" t="s">
        <v>172</v>
      </c>
      <c r="D1289" s="99" t="s">
        <v>28</v>
      </c>
      <c r="E1289" s="54">
        <v>5001232593</v>
      </c>
      <c r="F1289" s="56">
        <v>24</v>
      </c>
      <c r="G1289" s="54" t="s">
        <v>26</v>
      </c>
      <c r="H1289" s="54" t="s">
        <v>52</v>
      </c>
      <c r="I1289" s="54">
        <v>18</v>
      </c>
      <c r="J1289" s="57">
        <v>2828</v>
      </c>
      <c r="K1289" s="57">
        <v>2496</v>
      </c>
      <c r="L1289" s="57">
        <v>2505</v>
      </c>
      <c r="M1289" s="57">
        <v>2776</v>
      </c>
      <c r="N1289" s="57">
        <v>2549</v>
      </c>
      <c r="O1289" s="57">
        <v>2652</v>
      </c>
      <c r="P1289" s="57">
        <v>2862</v>
      </c>
      <c r="Q1289" s="57">
        <v>2707</v>
      </c>
      <c r="R1289" s="57">
        <v>2821</v>
      </c>
      <c r="S1289" s="57">
        <v>2628</v>
      </c>
      <c r="T1289" s="57">
        <v>2527</v>
      </c>
      <c r="U1289" s="57">
        <v>2776</v>
      </c>
    </row>
    <row r="1290" spans="1:21" x14ac:dyDescent="0.2">
      <c r="A1290" s="266" t="s">
        <v>172</v>
      </c>
      <c r="B1290" s="267" t="s">
        <v>172</v>
      </c>
      <c r="C1290" s="268" t="s">
        <v>172</v>
      </c>
      <c r="D1290" s="99" t="s">
        <v>28</v>
      </c>
      <c r="E1290" s="54">
        <v>5001938021</v>
      </c>
      <c r="F1290" s="56">
        <v>24</v>
      </c>
      <c r="G1290" s="54" t="s">
        <v>26</v>
      </c>
      <c r="H1290" s="54" t="s">
        <v>52</v>
      </c>
      <c r="I1290" s="54">
        <v>18</v>
      </c>
      <c r="J1290" s="57">
        <v>2252</v>
      </c>
      <c r="K1290" s="57">
        <v>1966</v>
      </c>
      <c r="L1290" s="57">
        <v>1982</v>
      </c>
      <c r="M1290" s="57">
        <v>2252</v>
      </c>
      <c r="N1290" s="57">
        <v>2083</v>
      </c>
      <c r="O1290" s="57">
        <v>2173</v>
      </c>
      <c r="P1290" s="57">
        <v>2950</v>
      </c>
      <c r="Q1290" s="57">
        <v>2495</v>
      </c>
      <c r="R1290" s="57">
        <v>2326</v>
      </c>
      <c r="S1290" s="57">
        <v>2105</v>
      </c>
      <c r="T1290" s="57">
        <v>1995</v>
      </c>
      <c r="U1290" s="57">
        <v>2204</v>
      </c>
    </row>
    <row r="1291" spans="1:21" x14ac:dyDescent="0.2">
      <c r="A1291" s="266" t="s">
        <v>172</v>
      </c>
      <c r="B1291" s="267" t="s">
        <v>172</v>
      </c>
      <c r="C1291" s="268" t="s">
        <v>172</v>
      </c>
      <c r="D1291" s="99" t="s">
        <v>28</v>
      </c>
      <c r="E1291" s="54">
        <v>5001232840</v>
      </c>
      <c r="F1291" s="56">
        <v>24</v>
      </c>
      <c r="G1291" s="54" t="s">
        <v>26</v>
      </c>
      <c r="H1291" s="54" t="s">
        <v>52</v>
      </c>
      <c r="I1291" s="54">
        <v>18</v>
      </c>
      <c r="J1291" s="57">
        <v>4122</v>
      </c>
      <c r="K1291" s="57">
        <v>3542</v>
      </c>
      <c r="L1291" s="57">
        <v>3559</v>
      </c>
      <c r="M1291" s="57">
        <v>3909</v>
      </c>
      <c r="N1291" s="57">
        <v>3518</v>
      </c>
      <c r="O1291" s="57">
        <v>3599</v>
      </c>
      <c r="P1291" s="57">
        <v>3915</v>
      </c>
      <c r="Q1291" s="57">
        <v>3637</v>
      </c>
      <c r="R1291" s="57">
        <v>3779</v>
      </c>
      <c r="S1291" s="57">
        <v>3583</v>
      </c>
      <c r="T1291" s="57">
        <v>3516</v>
      </c>
      <c r="U1291" s="57">
        <v>3896</v>
      </c>
    </row>
    <row r="1292" spans="1:21" x14ac:dyDescent="0.2">
      <c r="A1292" s="266" t="s">
        <v>172</v>
      </c>
      <c r="B1292" s="267" t="s">
        <v>172</v>
      </c>
      <c r="C1292" s="268" t="s">
        <v>172</v>
      </c>
      <c r="D1292" s="99" t="s">
        <v>28</v>
      </c>
      <c r="E1292" s="54">
        <v>5001993530</v>
      </c>
      <c r="F1292" s="56">
        <v>24</v>
      </c>
      <c r="G1292" s="54" t="s">
        <v>26</v>
      </c>
      <c r="H1292" s="54" t="s">
        <v>52</v>
      </c>
      <c r="I1292" s="54">
        <v>18</v>
      </c>
      <c r="J1292" s="57">
        <v>2344</v>
      </c>
      <c r="K1292" s="57">
        <v>2279</v>
      </c>
      <c r="L1292" s="57">
        <v>2429</v>
      </c>
      <c r="M1292" s="57">
        <v>2420</v>
      </c>
      <c r="N1292" s="57">
        <v>2402</v>
      </c>
      <c r="O1292" s="57">
        <v>2667</v>
      </c>
      <c r="P1292" s="57">
        <v>2574</v>
      </c>
      <c r="Q1292" s="57">
        <v>5695</v>
      </c>
      <c r="R1292" s="57">
        <v>6211</v>
      </c>
      <c r="S1292" s="57">
        <v>5460</v>
      </c>
      <c r="T1292" s="57">
        <v>5274</v>
      </c>
      <c r="U1292" s="57">
        <v>5723</v>
      </c>
    </row>
    <row r="1293" spans="1:21" x14ac:dyDescent="0.2">
      <c r="A1293" s="266" t="s">
        <v>172</v>
      </c>
      <c r="B1293" s="267" t="s">
        <v>172</v>
      </c>
      <c r="C1293" s="268" t="s">
        <v>172</v>
      </c>
      <c r="D1293" s="99" t="s">
        <v>28</v>
      </c>
      <c r="E1293" s="54">
        <v>5001306530</v>
      </c>
      <c r="F1293" s="56">
        <v>24</v>
      </c>
      <c r="G1293" s="54" t="s">
        <v>26</v>
      </c>
      <c r="H1293" s="54" t="s">
        <v>52</v>
      </c>
      <c r="I1293" s="54">
        <v>18</v>
      </c>
      <c r="J1293" s="57">
        <v>5508</v>
      </c>
      <c r="K1293" s="57">
        <v>4869</v>
      </c>
      <c r="L1293" s="57">
        <v>4908</v>
      </c>
      <c r="M1293" s="57">
        <v>4890</v>
      </c>
      <c r="N1293" s="57">
        <v>4856</v>
      </c>
      <c r="O1293" s="57">
        <v>5543</v>
      </c>
      <c r="P1293" s="57">
        <v>5543</v>
      </c>
      <c r="Q1293" s="57">
        <v>5556</v>
      </c>
      <c r="R1293" s="57">
        <v>5212</v>
      </c>
      <c r="S1293" s="57">
        <v>5174</v>
      </c>
      <c r="T1293" s="57">
        <v>5491</v>
      </c>
      <c r="U1293" s="57">
        <v>7370</v>
      </c>
    </row>
    <row r="1294" spans="1:21" x14ac:dyDescent="0.2">
      <c r="A1294" s="266" t="s">
        <v>172</v>
      </c>
      <c r="B1294" s="267" t="s">
        <v>172</v>
      </c>
      <c r="C1294" s="268" t="s">
        <v>172</v>
      </c>
      <c r="D1294" s="99" t="s">
        <v>28</v>
      </c>
      <c r="E1294" s="54">
        <v>5001161910</v>
      </c>
      <c r="F1294" s="56">
        <v>24</v>
      </c>
      <c r="G1294" s="54" t="s">
        <v>26</v>
      </c>
      <c r="H1294" s="54" t="s">
        <v>52</v>
      </c>
      <c r="I1294" s="54">
        <v>18</v>
      </c>
      <c r="J1294" s="57">
        <v>5198</v>
      </c>
      <c r="K1294" s="57">
        <v>5024</v>
      </c>
      <c r="L1294" s="57">
        <v>5574</v>
      </c>
      <c r="M1294" s="57">
        <v>5525</v>
      </c>
      <c r="N1294" s="57">
        <v>5865</v>
      </c>
      <c r="O1294" s="57">
        <v>6972</v>
      </c>
      <c r="P1294" s="57">
        <v>7182</v>
      </c>
      <c r="Q1294" s="57">
        <v>7379</v>
      </c>
      <c r="R1294" s="57">
        <v>7280</v>
      </c>
      <c r="S1294" s="57">
        <v>6558</v>
      </c>
      <c r="T1294" s="57">
        <v>5957</v>
      </c>
      <c r="U1294" s="57">
        <v>5954</v>
      </c>
    </row>
    <row r="1295" spans="1:21" x14ac:dyDescent="0.2">
      <c r="A1295" s="266" t="s">
        <v>172</v>
      </c>
      <c r="B1295" s="267" t="s">
        <v>172</v>
      </c>
      <c r="C1295" s="268" t="s">
        <v>172</v>
      </c>
      <c r="D1295" s="99" t="s">
        <v>28</v>
      </c>
      <c r="E1295" s="54">
        <v>5000196435</v>
      </c>
      <c r="F1295" s="56">
        <v>24</v>
      </c>
      <c r="G1295" s="54" t="s">
        <v>26</v>
      </c>
      <c r="H1295" s="54" t="s">
        <v>52</v>
      </c>
      <c r="I1295" s="54">
        <v>18</v>
      </c>
      <c r="J1295" s="57">
        <v>3792</v>
      </c>
      <c r="K1295" s="57">
        <v>3583</v>
      </c>
      <c r="L1295" s="57">
        <v>3809</v>
      </c>
      <c r="M1295" s="57">
        <v>3707</v>
      </c>
      <c r="N1295" s="57">
        <v>3635</v>
      </c>
      <c r="O1295" s="57">
        <v>4116</v>
      </c>
      <c r="P1295" s="57">
        <v>4075</v>
      </c>
      <c r="Q1295" s="57">
        <v>4076</v>
      </c>
      <c r="R1295" s="57">
        <v>4076</v>
      </c>
      <c r="S1295" s="57">
        <v>3756</v>
      </c>
      <c r="T1295" s="57">
        <v>3628</v>
      </c>
      <c r="U1295" s="57">
        <v>4018</v>
      </c>
    </row>
    <row r="1296" spans="1:21" x14ac:dyDescent="0.2">
      <c r="A1296" s="266" t="s">
        <v>172</v>
      </c>
      <c r="B1296" s="267" t="s">
        <v>172</v>
      </c>
      <c r="C1296" s="268" t="s">
        <v>172</v>
      </c>
      <c r="D1296" s="99" t="s">
        <v>28</v>
      </c>
      <c r="E1296" s="54">
        <v>5000517511</v>
      </c>
      <c r="F1296" s="56">
        <v>24</v>
      </c>
      <c r="G1296" s="54" t="s">
        <v>26</v>
      </c>
      <c r="H1296" s="54" t="s">
        <v>52</v>
      </c>
      <c r="I1296" s="54">
        <v>18</v>
      </c>
      <c r="J1296" s="57">
        <v>3595</v>
      </c>
      <c r="K1296" s="57">
        <v>3101</v>
      </c>
      <c r="L1296" s="57">
        <v>3101</v>
      </c>
      <c r="M1296" s="57">
        <v>3071</v>
      </c>
      <c r="N1296" s="57">
        <v>3209</v>
      </c>
      <c r="O1296" s="57">
        <v>4019</v>
      </c>
      <c r="P1296" s="57">
        <v>3934</v>
      </c>
      <c r="Q1296" s="57">
        <v>4061</v>
      </c>
      <c r="R1296" s="57">
        <v>3755</v>
      </c>
      <c r="S1296" s="57">
        <v>3506</v>
      </c>
      <c r="T1296" s="57">
        <v>3411</v>
      </c>
      <c r="U1296" s="57">
        <v>3860</v>
      </c>
    </row>
    <row r="1297" spans="1:21" x14ac:dyDescent="0.2">
      <c r="A1297" s="266" t="s">
        <v>172</v>
      </c>
      <c r="B1297" s="267" t="s">
        <v>172</v>
      </c>
      <c r="C1297" s="268" t="s">
        <v>172</v>
      </c>
      <c r="D1297" s="99" t="s">
        <v>28</v>
      </c>
      <c r="E1297" s="54">
        <v>5000674115</v>
      </c>
      <c r="F1297" s="56">
        <v>24</v>
      </c>
      <c r="G1297" s="54" t="s">
        <v>26</v>
      </c>
      <c r="H1297" s="54" t="s">
        <v>52</v>
      </c>
      <c r="I1297" s="54">
        <v>18</v>
      </c>
      <c r="J1297" s="57">
        <v>3902</v>
      </c>
      <c r="K1297" s="57">
        <v>6107</v>
      </c>
      <c r="L1297" s="57">
        <v>6356</v>
      </c>
      <c r="M1297" s="57">
        <v>6748</v>
      </c>
      <c r="N1297" s="57">
        <v>6504</v>
      </c>
      <c r="O1297" s="57">
        <v>7169</v>
      </c>
      <c r="P1297" s="57">
        <v>6720</v>
      </c>
      <c r="Q1297" s="57">
        <v>7246</v>
      </c>
      <c r="R1297" s="57">
        <v>6974</v>
      </c>
      <c r="S1297" s="57">
        <v>7032</v>
      </c>
      <c r="T1297" s="57">
        <v>7284</v>
      </c>
      <c r="U1297" s="57">
        <v>6959</v>
      </c>
    </row>
    <row r="1298" spans="1:21" x14ac:dyDescent="0.2">
      <c r="A1298" s="266" t="s">
        <v>172</v>
      </c>
      <c r="B1298" s="267" t="s">
        <v>172</v>
      </c>
      <c r="C1298" s="268" t="s">
        <v>172</v>
      </c>
      <c r="D1298" s="99" t="s">
        <v>28</v>
      </c>
      <c r="E1298" s="54">
        <v>5001103883</v>
      </c>
      <c r="F1298" s="56">
        <v>24</v>
      </c>
      <c r="G1298" s="54" t="s">
        <v>26</v>
      </c>
      <c r="H1298" s="54" t="s">
        <v>52</v>
      </c>
      <c r="I1298" s="54">
        <v>18</v>
      </c>
      <c r="J1298" s="57">
        <v>3373.36</v>
      </c>
      <c r="K1298" s="57"/>
      <c r="L1298" s="57">
        <v>2643</v>
      </c>
      <c r="M1298" s="57"/>
      <c r="N1298" s="57">
        <v>2437</v>
      </c>
      <c r="O1298" s="57"/>
      <c r="P1298" s="57">
        <v>2917</v>
      </c>
      <c r="Q1298" s="57"/>
      <c r="R1298" s="57">
        <v>2992</v>
      </c>
      <c r="S1298" s="57"/>
      <c r="T1298" s="57">
        <v>2765</v>
      </c>
      <c r="U1298" s="57"/>
    </row>
    <row r="1299" spans="1:21" x14ac:dyDescent="0.2">
      <c r="A1299" s="266" t="s">
        <v>172</v>
      </c>
      <c r="B1299" s="267" t="s">
        <v>172</v>
      </c>
      <c r="C1299" s="268" t="s">
        <v>172</v>
      </c>
      <c r="D1299" s="99" t="s">
        <v>28</v>
      </c>
      <c r="E1299" s="54">
        <v>5000326778</v>
      </c>
      <c r="F1299" s="56">
        <v>24</v>
      </c>
      <c r="G1299" s="54" t="s">
        <v>26</v>
      </c>
      <c r="H1299" s="54" t="s">
        <v>52</v>
      </c>
      <c r="I1299" s="54">
        <v>18</v>
      </c>
      <c r="J1299" s="57">
        <v>2594</v>
      </c>
      <c r="K1299" s="57">
        <v>2171</v>
      </c>
      <c r="L1299" s="57">
        <v>2171</v>
      </c>
      <c r="M1299" s="57">
        <v>2456</v>
      </c>
      <c r="N1299" s="57">
        <v>2272</v>
      </c>
      <c r="O1299" s="57">
        <v>2427</v>
      </c>
      <c r="P1299" s="57">
        <v>2679</v>
      </c>
      <c r="Q1299" s="57">
        <v>2521</v>
      </c>
      <c r="R1299" s="57">
        <v>2428</v>
      </c>
      <c r="S1299" s="57">
        <v>2477</v>
      </c>
      <c r="T1299" s="57">
        <v>2266</v>
      </c>
      <c r="U1299" s="57">
        <v>2483</v>
      </c>
    </row>
    <row r="1300" spans="1:21" x14ac:dyDescent="0.2">
      <c r="A1300" s="266" t="s">
        <v>172</v>
      </c>
      <c r="B1300" s="267" t="s">
        <v>172</v>
      </c>
      <c r="C1300" s="268" t="s">
        <v>172</v>
      </c>
      <c r="D1300" s="99" t="s">
        <v>28</v>
      </c>
      <c r="E1300" s="54">
        <v>5000264620</v>
      </c>
      <c r="F1300" s="56">
        <v>24</v>
      </c>
      <c r="G1300" s="54" t="s">
        <v>26</v>
      </c>
      <c r="H1300" s="54" t="s">
        <v>52</v>
      </c>
      <c r="I1300" s="54">
        <v>18</v>
      </c>
      <c r="J1300" s="57">
        <v>5053</v>
      </c>
      <c r="K1300" s="57">
        <v>4437</v>
      </c>
      <c r="L1300" s="57">
        <v>4485</v>
      </c>
      <c r="M1300" s="57">
        <v>5030</v>
      </c>
      <c r="N1300" s="57">
        <v>4597</v>
      </c>
      <c r="O1300" s="57">
        <v>4982</v>
      </c>
      <c r="P1300" s="57">
        <v>5487</v>
      </c>
      <c r="Q1300" s="57">
        <v>5071</v>
      </c>
      <c r="R1300" s="57">
        <v>4824</v>
      </c>
      <c r="S1300" s="57">
        <v>5020</v>
      </c>
      <c r="T1300" s="57">
        <v>4543</v>
      </c>
      <c r="U1300" s="57">
        <v>4985</v>
      </c>
    </row>
    <row r="1301" spans="1:21" x14ac:dyDescent="0.2">
      <c r="A1301" s="266" t="s">
        <v>172</v>
      </c>
      <c r="B1301" s="267" t="s">
        <v>172</v>
      </c>
      <c r="C1301" s="268" t="s">
        <v>172</v>
      </c>
      <c r="D1301" s="99" t="s">
        <v>28</v>
      </c>
      <c r="E1301" s="54">
        <v>5001365508</v>
      </c>
      <c r="F1301" s="56">
        <v>24</v>
      </c>
      <c r="G1301" s="54" t="s">
        <v>26</v>
      </c>
      <c r="H1301" s="54" t="s">
        <v>52</v>
      </c>
      <c r="I1301" s="54">
        <v>18</v>
      </c>
      <c r="J1301" s="57">
        <v>4102</v>
      </c>
      <c r="K1301" s="57">
        <v>3610</v>
      </c>
      <c r="L1301" s="57">
        <v>3597</v>
      </c>
      <c r="M1301" s="57">
        <v>3793</v>
      </c>
      <c r="N1301" s="57">
        <v>4001</v>
      </c>
      <c r="O1301" s="57">
        <v>4573</v>
      </c>
      <c r="P1301" s="57">
        <v>6123</v>
      </c>
      <c r="Q1301" s="57">
        <v>6914</v>
      </c>
      <c r="R1301" s="57">
        <v>6383</v>
      </c>
      <c r="S1301" s="57">
        <v>6827</v>
      </c>
      <c r="T1301" s="57">
        <v>6181</v>
      </c>
      <c r="U1301" s="57">
        <v>6431</v>
      </c>
    </row>
    <row r="1302" spans="1:21" x14ac:dyDescent="0.2">
      <c r="A1302" s="266" t="s">
        <v>172</v>
      </c>
      <c r="B1302" s="267" t="s">
        <v>172</v>
      </c>
      <c r="C1302" s="268" t="s">
        <v>172</v>
      </c>
      <c r="D1302" s="99" t="s">
        <v>28</v>
      </c>
      <c r="E1302" s="54">
        <v>5000029584</v>
      </c>
      <c r="F1302" s="56">
        <v>24</v>
      </c>
      <c r="G1302" s="54" t="s">
        <v>26</v>
      </c>
      <c r="H1302" s="54" t="s">
        <v>52</v>
      </c>
      <c r="I1302" s="54">
        <v>18</v>
      </c>
      <c r="J1302" s="57">
        <v>3296</v>
      </c>
      <c r="K1302" s="57">
        <v>2856</v>
      </c>
      <c r="L1302" s="57">
        <v>3608</v>
      </c>
      <c r="M1302" s="57">
        <v>4178</v>
      </c>
      <c r="N1302" s="57">
        <v>3836</v>
      </c>
      <c r="O1302" s="57">
        <v>4000</v>
      </c>
      <c r="P1302" s="57">
        <v>3925</v>
      </c>
      <c r="Q1302" s="57">
        <v>3709</v>
      </c>
      <c r="R1302" s="57">
        <v>4005</v>
      </c>
      <c r="S1302" s="57">
        <v>4222</v>
      </c>
      <c r="T1302" s="57">
        <v>3809</v>
      </c>
      <c r="U1302" s="57">
        <v>4291</v>
      </c>
    </row>
    <row r="1303" spans="1:21" x14ac:dyDescent="0.2">
      <c r="A1303" s="266" t="s">
        <v>172</v>
      </c>
      <c r="B1303" s="267" t="s">
        <v>172</v>
      </c>
      <c r="C1303" s="268" t="s">
        <v>172</v>
      </c>
      <c r="D1303" s="99" t="s">
        <v>28</v>
      </c>
      <c r="E1303" s="54">
        <v>5000499676</v>
      </c>
      <c r="F1303" s="56">
        <v>24</v>
      </c>
      <c r="G1303" s="54" t="s">
        <v>26</v>
      </c>
      <c r="H1303" s="54" t="s">
        <v>52</v>
      </c>
      <c r="I1303" s="54">
        <v>18</v>
      </c>
      <c r="J1303" s="57">
        <v>2108</v>
      </c>
      <c r="K1303" s="57">
        <v>1856</v>
      </c>
      <c r="L1303" s="57">
        <v>1884</v>
      </c>
      <c r="M1303" s="57">
        <v>2113</v>
      </c>
      <c r="N1303" s="57">
        <v>1936</v>
      </c>
      <c r="O1303" s="57">
        <v>2020</v>
      </c>
      <c r="P1303" s="57">
        <v>2164</v>
      </c>
      <c r="Q1303" s="57">
        <v>2041</v>
      </c>
      <c r="R1303" s="57">
        <v>2018</v>
      </c>
      <c r="S1303" s="57">
        <v>2095</v>
      </c>
      <c r="T1303" s="57">
        <v>1883</v>
      </c>
      <c r="U1303" s="57">
        <v>2109</v>
      </c>
    </row>
    <row r="1304" spans="1:21" x14ac:dyDescent="0.2">
      <c r="A1304" s="266" t="s">
        <v>172</v>
      </c>
      <c r="B1304" s="267" t="s">
        <v>172</v>
      </c>
      <c r="C1304" s="268" t="s">
        <v>172</v>
      </c>
      <c r="D1304" s="99" t="s">
        <v>28</v>
      </c>
      <c r="E1304" s="54">
        <v>5000107006</v>
      </c>
      <c r="F1304" s="56">
        <v>24</v>
      </c>
      <c r="G1304" s="54" t="s">
        <v>26</v>
      </c>
      <c r="H1304" s="54" t="s">
        <v>52</v>
      </c>
      <c r="I1304" s="54">
        <v>18</v>
      </c>
      <c r="J1304" s="57">
        <v>2946</v>
      </c>
      <c r="K1304" s="57">
        <v>2720</v>
      </c>
      <c r="L1304" s="57">
        <v>2879</v>
      </c>
      <c r="M1304" s="57">
        <v>3143</v>
      </c>
      <c r="N1304" s="57">
        <v>2866</v>
      </c>
      <c r="O1304" s="57">
        <v>3004</v>
      </c>
      <c r="P1304" s="57">
        <v>3243</v>
      </c>
      <c r="Q1304" s="57">
        <v>3033</v>
      </c>
      <c r="R1304" s="57">
        <v>2988</v>
      </c>
      <c r="S1304" s="57">
        <v>3155</v>
      </c>
      <c r="T1304" s="57">
        <v>2900</v>
      </c>
      <c r="U1304" s="57">
        <v>3367</v>
      </c>
    </row>
    <row r="1305" spans="1:21" x14ac:dyDescent="0.2">
      <c r="A1305" s="266" t="s">
        <v>172</v>
      </c>
      <c r="B1305" s="267" t="s">
        <v>172</v>
      </c>
      <c r="C1305" s="268" t="s">
        <v>172</v>
      </c>
      <c r="D1305" s="99" t="s">
        <v>28</v>
      </c>
      <c r="E1305" s="54">
        <v>5000936375</v>
      </c>
      <c r="F1305" s="56">
        <v>24</v>
      </c>
      <c r="G1305" s="54" t="s">
        <v>26</v>
      </c>
      <c r="H1305" s="54" t="s">
        <v>52</v>
      </c>
      <c r="I1305" s="54">
        <v>18</v>
      </c>
      <c r="J1305" s="57">
        <v>4153</v>
      </c>
      <c r="K1305" s="57">
        <v>3731</v>
      </c>
      <c r="L1305" s="57">
        <v>3768</v>
      </c>
      <c r="M1305" s="57">
        <v>4828</v>
      </c>
      <c r="N1305" s="57">
        <v>4304</v>
      </c>
      <c r="O1305" s="57">
        <v>5551</v>
      </c>
      <c r="P1305" s="57">
        <v>5938</v>
      </c>
      <c r="Q1305" s="57">
        <v>5324</v>
      </c>
      <c r="R1305" s="57">
        <v>4225</v>
      </c>
      <c r="S1305" s="57">
        <v>3829</v>
      </c>
      <c r="T1305" s="57">
        <v>3370</v>
      </c>
      <c r="U1305" s="57">
        <v>3920</v>
      </c>
    </row>
    <row r="1306" spans="1:21" x14ac:dyDescent="0.2">
      <c r="A1306" s="266" t="s">
        <v>172</v>
      </c>
      <c r="B1306" s="267" t="s">
        <v>172</v>
      </c>
      <c r="C1306" s="268" t="s">
        <v>172</v>
      </c>
      <c r="D1306" s="99" t="s">
        <v>28</v>
      </c>
      <c r="E1306" s="54">
        <v>5000681113</v>
      </c>
      <c r="F1306" s="56">
        <v>24</v>
      </c>
      <c r="G1306" s="54" t="s">
        <v>26</v>
      </c>
      <c r="H1306" s="54" t="s">
        <v>52</v>
      </c>
      <c r="I1306" s="54">
        <v>18</v>
      </c>
      <c r="J1306" s="57">
        <v>2295</v>
      </c>
      <c r="K1306" s="57">
        <v>2010</v>
      </c>
      <c r="L1306" s="57">
        <v>2019</v>
      </c>
      <c r="M1306" s="57">
        <v>2240</v>
      </c>
      <c r="N1306" s="57">
        <v>2033</v>
      </c>
      <c r="O1306" s="57">
        <v>2139</v>
      </c>
      <c r="P1306" s="57">
        <v>2286</v>
      </c>
      <c r="Q1306" s="57">
        <v>2129</v>
      </c>
      <c r="R1306" s="57">
        <v>2145</v>
      </c>
      <c r="S1306" s="57">
        <v>2266</v>
      </c>
      <c r="T1306" s="57">
        <v>2061</v>
      </c>
      <c r="U1306" s="57">
        <v>2325</v>
      </c>
    </row>
    <row r="1307" spans="1:21" x14ac:dyDescent="0.2">
      <c r="A1307" s="266" t="s">
        <v>172</v>
      </c>
      <c r="B1307" s="267" t="s">
        <v>172</v>
      </c>
      <c r="C1307" s="268" t="s">
        <v>172</v>
      </c>
      <c r="D1307" s="99" t="s">
        <v>28</v>
      </c>
      <c r="E1307" s="54">
        <v>5000932293</v>
      </c>
      <c r="F1307" s="56">
        <v>24</v>
      </c>
      <c r="G1307" s="54" t="s">
        <v>26</v>
      </c>
      <c r="H1307" s="54" t="s">
        <v>52</v>
      </c>
      <c r="I1307" s="54">
        <v>18</v>
      </c>
      <c r="J1307" s="57">
        <v>2010</v>
      </c>
      <c r="K1307" s="57">
        <v>1733</v>
      </c>
      <c r="L1307" s="57">
        <v>1630</v>
      </c>
      <c r="M1307" s="57">
        <v>1810</v>
      </c>
      <c r="N1307" s="57">
        <v>1576</v>
      </c>
      <c r="O1307" s="57">
        <v>1725</v>
      </c>
      <c r="P1307" s="57">
        <v>1910</v>
      </c>
      <c r="Q1307" s="57">
        <v>1797</v>
      </c>
      <c r="R1307" s="57">
        <v>1733</v>
      </c>
      <c r="S1307" s="57">
        <v>1782</v>
      </c>
      <c r="T1307" s="57">
        <v>1604</v>
      </c>
      <c r="U1307" s="57">
        <v>1814</v>
      </c>
    </row>
    <row r="1308" spans="1:21" x14ac:dyDescent="0.2">
      <c r="A1308" s="266" t="s">
        <v>172</v>
      </c>
      <c r="B1308" s="267" t="s">
        <v>172</v>
      </c>
      <c r="C1308" s="268" t="s">
        <v>172</v>
      </c>
      <c r="D1308" s="99" t="s">
        <v>28</v>
      </c>
      <c r="E1308" s="54">
        <v>5001378833</v>
      </c>
      <c r="F1308" s="56">
        <v>24</v>
      </c>
      <c r="G1308" s="54" t="s">
        <v>26</v>
      </c>
      <c r="H1308" s="54" t="s">
        <v>52</v>
      </c>
      <c r="I1308" s="54">
        <v>18</v>
      </c>
      <c r="J1308" s="57">
        <v>5559</v>
      </c>
      <c r="K1308" s="57">
        <v>5895</v>
      </c>
      <c r="L1308" s="57">
        <v>5939</v>
      </c>
      <c r="M1308" s="57">
        <v>6660</v>
      </c>
      <c r="N1308" s="57">
        <v>6044</v>
      </c>
      <c r="O1308" s="57">
        <v>6182</v>
      </c>
      <c r="P1308" s="57">
        <v>6673</v>
      </c>
      <c r="Q1308" s="57">
        <v>6217</v>
      </c>
      <c r="R1308" s="57">
        <v>6180</v>
      </c>
      <c r="S1308" s="57">
        <v>6556</v>
      </c>
      <c r="T1308" s="57">
        <v>5892</v>
      </c>
      <c r="U1308" s="57">
        <v>6665</v>
      </c>
    </row>
    <row r="1309" spans="1:21" x14ac:dyDescent="0.2">
      <c r="A1309" s="266" t="s">
        <v>172</v>
      </c>
      <c r="B1309" s="267" t="s">
        <v>172</v>
      </c>
      <c r="C1309" s="268" t="s">
        <v>172</v>
      </c>
      <c r="D1309" s="99" t="s">
        <v>28</v>
      </c>
      <c r="E1309" s="54">
        <v>5002101359</v>
      </c>
      <c r="F1309" s="56">
        <v>24</v>
      </c>
      <c r="G1309" s="54" t="s">
        <v>26</v>
      </c>
      <c r="H1309" s="54" t="s">
        <v>52</v>
      </c>
      <c r="I1309" s="54">
        <v>18</v>
      </c>
      <c r="J1309" s="57">
        <v>3610</v>
      </c>
      <c r="K1309" s="57">
        <v>3137</v>
      </c>
      <c r="L1309" s="57"/>
      <c r="M1309" s="57">
        <v>12120</v>
      </c>
      <c r="N1309" s="57">
        <v>7105</v>
      </c>
      <c r="O1309" s="57">
        <v>7497</v>
      </c>
      <c r="P1309" s="57">
        <v>7787</v>
      </c>
      <c r="Q1309" s="57">
        <v>7056</v>
      </c>
      <c r="R1309" s="57">
        <v>7203</v>
      </c>
      <c r="S1309" s="57">
        <v>7723</v>
      </c>
      <c r="T1309" s="57">
        <v>7007</v>
      </c>
      <c r="U1309" s="57">
        <v>7934</v>
      </c>
    </row>
    <row r="1310" spans="1:21" x14ac:dyDescent="0.2">
      <c r="A1310" s="266" t="s">
        <v>172</v>
      </c>
      <c r="B1310" s="267" t="s">
        <v>172</v>
      </c>
      <c r="C1310" s="268" t="s">
        <v>172</v>
      </c>
      <c r="D1310" s="99" t="s">
        <v>28</v>
      </c>
      <c r="E1310" s="54">
        <v>5000389882</v>
      </c>
      <c r="F1310" s="56">
        <v>24</v>
      </c>
      <c r="G1310" s="54" t="s">
        <v>26</v>
      </c>
      <c r="H1310" s="54" t="s">
        <v>52</v>
      </c>
      <c r="I1310" s="54">
        <v>18</v>
      </c>
      <c r="J1310" s="57">
        <v>2983</v>
      </c>
      <c r="K1310" s="57">
        <v>2719</v>
      </c>
      <c r="L1310" s="57">
        <v>2675</v>
      </c>
      <c r="M1310" s="57">
        <v>3014</v>
      </c>
      <c r="N1310" s="57">
        <v>2789</v>
      </c>
      <c r="O1310" s="57">
        <v>2963</v>
      </c>
      <c r="P1310" s="57">
        <v>3171</v>
      </c>
      <c r="Q1310" s="57">
        <v>2777</v>
      </c>
      <c r="R1310" s="57">
        <v>2963</v>
      </c>
      <c r="S1310" s="57">
        <v>2708</v>
      </c>
      <c r="T1310" s="57">
        <v>2895</v>
      </c>
      <c r="U1310" s="57">
        <v>2260</v>
      </c>
    </row>
    <row r="1311" spans="1:21" x14ac:dyDescent="0.2">
      <c r="A1311" s="266" t="s">
        <v>172</v>
      </c>
      <c r="B1311" s="267" t="s">
        <v>172</v>
      </c>
      <c r="C1311" s="268" t="s">
        <v>172</v>
      </c>
      <c r="D1311" s="99" t="s">
        <v>28</v>
      </c>
      <c r="E1311" s="54">
        <v>5000399610</v>
      </c>
      <c r="F1311" s="56">
        <v>24</v>
      </c>
      <c r="G1311" s="54" t="s">
        <v>26</v>
      </c>
      <c r="H1311" s="54" t="s">
        <v>52</v>
      </c>
      <c r="I1311" s="54">
        <v>18</v>
      </c>
      <c r="J1311" s="57">
        <v>2794</v>
      </c>
      <c r="K1311" s="57">
        <v>2697</v>
      </c>
      <c r="L1311" s="57">
        <v>2702</v>
      </c>
      <c r="M1311" s="57">
        <v>2931</v>
      </c>
      <c r="N1311" s="57">
        <v>2629</v>
      </c>
      <c r="O1311" s="57">
        <v>2674</v>
      </c>
      <c r="P1311" s="57">
        <v>2451</v>
      </c>
      <c r="Q1311" s="57">
        <v>2297</v>
      </c>
      <c r="R1311" s="57">
        <v>2456</v>
      </c>
      <c r="S1311" s="57">
        <v>2324</v>
      </c>
      <c r="T1311" s="57">
        <v>2531</v>
      </c>
      <c r="U1311" s="57">
        <v>2338</v>
      </c>
    </row>
    <row r="1312" spans="1:21" x14ac:dyDescent="0.2">
      <c r="A1312" s="266" t="s">
        <v>172</v>
      </c>
      <c r="B1312" s="267" t="s">
        <v>172</v>
      </c>
      <c r="C1312" s="268" t="s">
        <v>172</v>
      </c>
      <c r="D1312" s="99" t="s">
        <v>28</v>
      </c>
      <c r="E1312" s="54">
        <v>5000660128</v>
      </c>
      <c r="F1312" s="56">
        <v>24</v>
      </c>
      <c r="G1312" s="54" t="s">
        <v>26</v>
      </c>
      <c r="H1312" s="54" t="s">
        <v>52</v>
      </c>
      <c r="I1312" s="54">
        <v>18</v>
      </c>
      <c r="J1312" s="57">
        <v>2725</v>
      </c>
      <c r="K1312" s="57">
        <v>2588</v>
      </c>
      <c r="L1312" s="57">
        <v>4513</v>
      </c>
      <c r="M1312" s="57">
        <v>6894</v>
      </c>
      <c r="N1312" s="57">
        <v>6288</v>
      </c>
      <c r="O1312" s="57">
        <v>6565</v>
      </c>
      <c r="P1312" s="57">
        <v>7096</v>
      </c>
      <c r="Q1312" s="57">
        <v>6665</v>
      </c>
      <c r="R1312" s="57">
        <v>7113</v>
      </c>
      <c r="S1312" s="57">
        <v>6639</v>
      </c>
      <c r="T1312" s="57">
        <v>7321</v>
      </c>
      <c r="U1312" s="57">
        <v>6394</v>
      </c>
    </row>
    <row r="1313" spans="1:21" x14ac:dyDescent="0.2">
      <c r="A1313" s="266" t="s">
        <v>172</v>
      </c>
      <c r="B1313" s="267" t="s">
        <v>172</v>
      </c>
      <c r="C1313" s="268" t="s">
        <v>172</v>
      </c>
      <c r="D1313" s="99" t="s">
        <v>28</v>
      </c>
      <c r="E1313" s="54">
        <v>5000791816</v>
      </c>
      <c r="F1313" s="56">
        <v>24</v>
      </c>
      <c r="G1313" s="54" t="s">
        <v>26</v>
      </c>
      <c r="H1313" s="54" t="s">
        <v>52</v>
      </c>
      <c r="I1313" s="54">
        <v>18</v>
      </c>
      <c r="J1313" s="57">
        <v>1891</v>
      </c>
      <c r="K1313" s="57">
        <v>1832</v>
      </c>
      <c r="L1313" s="57">
        <v>1824</v>
      </c>
      <c r="M1313" s="57">
        <v>2007</v>
      </c>
      <c r="N1313" s="57">
        <v>1782</v>
      </c>
      <c r="O1313" s="57">
        <v>1885</v>
      </c>
      <c r="P1313" s="57">
        <v>2091</v>
      </c>
      <c r="Q1313" s="57">
        <v>1962</v>
      </c>
      <c r="R1313" s="57">
        <v>1932</v>
      </c>
      <c r="S1313" s="57">
        <v>1806</v>
      </c>
      <c r="T1313" s="57">
        <v>2040</v>
      </c>
      <c r="U1313" s="57">
        <v>1848</v>
      </c>
    </row>
    <row r="1314" spans="1:21" x14ac:dyDescent="0.2">
      <c r="A1314" s="266" t="s">
        <v>172</v>
      </c>
      <c r="B1314" s="267" t="s">
        <v>172</v>
      </c>
      <c r="C1314" s="268" t="s">
        <v>172</v>
      </c>
      <c r="D1314" s="99" t="s">
        <v>28</v>
      </c>
      <c r="E1314" s="54">
        <v>5000207180</v>
      </c>
      <c r="F1314" s="56">
        <v>24</v>
      </c>
      <c r="G1314" s="54" t="s">
        <v>26</v>
      </c>
      <c r="H1314" s="54" t="s">
        <v>52</v>
      </c>
      <c r="I1314" s="54">
        <v>18</v>
      </c>
      <c r="J1314" s="57">
        <v>2924</v>
      </c>
      <c r="K1314" s="57">
        <v>2712</v>
      </c>
      <c r="L1314" s="57">
        <v>2707</v>
      </c>
      <c r="M1314" s="57">
        <v>3054</v>
      </c>
      <c r="N1314" s="57">
        <v>2841</v>
      </c>
      <c r="O1314" s="57">
        <v>3039</v>
      </c>
      <c r="P1314" s="57">
        <v>3303</v>
      </c>
      <c r="Q1314" s="57">
        <v>3073</v>
      </c>
      <c r="R1314" s="57">
        <v>3183</v>
      </c>
      <c r="S1314" s="57">
        <v>2856</v>
      </c>
      <c r="T1314" s="57">
        <v>3102</v>
      </c>
      <c r="U1314" s="57">
        <v>2703</v>
      </c>
    </row>
    <row r="1315" spans="1:21" x14ac:dyDescent="0.2">
      <c r="A1315" s="266" t="s">
        <v>172</v>
      </c>
      <c r="B1315" s="267" t="s">
        <v>172</v>
      </c>
      <c r="C1315" s="268" t="s">
        <v>172</v>
      </c>
      <c r="D1315" s="99" t="s">
        <v>28</v>
      </c>
      <c r="E1315" s="54">
        <v>5001309958</v>
      </c>
      <c r="F1315" s="56">
        <v>24</v>
      </c>
      <c r="G1315" s="54" t="s">
        <v>26</v>
      </c>
      <c r="H1315" s="54" t="s">
        <v>52</v>
      </c>
      <c r="I1315" s="54">
        <v>18</v>
      </c>
      <c r="J1315" s="57">
        <v>6306</v>
      </c>
      <c r="K1315" s="57">
        <v>6031</v>
      </c>
      <c r="L1315" s="57">
        <v>6097</v>
      </c>
      <c r="M1315" s="57">
        <v>6826</v>
      </c>
      <c r="N1315" s="57">
        <v>6163</v>
      </c>
      <c r="O1315" s="57">
        <v>6377</v>
      </c>
      <c r="P1315" s="57">
        <v>6707</v>
      </c>
      <c r="Q1315" s="57">
        <v>6415</v>
      </c>
      <c r="R1315" s="57">
        <v>6940</v>
      </c>
      <c r="S1315" s="57">
        <v>6462</v>
      </c>
      <c r="T1315" s="57">
        <v>7130</v>
      </c>
      <c r="U1315" s="57">
        <v>6168</v>
      </c>
    </row>
    <row r="1316" spans="1:21" x14ac:dyDescent="0.2">
      <c r="A1316" s="266" t="s">
        <v>172</v>
      </c>
      <c r="B1316" s="267" t="s">
        <v>172</v>
      </c>
      <c r="C1316" s="268" t="s">
        <v>172</v>
      </c>
      <c r="D1316" s="99" t="s">
        <v>28</v>
      </c>
      <c r="E1316" s="54">
        <v>5001225301</v>
      </c>
      <c r="F1316" s="56">
        <v>24</v>
      </c>
      <c r="G1316" s="54" t="s">
        <v>26</v>
      </c>
      <c r="H1316" s="54" t="s">
        <v>52</v>
      </c>
      <c r="I1316" s="54">
        <v>18</v>
      </c>
      <c r="J1316" s="57">
        <v>1881</v>
      </c>
      <c r="K1316" s="57">
        <v>1998</v>
      </c>
      <c r="L1316" s="57">
        <v>2022</v>
      </c>
      <c r="M1316" s="57">
        <v>2282</v>
      </c>
      <c r="N1316" s="57">
        <v>2104</v>
      </c>
      <c r="O1316" s="57">
        <v>2219</v>
      </c>
      <c r="P1316" s="57">
        <v>2357</v>
      </c>
      <c r="Q1316" s="57">
        <v>2112</v>
      </c>
      <c r="R1316" s="57">
        <v>2337</v>
      </c>
      <c r="S1316" s="57">
        <v>2117</v>
      </c>
      <c r="T1316" s="57">
        <v>2333</v>
      </c>
      <c r="U1316" s="57">
        <v>2056</v>
      </c>
    </row>
    <row r="1317" spans="1:21" x14ac:dyDescent="0.2">
      <c r="A1317" s="266" t="s">
        <v>172</v>
      </c>
      <c r="B1317" s="267" t="s">
        <v>172</v>
      </c>
      <c r="C1317" s="268" t="s">
        <v>172</v>
      </c>
      <c r="D1317" s="99" t="s">
        <v>28</v>
      </c>
      <c r="E1317" s="54">
        <v>5001141043</v>
      </c>
      <c r="F1317" s="56">
        <v>24</v>
      </c>
      <c r="G1317" s="54" t="s">
        <v>26</v>
      </c>
      <c r="H1317" s="54" t="s">
        <v>52</v>
      </c>
      <c r="I1317" s="54">
        <v>18</v>
      </c>
      <c r="J1317" s="57">
        <v>3283</v>
      </c>
      <c r="K1317" s="57">
        <v>3179</v>
      </c>
      <c r="L1317" s="57">
        <v>3192</v>
      </c>
      <c r="M1317" s="57">
        <v>3523</v>
      </c>
      <c r="N1317" s="57">
        <v>3208</v>
      </c>
      <c r="O1317" s="57">
        <v>3341</v>
      </c>
      <c r="P1317" s="57">
        <v>3512</v>
      </c>
      <c r="Q1317" s="57">
        <v>3304</v>
      </c>
      <c r="R1317" s="57">
        <v>3509</v>
      </c>
      <c r="S1317" s="57">
        <v>3258</v>
      </c>
      <c r="T1317" s="57">
        <v>3336</v>
      </c>
      <c r="U1317" s="57">
        <v>3004</v>
      </c>
    </row>
    <row r="1318" spans="1:21" x14ac:dyDescent="0.2">
      <c r="A1318" s="266" t="s">
        <v>172</v>
      </c>
      <c r="B1318" s="267" t="s">
        <v>172</v>
      </c>
      <c r="C1318" s="268" t="s">
        <v>172</v>
      </c>
      <c r="D1318" s="99" t="s">
        <v>28</v>
      </c>
      <c r="E1318" s="54">
        <v>5001132977</v>
      </c>
      <c r="F1318" s="56">
        <v>24</v>
      </c>
      <c r="G1318" s="54" t="s">
        <v>26</v>
      </c>
      <c r="H1318" s="54" t="s">
        <v>52</v>
      </c>
      <c r="I1318" s="54">
        <v>18</v>
      </c>
      <c r="J1318" s="57">
        <v>2392</v>
      </c>
      <c r="K1318" s="57">
        <v>2499</v>
      </c>
      <c r="L1318" s="57">
        <v>2202</v>
      </c>
      <c r="M1318" s="57">
        <v>2091</v>
      </c>
      <c r="N1318" s="57">
        <v>1848</v>
      </c>
      <c r="O1318" s="57">
        <v>1951</v>
      </c>
      <c r="P1318" s="57">
        <v>2133</v>
      </c>
      <c r="Q1318" s="57">
        <v>1985</v>
      </c>
      <c r="R1318" s="57">
        <v>2063</v>
      </c>
      <c r="S1318" s="57">
        <v>1918</v>
      </c>
      <c r="T1318" s="57">
        <v>2135</v>
      </c>
      <c r="U1318" s="57">
        <v>1826</v>
      </c>
    </row>
    <row r="1319" spans="1:21" x14ac:dyDescent="0.2">
      <c r="A1319" s="266" t="s">
        <v>172</v>
      </c>
      <c r="B1319" s="267" t="s">
        <v>172</v>
      </c>
      <c r="C1319" s="268" t="s">
        <v>172</v>
      </c>
      <c r="D1319" s="99" t="s">
        <v>28</v>
      </c>
      <c r="E1319" s="54">
        <v>5001522959</v>
      </c>
      <c r="F1319" s="56">
        <v>24</v>
      </c>
      <c r="G1319" s="54" t="s">
        <v>26</v>
      </c>
      <c r="H1319" s="54" t="s">
        <v>52</v>
      </c>
      <c r="I1319" s="54">
        <v>18</v>
      </c>
      <c r="J1319" s="57">
        <v>4069</v>
      </c>
      <c r="K1319" s="57">
        <v>3774</v>
      </c>
      <c r="L1319" s="57">
        <v>3826</v>
      </c>
      <c r="M1319" s="57">
        <v>4161</v>
      </c>
      <c r="N1319" s="57">
        <v>3712</v>
      </c>
      <c r="O1319" s="57">
        <v>3880</v>
      </c>
      <c r="P1319" s="57">
        <v>4140</v>
      </c>
      <c r="Q1319" s="57">
        <v>3862</v>
      </c>
      <c r="R1319" s="57">
        <v>4083</v>
      </c>
      <c r="S1319" s="57">
        <v>3236</v>
      </c>
      <c r="T1319" s="57">
        <v>4002</v>
      </c>
      <c r="U1319" s="57">
        <v>3658</v>
      </c>
    </row>
    <row r="1320" spans="1:21" x14ac:dyDescent="0.2">
      <c r="A1320" s="266" t="s">
        <v>172</v>
      </c>
      <c r="B1320" s="267" t="s">
        <v>172</v>
      </c>
      <c r="C1320" s="268" t="s">
        <v>172</v>
      </c>
      <c r="D1320" s="99" t="s">
        <v>28</v>
      </c>
      <c r="E1320" s="54">
        <v>5001550792</v>
      </c>
      <c r="F1320" s="56">
        <v>24</v>
      </c>
      <c r="G1320" s="54" t="s">
        <v>26</v>
      </c>
      <c r="H1320" s="54" t="s">
        <v>52</v>
      </c>
      <c r="I1320" s="54">
        <v>18</v>
      </c>
      <c r="J1320" s="57">
        <v>2780</v>
      </c>
      <c r="K1320" s="57">
        <v>2656</v>
      </c>
      <c r="L1320" s="57">
        <v>2675</v>
      </c>
      <c r="M1320" s="57">
        <v>3034</v>
      </c>
      <c r="N1320" s="57">
        <v>2598</v>
      </c>
      <c r="O1320" s="57">
        <v>3039</v>
      </c>
      <c r="P1320" s="57">
        <v>3354</v>
      </c>
      <c r="Q1320" s="57">
        <v>3219</v>
      </c>
      <c r="R1320" s="57">
        <v>6151</v>
      </c>
      <c r="S1320" s="57">
        <v>6101</v>
      </c>
      <c r="T1320" s="57">
        <v>6689</v>
      </c>
      <c r="U1320" s="57">
        <v>5858</v>
      </c>
    </row>
    <row r="1321" spans="1:21" x14ac:dyDescent="0.2">
      <c r="A1321" s="266" t="s">
        <v>172</v>
      </c>
      <c r="B1321" s="267" t="s">
        <v>172</v>
      </c>
      <c r="C1321" s="268" t="s">
        <v>172</v>
      </c>
      <c r="D1321" s="99" t="s">
        <v>28</v>
      </c>
      <c r="E1321" s="54">
        <v>5001700796</v>
      </c>
      <c r="F1321" s="56">
        <v>24</v>
      </c>
      <c r="G1321" s="54" t="s">
        <v>26</v>
      </c>
      <c r="H1321" s="54" t="s">
        <v>52</v>
      </c>
      <c r="I1321" s="54">
        <v>18</v>
      </c>
      <c r="J1321" s="57">
        <v>2632</v>
      </c>
      <c r="K1321" s="57">
        <v>2813</v>
      </c>
      <c r="L1321" s="57">
        <v>2825</v>
      </c>
      <c r="M1321" s="57">
        <v>3137</v>
      </c>
      <c r="N1321" s="57">
        <v>2853</v>
      </c>
      <c r="O1321" s="57">
        <v>2988</v>
      </c>
      <c r="P1321" s="57">
        <v>3411</v>
      </c>
      <c r="Q1321" s="57">
        <v>3697</v>
      </c>
      <c r="R1321" s="57">
        <v>3919</v>
      </c>
      <c r="S1321" s="57">
        <v>3231</v>
      </c>
      <c r="T1321" s="57">
        <v>3266</v>
      </c>
      <c r="U1321" s="57">
        <v>2856</v>
      </c>
    </row>
    <row r="1322" spans="1:21" x14ac:dyDescent="0.2">
      <c r="A1322" s="266" t="s">
        <v>172</v>
      </c>
      <c r="B1322" s="267" t="s">
        <v>172</v>
      </c>
      <c r="C1322" s="268" t="s">
        <v>172</v>
      </c>
      <c r="D1322" s="99" t="s">
        <v>28</v>
      </c>
      <c r="E1322" s="54">
        <v>5001841772</v>
      </c>
      <c r="F1322" s="56">
        <v>24</v>
      </c>
      <c r="G1322" s="54" t="s">
        <v>26</v>
      </c>
      <c r="H1322" s="54" t="s">
        <v>52</v>
      </c>
      <c r="I1322" s="54">
        <v>18</v>
      </c>
      <c r="J1322" s="57">
        <v>10268</v>
      </c>
      <c r="K1322" s="57">
        <v>9332</v>
      </c>
      <c r="L1322" s="57">
        <v>9516</v>
      </c>
      <c r="M1322" s="57">
        <v>10616</v>
      </c>
      <c r="N1322" s="57">
        <v>9724</v>
      </c>
      <c r="O1322" s="57">
        <v>10166</v>
      </c>
      <c r="P1322" s="57">
        <v>10928</v>
      </c>
      <c r="Q1322" s="57">
        <v>10510</v>
      </c>
      <c r="R1322" s="57">
        <v>11242</v>
      </c>
      <c r="S1322" s="57">
        <v>10576</v>
      </c>
      <c r="T1322" s="57">
        <v>11993</v>
      </c>
      <c r="U1322" s="57">
        <v>10307</v>
      </c>
    </row>
    <row r="1323" spans="1:21" x14ac:dyDescent="0.2">
      <c r="A1323" s="266" t="s">
        <v>172</v>
      </c>
      <c r="B1323" s="267" t="s">
        <v>172</v>
      </c>
      <c r="C1323" s="268" t="s">
        <v>172</v>
      </c>
      <c r="D1323" s="99" t="s">
        <v>28</v>
      </c>
      <c r="E1323" s="54">
        <v>5001912857</v>
      </c>
      <c r="F1323" s="56">
        <v>24</v>
      </c>
      <c r="G1323" s="54" t="s">
        <v>26</v>
      </c>
      <c r="H1323" s="54" t="s">
        <v>52</v>
      </c>
      <c r="I1323" s="54">
        <v>18</v>
      </c>
      <c r="J1323" s="57">
        <v>2220</v>
      </c>
      <c r="K1323" s="57">
        <v>2285</v>
      </c>
      <c r="L1323" s="57">
        <v>2289</v>
      </c>
      <c r="M1323" s="57">
        <v>2047</v>
      </c>
      <c r="N1323" s="57">
        <v>1901</v>
      </c>
      <c r="O1323" s="57">
        <v>1754</v>
      </c>
      <c r="P1323" s="57">
        <v>2143</v>
      </c>
      <c r="Q1323" s="57">
        <v>2455</v>
      </c>
      <c r="R1323" s="57">
        <v>2201</v>
      </c>
      <c r="S1323" s="57">
        <v>2556</v>
      </c>
      <c r="T1323" s="57">
        <v>2792</v>
      </c>
      <c r="U1323" s="57">
        <v>2269</v>
      </c>
    </row>
    <row r="1324" spans="1:21" x14ac:dyDescent="0.2">
      <c r="A1324" s="266" t="s">
        <v>172</v>
      </c>
      <c r="B1324" s="267" t="s">
        <v>172</v>
      </c>
      <c r="C1324" s="268" t="s">
        <v>172</v>
      </c>
      <c r="D1324" s="99" t="s">
        <v>28</v>
      </c>
      <c r="E1324" s="54">
        <v>5000571401</v>
      </c>
      <c r="F1324" s="56">
        <v>24</v>
      </c>
      <c r="G1324" s="54" t="s">
        <v>26</v>
      </c>
      <c r="H1324" s="54" t="s">
        <v>52</v>
      </c>
      <c r="I1324" s="54">
        <v>18</v>
      </c>
      <c r="J1324" s="57">
        <v>2611</v>
      </c>
      <c r="K1324" s="57">
        <v>2509</v>
      </c>
      <c r="L1324" s="57">
        <v>2748</v>
      </c>
      <c r="M1324" s="57">
        <v>2771</v>
      </c>
      <c r="N1324" s="57">
        <v>2751</v>
      </c>
      <c r="O1324" s="57">
        <v>3219</v>
      </c>
      <c r="P1324" s="57">
        <v>3045</v>
      </c>
      <c r="Q1324" s="57">
        <v>3063</v>
      </c>
      <c r="R1324" s="57">
        <v>3126</v>
      </c>
      <c r="S1324" s="57">
        <v>2773</v>
      </c>
      <c r="T1324" s="57">
        <v>3010</v>
      </c>
      <c r="U1324" s="57">
        <v>2534</v>
      </c>
    </row>
    <row r="1325" spans="1:21" x14ac:dyDescent="0.2">
      <c r="A1325" s="266" t="s">
        <v>172</v>
      </c>
      <c r="B1325" s="267" t="s">
        <v>172</v>
      </c>
      <c r="C1325" s="268" t="s">
        <v>172</v>
      </c>
      <c r="D1325" s="99" t="s">
        <v>28</v>
      </c>
      <c r="E1325" s="54">
        <v>5000852993</v>
      </c>
      <c r="F1325" s="56">
        <v>24</v>
      </c>
      <c r="G1325" s="54" t="s">
        <v>26</v>
      </c>
      <c r="H1325" s="54" t="s">
        <v>52</v>
      </c>
      <c r="I1325" s="54">
        <v>18</v>
      </c>
      <c r="J1325" s="57">
        <v>2468</v>
      </c>
      <c r="K1325" s="57">
        <v>2322</v>
      </c>
      <c r="L1325" s="57">
        <v>2500</v>
      </c>
      <c r="M1325" s="57">
        <v>2454</v>
      </c>
      <c r="N1325" s="57">
        <v>2422</v>
      </c>
      <c r="O1325" s="57">
        <v>2708</v>
      </c>
      <c r="P1325" s="57">
        <v>2537</v>
      </c>
      <c r="Q1325" s="57">
        <v>2549</v>
      </c>
      <c r="R1325" s="57">
        <v>2671</v>
      </c>
      <c r="S1325" s="57">
        <v>2488</v>
      </c>
      <c r="T1325" s="57">
        <v>2618</v>
      </c>
      <c r="U1325" s="57">
        <v>5436</v>
      </c>
    </row>
    <row r="1326" spans="1:21" x14ac:dyDescent="0.2">
      <c r="A1326" s="266" t="s">
        <v>172</v>
      </c>
      <c r="B1326" s="267" t="s">
        <v>172</v>
      </c>
      <c r="C1326" s="268" t="s">
        <v>172</v>
      </c>
      <c r="D1326" s="99" t="s">
        <v>28</v>
      </c>
      <c r="E1326" s="54">
        <v>5000789894</v>
      </c>
      <c r="F1326" s="56">
        <v>24</v>
      </c>
      <c r="G1326" s="54" t="s">
        <v>26</v>
      </c>
      <c r="H1326" s="54" t="s">
        <v>52</v>
      </c>
      <c r="I1326" s="54">
        <v>18</v>
      </c>
      <c r="J1326" s="57">
        <v>7653</v>
      </c>
      <c r="K1326" s="57">
        <v>7363</v>
      </c>
      <c r="L1326" s="57">
        <v>7922</v>
      </c>
      <c r="M1326" s="57">
        <v>7728</v>
      </c>
      <c r="N1326" s="57">
        <v>7603</v>
      </c>
      <c r="O1326" s="57">
        <v>8590</v>
      </c>
      <c r="P1326" s="57">
        <v>7994</v>
      </c>
      <c r="Q1326" s="57">
        <v>8011</v>
      </c>
      <c r="R1326" s="57">
        <v>8111</v>
      </c>
      <c r="S1326" s="57">
        <v>7918</v>
      </c>
      <c r="T1326" s="57">
        <v>8663</v>
      </c>
      <c r="U1326" s="57">
        <v>7456</v>
      </c>
    </row>
    <row r="1327" spans="1:21" x14ac:dyDescent="0.2">
      <c r="A1327" s="266" t="s">
        <v>172</v>
      </c>
      <c r="B1327" s="267" t="s">
        <v>172</v>
      </c>
      <c r="C1327" s="268" t="s">
        <v>172</v>
      </c>
      <c r="D1327" s="99" t="s">
        <v>28</v>
      </c>
      <c r="E1327" s="54">
        <v>5000669282</v>
      </c>
      <c r="F1327" s="56">
        <v>24</v>
      </c>
      <c r="G1327" s="54" t="s">
        <v>26</v>
      </c>
      <c r="H1327" s="54" t="s">
        <v>52</v>
      </c>
      <c r="I1327" s="54">
        <v>18</v>
      </c>
      <c r="J1327" s="57">
        <v>2986</v>
      </c>
      <c r="K1327" s="57">
        <v>2895</v>
      </c>
      <c r="L1327" s="57">
        <v>3175</v>
      </c>
      <c r="M1327" s="57">
        <v>3166</v>
      </c>
      <c r="N1327" s="57">
        <v>3079</v>
      </c>
      <c r="O1327" s="57">
        <v>3528</v>
      </c>
      <c r="P1327" s="57">
        <v>3321</v>
      </c>
      <c r="Q1327" s="57">
        <v>3345</v>
      </c>
      <c r="R1327" s="57">
        <v>3440</v>
      </c>
      <c r="S1327" s="57">
        <v>3115</v>
      </c>
      <c r="T1327" s="57">
        <v>3257</v>
      </c>
      <c r="U1327" s="57">
        <v>2967</v>
      </c>
    </row>
    <row r="1328" spans="1:21" x14ac:dyDescent="0.2">
      <c r="A1328" s="266" t="s">
        <v>172</v>
      </c>
      <c r="B1328" s="267" t="s">
        <v>172</v>
      </c>
      <c r="C1328" s="268" t="s">
        <v>172</v>
      </c>
      <c r="D1328" s="99" t="s">
        <v>28</v>
      </c>
      <c r="E1328" s="54">
        <v>5000998513</v>
      </c>
      <c r="F1328" s="56">
        <v>24</v>
      </c>
      <c r="G1328" s="54" t="s">
        <v>26</v>
      </c>
      <c r="H1328" s="54" t="s">
        <v>52</v>
      </c>
      <c r="I1328" s="54">
        <v>18</v>
      </c>
      <c r="J1328" s="57">
        <v>3217</v>
      </c>
      <c r="K1328" s="57">
        <v>3052</v>
      </c>
      <c r="L1328" s="57">
        <v>3269</v>
      </c>
      <c r="M1328" s="57">
        <v>3236</v>
      </c>
      <c r="N1328" s="57">
        <v>3124</v>
      </c>
      <c r="O1328" s="57">
        <v>3493</v>
      </c>
      <c r="P1328" s="57">
        <v>3305</v>
      </c>
      <c r="Q1328" s="57">
        <v>3315</v>
      </c>
      <c r="R1328" s="57">
        <v>3418</v>
      </c>
      <c r="S1328" s="57">
        <v>3225</v>
      </c>
      <c r="T1328" s="57">
        <v>5728</v>
      </c>
      <c r="U1328" s="57">
        <v>6712</v>
      </c>
    </row>
    <row r="1329" spans="1:21" x14ac:dyDescent="0.2">
      <c r="A1329" s="266" t="s">
        <v>172</v>
      </c>
      <c r="B1329" s="267" t="s">
        <v>172</v>
      </c>
      <c r="C1329" s="268" t="s">
        <v>172</v>
      </c>
      <c r="D1329" s="99" t="s">
        <v>28</v>
      </c>
      <c r="E1329" s="54">
        <v>5000331887</v>
      </c>
      <c r="F1329" s="56">
        <v>24</v>
      </c>
      <c r="G1329" s="54" t="s">
        <v>26</v>
      </c>
      <c r="H1329" s="54" t="s">
        <v>52</v>
      </c>
      <c r="I1329" s="54">
        <v>18</v>
      </c>
      <c r="J1329" s="57">
        <v>3037</v>
      </c>
      <c r="K1329" s="57">
        <v>2310</v>
      </c>
      <c r="L1329" s="57">
        <v>2481</v>
      </c>
      <c r="M1329" s="57">
        <v>2502</v>
      </c>
      <c r="N1329" s="57">
        <v>2643</v>
      </c>
      <c r="O1329" s="57">
        <v>3131</v>
      </c>
      <c r="P1329" s="57">
        <v>2991</v>
      </c>
      <c r="Q1329" s="57">
        <v>2987</v>
      </c>
      <c r="R1329" s="57">
        <v>3091</v>
      </c>
      <c r="S1329" s="57">
        <v>2936</v>
      </c>
      <c r="T1329" s="57">
        <v>3191</v>
      </c>
      <c r="U1329" s="57">
        <v>2717</v>
      </c>
    </row>
    <row r="1330" spans="1:21" x14ac:dyDescent="0.2">
      <c r="A1330" s="266" t="s">
        <v>172</v>
      </c>
      <c r="B1330" s="267" t="s">
        <v>172</v>
      </c>
      <c r="C1330" s="268" t="s">
        <v>172</v>
      </c>
      <c r="D1330" s="99" t="s">
        <v>28</v>
      </c>
      <c r="E1330" s="54">
        <v>5001534794</v>
      </c>
      <c r="F1330" s="56">
        <v>24</v>
      </c>
      <c r="G1330" s="54" t="s">
        <v>26</v>
      </c>
      <c r="H1330" s="54" t="s">
        <v>52</v>
      </c>
      <c r="I1330" s="54">
        <v>18</v>
      </c>
      <c r="J1330" s="57">
        <v>1929</v>
      </c>
      <c r="K1330" s="57">
        <v>1871</v>
      </c>
      <c r="L1330" s="57">
        <v>2009</v>
      </c>
      <c r="M1330" s="57">
        <v>1974</v>
      </c>
      <c r="N1330" s="57">
        <v>1919</v>
      </c>
      <c r="O1330" s="57">
        <v>2145</v>
      </c>
      <c r="P1330" s="57">
        <v>2013</v>
      </c>
      <c r="Q1330" s="57">
        <v>2016</v>
      </c>
      <c r="R1330" s="57">
        <v>2131</v>
      </c>
      <c r="S1330" s="57">
        <v>1972</v>
      </c>
      <c r="T1330" s="57">
        <v>2170</v>
      </c>
      <c r="U1330" s="57">
        <v>1899</v>
      </c>
    </row>
    <row r="1331" spans="1:21" x14ac:dyDescent="0.2">
      <c r="A1331" s="266" t="s">
        <v>172</v>
      </c>
      <c r="B1331" s="267" t="s">
        <v>172</v>
      </c>
      <c r="C1331" s="268" t="s">
        <v>172</v>
      </c>
      <c r="D1331" s="99" t="s">
        <v>28</v>
      </c>
      <c r="E1331" s="54">
        <v>5001549146</v>
      </c>
      <c r="F1331" s="56">
        <v>24</v>
      </c>
      <c r="G1331" s="54" t="s">
        <v>26</v>
      </c>
      <c r="H1331" s="54" t="s">
        <v>52</v>
      </c>
      <c r="I1331" s="54">
        <v>18</v>
      </c>
      <c r="J1331" s="57">
        <v>2158</v>
      </c>
      <c r="K1331" s="57">
        <v>2601</v>
      </c>
      <c r="L1331" s="57">
        <v>2760</v>
      </c>
      <c r="M1331" s="57">
        <v>2773</v>
      </c>
      <c r="N1331" s="57">
        <v>2675</v>
      </c>
      <c r="O1331" s="57">
        <v>3122</v>
      </c>
      <c r="P1331" s="57">
        <v>2909</v>
      </c>
      <c r="Q1331" s="57">
        <v>2868</v>
      </c>
      <c r="R1331" s="57">
        <v>3047</v>
      </c>
      <c r="S1331" s="57">
        <v>2580</v>
      </c>
      <c r="T1331" s="57">
        <v>2984</v>
      </c>
      <c r="U1331" s="57">
        <v>2591</v>
      </c>
    </row>
    <row r="1332" spans="1:21" x14ac:dyDescent="0.2">
      <c r="A1332" s="266" t="s">
        <v>172</v>
      </c>
      <c r="B1332" s="267" t="s">
        <v>172</v>
      </c>
      <c r="C1332" s="268" t="s">
        <v>172</v>
      </c>
      <c r="D1332" s="99" t="s">
        <v>28</v>
      </c>
      <c r="E1332" s="54">
        <v>5000451486</v>
      </c>
      <c r="F1332" s="56">
        <v>24</v>
      </c>
      <c r="G1332" s="54" t="s">
        <v>26</v>
      </c>
      <c r="H1332" s="54" t="s">
        <v>52</v>
      </c>
      <c r="I1332" s="54">
        <v>18</v>
      </c>
      <c r="J1332" s="57">
        <v>1972</v>
      </c>
      <c r="K1332" s="57">
        <v>2267</v>
      </c>
      <c r="L1332" s="57">
        <v>2445</v>
      </c>
      <c r="M1332" s="57">
        <v>2380</v>
      </c>
      <c r="N1332" s="57">
        <v>2305</v>
      </c>
      <c r="O1332" s="57">
        <v>2550</v>
      </c>
      <c r="P1332" s="57">
        <v>2371</v>
      </c>
      <c r="Q1332" s="57">
        <v>2379</v>
      </c>
      <c r="R1332" s="57">
        <v>2530</v>
      </c>
      <c r="S1332" s="57">
        <v>2351</v>
      </c>
      <c r="T1332" s="57">
        <v>2615</v>
      </c>
      <c r="U1332" s="57">
        <v>2353</v>
      </c>
    </row>
    <row r="1333" spans="1:21" x14ac:dyDescent="0.2">
      <c r="A1333" s="266" t="s">
        <v>172</v>
      </c>
      <c r="B1333" s="267" t="s">
        <v>172</v>
      </c>
      <c r="C1333" s="268" t="s">
        <v>172</v>
      </c>
      <c r="D1333" s="99" t="s">
        <v>28</v>
      </c>
      <c r="E1333" s="54">
        <v>5001738214</v>
      </c>
      <c r="F1333" s="56">
        <v>24</v>
      </c>
      <c r="G1333" s="54" t="s">
        <v>26</v>
      </c>
      <c r="H1333" s="54" t="s">
        <v>52</v>
      </c>
      <c r="I1333" s="54">
        <v>18</v>
      </c>
      <c r="J1333" s="57">
        <v>4614</v>
      </c>
      <c r="K1333" s="57">
        <v>4570</v>
      </c>
      <c r="L1333" s="57">
        <v>4893</v>
      </c>
      <c r="M1333" s="57">
        <v>4791</v>
      </c>
      <c r="N1333" s="57">
        <v>4689</v>
      </c>
      <c r="O1333" s="57">
        <v>5193</v>
      </c>
      <c r="P1333" s="57">
        <v>4201</v>
      </c>
      <c r="Q1333" s="57">
        <v>4162</v>
      </c>
      <c r="R1333" s="57">
        <v>4403</v>
      </c>
      <c r="S1333" s="57">
        <v>4098</v>
      </c>
      <c r="T1333" s="57">
        <v>4514</v>
      </c>
      <c r="U1333" s="57">
        <v>3911</v>
      </c>
    </row>
    <row r="1334" spans="1:21" x14ac:dyDescent="0.2">
      <c r="A1334" s="266" t="s">
        <v>172</v>
      </c>
      <c r="B1334" s="267" t="s">
        <v>172</v>
      </c>
      <c r="C1334" s="268" t="s">
        <v>172</v>
      </c>
      <c r="D1334" s="99" t="s">
        <v>28</v>
      </c>
      <c r="E1334" s="54">
        <v>5002026037</v>
      </c>
      <c r="F1334" s="56">
        <v>24</v>
      </c>
      <c r="G1334" s="54" t="s">
        <v>26</v>
      </c>
      <c r="H1334" s="54" t="s">
        <v>52</v>
      </c>
      <c r="I1334" s="54">
        <v>18</v>
      </c>
      <c r="J1334" s="57">
        <v>3924</v>
      </c>
      <c r="K1334" s="57">
        <v>3844</v>
      </c>
      <c r="L1334" s="57">
        <v>4153</v>
      </c>
      <c r="M1334" s="57">
        <v>4025</v>
      </c>
      <c r="N1334" s="57">
        <v>3945</v>
      </c>
      <c r="O1334" s="57">
        <v>4484</v>
      </c>
      <c r="P1334" s="57">
        <v>4148</v>
      </c>
      <c r="Q1334" s="57">
        <v>4236</v>
      </c>
      <c r="R1334" s="57">
        <v>4315</v>
      </c>
      <c r="S1334" s="57">
        <v>4037</v>
      </c>
      <c r="T1334" s="57">
        <v>4353</v>
      </c>
      <c r="U1334" s="57">
        <v>4217</v>
      </c>
    </row>
    <row r="1335" spans="1:21" x14ac:dyDescent="0.2">
      <c r="A1335" s="266" t="s">
        <v>172</v>
      </c>
      <c r="B1335" s="267" t="s">
        <v>172</v>
      </c>
      <c r="C1335" s="268" t="s">
        <v>172</v>
      </c>
      <c r="D1335" s="99" t="s">
        <v>28</v>
      </c>
      <c r="E1335" s="54">
        <v>5001564819</v>
      </c>
      <c r="F1335" s="56">
        <v>24</v>
      </c>
      <c r="G1335" s="54" t="s">
        <v>26</v>
      </c>
      <c r="H1335" s="54" t="s">
        <v>52</v>
      </c>
      <c r="I1335" s="54">
        <v>18</v>
      </c>
      <c r="J1335" s="57">
        <v>2207</v>
      </c>
      <c r="K1335" s="57">
        <v>2345</v>
      </c>
      <c r="L1335" s="57">
        <v>2253</v>
      </c>
      <c r="M1335" s="57">
        <v>2465</v>
      </c>
      <c r="N1335" s="57">
        <v>2468</v>
      </c>
      <c r="O1335" s="57">
        <v>2859</v>
      </c>
      <c r="P1335" s="57">
        <v>2562</v>
      </c>
      <c r="Q1335" s="57">
        <v>2112</v>
      </c>
      <c r="R1335" s="57">
        <v>2520</v>
      </c>
      <c r="S1335" s="57">
        <v>2071</v>
      </c>
      <c r="T1335" s="57">
        <v>1704</v>
      </c>
      <c r="U1335" s="57">
        <v>1720</v>
      </c>
    </row>
    <row r="1336" spans="1:21" x14ac:dyDescent="0.2">
      <c r="A1336" s="266" t="s">
        <v>172</v>
      </c>
      <c r="B1336" s="267" t="s">
        <v>172</v>
      </c>
      <c r="C1336" s="268" t="s">
        <v>172</v>
      </c>
      <c r="D1336" s="99" t="s">
        <v>28</v>
      </c>
      <c r="E1336" s="54">
        <v>5000990422</v>
      </c>
      <c r="F1336" s="56">
        <v>24</v>
      </c>
      <c r="G1336" s="54" t="s">
        <v>26</v>
      </c>
      <c r="H1336" s="54" t="s">
        <v>52</v>
      </c>
      <c r="I1336" s="54">
        <v>18</v>
      </c>
      <c r="J1336" s="57">
        <v>2007</v>
      </c>
      <c r="K1336" s="57">
        <v>2018</v>
      </c>
      <c r="L1336" s="57">
        <v>1838</v>
      </c>
      <c r="M1336" s="57">
        <v>1962</v>
      </c>
      <c r="N1336" s="57">
        <v>1932</v>
      </c>
      <c r="O1336" s="57">
        <v>2173</v>
      </c>
      <c r="P1336" s="57">
        <v>2086</v>
      </c>
      <c r="Q1336" s="57">
        <v>3858</v>
      </c>
      <c r="R1336" s="57">
        <v>3580</v>
      </c>
      <c r="S1336" s="57">
        <v>3403</v>
      </c>
      <c r="T1336" s="57">
        <v>3066</v>
      </c>
      <c r="U1336" s="57">
        <v>2288</v>
      </c>
    </row>
    <row r="1337" spans="1:21" x14ac:dyDescent="0.2">
      <c r="A1337" s="266" t="s">
        <v>172</v>
      </c>
      <c r="B1337" s="267" t="s">
        <v>172</v>
      </c>
      <c r="C1337" s="268" t="s">
        <v>172</v>
      </c>
      <c r="D1337" s="99" t="s">
        <v>28</v>
      </c>
      <c r="E1337" s="54">
        <v>5001369762</v>
      </c>
      <c r="F1337" s="56">
        <v>24</v>
      </c>
      <c r="G1337" s="54" t="s">
        <v>26</v>
      </c>
      <c r="H1337" s="54" t="s">
        <v>52</v>
      </c>
      <c r="I1337" s="54">
        <v>18</v>
      </c>
      <c r="J1337" s="57">
        <v>3769</v>
      </c>
      <c r="K1337" s="57">
        <v>3053</v>
      </c>
      <c r="L1337" s="57">
        <v>2962</v>
      </c>
      <c r="M1337" s="57">
        <v>3121</v>
      </c>
      <c r="N1337" s="57">
        <v>3099</v>
      </c>
      <c r="O1337" s="57">
        <v>3505</v>
      </c>
      <c r="P1337" s="57">
        <v>3442</v>
      </c>
      <c r="Q1337" s="57">
        <v>3664</v>
      </c>
      <c r="R1337" s="57">
        <v>3339</v>
      </c>
      <c r="S1337" s="57">
        <v>3233</v>
      </c>
      <c r="T1337" s="57">
        <v>3298</v>
      </c>
      <c r="U1337" s="57">
        <v>3101</v>
      </c>
    </row>
    <row r="1338" spans="1:21" x14ac:dyDescent="0.2">
      <c r="A1338" s="266" t="s">
        <v>172</v>
      </c>
      <c r="B1338" s="267" t="s">
        <v>172</v>
      </c>
      <c r="C1338" s="268" t="s">
        <v>172</v>
      </c>
      <c r="D1338" s="99" t="s">
        <v>28</v>
      </c>
      <c r="E1338" s="54">
        <v>5000125634</v>
      </c>
      <c r="F1338" s="56">
        <v>24</v>
      </c>
      <c r="G1338" s="54" t="s">
        <v>26</v>
      </c>
      <c r="H1338" s="54" t="s">
        <v>52</v>
      </c>
      <c r="I1338" s="54">
        <v>18</v>
      </c>
      <c r="J1338" s="57">
        <v>3488</v>
      </c>
      <c r="K1338" s="57">
        <v>3495</v>
      </c>
      <c r="L1338" s="57">
        <v>3273</v>
      </c>
      <c r="M1338" s="57">
        <v>3470</v>
      </c>
      <c r="N1338" s="57">
        <v>3440</v>
      </c>
      <c r="O1338" s="57">
        <v>3915</v>
      </c>
      <c r="P1338" s="57">
        <v>3826</v>
      </c>
      <c r="Q1338" s="57">
        <v>4078</v>
      </c>
      <c r="R1338" s="57">
        <v>3706</v>
      </c>
      <c r="S1338" s="57">
        <v>4405</v>
      </c>
      <c r="T1338" s="57">
        <v>4405</v>
      </c>
      <c r="U1338" s="57">
        <v>4625</v>
      </c>
    </row>
    <row r="1339" spans="1:21" x14ac:dyDescent="0.2">
      <c r="A1339" s="266" t="s">
        <v>172</v>
      </c>
      <c r="B1339" s="267" t="s">
        <v>172</v>
      </c>
      <c r="C1339" s="268" t="s">
        <v>172</v>
      </c>
      <c r="D1339" s="99" t="s">
        <v>28</v>
      </c>
      <c r="E1339" s="54">
        <v>5000559679</v>
      </c>
      <c r="F1339" s="56">
        <v>24</v>
      </c>
      <c r="G1339" s="54" t="s">
        <v>26</v>
      </c>
      <c r="H1339" s="54" t="s">
        <v>52</v>
      </c>
      <c r="I1339" s="54">
        <v>18</v>
      </c>
      <c r="J1339" s="57">
        <v>3670</v>
      </c>
      <c r="K1339" s="57">
        <v>3656</v>
      </c>
      <c r="L1339" s="57">
        <v>3361</v>
      </c>
      <c r="M1339" s="57">
        <v>3486</v>
      </c>
      <c r="N1339" s="57">
        <v>3368</v>
      </c>
      <c r="O1339" s="57">
        <v>3751</v>
      </c>
      <c r="P1339" s="57">
        <v>2915</v>
      </c>
      <c r="Q1339" s="57">
        <v>3810</v>
      </c>
      <c r="R1339" s="57">
        <v>3372</v>
      </c>
      <c r="S1339" s="57">
        <v>3498</v>
      </c>
      <c r="T1339" s="57">
        <v>3595</v>
      </c>
      <c r="U1339" s="57">
        <v>3475</v>
      </c>
    </row>
    <row r="1340" spans="1:21" x14ac:dyDescent="0.2">
      <c r="A1340" s="266" t="s">
        <v>172</v>
      </c>
      <c r="B1340" s="267" t="s">
        <v>172</v>
      </c>
      <c r="C1340" s="268" t="s">
        <v>172</v>
      </c>
      <c r="D1340" s="99" t="s">
        <v>28</v>
      </c>
      <c r="E1340" s="54">
        <v>5001425756</v>
      </c>
      <c r="F1340" s="56">
        <v>24</v>
      </c>
      <c r="G1340" s="54" t="s">
        <v>26</v>
      </c>
      <c r="H1340" s="54" t="s">
        <v>52</v>
      </c>
      <c r="I1340" s="54">
        <v>18</v>
      </c>
      <c r="J1340" s="57">
        <v>3217</v>
      </c>
      <c r="K1340" s="57">
        <v>3157</v>
      </c>
      <c r="L1340" s="57">
        <v>2915</v>
      </c>
      <c r="M1340" s="57">
        <v>5661</v>
      </c>
      <c r="N1340" s="57">
        <v>7349</v>
      </c>
      <c r="O1340" s="57">
        <v>8262</v>
      </c>
      <c r="P1340" s="57">
        <v>8083</v>
      </c>
      <c r="Q1340" s="57">
        <v>8879</v>
      </c>
      <c r="R1340" s="57">
        <v>8359</v>
      </c>
      <c r="S1340" s="57">
        <v>8162</v>
      </c>
      <c r="T1340" s="57">
        <v>8270</v>
      </c>
      <c r="U1340" s="57">
        <v>7927</v>
      </c>
    </row>
    <row r="1341" spans="1:21" x14ac:dyDescent="0.2">
      <c r="A1341" s="266" t="s">
        <v>172</v>
      </c>
      <c r="B1341" s="267" t="s">
        <v>172</v>
      </c>
      <c r="C1341" s="268" t="s">
        <v>172</v>
      </c>
      <c r="D1341" s="99" t="s">
        <v>28</v>
      </c>
      <c r="E1341" s="54">
        <v>5000513124</v>
      </c>
      <c r="F1341" s="56">
        <v>24</v>
      </c>
      <c r="G1341" s="54" t="s">
        <v>26</v>
      </c>
      <c r="H1341" s="54" t="s">
        <v>52</v>
      </c>
      <c r="I1341" s="54">
        <v>18</v>
      </c>
      <c r="J1341" s="57">
        <v>2884</v>
      </c>
      <c r="K1341" s="57">
        <v>3314</v>
      </c>
      <c r="L1341" s="57">
        <v>3348</v>
      </c>
      <c r="M1341" s="57">
        <v>3573</v>
      </c>
      <c r="N1341" s="57">
        <v>3790</v>
      </c>
      <c r="O1341" s="57">
        <v>3704</v>
      </c>
      <c r="P1341" s="57">
        <v>3715</v>
      </c>
      <c r="Q1341" s="57">
        <v>3939</v>
      </c>
      <c r="R1341" s="57">
        <v>3679</v>
      </c>
      <c r="S1341" s="57">
        <v>3853</v>
      </c>
      <c r="T1341" s="57">
        <v>3492</v>
      </c>
      <c r="U1341" s="57">
        <v>3565</v>
      </c>
    </row>
    <row r="1342" spans="1:21" x14ac:dyDescent="0.2">
      <c r="A1342" s="266" t="s">
        <v>172</v>
      </c>
      <c r="B1342" s="267" t="s">
        <v>172</v>
      </c>
      <c r="C1342" s="268" t="s">
        <v>172</v>
      </c>
      <c r="D1342" s="99" t="s">
        <v>28</v>
      </c>
      <c r="E1342" s="54">
        <v>5000296777</v>
      </c>
      <c r="F1342" s="56">
        <v>24</v>
      </c>
      <c r="G1342" s="54" t="s">
        <v>26</v>
      </c>
      <c r="H1342" s="54" t="s">
        <v>52</v>
      </c>
      <c r="I1342" s="54">
        <v>18</v>
      </c>
      <c r="J1342" s="57">
        <v>3610</v>
      </c>
      <c r="K1342" s="57">
        <v>3060</v>
      </c>
      <c r="L1342" s="57">
        <v>3068</v>
      </c>
      <c r="M1342" s="57">
        <v>3228</v>
      </c>
      <c r="N1342" s="57">
        <v>3442</v>
      </c>
      <c r="O1342" s="57">
        <v>3358</v>
      </c>
      <c r="P1342" s="57">
        <v>3376</v>
      </c>
      <c r="Q1342" s="57">
        <v>3633</v>
      </c>
      <c r="R1342" s="57">
        <v>3356</v>
      </c>
      <c r="S1342" s="57">
        <v>3568</v>
      </c>
      <c r="T1342" s="57">
        <v>3214</v>
      </c>
      <c r="U1342" s="57">
        <v>3278</v>
      </c>
    </row>
    <row r="1343" spans="1:21" x14ac:dyDescent="0.2">
      <c r="A1343" s="266" t="s">
        <v>172</v>
      </c>
      <c r="B1343" s="267" t="s">
        <v>172</v>
      </c>
      <c r="C1343" s="268" t="s">
        <v>172</v>
      </c>
      <c r="D1343" s="99" t="s">
        <v>28</v>
      </c>
      <c r="E1343" s="54">
        <v>5001432756</v>
      </c>
      <c r="F1343" s="55">
        <v>26</v>
      </c>
      <c r="G1343" s="54" t="s">
        <v>24</v>
      </c>
      <c r="H1343" s="54" t="s">
        <v>52</v>
      </c>
      <c r="I1343" s="54">
        <v>18</v>
      </c>
      <c r="J1343" s="57">
        <v>1227600</v>
      </c>
      <c r="K1343" s="57">
        <v>1077300</v>
      </c>
      <c r="L1343" s="57">
        <v>1105500</v>
      </c>
      <c r="M1343" s="57">
        <v>1174500</v>
      </c>
      <c r="N1343" s="57">
        <v>1215600</v>
      </c>
      <c r="O1343" s="57">
        <v>1205400</v>
      </c>
      <c r="P1343" s="57">
        <v>1172100</v>
      </c>
      <c r="Q1343" s="57">
        <v>1237500</v>
      </c>
      <c r="R1343" s="57">
        <v>1128600</v>
      </c>
      <c r="S1343" s="57">
        <v>1164000</v>
      </c>
      <c r="T1343" s="57">
        <v>1052700</v>
      </c>
      <c r="U1343" s="57">
        <v>1063800</v>
      </c>
    </row>
    <row r="1344" spans="1:21" x14ac:dyDescent="0.2">
      <c r="A1344" s="266" t="s">
        <v>172</v>
      </c>
      <c r="B1344" s="267" t="s">
        <v>172</v>
      </c>
      <c r="C1344" s="268" t="s">
        <v>172</v>
      </c>
      <c r="D1344" s="99" t="s">
        <v>28</v>
      </c>
      <c r="E1344" s="54">
        <v>5000835272</v>
      </c>
      <c r="F1344" s="56">
        <v>24</v>
      </c>
      <c r="G1344" s="54" t="s">
        <v>26</v>
      </c>
      <c r="H1344" s="54" t="s">
        <v>52</v>
      </c>
      <c r="I1344" s="54">
        <v>18</v>
      </c>
      <c r="J1344" s="57">
        <v>3245</v>
      </c>
      <c r="K1344" s="57">
        <v>2842</v>
      </c>
      <c r="L1344" s="57">
        <v>2815</v>
      </c>
      <c r="M1344" s="57">
        <v>2902</v>
      </c>
      <c r="N1344" s="57">
        <v>3034</v>
      </c>
      <c r="O1344" s="57">
        <v>2985</v>
      </c>
      <c r="P1344" s="57">
        <v>2965</v>
      </c>
      <c r="Q1344" s="57">
        <v>3072</v>
      </c>
      <c r="R1344" s="57">
        <v>2880</v>
      </c>
      <c r="S1344" s="57">
        <v>3086</v>
      </c>
      <c r="T1344" s="57">
        <v>2795</v>
      </c>
      <c r="U1344" s="57">
        <v>2898</v>
      </c>
    </row>
    <row r="1345" spans="1:21" x14ac:dyDescent="0.2">
      <c r="A1345" s="266" t="s">
        <v>172</v>
      </c>
      <c r="B1345" s="267" t="s">
        <v>172</v>
      </c>
      <c r="C1345" s="268" t="s">
        <v>172</v>
      </c>
      <c r="D1345" s="99" t="s">
        <v>28</v>
      </c>
      <c r="E1345" s="54">
        <v>5000641046</v>
      </c>
      <c r="F1345" s="55">
        <v>26</v>
      </c>
      <c r="G1345" s="54" t="s">
        <v>24</v>
      </c>
      <c r="H1345" s="54" t="s">
        <v>52</v>
      </c>
      <c r="I1345" s="54">
        <v>18</v>
      </c>
      <c r="J1345" s="57">
        <v>1345800</v>
      </c>
      <c r="K1345" s="57">
        <v>1146600</v>
      </c>
      <c r="L1345" s="57">
        <v>1164600</v>
      </c>
      <c r="M1345" s="57">
        <v>1223400</v>
      </c>
      <c r="N1345" s="57">
        <v>1299900</v>
      </c>
      <c r="O1345" s="57">
        <v>1274400</v>
      </c>
      <c r="P1345" s="57">
        <v>1245300</v>
      </c>
      <c r="Q1345" s="57">
        <v>1347000</v>
      </c>
      <c r="R1345" s="57">
        <v>1251600</v>
      </c>
      <c r="S1345" s="57">
        <v>1304400</v>
      </c>
      <c r="T1345" s="57">
        <v>1169400</v>
      </c>
      <c r="U1345" s="57">
        <v>1180500</v>
      </c>
    </row>
    <row r="1346" spans="1:21" x14ac:dyDescent="0.2">
      <c r="A1346" s="266" t="s">
        <v>172</v>
      </c>
      <c r="B1346" s="267" t="s">
        <v>172</v>
      </c>
      <c r="C1346" s="268" t="s">
        <v>172</v>
      </c>
      <c r="D1346" s="99" t="s">
        <v>28</v>
      </c>
      <c r="E1346" s="54">
        <v>5001551940</v>
      </c>
      <c r="F1346" s="56">
        <v>24</v>
      </c>
      <c r="G1346" s="54" t="s">
        <v>26</v>
      </c>
      <c r="H1346" s="54" t="s">
        <v>52</v>
      </c>
      <c r="I1346" s="54">
        <v>18</v>
      </c>
      <c r="J1346" s="57">
        <v>3811</v>
      </c>
      <c r="K1346" s="57">
        <v>3175</v>
      </c>
      <c r="L1346" s="57">
        <v>3216</v>
      </c>
      <c r="M1346" s="57">
        <v>3328</v>
      </c>
      <c r="N1346" s="57">
        <v>3509</v>
      </c>
      <c r="O1346" s="57">
        <v>3481</v>
      </c>
      <c r="P1346" s="57">
        <v>3678</v>
      </c>
      <c r="Q1346" s="57">
        <v>3960</v>
      </c>
      <c r="R1346" s="57">
        <v>3769</v>
      </c>
      <c r="S1346" s="57">
        <v>4064</v>
      </c>
      <c r="T1346" s="57">
        <v>3672</v>
      </c>
      <c r="U1346" s="57">
        <v>3818</v>
      </c>
    </row>
    <row r="1347" spans="1:21" x14ac:dyDescent="0.2">
      <c r="A1347" s="266" t="s">
        <v>172</v>
      </c>
      <c r="B1347" s="267" t="s">
        <v>172</v>
      </c>
      <c r="C1347" s="268" t="s">
        <v>172</v>
      </c>
      <c r="D1347" s="99" t="s">
        <v>28</v>
      </c>
      <c r="E1347" s="54">
        <v>5001420675</v>
      </c>
      <c r="F1347" s="56">
        <v>24</v>
      </c>
      <c r="G1347" s="54" t="s">
        <v>26</v>
      </c>
      <c r="H1347" s="54" t="s">
        <v>52</v>
      </c>
      <c r="I1347" s="54">
        <v>18</v>
      </c>
      <c r="J1347" s="57">
        <v>3200</v>
      </c>
      <c r="K1347" s="57">
        <v>2814</v>
      </c>
      <c r="L1347" s="57">
        <v>2814</v>
      </c>
      <c r="M1347" s="57">
        <v>2930</v>
      </c>
      <c r="N1347" s="57">
        <v>3051</v>
      </c>
      <c r="O1347" s="57">
        <v>2977</v>
      </c>
      <c r="P1347" s="57">
        <v>2987</v>
      </c>
      <c r="Q1347" s="57">
        <v>3171</v>
      </c>
      <c r="R1347" s="57">
        <v>2951</v>
      </c>
      <c r="S1347" s="57">
        <v>3134</v>
      </c>
      <c r="T1347" s="57">
        <v>2589</v>
      </c>
      <c r="U1347" s="57">
        <v>2840</v>
      </c>
    </row>
    <row r="1348" spans="1:21" x14ac:dyDescent="0.2">
      <c r="A1348" s="266" t="s">
        <v>172</v>
      </c>
      <c r="B1348" s="267" t="s">
        <v>172</v>
      </c>
      <c r="C1348" s="268" t="s">
        <v>172</v>
      </c>
      <c r="D1348" s="99" t="s">
        <v>28</v>
      </c>
      <c r="E1348" s="54">
        <v>5000357852</v>
      </c>
      <c r="F1348" s="56">
        <v>24</v>
      </c>
      <c r="G1348" s="54" t="s">
        <v>26</v>
      </c>
      <c r="H1348" s="54" t="s">
        <v>52</v>
      </c>
      <c r="I1348" s="54">
        <v>18</v>
      </c>
      <c r="J1348" s="57">
        <v>2871</v>
      </c>
      <c r="K1348" s="57">
        <v>2581</v>
      </c>
      <c r="L1348" s="57">
        <v>2583</v>
      </c>
      <c r="M1348" s="57">
        <v>2691</v>
      </c>
      <c r="N1348" s="57">
        <v>2846</v>
      </c>
      <c r="O1348" s="57">
        <v>2823</v>
      </c>
      <c r="P1348" s="57">
        <v>2949</v>
      </c>
      <c r="Q1348" s="57">
        <v>3122</v>
      </c>
      <c r="R1348" s="57">
        <v>2784</v>
      </c>
      <c r="S1348" s="57">
        <v>2920</v>
      </c>
      <c r="T1348" s="57">
        <v>2619</v>
      </c>
      <c r="U1348" s="57">
        <v>2676</v>
      </c>
    </row>
    <row r="1349" spans="1:21" x14ac:dyDescent="0.2">
      <c r="A1349" s="266" t="s">
        <v>172</v>
      </c>
      <c r="B1349" s="267" t="s">
        <v>172</v>
      </c>
      <c r="C1349" s="268" t="s">
        <v>172</v>
      </c>
      <c r="D1349" s="99" t="s">
        <v>28</v>
      </c>
      <c r="E1349" s="54">
        <v>5000030721</v>
      </c>
      <c r="F1349" s="56">
        <v>24</v>
      </c>
      <c r="G1349" s="54" t="s">
        <v>26</v>
      </c>
      <c r="H1349" s="54" t="s">
        <v>52</v>
      </c>
      <c r="I1349" s="54">
        <v>18</v>
      </c>
      <c r="J1349" s="57">
        <v>2081</v>
      </c>
      <c r="K1349" s="57">
        <v>1948</v>
      </c>
      <c r="L1349" s="57">
        <v>1982</v>
      </c>
      <c r="M1349" s="57">
        <v>2000</v>
      </c>
      <c r="N1349" s="57">
        <v>2009</v>
      </c>
      <c r="O1349" s="57">
        <v>2181</v>
      </c>
      <c r="P1349" s="57">
        <v>2347</v>
      </c>
      <c r="Q1349" s="57">
        <v>2362</v>
      </c>
      <c r="R1349" s="57">
        <v>1821</v>
      </c>
      <c r="S1349" s="57">
        <v>1859</v>
      </c>
      <c r="T1349" s="57">
        <v>1784</v>
      </c>
      <c r="U1349" s="57">
        <v>2010</v>
      </c>
    </row>
    <row r="1350" spans="1:21" x14ac:dyDescent="0.2">
      <c r="A1350" s="266" t="s">
        <v>172</v>
      </c>
      <c r="B1350" s="267" t="s">
        <v>172</v>
      </c>
      <c r="C1350" s="268" t="s">
        <v>172</v>
      </c>
      <c r="D1350" s="99" t="s">
        <v>28</v>
      </c>
      <c r="E1350" s="54">
        <v>5002068253</v>
      </c>
      <c r="F1350" s="56">
        <v>24</v>
      </c>
      <c r="G1350" s="54" t="s">
        <v>26</v>
      </c>
      <c r="H1350" s="54" t="s">
        <v>52</v>
      </c>
      <c r="I1350" s="54">
        <v>18</v>
      </c>
      <c r="J1350" s="57">
        <v>4853</v>
      </c>
      <c r="K1350" s="57"/>
      <c r="L1350" s="57">
        <v>4873</v>
      </c>
      <c r="M1350" s="57"/>
      <c r="N1350" s="57">
        <v>4886</v>
      </c>
      <c r="O1350" s="57"/>
      <c r="P1350" s="57">
        <v>4982</v>
      </c>
      <c r="Q1350" s="57"/>
      <c r="R1350" s="57">
        <v>8893</v>
      </c>
      <c r="S1350" s="57"/>
      <c r="T1350" s="57">
        <v>12673</v>
      </c>
      <c r="U1350" s="57"/>
    </row>
    <row r="1351" spans="1:21" x14ac:dyDescent="0.2">
      <c r="A1351" s="266" t="s">
        <v>172</v>
      </c>
      <c r="B1351" s="267" t="s">
        <v>172</v>
      </c>
      <c r="C1351" s="268" t="s">
        <v>172</v>
      </c>
      <c r="D1351" s="99" t="s">
        <v>28</v>
      </c>
      <c r="E1351" s="54">
        <v>5000134848</v>
      </c>
      <c r="F1351" s="56">
        <v>24</v>
      </c>
      <c r="G1351" s="54" t="s">
        <v>26</v>
      </c>
      <c r="H1351" s="54" t="s">
        <v>52</v>
      </c>
      <c r="I1351" s="54">
        <v>18</v>
      </c>
      <c r="J1351" s="57">
        <v>9316</v>
      </c>
      <c r="K1351" s="57"/>
      <c r="L1351" s="57">
        <v>8958</v>
      </c>
      <c r="M1351" s="57"/>
      <c r="N1351" s="57">
        <v>9615</v>
      </c>
      <c r="O1351" s="57"/>
      <c r="P1351" s="57">
        <v>10127</v>
      </c>
      <c r="Q1351" s="57"/>
      <c r="R1351" s="57">
        <v>9773</v>
      </c>
      <c r="S1351" s="57"/>
      <c r="T1351" s="57">
        <v>8953</v>
      </c>
      <c r="U1351" s="57"/>
    </row>
    <row r="1352" spans="1:21" x14ac:dyDescent="0.2">
      <c r="A1352" s="266" t="s">
        <v>172</v>
      </c>
      <c r="B1352" s="267" t="s">
        <v>172</v>
      </c>
      <c r="C1352" s="268" t="s">
        <v>172</v>
      </c>
      <c r="D1352" s="99" t="s">
        <v>28</v>
      </c>
      <c r="E1352" s="54">
        <v>5000738245</v>
      </c>
      <c r="F1352" s="56">
        <v>24</v>
      </c>
      <c r="G1352" s="54" t="s">
        <v>26</v>
      </c>
      <c r="H1352" s="54" t="s">
        <v>52</v>
      </c>
      <c r="I1352" s="54">
        <v>18</v>
      </c>
      <c r="J1352" s="57"/>
      <c r="K1352" s="57">
        <v>3409</v>
      </c>
      <c r="L1352" s="57"/>
      <c r="M1352" s="57">
        <v>3178</v>
      </c>
      <c r="N1352" s="57"/>
      <c r="O1352" s="57">
        <v>2665</v>
      </c>
      <c r="P1352" s="57"/>
      <c r="Q1352" s="57">
        <v>2710</v>
      </c>
      <c r="R1352" s="57"/>
      <c r="S1352" s="57">
        <v>2677</v>
      </c>
      <c r="T1352" s="57"/>
      <c r="U1352" s="57">
        <v>2786</v>
      </c>
    </row>
    <row r="1353" spans="1:21" x14ac:dyDescent="0.2">
      <c r="A1353" s="266" t="s">
        <v>172</v>
      </c>
      <c r="B1353" s="267" t="s">
        <v>172</v>
      </c>
      <c r="C1353" s="268" t="s">
        <v>172</v>
      </c>
      <c r="D1353" s="99" t="s">
        <v>28</v>
      </c>
      <c r="E1353" s="54">
        <v>5000923174</v>
      </c>
      <c r="F1353" s="56">
        <v>24</v>
      </c>
      <c r="G1353" s="54" t="s">
        <v>26</v>
      </c>
      <c r="H1353" s="54" t="s">
        <v>52</v>
      </c>
      <c r="I1353" s="54">
        <v>18</v>
      </c>
      <c r="J1353" s="57"/>
      <c r="K1353" s="57">
        <v>5113</v>
      </c>
      <c r="L1353" s="57"/>
      <c r="M1353" s="57">
        <v>5300</v>
      </c>
      <c r="N1353" s="57"/>
      <c r="O1353" s="57">
        <v>5623</v>
      </c>
      <c r="P1353" s="57"/>
      <c r="Q1353" s="57">
        <v>5485</v>
      </c>
      <c r="R1353" s="57"/>
      <c r="S1353" s="57">
        <v>5729</v>
      </c>
      <c r="T1353" s="57"/>
      <c r="U1353" s="57">
        <v>5672</v>
      </c>
    </row>
    <row r="1354" spans="1:21" x14ac:dyDescent="0.2">
      <c r="A1354" s="266" t="s">
        <v>172</v>
      </c>
      <c r="B1354" s="267" t="s">
        <v>172</v>
      </c>
      <c r="C1354" s="268" t="s">
        <v>172</v>
      </c>
      <c r="D1354" s="99" t="s">
        <v>28</v>
      </c>
      <c r="E1354" s="54">
        <v>5002068023</v>
      </c>
      <c r="F1354" s="56">
        <v>24</v>
      </c>
      <c r="G1354" s="54" t="s">
        <v>26</v>
      </c>
      <c r="H1354" s="54" t="s">
        <v>52</v>
      </c>
      <c r="I1354" s="54">
        <v>18</v>
      </c>
      <c r="J1354" s="57"/>
      <c r="K1354" s="57">
        <v>1562</v>
      </c>
      <c r="L1354" s="57"/>
      <c r="M1354" s="57">
        <v>1449</v>
      </c>
      <c r="N1354" s="57"/>
      <c r="O1354" s="57">
        <v>1380</v>
      </c>
      <c r="P1354" s="57"/>
      <c r="Q1354" s="57">
        <v>1358</v>
      </c>
      <c r="R1354" s="57"/>
      <c r="S1354" s="57">
        <v>1374</v>
      </c>
      <c r="T1354" s="57"/>
      <c r="U1354" s="57">
        <v>3049</v>
      </c>
    </row>
    <row r="1355" spans="1:21" x14ac:dyDescent="0.2">
      <c r="A1355" s="266" t="s">
        <v>172</v>
      </c>
      <c r="B1355" s="267" t="s">
        <v>172</v>
      </c>
      <c r="C1355" s="268" t="s">
        <v>172</v>
      </c>
      <c r="D1355" s="99" t="s">
        <v>28</v>
      </c>
      <c r="E1355" s="54">
        <v>5001070351</v>
      </c>
      <c r="F1355" s="56">
        <v>24</v>
      </c>
      <c r="G1355" s="54" t="s">
        <v>26</v>
      </c>
      <c r="H1355" s="54" t="s">
        <v>52</v>
      </c>
      <c r="I1355" s="54">
        <v>18</v>
      </c>
      <c r="J1355" s="57"/>
      <c r="K1355" s="57">
        <v>3607</v>
      </c>
      <c r="L1355" s="57"/>
      <c r="M1355" s="57">
        <v>3749</v>
      </c>
      <c r="N1355" s="57"/>
      <c r="O1355" s="57">
        <v>4355</v>
      </c>
      <c r="P1355" s="57"/>
      <c r="Q1355" s="57">
        <v>11287</v>
      </c>
      <c r="R1355" s="57"/>
      <c r="S1355" s="57">
        <v>13574</v>
      </c>
      <c r="T1355" s="57"/>
      <c r="U1355" s="57">
        <v>13569</v>
      </c>
    </row>
    <row r="1356" spans="1:21" x14ac:dyDescent="0.2">
      <c r="A1356" s="266" t="s">
        <v>172</v>
      </c>
      <c r="B1356" s="267" t="s">
        <v>172</v>
      </c>
      <c r="C1356" s="268" t="s">
        <v>172</v>
      </c>
      <c r="D1356" s="99" t="s">
        <v>28</v>
      </c>
      <c r="E1356" s="54">
        <v>5002059716</v>
      </c>
      <c r="F1356" s="56">
        <v>24</v>
      </c>
      <c r="G1356" s="54" t="s">
        <v>26</v>
      </c>
      <c r="H1356" s="54" t="s">
        <v>52</v>
      </c>
      <c r="I1356" s="54">
        <v>18</v>
      </c>
      <c r="J1356" s="57"/>
      <c r="K1356" s="57">
        <v>1865</v>
      </c>
      <c r="L1356" s="57"/>
      <c r="M1356" s="57">
        <v>1802</v>
      </c>
      <c r="N1356" s="57"/>
      <c r="O1356" s="57">
        <v>1654</v>
      </c>
      <c r="P1356" s="57"/>
      <c r="Q1356" s="57">
        <v>1729</v>
      </c>
      <c r="R1356" s="57"/>
      <c r="S1356" s="57">
        <v>1678</v>
      </c>
      <c r="T1356" s="57"/>
      <c r="U1356" s="57">
        <v>3290</v>
      </c>
    </row>
    <row r="1357" spans="1:21" x14ac:dyDescent="0.2">
      <c r="A1357" s="266" t="s">
        <v>172</v>
      </c>
      <c r="B1357" s="267" t="s">
        <v>172</v>
      </c>
      <c r="C1357" s="268" t="s">
        <v>172</v>
      </c>
      <c r="D1357" s="99" t="s">
        <v>28</v>
      </c>
      <c r="E1357" s="54">
        <v>5002132991</v>
      </c>
      <c r="F1357" s="56">
        <v>24</v>
      </c>
      <c r="G1357" s="54" t="s">
        <v>26</v>
      </c>
      <c r="H1357" s="54" t="s">
        <v>52</v>
      </c>
      <c r="I1357" s="54">
        <v>18</v>
      </c>
      <c r="J1357" s="57">
        <v>4228</v>
      </c>
      <c r="K1357" s="57">
        <v>3661</v>
      </c>
      <c r="L1357" s="57">
        <v>3641</v>
      </c>
      <c r="M1357" s="57">
        <v>4025</v>
      </c>
      <c r="N1357" s="57">
        <v>3705</v>
      </c>
      <c r="O1357" s="57">
        <v>3862</v>
      </c>
      <c r="P1357" s="57">
        <v>4228</v>
      </c>
      <c r="Q1357" s="57">
        <v>3926</v>
      </c>
      <c r="R1357" s="57">
        <v>4866</v>
      </c>
      <c r="S1357" s="57">
        <v>6820</v>
      </c>
      <c r="T1357" s="57">
        <v>6413</v>
      </c>
      <c r="U1357" s="57">
        <v>7099</v>
      </c>
    </row>
    <row r="1358" spans="1:21" x14ac:dyDescent="0.2">
      <c r="A1358" s="266" t="s">
        <v>172</v>
      </c>
      <c r="B1358" s="267" t="s">
        <v>172</v>
      </c>
      <c r="C1358" s="268" t="s">
        <v>172</v>
      </c>
      <c r="D1358" s="99" t="s">
        <v>28</v>
      </c>
      <c r="E1358" s="54">
        <v>5000390715</v>
      </c>
      <c r="F1358" s="56">
        <v>24</v>
      </c>
      <c r="G1358" s="54" t="s">
        <v>26</v>
      </c>
      <c r="H1358" s="54" t="s">
        <v>52</v>
      </c>
      <c r="I1358" s="54">
        <v>18</v>
      </c>
      <c r="J1358" s="57">
        <v>4520</v>
      </c>
      <c r="K1358" s="57">
        <v>3921</v>
      </c>
      <c r="L1358" s="57">
        <v>3950</v>
      </c>
      <c r="M1358" s="57">
        <v>4087</v>
      </c>
      <c r="N1358" s="57">
        <v>4316</v>
      </c>
      <c r="O1358" s="57">
        <v>4184</v>
      </c>
      <c r="P1358" s="57">
        <v>3534</v>
      </c>
      <c r="Q1358" s="57">
        <v>4401</v>
      </c>
      <c r="R1358" s="57">
        <v>4090</v>
      </c>
      <c r="S1358" s="57">
        <v>4306</v>
      </c>
      <c r="T1358" s="57">
        <v>3854</v>
      </c>
      <c r="U1358" s="57">
        <v>3856</v>
      </c>
    </row>
    <row r="1359" spans="1:21" x14ac:dyDescent="0.2">
      <c r="A1359" s="266" t="s">
        <v>172</v>
      </c>
      <c r="B1359" s="267" t="s">
        <v>172</v>
      </c>
      <c r="C1359" s="268" t="s">
        <v>172</v>
      </c>
      <c r="D1359" s="99" t="s">
        <v>28</v>
      </c>
      <c r="E1359" s="54">
        <v>5002167810</v>
      </c>
      <c r="F1359" s="56">
        <v>24</v>
      </c>
      <c r="G1359" s="54" t="s">
        <v>26</v>
      </c>
      <c r="H1359" s="54" t="s">
        <v>52</v>
      </c>
      <c r="I1359" s="54">
        <v>18</v>
      </c>
      <c r="J1359" s="57">
        <v>4526</v>
      </c>
      <c r="K1359" s="57">
        <v>6663</v>
      </c>
      <c r="L1359" s="57">
        <v>5957</v>
      </c>
      <c r="M1359" s="57">
        <v>5617</v>
      </c>
      <c r="N1359" s="57">
        <v>5916</v>
      </c>
      <c r="O1359" s="57">
        <v>6420</v>
      </c>
      <c r="P1359" s="57">
        <v>5779</v>
      </c>
      <c r="Q1359" s="57">
        <v>5930</v>
      </c>
      <c r="R1359" s="57">
        <v>6411</v>
      </c>
      <c r="S1359" s="57">
        <v>5999</v>
      </c>
      <c r="T1359" s="57">
        <v>6388</v>
      </c>
      <c r="U1359" s="57">
        <v>6614</v>
      </c>
    </row>
    <row r="1360" spans="1:21" x14ac:dyDescent="0.2">
      <c r="A1360" s="266" t="s">
        <v>172</v>
      </c>
      <c r="B1360" s="267" t="s">
        <v>172</v>
      </c>
      <c r="C1360" s="268" t="s">
        <v>172</v>
      </c>
      <c r="D1360" s="99" t="s">
        <v>28</v>
      </c>
      <c r="E1360" s="54">
        <v>5002100301</v>
      </c>
      <c r="F1360" s="56">
        <v>24</v>
      </c>
      <c r="G1360" s="54" t="s">
        <v>26</v>
      </c>
      <c r="H1360" s="54" t="s">
        <v>52</v>
      </c>
      <c r="I1360" s="54">
        <v>18</v>
      </c>
      <c r="J1360" s="57">
        <v>2512</v>
      </c>
      <c r="K1360" s="57">
        <v>2397</v>
      </c>
      <c r="L1360" s="57">
        <v>2551</v>
      </c>
      <c r="M1360" s="57">
        <v>5796</v>
      </c>
      <c r="N1360" s="57">
        <v>5677</v>
      </c>
      <c r="O1360" s="57">
        <v>5733</v>
      </c>
      <c r="P1360" s="57">
        <v>6225</v>
      </c>
      <c r="Q1360" s="57">
        <v>5677</v>
      </c>
      <c r="R1360" s="57">
        <v>6079</v>
      </c>
      <c r="S1360" s="57">
        <v>6434</v>
      </c>
      <c r="T1360" s="57">
        <v>5967</v>
      </c>
      <c r="U1360" s="57">
        <v>6384</v>
      </c>
    </row>
    <row r="1361" spans="1:21" x14ac:dyDescent="0.2">
      <c r="A1361" s="266" t="s">
        <v>172</v>
      </c>
      <c r="B1361" s="267" t="s">
        <v>172</v>
      </c>
      <c r="C1361" s="268" t="s">
        <v>172</v>
      </c>
      <c r="D1361" s="99" t="s">
        <v>28</v>
      </c>
      <c r="E1361" s="54">
        <v>5002179676</v>
      </c>
      <c r="F1361" s="56">
        <v>24</v>
      </c>
      <c r="G1361" s="54" t="s">
        <v>26</v>
      </c>
      <c r="H1361" s="54" t="s">
        <v>52</v>
      </c>
      <c r="I1361" s="54">
        <v>18</v>
      </c>
      <c r="J1361" s="57">
        <v>3718</v>
      </c>
      <c r="K1361" s="57"/>
      <c r="L1361" s="57">
        <v>3696</v>
      </c>
      <c r="M1361" s="57"/>
      <c r="N1361" s="57">
        <v>3742</v>
      </c>
      <c r="O1361" s="57"/>
      <c r="P1361" s="57">
        <v>3779</v>
      </c>
      <c r="Q1361" s="57"/>
      <c r="R1361" s="57">
        <v>3839</v>
      </c>
      <c r="S1361" s="57"/>
      <c r="T1361" s="57">
        <v>3525</v>
      </c>
      <c r="U1361" s="57"/>
    </row>
    <row r="1362" spans="1:21" x14ac:dyDescent="0.2">
      <c r="A1362" s="266" t="s">
        <v>172</v>
      </c>
      <c r="B1362" s="267" t="s">
        <v>172</v>
      </c>
      <c r="C1362" s="268" t="s">
        <v>172</v>
      </c>
      <c r="D1362" s="99" t="s">
        <v>28</v>
      </c>
      <c r="E1362" s="54">
        <v>5002151631</v>
      </c>
      <c r="F1362" s="56">
        <v>24</v>
      </c>
      <c r="G1362" s="54" t="s">
        <v>26</v>
      </c>
      <c r="H1362" s="54" t="s">
        <v>52</v>
      </c>
      <c r="I1362" s="54">
        <v>18</v>
      </c>
      <c r="J1362" s="57">
        <v>3965</v>
      </c>
      <c r="K1362" s="57">
        <v>3397</v>
      </c>
      <c r="L1362" s="57">
        <v>3419</v>
      </c>
      <c r="M1362" s="57">
        <v>3802</v>
      </c>
      <c r="N1362" s="57">
        <v>3530</v>
      </c>
      <c r="O1362" s="57">
        <v>3737</v>
      </c>
      <c r="P1362" s="57">
        <v>4122</v>
      </c>
      <c r="Q1362" s="57">
        <v>3900</v>
      </c>
      <c r="R1362" s="57">
        <v>4093</v>
      </c>
      <c r="S1362" s="57">
        <v>3789</v>
      </c>
      <c r="T1362" s="57">
        <v>3656</v>
      </c>
      <c r="U1362" s="57">
        <v>3996</v>
      </c>
    </row>
    <row r="1363" spans="1:21" x14ac:dyDescent="0.2">
      <c r="A1363" s="266" t="s">
        <v>172</v>
      </c>
      <c r="B1363" s="267" t="s">
        <v>172</v>
      </c>
      <c r="C1363" s="268" t="s">
        <v>172</v>
      </c>
      <c r="D1363" s="99" t="s">
        <v>28</v>
      </c>
      <c r="E1363" s="54">
        <v>5002196396</v>
      </c>
      <c r="F1363" s="56">
        <v>24</v>
      </c>
      <c r="G1363" s="54" t="s">
        <v>26</v>
      </c>
      <c r="H1363" s="54" t="s">
        <v>52</v>
      </c>
      <c r="I1363" s="54">
        <v>18</v>
      </c>
      <c r="J1363" s="57"/>
      <c r="K1363" s="57">
        <v>8662</v>
      </c>
      <c r="L1363" s="57"/>
      <c r="M1363" s="57">
        <v>8507</v>
      </c>
      <c r="N1363" s="57"/>
      <c r="O1363" s="57">
        <v>9122</v>
      </c>
      <c r="P1363" s="57"/>
      <c r="Q1363" s="57">
        <v>9242</v>
      </c>
      <c r="R1363" s="57"/>
      <c r="S1363" s="57">
        <v>8978</v>
      </c>
      <c r="T1363" s="57"/>
      <c r="U1363" s="57">
        <v>12882</v>
      </c>
    </row>
    <row r="1364" spans="1:21" x14ac:dyDescent="0.2">
      <c r="A1364" s="266" t="s">
        <v>172</v>
      </c>
      <c r="B1364" s="267" t="s">
        <v>172</v>
      </c>
      <c r="C1364" s="268" t="s">
        <v>172</v>
      </c>
      <c r="D1364" s="99" t="s">
        <v>28</v>
      </c>
      <c r="E1364" s="54">
        <v>5002217512</v>
      </c>
      <c r="F1364" s="56">
        <v>24</v>
      </c>
      <c r="G1364" s="54" t="s">
        <v>26</v>
      </c>
      <c r="H1364" s="54" t="s">
        <v>52</v>
      </c>
      <c r="I1364" s="54">
        <v>18</v>
      </c>
      <c r="J1364" s="57">
        <v>2738</v>
      </c>
      <c r="K1364" s="57">
        <v>2597</v>
      </c>
      <c r="L1364" s="57">
        <v>2668</v>
      </c>
      <c r="M1364" s="57">
        <v>2841</v>
      </c>
      <c r="N1364" s="57">
        <v>2820</v>
      </c>
      <c r="O1364" s="57">
        <v>2855</v>
      </c>
      <c r="P1364" s="57">
        <v>3138</v>
      </c>
      <c r="Q1364" s="57">
        <v>2841</v>
      </c>
      <c r="R1364" s="57">
        <v>2897</v>
      </c>
      <c r="S1364" s="57">
        <v>3038</v>
      </c>
      <c r="T1364" s="57">
        <v>2725</v>
      </c>
      <c r="U1364" s="57">
        <v>2992</v>
      </c>
    </row>
    <row r="1365" spans="1:21" x14ac:dyDescent="0.2">
      <c r="A1365" s="266" t="s">
        <v>172</v>
      </c>
      <c r="B1365" s="267" t="s">
        <v>172</v>
      </c>
      <c r="C1365" s="268" t="s">
        <v>172</v>
      </c>
      <c r="D1365" s="99" t="s">
        <v>28</v>
      </c>
      <c r="E1365" s="54">
        <v>5002166877</v>
      </c>
      <c r="F1365" s="56">
        <v>24</v>
      </c>
      <c r="G1365" s="54" t="s">
        <v>26</v>
      </c>
      <c r="H1365" s="54" t="s">
        <v>52</v>
      </c>
      <c r="I1365" s="54">
        <v>18</v>
      </c>
      <c r="J1365" s="57">
        <v>3488</v>
      </c>
      <c r="K1365" s="57">
        <v>2880</v>
      </c>
      <c r="L1365" s="57">
        <v>3594</v>
      </c>
      <c r="M1365" s="57">
        <v>6074</v>
      </c>
      <c r="N1365" s="57">
        <v>6303</v>
      </c>
      <c r="O1365" s="57">
        <v>6231</v>
      </c>
      <c r="P1365" s="57">
        <v>6347</v>
      </c>
      <c r="Q1365" s="57">
        <v>6724</v>
      </c>
      <c r="R1365" s="57">
        <v>6320</v>
      </c>
      <c r="S1365" s="57">
        <v>6718</v>
      </c>
      <c r="T1365" s="57">
        <v>6072</v>
      </c>
      <c r="U1365" s="57">
        <v>6239</v>
      </c>
    </row>
    <row r="1366" spans="1:21" x14ac:dyDescent="0.2">
      <c r="A1366" s="266" t="s">
        <v>172</v>
      </c>
      <c r="B1366" s="267" t="s">
        <v>172</v>
      </c>
      <c r="C1366" s="268" t="s">
        <v>172</v>
      </c>
      <c r="D1366" s="99" t="s">
        <v>28</v>
      </c>
      <c r="E1366" s="54">
        <v>5002118537</v>
      </c>
      <c r="F1366" s="56">
        <v>24</v>
      </c>
      <c r="G1366" s="54" t="s">
        <v>26</v>
      </c>
      <c r="H1366" s="54" t="s">
        <v>52</v>
      </c>
      <c r="I1366" s="54">
        <v>18</v>
      </c>
      <c r="J1366" s="57">
        <v>841</v>
      </c>
      <c r="K1366" s="57">
        <v>778</v>
      </c>
      <c r="L1366" s="57">
        <v>1078</v>
      </c>
      <c r="M1366" s="57">
        <v>1973</v>
      </c>
      <c r="N1366" s="57">
        <v>3604</v>
      </c>
      <c r="O1366" s="57">
        <v>3569</v>
      </c>
      <c r="P1366" s="57">
        <v>3723</v>
      </c>
      <c r="Q1366" s="57">
        <v>3970</v>
      </c>
      <c r="R1366" s="57">
        <v>3618</v>
      </c>
      <c r="S1366" s="57">
        <v>3867</v>
      </c>
      <c r="T1366" s="57">
        <v>3620</v>
      </c>
      <c r="U1366" s="57">
        <v>3786</v>
      </c>
    </row>
    <row r="1367" spans="1:21" x14ac:dyDescent="0.2">
      <c r="A1367" s="266" t="s">
        <v>172</v>
      </c>
      <c r="B1367" s="267" t="s">
        <v>172</v>
      </c>
      <c r="C1367" s="268" t="s">
        <v>172</v>
      </c>
      <c r="D1367" s="99" t="s">
        <v>28</v>
      </c>
      <c r="E1367" s="54">
        <v>5002076386</v>
      </c>
      <c r="F1367" s="56">
        <v>24</v>
      </c>
      <c r="G1367" s="54" t="s">
        <v>26</v>
      </c>
      <c r="H1367" s="54" t="s">
        <v>52</v>
      </c>
      <c r="I1367" s="54">
        <v>18</v>
      </c>
      <c r="J1367" s="57"/>
      <c r="K1367" s="57">
        <v>11150</v>
      </c>
      <c r="L1367" s="57"/>
      <c r="M1367" s="57">
        <v>11931</v>
      </c>
      <c r="N1367" s="57"/>
      <c r="O1367" s="57">
        <v>12147</v>
      </c>
      <c r="P1367" s="57"/>
      <c r="Q1367" s="57">
        <v>12566</v>
      </c>
      <c r="R1367" s="57"/>
      <c r="S1367" s="57">
        <v>11038</v>
      </c>
      <c r="T1367" s="57"/>
      <c r="U1367" s="57">
        <v>12120</v>
      </c>
    </row>
    <row r="1368" spans="1:21" x14ac:dyDescent="0.2">
      <c r="A1368" s="266" t="s">
        <v>172</v>
      </c>
      <c r="B1368" s="267" t="s">
        <v>172</v>
      </c>
      <c r="C1368" s="268" t="s">
        <v>172</v>
      </c>
      <c r="D1368" s="99" t="s">
        <v>28</v>
      </c>
      <c r="E1368" s="54">
        <v>5000897349</v>
      </c>
      <c r="F1368" s="56">
        <v>24</v>
      </c>
      <c r="G1368" s="54" t="s">
        <v>26</v>
      </c>
      <c r="H1368" s="54" t="s">
        <v>52</v>
      </c>
      <c r="I1368" s="54">
        <v>18</v>
      </c>
      <c r="J1368" s="57">
        <v>6459</v>
      </c>
      <c r="K1368" s="57">
        <v>6081</v>
      </c>
      <c r="L1368" s="57">
        <v>6475</v>
      </c>
      <c r="M1368" s="57">
        <v>6356</v>
      </c>
      <c r="N1368" s="57">
        <v>6378</v>
      </c>
      <c r="O1368" s="57">
        <v>7131</v>
      </c>
      <c r="P1368" s="57">
        <v>5903</v>
      </c>
      <c r="Q1368" s="57">
        <v>5838</v>
      </c>
      <c r="R1368" s="57">
        <v>6108</v>
      </c>
      <c r="S1368" s="57">
        <v>5626</v>
      </c>
      <c r="T1368" s="57">
        <v>5936</v>
      </c>
      <c r="U1368" s="57">
        <v>6472</v>
      </c>
    </row>
    <row r="1369" spans="1:21" x14ac:dyDescent="0.2">
      <c r="A1369" s="266" t="s">
        <v>172</v>
      </c>
      <c r="B1369" s="267" t="s">
        <v>172</v>
      </c>
      <c r="C1369" s="268" t="s">
        <v>172</v>
      </c>
      <c r="D1369" s="99" t="s">
        <v>28</v>
      </c>
      <c r="E1369" s="54">
        <v>5002194770</v>
      </c>
      <c r="F1369" s="56">
        <v>24</v>
      </c>
      <c r="G1369" s="54" t="s">
        <v>26</v>
      </c>
      <c r="H1369" s="54" t="s">
        <v>52</v>
      </c>
      <c r="I1369" s="54">
        <v>18</v>
      </c>
      <c r="J1369" s="57">
        <v>2122</v>
      </c>
      <c r="K1369" s="57">
        <v>2361</v>
      </c>
      <c r="L1369" s="57">
        <v>2178</v>
      </c>
      <c r="M1369" s="57">
        <v>2148</v>
      </c>
      <c r="N1369" s="57">
        <v>2187</v>
      </c>
      <c r="O1369" s="57">
        <v>2278</v>
      </c>
      <c r="P1369" s="57">
        <v>2260</v>
      </c>
      <c r="Q1369" s="57">
        <v>2288</v>
      </c>
      <c r="R1369" s="57">
        <v>2447</v>
      </c>
      <c r="S1369" s="57">
        <v>2266</v>
      </c>
      <c r="T1369" s="57">
        <v>2331</v>
      </c>
      <c r="U1369" s="57">
        <v>2276</v>
      </c>
    </row>
    <row r="1370" spans="1:21" x14ac:dyDescent="0.2">
      <c r="A1370" s="266" t="s">
        <v>172</v>
      </c>
      <c r="B1370" s="267" t="s">
        <v>172</v>
      </c>
      <c r="C1370" s="268" t="s">
        <v>172</v>
      </c>
      <c r="D1370" s="99" t="s">
        <v>28</v>
      </c>
      <c r="E1370" s="54">
        <v>5002278086</v>
      </c>
      <c r="F1370" s="56">
        <v>24</v>
      </c>
      <c r="G1370" s="54" t="s">
        <v>26</v>
      </c>
      <c r="H1370" s="54" t="s">
        <v>52</v>
      </c>
      <c r="I1370" s="54">
        <v>18</v>
      </c>
      <c r="J1370" s="57">
        <v>4955</v>
      </c>
      <c r="K1370" s="57"/>
      <c r="L1370" s="57">
        <v>4941</v>
      </c>
      <c r="M1370" s="57"/>
      <c r="N1370" s="57">
        <v>5203</v>
      </c>
      <c r="O1370" s="57"/>
      <c r="P1370" s="57">
        <v>4093</v>
      </c>
      <c r="Q1370" s="57"/>
      <c r="R1370" s="57">
        <v>4186</v>
      </c>
      <c r="S1370" s="57"/>
      <c r="T1370" s="57">
        <v>4502</v>
      </c>
      <c r="U1370" s="57"/>
    </row>
    <row r="1371" spans="1:21" x14ac:dyDescent="0.2">
      <c r="A1371" s="266" t="s">
        <v>172</v>
      </c>
      <c r="B1371" s="267" t="s">
        <v>172</v>
      </c>
      <c r="C1371" s="268" t="s">
        <v>172</v>
      </c>
      <c r="D1371" s="99" t="s">
        <v>28</v>
      </c>
      <c r="E1371" s="54">
        <v>5002281315</v>
      </c>
      <c r="F1371" s="55">
        <v>25</v>
      </c>
      <c r="G1371" s="54" t="s">
        <v>25</v>
      </c>
      <c r="H1371" s="54" t="s">
        <v>52</v>
      </c>
      <c r="I1371" s="54">
        <v>18</v>
      </c>
      <c r="J1371" s="57">
        <v>165200</v>
      </c>
      <c r="K1371" s="57">
        <v>164800</v>
      </c>
      <c r="L1371" s="57">
        <v>190800</v>
      </c>
      <c r="M1371" s="57">
        <v>225200</v>
      </c>
      <c r="N1371" s="57">
        <v>256000</v>
      </c>
      <c r="O1371" s="57">
        <v>294800</v>
      </c>
      <c r="P1371" s="57">
        <v>321600</v>
      </c>
      <c r="Q1371" s="57">
        <v>366800</v>
      </c>
      <c r="R1371" s="57">
        <v>354400</v>
      </c>
      <c r="S1371" s="57">
        <v>396400</v>
      </c>
      <c r="T1371" s="57">
        <v>357200</v>
      </c>
      <c r="U1371" s="57">
        <v>373200</v>
      </c>
    </row>
    <row r="1372" spans="1:21" x14ac:dyDescent="0.2">
      <c r="A1372" s="266" t="s">
        <v>172</v>
      </c>
      <c r="B1372" s="267" t="s">
        <v>172</v>
      </c>
      <c r="C1372" s="268" t="s">
        <v>172</v>
      </c>
      <c r="D1372" s="99" t="s">
        <v>28</v>
      </c>
      <c r="E1372" s="54">
        <v>5002281316</v>
      </c>
      <c r="F1372" s="55">
        <v>25</v>
      </c>
      <c r="G1372" s="54" t="s">
        <v>25</v>
      </c>
      <c r="H1372" s="54" t="s">
        <v>52</v>
      </c>
      <c r="I1372" s="54">
        <v>18</v>
      </c>
      <c r="J1372" s="57">
        <v>144000</v>
      </c>
      <c r="K1372" s="57">
        <v>142000</v>
      </c>
      <c r="L1372" s="57">
        <v>148800</v>
      </c>
      <c r="M1372" s="57">
        <v>165200</v>
      </c>
      <c r="N1372" s="57">
        <v>176400</v>
      </c>
      <c r="O1372" s="57">
        <v>194400</v>
      </c>
      <c r="P1372" s="57">
        <v>220000</v>
      </c>
      <c r="Q1372" s="57">
        <v>213600</v>
      </c>
      <c r="R1372" s="57">
        <v>217600</v>
      </c>
      <c r="S1372" s="57">
        <v>247600</v>
      </c>
      <c r="T1372" s="57">
        <v>232000</v>
      </c>
      <c r="U1372" s="57">
        <v>239200</v>
      </c>
    </row>
    <row r="1373" spans="1:21" x14ac:dyDescent="0.2">
      <c r="A1373" s="266" t="s">
        <v>172</v>
      </c>
      <c r="B1373" s="267" t="s">
        <v>172</v>
      </c>
      <c r="C1373" s="268" t="s">
        <v>172</v>
      </c>
      <c r="D1373" s="99" t="s">
        <v>28</v>
      </c>
      <c r="E1373" s="54">
        <v>5002281317</v>
      </c>
      <c r="F1373" s="55">
        <v>25</v>
      </c>
      <c r="G1373" s="54" t="s">
        <v>25</v>
      </c>
      <c r="H1373" s="54" t="s">
        <v>52</v>
      </c>
      <c r="I1373" s="54">
        <v>18</v>
      </c>
      <c r="J1373" s="57">
        <v>162400</v>
      </c>
      <c r="K1373" s="57">
        <v>160400</v>
      </c>
      <c r="L1373" s="57">
        <v>192800</v>
      </c>
      <c r="M1373" s="57">
        <v>215200</v>
      </c>
      <c r="N1373" s="57">
        <v>237600</v>
      </c>
      <c r="O1373" s="57">
        <v>255600</v>
      </c>
      <c r="P1373" s="57">
        <v>270400</v>
      </c>
      <c r="Q1373" s="57">
        <v>318400</v>
      </c>
      <c r="R1373" s="57">
        <v>312400</v>
      </c>
      <c r="S1373" s="57">
        <v>370400</v>
      </c>
      <c r="T1373" s="57">
        <v>340000</v>
      </c>
      <c r="U1373" s="57">
        <v>357600</v>
      </c>
    </row>
    <row r="1374" spans="1:21" x14ac:dyDescent="0.2">
      <c r="A1374" s="266" t="s">
        <v>172</v>
      </c>
      <c r="B1374" s="267" t="s">
        <v>172</v>
      </c>
      <c r="C1374" s="268" t="s">
        <v>172</v>
      </c>
      <c r="D1374" s="99" t="s">
        <v>28</v>
      </c>
      <c r="E1374" s="54">
        <v>5002219455</v>
      </c>
      <c r="F1374" s="56">
        <v>24</v>
      </c>
      <c r="G1374" s="54" t="s">
        <v>26</v>
      </c>
      <c r="H1374" s="54" t="s">
        <v>52</v>
      </c>
      <c r="I1374" s="54">
        <v>18</v>
      </c>
      <c r="J1374" s="57">
        <v>5902</v>
      </c>
      <c r="K1374" s="57">
        <v>6162</v>
      </c>
      <c r="L1374" s="57">
        <v>5993</v>
      </c>
      <c r="M1374" s="57">
        <v>6950</v>
      </c>
      <c r="N1374" s="57">
        <v>7553</v>
      </c>
      <c r="O1374" s="57">
        <v>7333</v>
      </c>
      <c r="P1374" s="57">
        <v>8330</v>
      </c>
      <c r="Q1374" s="57">
        <v>7799</v>
      </c>
      <c r="R1374" s="57">
        <v>8345</v>
      </c>
      <c r="S1374" s="57">
        <v>7888</v>
      </c>
      <c r="T1374" s="57">
        <v>7882</v>
      </c>
      <c r="U1374" s="57">
        <v>8608</v>
      </c>
    </row>
    <row r="1375" spans="1:21" x14ac:dyDescent="0.2">
      <c r="A1375" s="266" t="s">
        <v>172</v>
      </c>
      <c r="B1375" s="267" t="s">
        <v>172</v>
      </c>
      <c r="C1375" s="268" t="s">
        <v>172</v>
      </c>
      <c r="D1375" s="99" t="s">
        <v>28</v>
      </c>
      <c r="E1375" s="54">
        <v>5002260125</v>
      </c>
      <c r="F1375" s="56">
        <v>24</v>
      </c>
      <c r="G1375" s="54" t="s">
        <v>26</v>
      </c>
      <c r="H1375" s="54" t="s">
        <v>52</v>
      </c>
      <c r="I1375" s="54">
        <v>18</v>
      </c>
      <c r="J1375" s="57">
        <v>3443</v>
      </c>
      <c r="K1375" s="57">
        <v>3691</v>
      </c>
      <c r="L1375" s="57">
        <v>3405</v>
      </c>
      <c r="M1375" s="57">
        <v>3453</v>
      </c>
      <c r="N1375" s="57">
        <v>6014</v>
      </c>
      <c r="O1375" s="57">
        <v>6286</v>
      </c>
      <c r="P1375" s="57">
        <v>6396</v>
      </c>
      <c r="Q1375" s="57">
        <v>6870</v>
      </c>
      <c r="R1375" s="57">
        <v>6467</v>
      </c>
      <c r="S1375" s="57">
        <v>6811</v>
      </c>
      <c r="T1375" s="57">
        <v>6152</v>
      </c>
      <c r="U1375" s="57">
        <v>6483</v>
      </c>
    </row>
    <row r="1376" spans="1:21" x14ac:dyDescent="0.2">
      <c r="A1376" s="266" t="s">
        <v>172</v>
      </c>
      <c r="B1376" s="267" t="s">
        <v>172</v>
      </c>
      <c r="C1376" s="268" t="s">
        <v>172</v>
      </c>
      <c r="D1376" s="99" t="s">
        <v>28</v>
      </c>
      <c r="E1376" s="54">
        <v>5001280082</v>
      </c>
      <c r="F1376" s="56">
        <v>24</v>
      </c>
      <c r="G1376" s="54" t="s">
        <v>26</v>
      </c>
      <c r="H1376" s="54" t="s">
        <v>52</v>
      </c>
      <c r="I1376" s="54">
        <v>18</v>
      </c>
      <c r="J1376" s="57">
        <v>3785</v>
      </c>
      <c r="K1376" s="57">
        <v>3556</v>
      </c>
      <c r="L1376" s="57">
        <v>3762</v>
      </c>
      <c r="M1376" s="57">
        <v>3784</v>
      </c>
      <c r="N1376" s="57">
        <v>3712</v>
      </c>
      <c r="O1376" s="57">
        <v>4187</v>
      </c>
      <c r="P1376" s="57">
        <v>4139</v>
      </c>
      <c r="Q1376" s="57">
        <v>4183</v>
      </c>
      <c r="R1376" s="57">
        <v>4149</v>
      </c>
      <c r="S1376" s="57">
        <v>3656</v>
      </c>
      <c r="T1376" s="57">
        <v>4330</v>
      </c>
      <c r="U1376" s="57">
        <v>4087.0970000000002</v>
      </c>
    </row>
    <row r="1377" spans="1:21" x14ac:dyDescent="0.2">
      <c r="A1377" s="266" t="s">
        <v>172</v>
      </c>
      <c r="B1377" s="267" t="s">
        <v>172</v>
      </c>
      <c r="C1377" s="268" t="s">
        <v>172</v>
      </c>
      <c r="D1377" s="99" t="s">
        <v>28</v>
      </c>
      <c r="E1377" s="54">
        <v>5002304518</v>
      </c>
      <c r="F1377" s="56">
        <v>24</v>
      </c>
      <c r="G1377" s="54" t="s">
        <v>26</v>
      </c>
      <c r="H1377" s="54" t="s">
        <v>52</v>
      </c>
      <c r="I1377" s="54">
        <v>18</v>
      </c>
      <c r="J1377" s="57">
        <v>2444</v>
      </c>
      <c r="K1377" s="57">
        <v>2324</v>
      </c>
      <c r="L1377" s="57">
        <v>2555</v>
      </c>
      <c r="M1377" s="57">
        <v>2381</v>
      </c>
      <c r="N1377" s="57">
        <v>2463</v>
      </c>
      <c r="O1377" s="57">
        <v>2628</v>
      </c>
      <c r="P1377" s="57">
        <v>2599</v>
      </c>
      <c r="Q1377" s="57">
        <v>2540</v>
      </c>
      <c r="R1377" s="57">
        <v>2854</v>
      </c>
      <c r="S1377" s="57">
        <v>2433</v>
      </c>
      <c r="T1377" s="57">
        <v>2636</v>
      </c>
      <c r="U1377" s="57">
        <v>2940</v>
      </c>
    </row>
    <row r="1378" spans="1:21" x14ac:dyDescent="0.2">
      <c r="A1378" s="266" t="s">
        <v>172</v>
      </c>
      <c r="B1378" s="267" t="s">
        <v>172</v>
      </c>
      <c r="C1378" s="268" t="s">
        <v>172</v>
      </c>
      <c r="D1378" s="99" t="s">
        <v>28</v>
      </c>
      <c r="E1378" s="54">
        <v>5002304316</v>
      </c>
      <c r="F1378" s="56">
        <v>24</v>
      </c>
      <c r="G1378" s="54" t="s">
        <v>26</v>
      </c>
      <c r="H1378" s="54" t="s">
        <v>52</v>
      </c>
      <c r="I1378" s="54">
        <v>18</v>
      </c>
      <c r="J1378" s="57">
        <v>2802</v>
      </c>
      <c r="K1378" s="57">
        <v>2605</v>
      </c>
      <c r="L1378" s="57">
        <v>3095</v>
      </c>
      <c r="M1378" s="57">
        <v>2921</v>
      </c>
      <c r="N1378" s="57">
        <v>2869</v>
      </c>
      <c r="O1378" s="57">
        <v>3212</v>
      </c>
      <c r="P1378" s="57">
        <v>2916</v>
      </c>
      <c r="Q1378" s="57">
        <v>2928</v>
      </c>
      <c r="R1378" s="57">
        <v>3394</v>
      </c>
      <c r="S1378" s="57">
        <v>2986</v>
      </c>
      <c r="T1378" s="57">
        <v>2939</v>
      </c>
      <c r="U1378" s="57">
        <v>2915</v>
      </c>
    </row>
    <row r="1379" spans="1:21" x14ac:dyDescent="0.2">
      <c r="A1379" s="266" t="s">
        <v>172</v>
      </c>
      <c r="B1379" s="267" t="s">
        <v>172</v>
      </c>
      <c r="C1379" s="268" t="s">
        <v>172</v>
      </c>
      <c r="D1379" s="99" t="s">
        <v>28</v>
      </c>
      <c r="E1379" s="54">
        <v>5002305524</v>
      </c>
      <c r="F1379" s="56">
        <v>24</v>
      </c>
      <c r="G1379" s="54" t="s">
        <v>26</v>
      </c>
      <c r="H1379" s="54" t="s">
        <v>52</v>
      </c>
      <c r="I1379" s="54">
        <v>18</v>
      </c>
      <c r="J1379" s="57">
        <v>4731</v>
      </c>
      <c r="K1379" s="57">
        <v>7489</v>
      </c>
      <c r="L1379" s="57">
        <v>7162</v>
      </c>
      <c r="M1379" s="57">
        <v>7341</v>
      </c>
      <c r="N1379" s="57">
        <v>8519</v>
      </c>
      <c r="O1379" s="57">
        <v>8177</v>
      </c>
      <c r="P1379" s="57">
        <v>7836</v>
      </c>
      <c r="Q1379" s="57">
        <v>8932</v>
      </c>
      <c r="R1379" s="57">
        <v>7548</v>
      </c>
      <c r="S1379" s="57">
        <v>7411</v>
      </c>
      <c r="T1379" s="57">
        <v>7931</v>
      </c>
      <c r="U1379" s="57">
        <v>7733</v>
      </c>
    </row>
    <row r="1380" spans="1:21" x14ac:dyDescent="0.2">
      <c r="A1380" s="266" t="s">
        <v>172</v>
      </c>
      <c r="B1380" s="267" t="s">
        <v>172</v>
      </c>
      <c r="C1380" s="268" t="s">
        <v>172</v>
      </c>
      <c r="D1380" s="99" t="s">
        <v>28</v>
      </c>
      <c r="E1380" s="54">
        <v>5002281791</v>
      </c>
      <c r="F1380" s="56">
        <v>24</v>
      </c>
      <c r="G1380" s="54" t="s">
        <v>26</v>
      </c>
      <c r="H1380" s="54" t="s">
        <v>52</v>
      </c>
      <c r="I1380" s="54">
        <v>18</v>
      </c>
      <c r="J1380" s="57">
        <v>4720</v>
      </c>
      <c r="K1380" s="57">
        <v>4738</v>
      </c>
      <c r="L1380" s="57">
        <v>4755</v>
      </c>
      <c r="M1380" s="57">
        <v>4691</v>
      </c>
      <c r="N1380" s="57">
        <v>5246</v>
      </c>
      <c r="O1380" s="57">
        <v>4931</v>
      </c>
      <c r="P1380" s="57">
        <v>5003</v>
      </c>
      <c r="Q1380" s="57">
        <v>5091</v>
      </c>
      <c r="R1380" s="57">
        <v>5077</v>
      </c>
      <c r="S1380" s="57">
        <v>4712</v>
      </c>
      <c r="T1380" s="57">
        <v>5148</v>
      </c>
      <c r="U1380" s="57">
        <v>5059</v>
      </c>
    </row>
    <row r="1381" spans="1:21" x14ac:dyDescent="0.2">
      <c r="A1381" s="266" t="s">
        <v>172</v>
      </c>
      <c r="B1381" s="267" t="s">
        <v>172</v>
      </c>
      <c r="C1381" s="268" t="s">
        <v>172</v>
      </c>
      <c r="D1381" s="99" t="s">
        <v>28</v>
      </c>
      <c r="E1381" s="54">
        <v>5002331852</v>
      </c>
      <c r="F1381" s="56">
        <v>24</v>
      </c>
      <c r="G1381" s="54" t="s">
        <v>26</v>
      </c>
      <c r="H1381" s="54" t="s">
        <v>52</v>
      </c>
      <c r="I1381" s="54">
        <v>18</v>
      </c>
      <c r="J1381" s="57">
        <v>2658</v>
      </c>
      <c r="K1381" s="57">
        <v>3199</v>
      </c>
      <c r="L1381" s="57">
        <v>3409</v>
      </c>
      <c r="M1381" s="57">
        <v>3357</v>
      </c>
      <c r="N1381" s="57">
        <v>3253</v>
      </c>
      <c r="O1381" s="57">
        <v>3587</v>
      </c>
      <c r="P1381" s="57">
        <v>3574</v>
      </c>
      <c r="Q1381" s="57">
        <v>3692</v>
      </c>
      <c r="R1381" s="57">
        <v>3345</v>
      </c>
      <c r="S1381" s="57"/>
      <c r="T1381" s="57">
        <v>6405</v>
      </c>
      <c r="U1381" s="57">
        <v>3479</v>
      </c>
    </row>
    <row r="1382" spans="1:21" x14ac:dyDescent="0.2">
      <c r="A1382" s="266" t="s">
        <v>172</v>
      </c>
      <c r="B1382" s="267" t="s">
        <v>172</v>
      </c>
      <c r="C1382" s="268" t="s">
        <v>172</v>
      </c>
      <c r="D1382" s="99" t="s">
        <v>28</v>
      </c>
      <c r="E1382" s="54">
        <v>5000242259</v>
      </c>
      <c r="F1382" s="56">
        <v>24</v>
      </c>
      <c r="G1382" s="54" t="s">
        <v>26</v>
      </c>
      <c r="H1382" s="54" t="s">
        <v>52</v>
      </c>
      <c r="I1382" s="54">
        <v>18</v>
      </c>
      <c r="J1382" s="57">
        <v>450</v>
      </c>
      <c r="K1382" s="57">
        <v>4050</v>
      </c>
      <c r="L1382" s="57">
        <v>4400</v>
      </c>
      <c r="M1382" s="57">
        <v>4140</v>
      </c>
      <c r="N1382" s="57">
        <v>4290</v>
      </c>
      <c r="O1382" s="57">
        <v>4600</v>
      </c>
      <c r="P1382" s="57">
        <v>4180</v>
      </c>
      <c r="Q1382" s="57">
        <v>4410</v>
      </c>
      <c r="R1382" s="57">
        <v>8085.88</v>
      </c>
      <c r="S1382" s="57"/>
      <c r="T1382" s="57"/>
      <c r="U1382" s="57"/>
    </row>
    <row r="1383" spans="1:21" x14ac:dyDescent="0.2">
      <c r="A1383" s="266" t="s">
        <v>172</v>
      </c>
      <c r="B1383" s="267" t="s">
        <v>172</v>
      </c>
      <c r="C1383" s="268" t="s">
        <v>172</v>
      </c>
      <c r="D1383" s="99" t="s">
        <v>28</v>
      </c>
      <c r="E1383" s="54">
        <v>5000307543</v>
      </c>
      <c r="F1383" s="56">
        <v>24</v>
      </c>
      <c r="G1383" s="54" t="s">
        <v>26</v>
      </c>
      <c r="H1383" s="54" t="s">
        <v>52</v>
      </c>
      <c r="I1383" s="54">
        <v>18</v>
      </c>
      <c r="J1383" s="57">
        <v>3410</v>
      </c>
      <c r="K1383" s="57">
        <v>4642</v>
      </c>
      <c r="L1383" s="57">
        <v>1749</v>
      </c>
      <c r="M1383" s="57">
        <v>3042</v>
      </c>
      <c r="N1383" s="57">
        <v>3182</v>
      </c>
      <c r="O1383" s="57">
        <v>7453</v>
      </c>
      <c r="P1383" s="57">
        <v>7746</v>
      </c>
      <c r="Q1383" s="57">
        <v>7422</v>
      </c>
      <c r="R1383" s="57">
        <v>8433</v>
      </c>
      <c r="S1383" s="57">
        <v>7559</v>
      </c>
      <c r="T1383" s="57">
        <v>7519</v>
      </c>
      <c r="U1383" s="57">
        <v>8384</v>
      </c>
    </row>
    <row r="1384" spans="1:21" x14ac:dyDescent="0.2">
      <c r="A1384" s="266" t="s">
        <v>172</v>
      </c>
      <c r="B1384" s="267" t="s">
        <v>172</v>
      </c>
      <c r="C1384" s="268" t="s">
        <v>172</v>
      </c>
      <c r="D1384" s="99" t="s">
        <v>28</v>
      </c>
      <c r="E1384" s="54">
        <v>5002175550</v>
      </c>
      <c r="F1384" s="56">
        <v>24</v>
      </c>
      <c r="G1384" s="54" t="s">
        <v>26</v>
      </c>
      <c r="H1384" s="54" t="s">
        <v>52</v>
      </c>
      <c r="I1384" s="54">
        <v>18</v>
      </c>
      <c r="J1384" s="57">
        <v>7352.52</v>
      </c>
      <c r="K1384" s="57">
        <v>6272.72</v>
      </c>
      <c r="L1384" s="57">
        <v>4654.76</v>
      </c>
      <c r="M1384" s="57">
        <v>5360</v>
      </c>
      <c r="N1384" s="57">
        <v>5360</v>
      </c>
      <c r="O1384" s="57">
        <v>6080</v>
      </c>
      <c r="P1384" s="57">
        <v>7400</v>
      </c>
      <c r="Q1384" s="57">
        <v>6800</v>
      </c>
      <c r="R1384" s="57">
        <v>6200</v>
      </c>
      <c r="S1384" s="57">
        <v>5760</v>
      </c>
      <c r="T1384" s="57">
        <v>4960</v>
      </c>
      <c r="U1384" s="57">
        <v>5600</v>
      </c>
    </row>
    <row r="1385" spans="1:21" x14ac:dyDescent="0.2">
      <c r="A1385" s="266" t="s">
        <v>172</v>
      </c>
      <c r="B1385" s="267" t="s">
        <v>172</v>
      </c>
      <c r="C1385" s="268" t="s">
        <v>172</v>
      </c>
      <c r="D1385" s="99" t="s">
        <v>27</v>
      </c>
      <c r="E1385" s="54">
        <v>5000107827</v>
      </c>
      <c r="F1385" s="56">
        <v>24</v>
      </c>
      <c r="G1385" s="54" t="s">
        <v>26</v>
      </c>
      <c r="H1385" s="54" t="s">
        <v>52</v>
      </c>
      <c r="I1385" s="54">
        <v>10</v>
      </c>
      <c r="J1385" s="57">
        <v>985</v>
      </c>
      <c r="K1385" s="57">
        <v>697</v>
      </c>
      <c r="L1385" s="57">
        <v>626</v>
      </c>
      <c r="M1385" s="57">
        <v>820</v>
      </c>
      <c r="N1385" s="57">
        <v>969</v>
      </c>
      <c r="O1385" s="57">
        <v>877</v>
      </c>
      <c r="P1385" s="57">
        <v>819</v>
      </c>
      <c r="Q1385" s="57">
        <v>1136</v>
      </c>
      <c r="R1385" s="57">
        <v>869</v>
      </c>
      <c r="S1385" s="57">
        <v>699</v>
      </c>
      <c r="T1385" s="57">
        <v>920</v>
      </c>
      <c r="U1385" s="57">
        <v>999.11800000000005</v>
      </c>
    </row>
    <row r="1386" spans="1:21" x14ac:dyDescent="0.2">
      <c r="A1386" s="266" t="s">
        <v>172</v>
      </c>
      <c r="B1386" s="267" t="s">
        <v>172</v>
      </c>
      <c r="C1386" s="268" t="s">
        <v>172</v>
      </c>
      <c r="D1386" s="99" t="s">
        <v>27</v>
      </c>
      <c r="E1386" s="54">
        <v>5001941113</v>
      </c>
      <c r="F1386" s="56">
        <v>24</v>
      </c>
      <c r="G1386" s="54" t="s">
        <v>26</v>
      </c>
      <c r="H1386" s="54" t="s">
        <v>52</v>
      </c>
      <c r="I1386" s="54">
        <v>10</v>
      </c>
      <c r="J1386" s="57">
        <v>635</v>
      </c>
      <c r="K1386" s="57">
        <v>493</v>
      </c>
      <c r="L1386" s="57">
        <v>421</v>
      </c>
      <c r="M1386" s="57">
        <v>394</v>
      </c>
      <c r="N1386" s="57">
        <v>433</v>
      </c>
      <c r="O1386" s="57">
        <v>433</v>
      </c>
      <c r="P1386" s="57">
        <v>542</v>
      </c>
      <c r="Q1386" s="57">
        <v>491</v>
      </c>
      <c r="R1386" s="57">
        <v>362</v>
      </c>
      <c r="S1386" s="57">
        <v>177</v>
      </c>
      <c r="T1386" s="57">
        <v>256</v>
      </c>
      <c r="U1386" s="57">
        <v>208</v>
      </c>
    </row>
    <row r="1387" spans="1:21" x14ac:dyDescent="0.2">
      <c r="A1387" s="266" t="s">
        <v>172</v>
      </c>
      <c r="B1387" s="267" t="s">
        <v>172</v>
      </c>
      <c r="C1387" s="268" t="s">
        <v>172</v>
      </c>
      <c r="D1387" s="99" t="s">
        <v>27</v>
      </c>
      <c r="E1387" s="54">
        <v>5001461017</v>
      </c>
      <c r="F1387" s="56">
        <v>24</v>
      </c>
      <c r="G1387" s="54" t="s">
        <v>26</v>
      </c>
      <c r="H1387" s="54" t="s">
        <v>52</v>
      </c>
      <c r="I1387" s="54">
        <v>10</v>
      </c>
      <c r="J1387" s="57">
        <v>118</v>
      </c>
      <c r="K1387" s="57">
        <v>122</v>
      </c>
      <c r="L1387" s="57">
        <v>107</v>
      </c>
      <c r="M1387" s="57">
        <v>111</v>
      </c>
      <c r="N1387" s="57">
        <v>93</v>
      </c>
      <c r="O1387" s="57">
        <v>149</v>
      </c>
      <c r="P1387" s="57">
        <v>160</v>
      </c>
      <c r="Q1387" s="57">
        <v>90</v>
      </c>
      <c r="R1387" s="57">
        <v>93</v>
      </c>
      <c r="S1387" s="57">
        <v>99</v>
      </c>
      <c r="T1387" s="57">
        <v>112</v>
      </c>
      <c r="U1387" s="57">
        <v>182</v>
      </c>
    </row>
    <row r="1388" spans="1:21" x14ac:dyDescent="0.2">
      <c r="A1388" s="266" t="s">
        <v>172</v>
      </c>
      <c r="B1388" s="267" t="s">
        <v>172</v>
      </c>
      <c r="C1388" s="268" t="s">
        <v>172</v>
      </c>
      <c r="D1388" s="99" t="s">
        <v>27</v>
      </c>
      <c r="E1388" s="54">
        <v>5000706235</v>
      </c>
      <c r="F1388" s="56">
        <v>24</v>
      </c>
      <c r="G1388" s="54" t="s">
        <v>26</v>
      </c>
      <c r="H1388" s="54" t="s">
        <v>52</v>
      </c>
      <c r="I1388" s="54">
        <v>10</v>
      </c>
      <c r="J1388" s="57">
        <v>1950</v>
      </c>
      <c r="K1388" s="57">
        <v>1458</v>
      </c>
      <c r="L1388" s="57">
        <v>1132</v>
      </c>
      <c r="M1388" s="57">
        <v>1057</v>
      </c>
      <c r="N1388" s="57">
        <v>966</v>
      </c>
      <c r="O1388" s="57">
        <v>877</v>
      </c>
      <c r="P1388" s="57">
        <v>758</v>
      </c>
      <c r="Q1388" s="57">
        <v>775</v>
      </c>
      <c r="R1388" s="57">
        <v>748</v>
      </c>
      <c r="S1388" s="57">
        <v>853</v>
      </c>
      <c r="T1388" s="57">
        <v>1435</v>
      </c>
      <c r="U1388" s="57">
        <v>1363</v>
      </c>
    </row>
    <row r="1389" spans="1:21" x14ac:dyDescent="0.2">
      <c r="A1389" s="266" t="s">
        <v>172</v>
      </c>
      <c r="B1389" s="267" t="s">
        <v>172</v>
      </c>
      <c r="C1389" s="268" t="s">
        <v>172</v>
      </c>
      <c r="D1389" s="99" t="s">
        <v>27</v>
      </c>
      <c r="E1389" s="54">
        <v>5000335739</v>
      </c>
      <c r="F1389" s="56">
        <v>24</v>
      </c>
      <c r="G1389" s="54" t="s">
        <v>26</v>
      </c>
      <c r="H1389" s="54" t="s">
        <v>52</v>
      </c>
      <c r="I1389" s="54">
        <v>10</v>
      </c>
      <c r="J1389" s="57">
        <v>1255</v>
      </c>
      <c r="K1389" s="57">
        <v>1053</v>
      </c>
      <c r="L1389" s="57">
        <v>996</v>
      </c>
      <c r="M1389" s="57">
        <v>875</v>
      </c>
      <c r="N1389" s="57">
        <v>812</v>
      </c>
      <c r="O1389" s="57">
        <v>801</v>
      </c>
      <c r="P1389" s="57">
        <v>731</v>
      </c>
      <c r="Q1389" s="57">
        <v>633</v>
      </c>
      <c r="R1389" s="57">
        <v>622</v>
      </c>
      <c r="S1389" s="57">
        <v>740</v>
      </c>
      <c r="T1389" s="57">
        <v>944</v>
      </c>
      <c r="U1389" s="57">
        <v>1108</v>
      </c>
    </row>
    <row r="1390" spans="1:21" x14ac:dyDescent="0.2">
      <c r="A1390" s="266" t="s">
        <v>172</v>
      </c>
      <c r="B1390" s="267" t="s">
        <v>172</v>
      </c>
      <c r="C1390" s="268" t="s">
        <v>172</v>
      </c>
      <c r="D1390" s="99" t="s">
        <v>27</v>
      </c>
      <c r="E1390" s="54">
        <v>5001858803</v>
      </c>
      <c r="F1390" s="56">
        <v>24</v>
      </c>
      <c r="G1390" s="54" t="s">
        <v>26</v>
      </c>
      <c r="H1390" s="54" t="s">
        <v>52</v>
      </c>
      <c r="I1390" s="54">
        <v>10</v>
      </c>
      <c r="J1390" s="57">
        <v>1395</v>
      </c>
      <c r="K1390" s="57">
        <v>1136</v>
      </c>
      <c r="L1390" s="57">
        <v>1100</v>
      </c>
      <c r="M1390" s="57">
        <v>1055</v>
      </c>
      <c r="N1390" s="57">
        <v>1052</v>
      </c>
      <c r="O1390" s="57">
        <v>1019</v>
      </c>
      <c r="P1390" s="57">
        <v>922</v>
      </c>
      <c r="Q1390" s="57">
        <v>1004</v>
      </c>
      <c r="R1390" s="57">
        <v>868</v>
      </c>
      <c r="S1390" s="57">
        <v>902</v>
      </c>
      <c r="T1390" s="57">
        <v>1085</v>
      </c>
      <c r="U1390" s="57">
        <v>1087</v>
      </c>
    </row>
    <row r="1391" spans="1:21" x14ac:dyDescent="0.2">
      <c r="A1391" s="266" t="s">
        <v>172</v>
      </c>
      <c r="B1391" s="267" t="s">
        <v>172</v>
      </c>
      <c r="C1391" s="268" t="s">
        <v>172</v>
      </c>
      <c r="D1391" s="99" t="s">
        <v>27</v>
      </c>
      <c r="E1391" s="54">
        <v>5000134786</v>
      </c>
      <c r="F1391" s="56">
        <v>24</v>
      </c>
      <c r="G1391" s="54" t="s">
        <v>26</v>
      </c>
      <c r="H1391" s="54" t="s">
        <v>52</v>
      </c>
      <c r="I1391" s="54">
        <v>10</v>
      </c>
      <c r="J1391" s="57">
        <v>1734</v>
      </c>
      <c r="K1391" s="57">
        <v>623</v>
      </c>
      <c r="L1391" s="57">
        <v>304</v>
      </c>
      <c r="M1391" s="57">
        <v>275</v>
      </c>
      <c r="N1391" s="57">
        <v>744</v>
      </c>
      <c r="O1391" s="57">
        <v>883</v>
      </c>
      <c r="P1391" s="57">
        <v>762</v>
      </c>
      <c r="Q1391" s="57">
        <v>254</v>
      </c>
      <c r="R1391" s="57">
        <v>247</v>
      </c>
      <c r="S1391" s="57">
        <v>429</v>
      </c>
      <c r="T1391" s="57">
        <v>617</v>
      </c>
      <c r="U1391" s="57">
        <v>793</v>
      </c>
    </row>
    <row r="1392" spans="1:21" x14ac:dyDescent="0.2">
      <c r="A1392" s="266" t="s">
        <v>172</v>
      </c>
      <c r="B1392" s="267" t="s">
        <v>172</v>
      </c>
      <c r="C1392" s="268" t="s">
        <v>172</v>
      </c>
      <c r="D1392" s="99" t="s">
        <v>27</v>
      </c>
      <c r="E1392" s="54">
        <v>5000000539</v>
      </c>
      <c r="F1392" s="56">
        <v>24</v>
      </c>
      <c r="G1392" s="54" t="s">
        <v>26</v>
      </c>
      <c r="H1392" s="54" t="s">
        <v>52</v>
      </c>
      <c r="I1392" s="54">
        <v>10</v>
      </c>
      <c r="J1392" s="57">
        <v>228</v>
      </c>
      <c r="K1392" s="57">
        <v>211</v>
      </c>
      <c r="L1392" s="57">
        <v>179</v>
      </c>
      <c r="M1392" s="57">
        <v>139</v>
      </c>
      <c r="N1392" s="57">
        <v>129</v>
      </c>
      <c r="O1392" s="57">
        <v>102</v>
      </c>
      <c r="P1392" s="57">
        <v>90</v>
      </c>
      <c r="Q1392" s="57">
        <v>161</v>
      </c>
      <c r="R1392" s="57">
        <v>114</v>
      </c>
      <c r="S1392" s="57">
        <v>115</v>
      </c>
      <c r="T1392" s="57">
        <v>175</v>
      </c>
      <c r="U1392" s="57">
        <v>197</v>
      </c>
    </row>
    <row r="1393" spans="1:21" x14ac:dyDescent="0.2">
      <c r="A1393" s="266" t="s">
        <v>172</v>
      </c>
      <c r="B1393" s="267" t="s">
        <v>172</v>
      </c>
      <c r="C1393" s="268" t="s">
        <v>172</v>
      </c>
      <c r="D1393" s="99" t="s">
        <v>27</v>
      </c>
      <c r="E1393" s="54">
        <v>5001016487</v>
      </c>
      <c r="F1393" s="56">
        <v>24</v>
      </c>
      <c r="G1393" s="54" t="s">
        <v>26</v>
      </c>
      <c r="H1393" s="54" t="s">
        <v>52</v>
      </c>
      <c r="I1393" s="54">
        <v>10</v>
      </c>
      <c r="J1393" s="57">
        <v>10320</v>
      </c>
      <c r="K1393" s="57">
        <v>8400</v>
      </c>
      <c r="L1393" s="57">
        <v>7120</v>
      </c>
      <c r="M1393" s="57">
        <v>7440</v>
      </c>
      <c r="N1393" s="57">
        <v>7920</v>
      </c>
      <c r="O1393" s="57">
        <v>7280</v>
      </c>
      <c r="P1393" s="57">
        <v>6560</v>
      </c>
      <c r="Q1393" s="57">
        <v>7600</v>
      </c>
      <c r="R1393" s="57">
        <v>6960</v>
      </c>
      <c r="S1393" s="57">
        <v>8320</v>
      </c>
      <c r="T1393" s="57">
        <v>8720</v>
      </c>
      <c r="U1393" s="57">
        <v>8720</v>
      </c>
    </row>
    <row r="1394" spans="1:21" x14ac:dyDescent="0.2">
      <c r="A1394" s="266" t="s">
        <v>172</v>
      </c>
      <c r="B1394" s="267" t="s">
        <v>172</v>
      </c>
      <c r="C1394" s="268" t="s">
        <v>172</v>
      </c>
      <c r="D1394" s="99" t="s">
        <v>27</v>
      </c>
      <c r="E1394" s="54">
        <v>5001350488</v>
      </c>
      <c r="F1394" s="56">
        <v>24</v>
      </c>
      <c r="G1394" s="54" t="s">
        <v>26</v>
      </c>
      <c r="H1394" s="54" t="s">
        <v>52</v>
      </c>
      <c r="I1394" s="54">
        <v>10</v>
      </c>
      <c r="J1394" s="57">
        <v>161</v>
      </c>
      <c r="K1394" s="57">
        <v>169</v>
      </c>
      <c r="L1394" s="57">
        <v>143</v>
      </c>
      <c r="M1394" s="57">
        <v>142</v>
      </c>
      <c r="N1394" s="57">
        <v>93</v>
      </c>
      <c r="O1394" s="57">
        <v>100</v>
      </c>
      <c r="P1394" s="57">
        <v>126</v>
      </c>
      <c r="Q1394" s="57">
        <v>119</v>
      </c>
      <c r="R1394" s="57">
        <v>123</v>
      </c>
      <c r="S1394" s="57">
        <v>121</v>
      </c>
      <c r="T1394" s="57">
        <v>125</v>
      </c>
      <c r="U1394" s="57">
        <v>157</v>
      </c>
    </row>
    <row r="1395" spans="1:21" x14ac:dyDescent="0.2">
      <c r="A1395" s="266" t="s">
        <v>172</v>
      </c>
      <c r="B1395" s="267" t="s">
        <v>172</v>
      </c>
      <c r="C1395" s="268" t="s">
        <v>172</v>
      </c>
      <c r="D1395" s="99" t="s">
        <v>27</v>
      </c>
      <c r="E1395" s="54">
        <v>5000703558</v>
      </c>
      <c r="F1395" s="56">
        <v>24</v>
      </c>
      <c r="G1395" s="54" t="s">
        <v>26</v>
      </c>
      <c r="H1395" s="54" t="s">
        <v>52</v>
      </c>
      <c r="I1395" s="54">
        <v>10</v>
      </c>
      <c r="J1395" s="57">
        <v>1083</v>
      </c>
      <c r="K1395" s="57">
        <v>909</v>
      </c>
      <c r="L1395" s="57">
        <v>814</v>
      </c>
      <c r="M1395" s="57">
        <v>814</v>
      </c>
      <c r="N1395" s="57">
        <v>740</v>
      </c>
      <c r="O1395" s="57">
        <v>715</v>
      </c>
      <c r="P1395" s="57">
        <v>649</v>
      </c>
      <c r="Q1395" s="57">
        <v>706</v>
      </c>
      <c r="R1395" s="57">
        <v>690</v>
      </c>
      <c r="S1395" s="57">
        <v>642</v>
      </c>
      <c r="T1395" s="57">
        <v>855</v>
      </c>
      <c r="U1395" s="57">
        <v>878</v>
      </c>
    </row>
    <row r="1396" spans="1:21" x14ac:dyDescent="0.2">
      <c r="A1396" s="266" t="s">
        <v>172</v>
      </c>
      <c r="B1396" s="267" t="s">
        <v>172</v>
      </c>
      <c r="C1396" s="268" t="s">
        <v>172</v>
      </c>
      <c r="D1396" s="99" t="s">
        <v>27</v>
      </c>
      <c r="E1396" s="54">
        <v>5000352030</v>
      </c>
      <c r="F1396" s="56">
        <v>24</v>
      </c>
      <c r="G1396" s="54" t="s">
        <v>26</v>
      </c>
      <c r="H1396" s="54" t="s">
        <v>52</v>
      </c>
      <c r="I1396" s="54">
        <v>10</v>
      </c>
      <c r="J1396" s="57">
        <v>1820</v>
      </c>
      <c r="K1396" s="57">
        <v>1720</v>
      </c>
      <c r="L1396" s="57">
        <v>1790</v>
      </c>
      <c r="M1396" s="57">
        <v>1660</v>
      </c>
      <c r="N1396" s="57">
        <v>976</v>
      </c>
      <c r="O1396" s="57">
        <v>731</v>
      </c>
      <c r="P1396" s="57">
        <v>697</v>
      </c>
      <c r="Q1396" s="57">
        <v>383</v>
      </c>
      <c r="R1396" s="57">
        <v>395</v>
      </c>
      <c r="S1396" s="57">
        <v>401</v>
      </c>
      <c r="T1396" s="57">
        <v>695</v>
      </c>
      <c r="U1396" s="57">
        <v>1327</v>
      </c>
    </row>
    <row r="1397" spans="1:21" x14ac:dyDescent="0.2">
      <c r="A1397" s="266" t="s">
        <v>172</v>
      </c>
      <c r="B1397" s="267" t="s">
        <v>172</v>
      </c>
      <c r="C1397" s="268" t="s">
        <v>172</v>
      </c>
      <c r="D1397" s="99" t="s">
        <v>27</v>
      </c>
      <c r="E1397" s="54">
        <v>5000914556</v>
      </c>
      <c r="F1397" s="56">
        <v>24</v>
      </c>
      <c r="G1397" s="54" t="s">
        <v>26</v>
      </c>
      <c r="H1397" s="54" t="s">
        <v>52</v>
      </c>
      <c r="I1397" s="54">
        <v>10</v>
      </c>
      <c r="J1397" s="57">
        <v>1354</v>
      </c>
      <c r="K1397" s="57">
        <v>1245</v>
      </c>
      <c r="L1397" s="57">
        <v>961</v>
      </c>
      <c r="M1397" s="57">
        <v>737</v>
      </c>
      <c r="N1397" s="57">
        <v>545</v>
      </c>
      <c r="O1397" s="57">
        <v>547</v>
      </c>
      <c r="P1397" s="57">
        <v>593</v>
      </c>
      <c r="Q1397" s="57">
        <v>677</v>
      </c>
      <c r="R1397" s="57">
        <v>763</v>
      </c>
      <c r="S1397" s="57">
        <v>658</v>
      </c>
      <c r="T1397" s="57">
        <v>498</v>
      </c>
      <c r="U1397" s="57">
        <v>867</v>
      </c>
    </row>
    <row r="1398" spans="1:21" x14ac:dyDescent="0.2">
      <c r="A1398" s="266" t="s">
        <v>172</v>
      </c>
      <c r="B1398" s="267" t="s">
        <v>172</v>
      </c>
      <c r="C1398" s="268" t="s">
        <v>172</v>
      </c>
      <c r="D1398" s="99" t="s">
        <v>27</v>
      </c>
      <c r="E1398" s="54">
        <v>5001455643</v>
      </c>
      <c r="F1398" s="56">
        <v>24</v>
      </c>
      <c r="G1398" s="54" t="s">
        <v>26</v>
      </c>
      <c r="H1398" s="54" t="s">
        <v>52</v>
      </c>
      <c r="I1398" s="54">
        <v>10</v>
      </c>
      <c r="J1398" s="57">
        <v>896</v>
      </c>
      <c r="K1398" s="57">
        <v>940</v>
      </c>
      <c r="L1398" s="57">
        <v>966</v>
      </c>
      <c r="M1398" s="57">
        <v>895</v>
      </c>
      <c r="N1398" s="57">
        <v>643</v>
      </c>
      <c r="O1398" s="57">
        <v>385</v>
      </c>
      <c r="P1398" s="57">
        <v>174</v>
      </c>
      <c r="Q1398" s="57">
        <v>153</v>
      </c>
      <c r="R1398" s="57">
        <v>144</v>
      </c>
      <c r="S1398" s="57">
        <v>217</v>
      </c>
      <c r="T1398" s="57">
        <v>420</v>
      </c>
      <c r="U1398" s="57">
        <v>559</v>
      </c>
    </row>
    <row r="1399" spans="1:21" x14ac:dyDescent="0.2">
      <c r="A1399" s="266" t="s">
        <v>172</v>
      </c>
      <c r="B1399" s="267" t="s">
        <v>172</v>
      </c>
      <c r="C1399" s="268" t="s">
        <v>172</v>
      </c>
      <c r="D1399" s="99" t="s">
        <v>27</v>
      </c>
      <c r="E1399" s="54">
        <v>5001772243</v>
      </c>
      <c r="F1399" s="56">
        <v>24</v>
      </c>
      <c r="G1399" s="54" t="s">
        <v>26</v>
      </c>
      <c r="H1399" s="54" t="s">
        <v>52</v>
      </c>
      <c r="I1399" s="54">
        <v>10</v>
      </c>
      <c r="J1399" s="57">
        <v>6990</v>
      </c>
      <c r="K1399" s="57">
        <v>5230</v>
      </c>
      <c r="L1399" s="57">
        <v>4800</v>
      </c>
      <c r="M1399" s="57">
        <v>4360</v>
      </c>
      <c r="N1399" s="57">
        <v>3531</v>
      </c>
      <c r="O1399" s="57">
        <v>3852</v>
      </c>
      <c r="P1399" s="57">
        <v>3496</v>
      </c>
      <c r="Q1399" s="57">
        <v>3017</v>
      </c>
      <c r="R1399" s="57">
        <v>3109</v>
      </c>
      <c r="S1399" s="57">
        <v>2979</v>
      </c>
      <c r="T1399" s="57">
        <v>4956</v>
      </c>
      <c r="U1399" s="57">
        <v>5613</v>
      </c>
    </row>
    <row r="1400" spans="1:21" x14ac:dyDescent="0.2">
      <c r="A1400" s="266" t="s">
        <v>172</v>
      </c>
      <c r="B1400" s="267" t="s">
        <v>172</v>
      </c>
      <c r="C1400" s="268" t="s">
        <v>172</v>
      </c>
      <c r="D1400" s="99" t="s">
        <v>27</v>
      </c>
      <c r="E1400" s="54">
        <v>5001524601</v>
      </c>
      <c r="F1400" s="56">
        <v>24</v>
      </c>
      <c r="G1400" s="54" t="s">
        <v>26</v>
      </c>
      <c r="H1400" s="54" t="s">
        <v>52</v>
      </c>
      <c r="I1400" s="54">
        <v>10</v>
      </c>
      <c r="J1400" s="57">
        <v>2658</v>
      </c>
      <c r="K1400" s="57">
        <v>2760</v>
      </c>
      <c r="L1400" s="57">
        <v>2924</v>
      </c>
      <c r="M1400" s="57">
        <v>2512</v>
      </c>
      <c r="N1400" s="57">
        <v>1724</v>
      </c>
      <c r="O1400" s="57">
        <v>1549</v>
      </c>
      <c r="P1400" s="57">
        <v>1266</v>
      </c>
      <c r="Q1400" s="57">
        <v>1275</v>
      </c>
      <c r="R1400" s="57">
        <v>1293</v>
      </c>
      <c r="S1400" s="57">
        <v>1456</v>
      </c>
      <c r="T1400" s="57">
        <v>1919</v>
      </c>
      <c r="U1400" s="57">
        <v>2697</v>
      </c>
    </row>
    <row r="1401" spans="1:21" x14ac:dyDescent="0.2">
      <c r="A1401" s="266" t="s">
        <v>172</v>
      </c>
      <c r="B1401" s="267" t="s">
        <v>172</v>
      </c>
      <c r="C1401" s="268" t="s">
        <v>172</v>
      </c>
      <c r="D1401" s="99" t="s">
        <v>27</v>
      </c>
      <c r="E1401" s="54">
        <v>5000218319</v>
      </c>
      <c r="F1401" s="56">
        <v>24</v>
      </c>
      <c r="G1401" s="54" t="s">
        <v>26</v>
      </c>
      <c r="H1401" s="54" t="s">
        <v>52</v>
      </c>
      <c r="I1401" s="54">
        <v>10</v>
      </c>
      <c r="J1401" s="57">
        <v>859</v>
      </c>
      <c r="K1401" s="57">
        <v>867</v>
      </c>
      <c r="L1401" s="57">
        <v>1855</v>
      </c>
      <c r="M1401" s="57">
        <v>1281</v>
      </c>
      <c r="N1401" s="57">
        <v>573</v>
      </c>
      <c r="O1401" s="57">
        <v>484</v>
      </c>
      <c r="P1401" s="57">
        <v>321</v>
      </c>
      <c r="Q1401" s="57">
        <v>261</v>
      </c>
      <c r="R1401" s="57">
        <v>276</v>
      </c>
      <c r="S1401" s="57">
        <v>340</v>
      </c>
      <c r="T1401" s="57">
        <v>667</v>
      </c>
      <c r="U1401" s="57">
        <v>1119</v>
      </c>
    </row>
    <row r="1402" spans="1:21" x14ac:dyDescent="0.2">
      <c r="A1402" s="266" t="s">
        <v>172</v>
      </c>
      <c r="B1402" s="267" t="s">
        <v>172</v>
      </c>
      <c r="C1402" s="268" t="s">
        <v>172</v>
      </c>
      <c r="D1402" s="99" t="s">
        <v>27</v>
      </c>
      <c r="E1402" s="54">
        <v>5001940509</v>
      </c>
      <c r="F1402" s="56">
        <v>24</v>
      </c>
      <c r="G1402" s="54" t="s">
        <v>26</v>
      </c>
      <c r="H1402" s="54" t="s">
        <v>52</v>
      </c>
      <c r="I1402" s="54">
        <v>10</v>
      </c>
      <c r="J1402" s="57">
        <v>1857</v>
      </c>
      <c r="K1402" s="57">
        <v>1474</v>
      </c>
      <c r="L1402" s="57">
        <v>1177</v>
      </c>
      <c r="M1402" s="57">
        <v>1144</v>
      </c>
      <c r="N1402" s="57">
        <v>853</v>
      </c>
      <c r="O1402" s="57">
        <v>924</v>
      </c>
      <c r="P1402" s="57">
        <v>823</v>
      </c>
      <c r="Q1402" s="57">
        <v>720</v>
      </c>
      <c r="R1402" s="57">
        <v>790</v>
      </c>
      <c r="S1402" s="57">
        <v>911</v>
      </c>
      <c r="T1402" s="57">
        <v>2015</v>
      </c>
      <c r="U1402" s="57">
        <v>3042</v>
      </c>
    </row>
    <row r="1403" spans="1:21" x14ac:dyDescent="0.2">
      <c r="A1403" s="266" t="s">
        <v>172</v>
      </c>
      <c r="B1403" s="267" t="s">
        <v>172</v>
      </c>
      <c r="C1403" s="268" t="s">
        <v>172</v>
      </c>
      <c r="D1403" s="99" t="s">
        <v>27</v>
      </c>
      <c r="E1403" s="54">
        <v>5001526899</v>
      </c>
      <c r="F1403" s="56">
        <v>24</v>
      </c>
      <c r="G1403" s="54" t="s">
        <v>26</v>
      </c>
      <c r="H1403" s="54" t="s">
        <v>52</v>
      </c>
      <c r="I1403" s="54">
        <v>10</v>
      </c>
      <c r="J1403" s="57">
        <v>195</v>
      </c>
      <c r="K1403" s="57">
        <v>156</v>
      </c>
      <c r="L1403" s="57">
        <v>153</v>
      </c>
      <c r="M1403" s="57">
        <v>132</v>
      </c>
      <c r="N1403" s="57">
        <v>121</v>
      </c>
      <c r="O1403" s="57">
        <v>147</v>
      </c>
      <c r="P1403" s="57">
        <v>168</v>
      </c>
      <c r="Q1403" s="57">
        <v>157</v>
      </c>
      <c r="R1403" s="57">
        <v>172</v>
      </c>
      <c r="S1403" s="57">
        <v>152</v>
      </c>
      <c r="T1403" s="57">
        <v>140</v>
      </c>
      <c r="U1403" s="57">
        <v>165</v>
      </c>
    </row>
    <row r="1404" spans="1:21" x14ac:dyDescent="0.2">
      <c r="A1404" s="266" t="s">
        <v>172</v>
      </c>
      <c r="B1404" s="267" t="s">
        <v>172</v>
      </c>
      <c r="C1404" s="268" t="s">
        <v>172</v>
      </c>
      <c r="D1404" s="99" t="s">
        <v>27</v>
      </c>
      <c r="E1404" s="54">
        <v>5001206668</v>
      </c>
      <c r="F1404" s="56">
        <v>24</v>
      </c>
      <c r="G1404" s="54" t="s">
        <v>26</v>
      </c>
      <c r="H1404" s="54" t="s">
        <v>52</v>
      </c>
      <c r="I1404" s="54">
        <v>10</v>
      </c>
      <c r="J1404" s="57">
        <v>1797</v>
      </c>
      <c r="K1404" s="57">
        <v>1693</v>
      </c>
      <c r="L1404" s="57">
        <v>1575</v>
      </c>
      <c r="M1404" s="57">
        <v>622</v>
      </c>
      <c r="N1404" s="57">
        <v>276</v>
      </c>
      <c r="O1404" s="57">
        <v>258</v>
      </c>
      <c r="P1404" s="57">
        <v>263</v>
      </c>
      <c r="Q1404" s="57">
        <v>732</v>
      </c>
      <c r="R1404" s="57">
        <v>924</v>
      </c>
      <c r="S1404" s="57">
        <v>843</v>
      </c>
      <c r="T1404" s="57">
        <v>867</v>
      </c>
      <c r="U1404" s="57">
        <v>858</v>
      </c>
    </row>
    <row r="1405" spans="1:21" x14ac:dyDescent="0.2">
      <c r="A1405" s="266" t="s">
        <v>172</v>
      </c>
      <c r="B1405" s="267" t="s">
        <v>172</v>
      </c>
      <c r="C1405" s="268" t="s">
        <v>172</v>
      </c>
      <c r="D1405" s="99" t="s">
        <v>27</v>
      </c>
      <c r="E1405" s="54">
        <v>5001463972</v>
      </c>
      <c r="F1405" s="56">
        <v>24</v>
      </c>
      <c r="G1405" s="54" t="s">
        <v>26</v>
      </c>
      <c r="H1405" s="54" t="s">
        <v>52</v>
      </c>
      <c r="I1405" s="54">
        <v>10</v>
      </c>
      <c r="J1405" s="57">
        <v>4775</v>
      </c>
      <c r="K1405" s="57">
        <v>5447</v>
      </c>
      <c r="L1405" s="57">
        <v>4952</v>
      </c>
      <c r="M1405" s="57">
        <v>4474</v>
      </c>
      <c r="N1405" s="57">
        <v>3324</v>
      </c>
      <c r="O1405" s="57">
        <v>2592</v>
      </c>
      <c r="P1405" s="57">
        <v>2133</v>
      </c>
      <c r="Q1405" s="57">
        <v>1868</v>
      </c>
      <c r="R1405" s="57">
        <v>1948</v>
      </c>
      <c r="S1405" s="57">
        <v>1579</v>
      </c>
      <c r="T1405" s="57">
        <v>2487</v>
      </c>
      <c r="U1405" s="57">
        <v>5391</v>
      </c>
    </row>
    <row r="1406" spans="1:21" x14ac:dyDescent="0.2">
      <c r="A1406" s="266" t="s">
        <v>172</v>
      </c>
      <c r="B1406" s="267" t="s">
        <v>172</v>
      </c>
      <c r="C1406" s="268" t="s">
        <v>172</v>
      </c>
      <c r="D1406" s="99" t="s">
        <v>27</v>
      </c>
      <c r="E1406" s="54">
        <v>5000361401</v>
      </c>
      <c r="F1406" s="56">
        <v>24</v>
      </c>
      <c r="G1406" s="54" t="s">
        <v>26</v>
      </c>
      <c r="H1406" s="54" t="s">
        <v>52</v>
      </c>
      <c r="I1406" s="54">
        <v>10</v>
      </c>
      <c r="J1406" s="57">
        <v>137</v>
      </c>
      <c r="K1406" s="57">
        <v>116</v>
      </c>
      <c r="L1406" s="57">
        <v>105</v>
      </c>
      <c r="M1406" s="57">
        <v>100</v>
      </c>
      <c r="N1406" s="57">
        <v>127</v>
      </c>
      <c r="O1406" s="57">
        <v>110</v>
      </c>
      <c r="P1406" s="57">
        <v>99</v>
      </c>
      <c r="Q1406" s="57">
        <v>161</v>
      </c>
      <c r="R1406" s="57">
        <v>114</v>
      </c>
      <c r="S1406" s="57">
        <v>81</v>
      </c>
      <c r="T1406" s="57">
        <v>100</v>
      </c>
      <c r="U1406" s="57">
        <v>95</v>
      </c>
    </row>
    <row r="1407" spans="1:21" x14ac:dyDescent="0.2">
      <c r="A1407" s="266" t="s">
        <v>172</v>
      </c>
      <c r="B1407" s="267" t="s">
        <v>172</v>
      </c>
      <c r="C1407" s="268" t="s">
        <v>172</v>
      </c>
      <c r="D1407" s="99" t="s">
        <v>27</v>
      </c>
      <c r="E1407" s="54">
        <v>5001237867</v>
      </c>
      <c r="F1407" s="56">
        <v>24</v>
      </c>
      <c r="G1407" s="54" t="s">
        <v>26</v>
      </c>
      <c r="H1407" s="54" t="s">
        <v>52</v>
      </c>
      <c r="I1407" s="54">
        <v>10</v>
      </c>
      <c r="J1407" s="57">
        <v>92</v>
      </c>
      <c r="K1407" s="57">
        <v>103</v>
      </c>
      <c r="L1407" s="57">
        <v>108</v>
      </c>
      <c r="M1407" s="57">
        <v>116</v>
      </c>
      <c r="N1407" s="57">
        <v>133</v>
      </c>
      <c r="O1407" s="57">
        <v>125</v>
      </c>
      <c r="P1407" s="57">
        <v>247</v>
      </c>
      <c r="Q1407" s="57">
        <v>140</v>
      </c>
      <c r="R1407" s="57">
        <v>108</v>
      </c>
      <c r="S1407" s="57">
        <v>121</v>
      </c>
      <c r="T1407" s="57">
        <v>116</v>
      </c>
      <c r="U1407" s="57">
        <v>124</v>
      </c>
    </row>
    <row r="1408" spans="1:21" x14ac:dyDescent="0.2">
      <c r="A1408" s="266" t="s">
        <v>172</v>
      </c>
      <c r="B1408" s="267" t="s">
        <v>172</v>
      </c>
      <c r="C1408" s="268" t="s">
        <v>172</v>
      </c>
      <c r="D1408" s="99" t="s">
        <v>27</v>
      </c>
      <c r="E1408" s="54">
        <v>5001691954</v>
      </c>
      <c r="F1408" s="56">
        <v>24</v>
      </c>
      <c r="G1408" s="54" t="s">
        <v>26</v>
      </c>
      <c r="H1408" s="54" t="s">
        <v>52</v>
      </c>
      <c r="I1408" s="54">
        <v>10</v>
      </c>
      <c r="J1408" s="57">
        <v>1600</v>
      </c>
      <c r="K1408" s="57">
        <v>1420</v>
      </c>
      <c r="L1408" s="57">
        <v>1200</v>
      </c>
      <c r="M1408" s="57">
        <v>1235</v>
      </c>
      <c r="N1408" s="57">
        <v>984</v>
      </c>
      <c r="O1408" s="57">
        <v>1004</v>
      </c>
      <c r="P1408" s="57">
        <v>1027</v>
      </c>
      <c r="Q1408" s="57">
        <v>1004</v>
      </c>
      <c r="R1408" s="57">
        <v>941</v>
      </c>
      <c r="S1408" s="57">
        <v>1103</v>
      </c>
      <c r="T1408" s="57">
        <v>1250</v>
      </c>
      <c r="U1408" s="57">
        <v>1391</v>
      </c>
    </row>
    <row r="1409" spans="1:21" x14ac:dyDescent="0.2">
      <c r="A1409" s="266" t="s">
        <v>172</v>
      </c>
      <c r="B1409" s="267" t="s">
        <v>172</v>
      </c>
      <c r="C1409" s="268" t="s">
        <v>172</v>
      </c>
      <c r="D1409" s="99" t="s">
        <v>27</v>
      </c>
      <c r="E1409" s="54">
        <v>5001391858</v>
      </c>
      <c r="F1409" s="56">
        <v>24</v>
      </c>
      <c r="G1409" s="54" t="s">
        <v>26</v>
      </c>
      <c r="H1409" s="54" t="s">
        <v>52</v>
      </c>
      <c r="I1409" s="54">
        <v>10</v>
      </c>
      <c r="J1409" s="57">
        <v>715</v>
      </c>
      <c r="K1409" s="57">
        <v>581</v>
      </c>
      <c r="L1409" s="57">
        <v>563</v>
      </c>
      <c r="M1409" s="57">
        <v>633</v>
      </c>
      <c r="N1409" s="57">
        <v>544</v>
      </c>
      <c r="O1409" s="57">
        <v>539</v>
      </c>
      <c r="P1409" s="57">
        <v>585</v>
      </c>
      <c r="Q1409" s="57">
        <v>534</v>
      </c>
      <c r="R1409" s="57">
        <v>507</v>
      </c>
      <c r="S1409" s="57">
        <v>565</v>
      </c>
      <c r="T1409" s="57">
        <v>594</v>
      </c>
      <c r="U1409" s="57">
        <v>638</v>
      </c>
    </row>
    <row r="1410" spans="1:21" x14ac:dyDescent="0.2">
      <c r="A1410" s="266" t="s">
        <v>172</v>
      </c>
      <c r="B1410" s="267" t="s">
        <v>172</v>
      </c>
      <c r="C1410" s="268" t="s">
        <v>172</v>
      </c>
      <c r="D1410" s="99" t="s">
        <v>27</v>
      </c>
      <c r="E1410" s="54">
        <v>5001051277</v>
      </c>
      <c r="F1410" s="56">
        <v>24</v>
      </c>
      <c r="G1410" s="54" t="s">
        <v>26</v>
      </c>
      <c r="H1410" s="54" t="s">
        <v>52</v>
      </c>
      <c r="I1410" s="54">
        <v>10</v>
      </c>
      <c r="J1410" s="57">
        <v>690</v>
      </c>
      <c r="K1410" s="57">
        <v>680</v>
      </c>
      <c r="L1410" s="57">
        <v>660</v>
      </c>
      <c r="M1410" s="57">
        <v>810</v>
      </c>
      <c r="N1410" s="57">
        <v>720</v>
      </c>
      <c r="O1410" s="57">
        <v>900</v>
      </c>
      <c r="P1410" s="57">
        <v>950</v>
      </c>
      <c r="Q1410" s="57">
        <v>950</v>
      </c>
      <c r="R1410" s="57">
        <v>730</v>
      </c>
      <c r="S1410" s="57">
        <v>681</v>
      </c>
      <c r="T1410" s="57">
        <v>617</v>
      </c>
      <c r="U1410" s="57">
        <v>646</v>
      </c>
    </row>
    <row r="1411" spans="1:21" x14ac:dyDescent="0.2">
      <c r="A1411" s="266" t="s">
        <v>172</v>
      </c>
      <c r="B1411" s="267" t="s">
        <v>172</v>
      </c>
      <c r="C1411" s="268" t="s">
        <v>172</v>
      </c>
      <c r="D1411" s="99" t="s">
        <v>27</v>
      </c>
      <c r="E1411" s="54">
        <v>5001251011</v>
      </c>
      <c r="F1411" s="56">
        <v>24</v>
      </c>
      <c r="G1411" s="54" t="s">
        <v>26</v>
      </c>
      <c r="H1411" s="54" t="s">
        <v>52</v>
      </c>
      <c r="I1411" s="54">
        <v>10</v>
      </c>
      <c r="J1411" s="57">
        <v>7680</v>
      </c>
      <c r="K1411" s="57">
        <v>8400</v>
      </c>
      <c r="L1411" s="57">
        <v>8120</v>
      </c>
      <c r="M1411" s="57">
        <v>6640</v>
      </c>
      <c r="N1411" s="57">
        <v>3600</v>
      </c>
      <c r="O1411" s="57">
        <v>4200</v>
      </c>
      <c r="P1411" s="57">
        <v>4160</v>
      </c>
      <c r="Q1411" s="57">
        <v>3840</v>
      </c>
      <c r="R1411" s="57">
        <v>4400</v>
      </c>
      <c r="S1411" s="57">
        <v>4520</v>
      </c>
      <c r="T1411" s="57">
        <v>6720</v>
      </c>
      <c r="U1411" s="57">
        <v>10320</v>
      </c>
    </row>
    <row r="1412" spans="1:21" x14ac:dyDescent="0.2">
      <c r="A1412" s="266" t="s">
        <v>172</v>
      </c>
      <c r="B1412" s="267" t="s">
        <v>172</v>
      </c>
      <c r="C1412" s="268" t="s">
        <v>172</v>
      </c>
      <c r="D1412" s="99" t="s">
        <v>27</v>
      </c>
      <c r="E1412" s="54">
        <v>5000572906</v>
      </c>
      <c r="F1412" s="55">
        <v>25</v>
      </c>
      <c r="G1412" s="54" t="s">
        <v>25</v>
      </c>
      <c r="H1412" s="54" t="s">
        <v>52</v>
      </c>
      <c r="I1412" s="54">
        <v>10</v>
      </c>
      <c r="J1412" s="57">
        <v>11960</v>
      </c>
      <c r="K1412" s="57">
        <v>10880</v>
      </c>
      <c r="L1412" s="57">
        <v>10280</v>
      </c>
      <c r="M1412" s="57">
        <v>11280</v>
      </c>
      <c r="N1412" s="57">
        <v>9400</v>
      </c>
      <c r="O1412" s="57">
        <v>10360</v>
      </c>
      <c r="P1412" s="57">
        <v>15520</v>
      </c>
      <c r="Q1412" s="57">
        <v>14200</v>
      </c>
      <c r="R1412" s="57">
        <v>9880</v>
      </c>
      <c r="S1412" s="57">
        <v>8320</v>
      </c>
      <c r="T1412" s="57">
        <v>8960</v>
      </c>
      <c r="U1412" s="57">
        <v>10080</v>
      </c>
    </row>
    <row r="1413" spans="1:21" x14ac:dyDescent="0.2">
      <c r="A1413" s="266" t="s">
        <v>172</v>
      </c>
      <c r="B1413" s="267" t="s">
        <v>172</v>
      </c>
      <c r="C1413" s="268" t="s">
        <v>172</v>
      </c>
      <c r="D1413" s="99" t="s">
        <v>27</v>
      </c>
      <c r="E1413" s="54">
        <v>5000400421</v>
      </c>
      <c r="F1413" s="55">
        <v>25</v>
      </c>
      <c r="G1413" s="54" t="s">
        <v>25</v>
      </c>
      <c r="H1413" s="54" t="s">
        <v>52</v>
      </c>
      <c r="I1413" s="54">
        <v>10</v>
      </c>
      <c r="J1413" s="57">
        <v>18360</v>
      </c>
      <c r="K1413" s="57">
        <v>15960</v>
      </c>
      <c r="L1413" s="57">
        <v>16520</v>
      </c>
      <c r="M1413" s="57">
        <v>18560</v>
      </c>
      <c r="N1413" s="57">
        <v>16000</v>
      </c>
      <c r="O1413" s="57">
        <v>16760</v>
      </c>
      <c r="P1413" s="57">
        <v>17160</v>
      </c>
      <c r="Q1413" s="57">
        <v>16680</v>
      </c>
      <c r="R1413" s="57">
        <v>17560</v>
      </c>
      <c r="S1413" s="57">
        <v>16960</v>
      </c>
      <c r="T1413" s="57">
        <v>16240</v>
      </c>
      <c r="U1413" s="57">
        <v>18960</v>
      </c>
    </row>
    <row r="1414" spans="1:21" x14ac:dyDescent="0.2">
      <c r="A1414" s="266" t="s">
        <v>172</v>
      </c>
      <c r="B1414" s="267" t="s">
        <v>172</v>
      </c>
      <c r="C1414" s="268" t="s">
        <v>172</v>
      </c>
      <c r="D1414" s="99" t="s">
        <v>27</v>
      </c>
      <c r="E1414" s="54">
        <v>5000290002</v>
      </c>
      <c r="F1414" s="56">
        <v>24</v>
      </c>
      <c r="G1414" s="54" t="s">
        <v>19</v>
      </c>
      <c r="H1414" s="54" t="s">
        <v>52</v>
      </c>
      <c r="I1414" s="54">
        <v>10</v>
      </c>
      <c r="J1414" s="57">
        <v>1340</v>
      </c>
      <c r="K1414" s="57">
        <v>1220</v>
      </c>
      <c r="L1414" s="57">
        <v>1240</v>
      </c>
      <c r="M1414" s="57">
        <v>1020</v>
      </c>
      <c r="N1414" s="57">
        <v>920</v>
      </c>
      <c r="O1414" s="57">
        <v>880</v>
      </c>
      <c r="P1414" s="57">
        <v>760</v>
      </c>
      <c r="Q1414" s="57">
        <v>780</v>
      </c>
      <c r="R1414" s="57">
        <v>1003</v>
      </c>
      <c r="S1414" s="57">
        <v>863</v>
      </c>
      <c r="T1414" s="57">
        <v>1032</v>
      </c>
      <c r="U1414" s="57">
        <v>1292</v>
      </c>
    </row>
    <row r="1415" spans="1:21" x14ac:dyDescent="0.2">
      <c r="A1415" s="266" t="s">
        <v>172</v>
      </c>
      <c r="B1415" s="267" t="s">
        <v>172</v>
      </c>
      <c r="C1415" s="268" t="s">
        <v>172</v>
      </c>
      <c r="D1415" s="99" t="s">
        <v>27</v>
      </c>
      <c r="E1415" s="54">
        <v>5001923637</v>
      </c>
      <c r="F1415" s="56">
        <v>24</v>
      </c>
      <c r="G1415" s="54" t="s">
        <v>19</v>
      </c>
      <c r="H1415" s="54" t="s">
        <v>52</v>
      </c>
      <c r="I1415" s="54">
        <v>10</v>
      </c>
      <c r="J1415" s="57">
        <v>1116</v>
      </c>
      <c r="K1415" s="57">
        <v>1039</v>
      </c>
      <c r="L1415" s="57">
        <v>1026</v>
      </c>
      <c r="M1415" s="57">
        <v>872</v>
      </c>
      <c r="N1415" s="57">
        <v>810</v>
      </c>
      <c r="O1415" s="57">
        <v>761</v>
      </c>
      <c r="P1415" s="57">
        <v>677</v>
      </c>
      <c r="Q1415" s="57">
        <v>677</v>
      </c>
      <c r="R1415" s="57">
        <v>855</v>
      </c>
      <c r="S1415" s="57">
        <v>843</v>
      </c>
      <c r="T1415" s="57">
        <v>987</v>
      </c>
      <c r="U1415" s="57">
        <v>1223</v>
      </c>
    </row>
    <row r="1416" spans="1:21" x14ac:dyDescent="0.2">
      <c r="A1416" s="266" t="s">
        <v>172</v>
      </c>
      <c r="B1416" s="267" t="s">
        <v>172</v>
      </c>
      <c r="C1416" s="268" t="s">
        <v>172</v>
      </c>
      <c r="D1416" s="99" t="s">
        <v>27</v>
      </c>
      <c r="E1416" s="54">
        <v>5001491953</v>
      </c>
      <c r="F1416" s="56">
        <v>24</v>
      </c>
      <c r="G1416" s="54" t="s">
        <v>26</v>
      </c>
      <c r="H1416" s="54" t="s">
        <v>52</v>
      </c>
      <c r="I1416" s="54">
        <v>10</v>
      </c>
      <c r="J1416" s="57">
        <v>399</v>
      </c>
      <c r="K1416" s="57">
        <v>332</v>
      </c>
      <c r="L1416" s="57">
        <v>446</v>
      </c>
      <c r="M1416" s="57">
        <v>387</v>
      </c>
      <c r="N1416" s="57">
        <v>396</v>
      </c>
      <c r="O1416" s="57">
        <v>437</v>
      </c>
      <c r="P1416" s="57">
        <v>369</v>
      </c>
      <c r="Q1416" s="57">
        <v>405</v>
      </c>
      <c r="R1416" s="57">
        <v>420</v>
      </c>
      <c r="S1416" s="57">
        <v>403</v>
      </c>
      <c r="T1416" s="57">
        <v>425</v>
      </c>
      <c r="U1416" s="57">
        <v>413</v>
      </c>
    </row>
    <row r="1417" spans="1:21" x14ac:dyDescent="0.2">
      <c r="A1417" s="266" t="s">
        <v>172</v>
      </c>
      <c r="B1417" s="267" t="s">
        <v>172</v>
      </c>
      <c r="C1417" s="268" t="s">
        <v>172</v>
      </c>
      <c r="D1417" s="99" t="s">
        <v>27</v>
      </c>
      <c r="E1417" s="54">
        <v>5000020171</v>
      </c>
      <c r="F1417" s="56">
        <v>24</v>
      </c>
      <c r="G1417" s="54" t="s">
        <v>19</v>
      </c>
      <c r="H1417" s="54" t="s">
        <v>52</v>
      </c>
      <c r="I1417" s="54">
        <v>10</v>
      </c>
      <c r="J1417" s="57">
        <v>538</v>
      </c>
      <c r="K1417" s="57">
        <v>457</v>
      </c>
      <c r="L1417" s="57">
        <v>453</v>
      </c>
      <c r="M1417" s="57">
        <v>423</v>
      </c>
      <c r="N1417" s="57">
        <v>434</v>
      </c>
      <c r="O1417" s="57">
        <v>384</v>
      </c>
      <c r="P1417" s="57">
        <v>363</v>
      </c>
      <c r="Q1417" s="57">
        <v>413</v>
      </c>
      <c r="R1417" s="57">
        <v>412</v>
      </c>
      <c r="S1417" s="57">
        <v>472</v>
      </c>
      <c r="T1417" s="57">
        <v>474</v>
      </c>
      <c r="U1417" s="57">
        <v>557</v>
      </c>
    </row>
    <row r="1418" spans="1:21" x14ac:dyDescent="0.2">
      <c r="A1418" s="266" t="s">
        <v>172</v>
      </c>
      <c r="B1418" s="267" t="s">
        <v>172</v>
      </c>
      <c r="C1418" s="268" t="s">
        <v>172</v>
      </c>
      <c r="D1418" s="99" t="s">
        <v>27</v>
      </c>
      <c r="E1418" s="54">
        <v>5000095367</v>
      </c>
      <c r="F1418" s="56">
        <v>24</v>
      </c>
      <c r="G1418" s="54" t="s">
        <v>26</v>
      </c>
      <c r="H1418" s="54" t="s">
        <v>52</v>
      </c>
      <c r="I1418" s="54">
        <v>10</v>
      </c>
      <c r="J1418" s="57">
        <v>701</v>
      </c>
      <c r="K1418" s="57">
        <v>573</v>
      </c>
      <c r="L1418" s="57">
        <v>552</v>
      </c>
      <c r="M1418" s="57">
        <v>516</v>
      </c>
      <c r="N1418" s="57">
        <v>499</v>
      </c>
      <c r="O1418" s="57">
        <v>429</v>
      </c>
      <c r="P1418" s="57">
        <v>392</v>
      </c>
      <c r="Q1418" s="57">
        <v>408</v>
      </c>
      <c r="R1418" s="57">
        <v>508</v>
      </c>
      <c r="S1418" s="57">
        <v>515</v>
      </c>
      <c r="T1418" s="57">
        <v>611</v>
      </c>
      <c r="U1418" s="57">
        <v>645</v>
      </c>
    </row>
    <row r="1419" spans="1:21" x14ac:dyDescent="0.2">
      <c r="A1419" s="266" t="s">
        <v>172</v>
      </c>
      <c r="B1419" s="267" t="s">
        <v>172</v>
      </c>
      <c r="C1419" s="268" t="s">
        <v>172</v>
      </c>
      <c r="D1419" s="99" t="s">
        <v>27</v>
      </c>
      <c r="E1419" s="54">
        <v>5001491230</v>
      </c>
      <c r="F1419" s="56">
        <v>24</v>
      </c>
      <c r="G1419" s="54" t="s">
        <v>19</v>
      </c>
      <c r="H1419" s="54" t="s">
        <v>52</v>
      </c>
      <c r="I1419" s="54">
        <v>10</v>
      </c>
      <c r="J1419" s="57">
        <v>1760</v>
      </c>
      <c r="K1419" s="57">
        <v>1600</v>
      </c>
      <c r="L1419" s="57">
        <v>1280</v>
      </c>
      <c r="M1419" s="57">
        <v>1120</v>
      </c>
      <c r="N1419" s="57">
        <v>1120</v>
      </c>
      <c r="O1419" s="57">
        <v>1280</v>
      </c>
      <c r="P1419" s="57">
        <v>1280</v>
      </c>
      <c r="Q1419" s="57">
        <v>800</v>
      </c>
      <c r="R1419" s="57">
        <v>960</v>
      </c>
      <c r="S1419" s="57">
        <v>1120</v>
      </c>
      <c r="T1419" s="57">
        <v>1280</v>
      </c>
      <c r="U1419" s="57">
        <v>1440</v>
      </c>
    </row>
    <row r="1420" spans="1:21" x14ac:dyDescent="0.2">
      <c r="A1420" s="266" t="s">
        <v>172</v>
      </c>
      <c r="B1420" s="267" t="s">
        <v>172</v>
      </c>
      <c r="C1420" s="268" t="s">
        <v>172</v>
      </c>
      <c r="D1420" s="99" t="s">
        <v>27</v>
      </c>
      <c r="E1420" s="54">
        <v>5001485827</v>
      </c>
      <c r="F1420" s="56">
        <v>24</v>
      </c>
      <c r="G1420" s="54" t="s">
        <v>19</v>
      </c>
      <c r="H1420" s="54" t="s">
        <v>52</v>
      </c>
      <c r="I1420" s="54">
        <v>10</v>
      </c>
      <c r="J1420" s="57">
        <v>4640</v>
      </c>
      <c r="K1420" s="57">
        <v>3840</v>
      </c>
      <c r="L1420" s="57">
        <v>3840</v>
      </c>
      <c r="M1420" s="57">
        <v>2880</v>
      </c>
      <c r="N1420" s="57">
        <v>2880</v>
      </c>
      <c r="O1420" s="57">
        <v>2080</v>
      </c>
      <c r="P1420" s="57">
        <v>2080</v>
      </c>
      <c r="Q1420" s="57">
        <v>2080</v>
      </c>
      <c r="R1420" s="57">
        <v>2400</v>
      </c>
      <c r="S1420" s="57">
        <v>2720</v>
      </c>
      <c r="T1420" s="57">
        <v>2720</v>
      </c>
      <c r="U1420" s="57">
        <v>3360</v>
      </c>
    </row>
    <row r="1421" spans="1:21" x14ac:dyDescent="0.2">
      <c r="A1421" s="266" t="s">
        <v>172</v>
      </c>
      <c r="B1421" s="267" t="s">
        <v>172</v>
      </c>
      <c r="C1421" s="268" t="s">
        <v>172</v>
      </c>
      <c r="D1421" s="99" t="s">
        <v>27</v>
      </c>
      <c r="E1421" s="54">
        <v>5000136357</v>
      </c>
      <c r="F1421" s="56">
        <v>24</v>
      </c>
      <c r="G1421" s="54" t="s">
        <v>26</v>
      </c>
      <c r="H1421" s="54" t="s">
        <v>52</v>
      </c>
      <c r="I1421" s="54">
        <v>10</v>
      </c>
      <c r="J1421" s="57">
        <v>2740</v>
      </c>
      <c r="K1421" s="57">
        <v>2670</v>
      </c>
      <c r="L1421" s="57">
        <v>2320</v>
      </c>
      <c r="M1421" s="57">
        <v>2100</v>
      </c>
      <c r="N1421" s="57">
        <v>1800</v>
      </c>
      <c r="O1421" s="57">
        <v>1770</v>
      </c>
      <c r="P1421" s="57">
        <v>1440</v>
      </c>
      <c r="Q1421" s="57">
        <v>1470</v>
      </c>
      <c r="R1421" s="57">
        <v>1798</v>
      </c>
      <c r="S1421" s="57">
        <v>1975</v>
      </c>
      <c r="T1421" s="57">
        <v>2236</v>
      </c>
      <c r="U1421" s="57">
        <v>694</v>
      </c>
    </row>
    <row r="1422" spans="1:21" x14ac:dyDescent="0.2">
      <c r="A1422" s="266" t="s">
        <v>172</v>
      </c>
      <c r="B1422" s="267" t="s">
        <v>172</v>
      </c>
      <c r="C1422" s="268" t="s">
        <v>172</v>
      </c>
      <c r="D1422" s="99" t="s">
        <v>27</v>
      </c>
      <c r="E1422" s="54">
        <v>5001028634</v>
      </c>
      <c r="F1422" s="56">
        <v>24</v>
      </c>
      <c r="G1422" s="54" t="s">
        <v>19</v>
      </c>
      <c r="H1422" s="54" t="s">
        <v>52</v>
      </c>
      <c r="I1422" s="54">
        <v>10</v>
      </c>
      <c r="J1422" s="57">
        <v>2080</v>
      </c>
      <c r="K1422" s="57">
        <v>1760</v>
      </c>
      <c r="L1422" s="57">
        <v>1760</v>
      </c>
      <c r="M1422" s="57">
        <v>1600</v>
      </c>
      <c r="N1422" s="57">
        <v>1280</v>
      </c>
      <c r="O1422" s="57">
        <v>1280</v>
      </c>
      <c r="P1422" s="57">
        <v>1120</v>
      </c>
      <c r="Q1422" s="57">
        <v>1280</v>
      </c>
      <c r="R1422" s="57">
        <v>1280</v>
      </c>
      <c r="S1422" s="57">
        <v>2240</v>
      </c>
      <c r="T1422" s="57">
        <v>3200</v>
      </c>
      <c r="U1422" s="57">
        <v>3360</v>
      </c>
    </row>
    <row r="1423" spans="1:21" x14ac:dyDescent="0.2">
      <c r="A1423" s="266" t="s">
        <v>172</v>
      </c>
      <c r="B1423" s="267" t="s">
        <v>172</v>
      </c>
      <c r="C1423" s="268" t="s">
        <v>172</v>
      </c>
      <c r="D1423" s="99" t="s">
        <v>27</v>
      </c>
      <c r="E1423" s="54">
        <v>5000704569</v>
      </c>
      <c r="F1423" s="56">
        <v>24</v>
      </c>
      <c r="G1423" s="54" t="s">
        <v>26</v>
      </c>
      <c r="H1423" s="54" t="s">
        <v>52</v>
      </c>
      <c r="I1423" s="54">
        <v>10</v>
      </c>
      <c r="J1423" s="57">
        <v>2650</v>
      </c>
      <c r="K1423" s="57">
        <v>2310</v>
      </c>
      <c r="L1423" s="57">
        <v>2230</v>
      </c>
      <c r="M1423" s="57">
        <v>1034.48</v>
      </c>
      <c r="N1423" s="57">
        <v>2005.52</v>
      </c>
      <c r="O1423" s="57">
        <v>1230</v>
      </c>
      <c r="P1423" s="57">
        <v>771.43</v>
      </c>
      <c r="Q1423" s="57">
        <v>1477.57</v>
      </c>
      <c r="R1423" s="57">
        <v>1303</v>
      </c>
      <c r="S1423" s="57">
        <v>1479</v>
      </c>
      <c r="T1423" s="57">
        <v>1846</v>
      </c>
      <c r="U1423" s="57">
        <v>2310</v>
      </c>
    </row>
    <row r="1424" spans="1:21" x14ac:dyDescent="0.2">
      <c r="A1424" s="266" t="s">
        <v>172</v>
      </c>
      <c r="B1424" s="267" t="s">
        <v>172</v>
      </c>
      <c r="C1424" s="268" t="s">
        <v>172</v>
      </c>
      <c r="D1424" s="99" t="s">
        <v>27</v>
      </c>
      <c r="E1424" s="54">
        <v>5000151391</v>
      </c>
      <c r="F1424" s="55">
        <v>25</v>
      </c>
      <c r="G1424" s="54" t="s">
        <v>18</v>
      </c>
      <c r="H1424" s="54" t="s">
        <v>52</v>
      </c>
      <c r="I1424" s="54">
        <v>10</v>
      </c>
      <c r="J1424" s="57">
        <v>9120</v>
      </c>
      <c r="K1424" s="57">
        <v>12387.04</v>
      </c>
      <c r="L1424" s="57">
        <v>8092.96</v>
      </c>
      <c r="M1424" s="57">
        <v>14240</v>
      </c>
      <c r="N1424" s="57">
        <v>15360</v>
      </c>
      <c r="O1424" s="57">
        <v>13280</v>
      </c>
      <c r="P1424" s="57">
        <v>11200</v>
      </c>
      <c r="Q1424" s="57">
        <v>14880</v>
      </c>
      <c r="R1424" s="57">
        <v>15840</v>
      </c>
      <c r="S1424" s="57">
        <v>17920</v>
      </c>
      <c r="T1424" s="57">
        <v>19680</v>
      </c>
      <c r="U1424" s="57">
        <v>19360</v>
      </c>
    </row>
    <row r="1425" spans="1:21" x14ac:dyDescent="0.2">
      <c r="A1425" s="266" t="s">
        <v>172</v>
      </c>
      <c r="B1425" s="267" t="s">
        <v>172</v>
      </c>
      <c r="C1425" s="268" t="s">
        <v>172</v>
      </c>
      <c r="D1425" s="99" t="s">
        <v>27</v>
      </c>
      <c r="E1425" s="54">
        <v>5000326271</v>
      </c>
      <c r="F1425" s="56">
        <v>24</v>
      </c>
      <c r="G1425" s="54" t="s">
        <v>19</v>
      </c>
      <c r="H1425" s="54" t="s">
        <v>52</v>
      </c>
      <c r="I1425" s="54">
        <v>10</v>
      </c>
      <c r="J1425" s="57">
        <v>790</v>
      </c>
      <c r="K1425" s="57">
        <v>650</v>
      </c>
      <c r="L1425" s="57">
        <v>620</v>
      </c>
      <c r="M1425" s="57">
        <v>530</v>
      </c>
      <c r="N1425" s="57">
        <v>500</v>
      </c>
      <c r="O1425" s="57">
        <v>520</v>
      </c>
      <c r="P1425" s="57">
        <v>527.59</v>
      </c>
      <c r="Q1425" s="57">
        <v>472.41</v>
      </c>
      <c r="R1425" s="57">
        <v>537.91999999999996</v>
      </c>
      <c r="S1425" s="57">
        <v>635.88</v>
      </c>
      <c r="T1425" s="57">
        <v>697.48</v>
      </c>
      <c r="U1425" s="57">
        <v>799.83</v>
      </c>
    </row>
    <row r="1426" spans="1:21" x14ac:dyDescent="0.2">
      <c r="A1426" s="266" t="s">
        <v>172</v>
      </c>
      <c r="B1426" s="267" t="s">
        <v>172</v>
      </c>
      <c r="C1426" s="268" t="s">
        <v>172</v>
      </c>
      <c r="D1426" s="99" t="s">
        <v>27</v>
      </c>
      <c r="E1426" s="54">
        <v>5001193384</v>
      </c>
      <c r="F1426" s="55">
        <v>26</v>
      </c>
      <c r="G1426" s="54" t="s">
        <v>24</v>
      </c>
      <c r="H1426" s="54" t="s">
        <v>52</v>
      </c>
      <c r="I1426" s="54">
        <v>10</v>
      </c>
      <c r="J1426" s="57">
        <v>47160</v>
      </c>
      <c r="K1426" s="57">
        <v>55320</v>
      </c>
      <c r="L1426" s="57">
        <v>79560</v>
      </c>
      <c r="M1426" s="57">
        <v>115080</v>
      </c>
      <c r="N1426" s="57">
        <v>112800</v>
      </c>
      <c r="O1426" s="57">
        <v>118920</v>
      </c>
      <c r="P1426" s="57">
        <v>135720</v>
      </c>
      <c r="Q1426" s="57">
        <v>117120</v>
      </c>
      <c r="R1426" s="57">
        <v>102360</v>
      </c>
      <c r="S1426" s="57">
        <v>72960</v>
      </c>
      <c r="T1426" s="57">
        <v>47640</v>
      </c>
      <c r="U1426" s="57">
        <v>35880</v>
      </c>
    </row>
    <row r="1427" spans="1:21" x14ac:dyDescent="0.2">
      <c r="A1427" s="266" t="s">
        <v>172</v>
      </c>
      <c r="B1427" s="267" t="s">
        <v>172</v>
      </c>
      <c r="C1427" s="268" t="s">
        <v>172</v>
      </c>
      <c r="D1427" s="99" t="s">
        <v>27</v>
      </c>
      <c r="E1427" s="54">
        <v>5001525145</v>
      </c>
      <c r="F1427" s="56">
        <v>24</v>
      </c>
      <c r="G1427" s="54" t="s">
        <v>26</v>
      </c>
      <c r="H1427" s="54" t="s">
        <v>52</v>
      </c>
      <c r="I1427" s="54">
        <v>10</v>
      </c>
      <c r="J1427" s="57">
        <v>14800</v>
      </c>
      <c r="K1427" s="57">
        <v>11920</v>
      </c>
      <c r="L1427" s="57">
        <v>10480</v>
      </c>
      <c r="M1427" s="57">
        <v>9120</v>
      </c>
      <c r="N1427" s="57">
        <v>8560</v>
      </c>
      <c r="O1427" s="57">
        <v>7040</v>
      </c>
      <c r="P1427" s="57">
        <v>6960</v>
      </c>
      <c r="Q1427" s="57">
        <v>7360</v>
      </c>
      <c r="R1427" s="57">
        <v>8400</v>
      </c>
      <c r="S1427" s="57">
        <v>10320</v>
      </c>
      <c r="T1427" s="57">
        <v>10560</v>
      </c>
      <c r="U1427" s="57">
        <v>12240</v>
      </c>
    </row>
    <row r="1428" spans="1:21" x14ac:dyDescent="0.2">
      <c r="A1428" s="266" t="s">
        <v>172</v>
      </c>
      <c r="B1428" s="267" t="s">
        <v>172</v>
      </c>
      <c r="C1428" s="268" t="s">
        <v>172</v>
      </c>
      <c r="D1428" s="99" t="s">
        <v>27</v>
      </c>
      <c r="E1428" s="54">
        <v>5001031810</v>
      </c>
      <c r="F1428" s="56">
        <v>24</v>
      </c>
      <c r="G1428" s="54" t="s">
        <v>26</v>
      </c>
      <c r="H1428" s="54" t="s">
        <v>52</v>
      </c>
      <c r="I1428" s="54">
        <v>10</v>
      </c>
      <c r="J1428" s="57">
        <v>7840</v>
      </c>
      <c r="K1428" s="57">
        <v>7640</v>
      </c>
      <c r="L1428" s="57">
        <v>6040</v>
      </c>
      <c r="M1428" s="57">
        <v>5320</v>
      </c>
      <c r="N1428" s="57">
        <v>5000</v>
      </c>
      <c r="O1428" s="57">
        <v>4160</v>
      </c>
      <c r="P1428" s="57">
        <v>3320</v>
      </c>
      <c r="Q1428" s="57">
        <v>5040</v>
      </c>
      <c r="R1428" s="57">
        <v>8520</v>
      </c>
      <c r="S1428" s="57">
        <v>10480</v>
      </c>
      <c r="T1428" s="57">
        <v>11160</v>
      </c>
      <c r="U1428" s="57"/>
    </row>
    <row r="1429" spans="1:21" x14ac:dyDescent="0.2">
      <c r="A1429" s="266" t="s">
        <v>172</v>
      </c>
      <c r="B1429" s="267" t="s">
        <v>172</v>
      </c>
      <c r="C1429" s="268" t="s">
        <v>172</v>
      </c>
      <c r="D1429" s="99" t="s">
        <v>27</v>
      </c>
      <c r="E1429" s="54">
        <v>5001622145</v>
      </c>
      <c r="F1429" s="56">
        <v>24</v>
      </c>
      <c r="G1429" s="54" t="s">
        <v>26</v>
      </c>
      <c r="H1429" s="54" t="s">
        <v>52</v>
      </c>
      <c r="I1429" s="54">
        <v>10</v>
      </c>
      <c r="J1429" s="57">
        <v>493</v>
      </c>
      <c r="K1429" s="57">
        <v>405</v>
      </c>
      <c r="L1429" s="57">
        <v>353</v>
      </c>
      <c r="M1429" s="57">
        <v>334</v>
      </c>
      <c r="N1429" s="57">
        <v>261</v>
      </c>
      <c r="O1429" s="57">
        <v>244</v>
      </c>
      <c r="P1429" s="57">
        <v>255</v>
      </c>
      <c r="Q1429" s="57">
        <v>263</v>
      </c>
      <c r="R1429" s="57">
        <v>332</v>
      </c>
      <c r="S1429" s="57">
        <v>358</v>
      </c>
      <c r="T1429" s="57">
        <v>398</v>
      </c>
      <c r="U1429" s="57">
        <v>472</v>
      </c>
    </row>
    <row r="1430" spans="1:21" x14ac:dyDescent="0.2">
      <c r="A1430" s="266" t="s">
        <v>172</v>
      </c>
      <c r="B1430" s="267" t="s">
        <v>172</v>
      </c>
      <c r="C1430" s="268" t="s">
        <v>172</v>
      </c>
      <c r="D1430" s="99" t="s">
        <v>27</v>
      </c>
      <c r="E1430" s="54">
        <v>5001556428</v>
      </c>
      <c r="F1430" s="56">
        <v>24</v>
      </c>
      <c r="G1430" s="54" t="s">
        <v>26</v>
      </c>
      <c r="H1430" s="54" t="s">
        <v>52</v>
      </c>
      <c r="I1430" s="54">
        <v>10</v>
      </c>
      <c r="J1430" s="57">
        <v>1942</v>
      </c>
      <c r="K1430" s="57">
        <v>1834</v>
      </c>
      <c r="L1430" s="57">
        <v>1799</v>
      </c>
      <c r="M1430" s="57">
        <v>1540</v>
      </c>
      <c r="N1430" s="57">
        <v>1372</v>
      </c>
      <c r="O1430" s="57">
        <v>1387</v>
      </c>
      <c r="P1430" s="57">
        <v>1167</v>
      </c>
      <c r="Q1430" s="57">
        <v>1172</v>
      </c>
      <c r="R1430" s="57">
        <v>1403</v>
      </c>
      <c r="S1430" s="57">
        <v>1540</v>
      </c>
      <c r="T1430" s="57">
        <v>1670</v>
      </c>
      <c r="U1430" s="57">
        <v>1975</v>
      </c>
    </row>
    <row r="1431" spans="1:21" x14ac:dyDescent="0.2">
      <c r="A1431" s="266" t="s">
        <v>172</v>
      </c>
      <c r="B1431" s="267" t="s">
        <v>172</v>
      </c>
      <c r="C1431" s="268" t="s">
        <v>172</v>
      </c>
      <c r="D1431" s="99" t="s">
        <v>27</v>
      </c>
      <c r="E1431" s="54">
        <v>5000905460</v>
      </c>
      <c r="F1431" s="56">
        <v>24</v>
      </c>
      <c r="G1431" s="54" t="s">
        <v>26</v>
      </c>
      <c r="H1431" s="54" t="s">
        <v>52</v>
      </c>
      <c r="I1431" s="54">
        <v>10</v>
      </c>
      <c r="J1431" s="57">
        <v>10800</v>
      </c>
      <c r="K1431" s="57">
        <v>9200</v>
      </c>
      <c r="L1431" s="57">
        <v>9920</v>
      </c>
      <c r="M1431" s="57">
        <v>9040</v>
      </c>
      <c r="N1431" s="57">
        <v>7520</v>
      </c>
      <c r="O1431" s="57">
        <v>7040</v>
      </c>
      <c r="P1431" s="57">
        <v>7040</v>
      </c>
      <c r="Q1431" s="57">
        <v>6880</v>
      </c>
      <c r="R1431" s="57">
        <v>8400</v>
      </c>
      <c r="S1431" s="57">
        <v>9520</v>
      </c>
      <c r="T1431" s="57">
        <v>10160</v>
      </c>
      <c r="U1431" s="57">
        <v>12160</v>
      </c>
    </row>
    <row r="1432" spans="1:21" x14ac:dyDescent="0.2">
      <c r="A1432" s="266" t="s">
        <v>172</v>
      </c>
      <c r="B1432" s="267" t="s">
        <v>172</v>
      </c>
      <c r="C1432" s="268" t="s">
        <v>172</v>
      </c>
      <c r="D1432" s="99" t="s">
        <v>27</v>
      </c>
      <c r="E1432" s="54">
        <v>5000429225</v>
      </c>
      <c r="F1432" s="56">
        <v>24</v>
      </c>
      <c r="G1432" s="54" t="s">
        <v>19</v>
      </c>
      <c r="H1432" s="54" t="s">
        <v>52</v>
      </c>
      <c r="I1432" s="54">
        <v>10</v>
      </c>
      <c r="J1432" s="57">
        <v>8530</v>
      </c>
      <c r="K1432" s="57">
        <v>7040</v>
      </c>
      <c r="L1432" s="57">
        <v>6290</v>
      </c>
      <c r="M1432" s="57">
        <v>6110</v>
      </c>
      <c r="N1432" s="57">
        <v>4990</v>
      </c>
      <c r="O1432" s="57">
        <v>4780</v>
      </c>
      <c r="P1432" s="57">
        <v>5159.21</v>
      </c>
      <c r="Q1432" s="57">
        <v>5269</v>
      </c>
      <c r="R1432" s="57">
        <v>5992</v>
      </c>
      <c r="S1432" s="57">
        <v>7267</v>
      </c>
      <c r="T1432" s="57">
        <v>7184</v>
      </c>
      <c r="U1432" s="57">
        <v>8418</v>
      </c>
    </row>
    <row r="1433" spans="1:21" x14ac:dyDescent="0.2">
      <c r="A1433" s="266" t="s">
        <v>172</v>
      </c>
      <c r="B1433" s="267" t="s">
        <v>172</v>
      </c>
      <c r="C1433" s="268" t="s">
        <v>172</v>
      </c>
      <c r="D1433" s="99" t="s">
        <v>27</v>
      </c>
      <c r="E1433" s="54">
        <v>5001138061</v>
      </c>
      <c r="F1433" s="56">
        <v>24</v>
      </c>
      <c r="G1433" s="54" t="s">
        <v>19</v>
      </c>
      <c r="H1433" s="54" t="s">
        <v>52</v>
      </c>
      <c r="I1433" s="54">
        <v>10</v>
      </c>
      <c r="J1433" s="57">
        <v>11229</v>
      </c>
      <c r="K1433" s="57">
        <v>9956</v>
      </c>
      <c r="L1433" s="57">
        <v>9417</v>
      </c>
      <c r="M1433" s="57">
        <v>7760</v>
      </c>
      <c r="N1433" s="57">
        <v>6659</v>
      </c>
      <c r="O1433" s="57">
        <v>6729</v>
      </c>
      <c r="P1433" s="57">
        <v>6102</v>
      </c>
      <c r="Q1433" s="57">
        <v>6640</v>
      </c>
      <c r="R1433" s="57">
        <v>8242</v>
      </c>
      <c r="S1433" s="57">
        <v>8881</v>
      </c>
      <c r="T1433" s="57">
        <v>9643</v>
      </c>
      <c r="U1433" s="57">
        <v>11847</v>
      </c>
    </row>
    <row r="1434" spans="1:21" x14ac:dyDescent="0.2">
      <c r="A1434" s="266" t="s">
        <v>172</v>
      </c>
      <c r="B1434" s="267" t="s">
        <v>172</v>
      </c>
      <c r="C1434" s="268" t="s">
        <v>172</v>
      </c>
      <c r="D1434" s="99" t="s">
        <v>27</v>
      </c>
      <c r="E1434" s="54">
        <v>5001640380</v>
      </c>
      <c r="F1434" s="56">
        <v>24</v>
      </c>
      <c r="G1434" s="54" t="s">
        <v>26</v>
      </c>
      <c r="H1434" s="54" t="s">
        <v>52</v>
      </c>
      <c r="I1434" s="54">
        <v>10</v>
      </c>
      <c r="J1434" s="57">
        <v>17040</v>
      </c>
      <c r="K1434" s="57">
        <v>13840</v>
      </c>
      <c r="L1434" s="57">
        <v>11840</v>
      </c>
      <c r="M1434" s="57">
        <v>10320</v>
      </c>
      <c r="N1434" s="57">
        <v>9840</v>
      </c>
      <c r="O1434" s="57">
        <v>8480</v>
      </c>
      <c r="P1434" s="57">
        <v>8640</v>
      </c>
      <c r="Q1434" s="57">
        <v>8880</v>
      </c>
      <c r="R1434" s="57">
        <v>10320</v>
      </c>
      <c r="S1434" s="57">
        <v>12400</v>
      </c>
      <c r="T1434" s="57">
        <v>12640</v>
      </c>
      <c r="U1434" s="57">
        <v>14240</v>
      </c>
    </row>
    <row r="1435" spans="1:21" x14ac:dyDescent="0.2">
      <c r="A1435" s="266" t="s">
        <v>172</v>
      </c>
      <c r="B1435" s="267" t="s">
        <v>172</v>
      </c>
      <c r="C1435" s="268" t="s">
        <v>172</v>
      </c>
      <c r="D1435" s="99" t="s">
        <v>27</v>
      </c>
      <c r="E1435" s="54">
        <v>5000930781</v>
      </c>
      <c r="F1435" s="56">
        <v>24</v>
      </c>
      <c r="G1435" s="54" t="s">
        <v>19</v>
      </c>
      <c r="H1435" s="54" t="s">
        <v>52</v>
      </c>
      <c r="I1435" s="54">
        <v>10</v>
      </c>
      <c r="J1435" s="57">
        <v>1964</v>
      </c>
      <c r="K1435" s="57">
        <v>1916</v>
      </c>
      <c r="L1435" s="57">
        <v>1747</v>
      </c>
      <c r="M1435" s="57">
        <v>1455</v>
      </c>
      <c r="N1435" s="57">
        <v>1316</v>
      </c>
      <c r="O1435" s="57">
        <v>1005</v>
      </c>
      <c r="P1435" s="57">
        <v>1009</v>
      </c>
      <c r="Q1435" s="57">
        <v>955</v>
      </c>
      <c r="R1435" s="57">
        <v>1132</v>
      </c>
      <c r="S1435" s="57">
        <v>1172</v>
      </c>
      <c r="T1435" s="57">
        <v>1256</v>
      </c>
      <c r="U1435" s="57">
        <v>1602</v>
      </c>
    </row>
    <row r="1436" spans="1:21" x14ac:dyDescent="0.2">
      <c r="A1436" s="266" t="s">
        <v>172</v>
      </c>
      <c r="B1436" s="267" t="s">
        <v>172</v>
      </c>
      <c r="C1436" s="268" t="s">
        <v>172</v>
      </c>
      <c r="D1436" s="99" t="s">
        <v>27</v>
      </c>
      <c r="E1436" s="54">
        <v>5000317055</v>
      </c>
      <c r="F1436" s="56">
        <v>24</v>
      </c>
      <c r="G1436" s="54" t="s">
        <v>19</v>
      </c>
      <c r="H1436" s="54" t="s">
        <v>52</v>
      </c>
      <c r="I1436" s="54">
        <v>10</v>
      </c>
      <c r="J1436" s="57">
        <v>1995</v>
      </c>
      <c r="K1436" s="57">
        <v>2013</v>
      </c>
      <c r="L1436" s="57">
        <v>1932</v>
      </c>
      <c r="M1436" s="57">
        <v>1619</v>
      </c>
      <c r="N1436" s="57">
        <v>1357</v>
      </c>
      <c r="O1436" s="57">
        <v>1045</v>
      </c>
      <c r="P1436" s="57">
        <v>1081</v>
      </c>
      <c r="Q1436" s="57">
        <v>1018</v>
      </c>
      <c r="R1436" s="57">
        <v>1102</v>
      </c>
      <c r="S1436" s="57">
        <v>1100</v>
      </c>
      <c r="T1436" s="57">
        <v>1193</v>
      </c>
      <c r="U1436" s="57">
        <v>1462</v>
      </c>
    </row>
    <row r="1437" spans="1:21" x14ac:dyDescent="0.2">
      <c r="A1437" s="266" t="s">
        <v>172</v>
      </c>
      <c r="B1437" s="267" t="s">
        <v>172</v>
      </c>
      <c r="C1437" s="268" t="s">
        <v>172</v>
      </c>
      <c r="D1437" s="99" t="s">
        <v>27</v>
      </c>
      <c r="E1437" s="54">
        <v>5001308584</v>
      </c>
      <c r="F1437" s="56">
        <v>24</v>
      </c>
      <c r="G1437" s="54" t="s">
        <v>26</v>
      </c>
      <c r="H1437" s="54" t="s">
        <v>52</v>
      </c>
      <c r="I1437" s="54">
        <v>10</v>
      </c>
      <c r="J1437" s="57">
        <v>1230</v>
      </c>
      <c r="K1437" s="57">
        <v>1080</v>
      </c>
      <c r="L1437" s="57">
        <v>1030</v>
      </c>
      <c r="M1437" s="57">
        <v>950</v>
      </c>
      <c r="N1437" s="57">
        <v>810</v>
      </c>
      <c r="O1437" s="57">
        <v>730</v>
      </c>
      <c r="P1437" s="57">
        <v>720</v>
      </c>
      <c r="Q1437" s="57">
        <v>690</v>
      </c>
      <c r="R1437" s="57">
        <v>880</v>
      </c>
      <c r="S1437" s="57">
        <v>930</v>
      </c>
      <c r="T1437" s="57">
        <v>1020</v>
      </c>
      <c r="U1437" s="57">
        <v>1250</v>
      </c>
    </row>
    <row r="1438" spans="1:21" x14ac:dyDescent="0.2">
      <c r="A1438" s="266" t="s">
        <v>172</v>
      </c>
      <c r="B1438" s="267" t="s">
        <v>172</v>
      </c>
      <c r="C1438" s="268" t="s">
        <v>172</v>
      </c>
      <c r="D1438" s="99" t="s">
        <v>27</v>
      </c>
      <c r="E1438" s="54">
        <v>5001702407</v>
      </c>
      <c r="F1438" s="56">
        <v>24</v>
      </c>
      <c r="G1438" s="54" t="s">
        <v>19</v>
      </c>
      <c r="H1438" s="54" t="s">
        <v>52</v>
      </c>
      <c r="I1438" s="54">
        <v>10</v>
      </c>
      <c r="J1438" s="57">
        <v>190</v>
      </c>
      <c r="K1438" s="57">
        <v>160</v>
      </c>
      <c r="L1438" s="57">
        <v>150</v>
      </c>
      <c r="M1438" s="57">
        <v>130</v>
      </c>
      <c r="N1438" s="57">
        <v>110</v>
      </c>
      <c r="O1438" s="57">
        <v>90</v>
      </c>
      <c r="P1438" s="57">
        <v>550</v>
      </c>
      <c r="Q1438" s="57">
        <v>756</v>
      </c>
      <c r="R1438" s="57">
        <v>966</v>
      </c>
      <c r="S1438" s="57">
        <v>970</v>
      </c>
      <c r="T1438" s="57">
        <v>1054</v>
      </c>
      <c r="U1438" s="57">
        <v>1292</v>
      </c>
    </row>
    <row r="1439" spans="1:21" x14ac:dyDescent="0.2">
      <c r="A1439" s="266" t="s">
        <v>172</v>
      </c>
      <c r="B1439" s="267" t="s">
        <v>172</v>
      </c>
      <c r="C1439" s="268" t="s">
        <v>172</v>
      </c>
      <c r="D1439" s="99" t="s">
        <v>27</v>
      </c>
      <c r="E1439" s="54">
        <v>5001016531</v>
      </c>
      <c r="F1439" s="56">
        <v>24</v>
      </c>
      <c r="G1439" s="54" t="s">
        <v>19</v>
      </c>
      <c r="H1439" s="54" t="s">
        <v>52</v>
      </c>
      <c r="I1439" s="54">
        <v>10</v>
      </c>
      <c r="J1439" s="57">
        <v>140</v>
      </c>
      <c r="K1439" s="57">
        <v>130</v>
      </c>
      <c r="L1439" s="57">
        <v>150</v>
      </c>
      <c r="M1439" s="57">
        <v>130</v>
      </c>
      <c r="N1439" s="57">
        <v>120</v>
      </c>
      <c r="O1439" s="57">
        <v>130</v>
      </c>
      <c r="P1439" s="57">
        <v>90</v>
      </c>
      <c r="Q1439" s="57">
        <v>93</v>
      </c>
      <c r="R1439" s="57">
        <v>111</v>
      </c>
      <c r="S1439" s="57">
        <v>122</v>
      </c>
      <c r="T1439" s="57">
        <v>148</v>
      </c>
      <c r="U1439" s="57">
        <v>159</v>
      </c>
    </row>
    <row r="1440" spans="1:21" x14ac:dyDescent="0.2">
      <c r="A1440" s="266" t="s">
        <v>172</v>
      </c>
      <c r="B1440" s="267" t="s">
        <v>172</v>
      </c>
      <c r="C1440" s="268" t="s">
        <v>172</v>
      </c>
      <c r="D1440" s="99" t="s">
        <v>27</v>
      </c>
      <c r="E1440" s="54">
        <v>5001174098</v>
      </c>
      <c r="F1440" s="56">
        <v>24</v>
      </c>
      <c r="G1440" s="54" t="s">
        <v>26</v>
      </c>
      <c r="H1440" s="54" t="s">
        <v>52</v>
      </c>
      <c r="I1440" s="54">
        <v>10</v>
      </c>
      <c r="J1440" s="57">
        <v>1000</v>
      </c>
      <c r="K1440" s="57">
        <v>880</v>
      </c>
      <c r="L1440" s="57">
        <v>930</v>
      </c>
      <c r="M1440" s="57">
        <v>780</v>
      </c>
      <c r="N1440" s="57">
        <v>750</v>
      </c>
      <c r="O1440" s="57">
        <v>710</v>
      </c>
      <c r="P1440" s="57">
        <v>640</v>
      </c>
      <c r="Q1440" s="57">
        <v>659</v>
      </c>
      <c r="R1440" s="57">
        <v>835</v>
      </c>
      <c r="S1440" s="57">
        <v>825</v>
      </c>
      <c r="T1440" s="57">
        <v>920</v>
      </c>
      <c r="U1440" s="57">
        <v>1156</v>
      </c>
    </row>
    <row r="1441" spans="1:21" x14ac:dyDescent="0.2">
      <c r="A1441" s="266" t="s">
        <v>172</v>
      </c>
      <c r="B1441" s="267" t="s">
        <v>172</v>
      </c>
      <c r="C1441" s="268" t="s">
        <v>172</v>
      </c>
      <c r="D1441" s="99" t="s">
        <v>27</v>
      </c>
      <c r="E1441" s="54">
        <v>5000142796</v>
      </c>
      <c r="F1441" s="56">
        <v>24</v>
      </c>
      <c r="G1441" s="54" t="s">
        <v>19</v>
      </c>
      <c r="H1441" s="54" t="s">
        <v>52</v>
      </c>
      <c r="I1441" s="54">
        <v>10</v>
      </c>
      <c r="J1441" s="57">
        <v>470</v>
      </c>
      <c r="K1441" s="57">
        <v>436</v>
      </c>
      <c r="L1441" s="57">
        <v>447</v>
      </c>
      <c r="M1441" s="57">
        <v>381</v>
      </c>
      <c r="N1441" s="57">
        <v>363</v>
      </c>
      <c r="O1441" s="57">
        <v>358</v>
      </c>
      <c r="P1441" s="57">
        <v>315</v>
      </c>
      <c r="Q1441" s="57">
        <v>315</v>
      </c>
      <c r="R1441" s="57">
        <v>390</v>
      </c>
      <c r="S1441" s="57">
        <v>374</v>
      </c>
      <c r="T1441" s="57">
        <v>431</v>
      </c>
      <c r="U1441" s="57">
        <v>529</v>
      </c>
    </row>
    <row r="1442" spans="1:21" x14ac:dyDescent="0.2">
      <c r="A1442" s="266" t="s">
        <v>172</v>
      </c>
      <c r="B1442" s="267" t="s">
        <v>172</v>
      </c>
      <c r="C1442" s="268" t="s">
        <v>172</v>
      </c>
      <c r="D1442" s="99" t="s">
        <v>27</v>
      </c>
      <c r="E1442" s="54">
        <v>5001068351</v>
      </c>
      <c r="F1442" s="56">
        <v>24</v>
      </c>
      <c r="G1442" s="54" t="s">
        <v>26</v>
      </c>
      <c r="H1442" s="54" t="s">
        <v>52</v>
      </c>
      <c r="I1442" s="54">
        <v>10</v>
      </c>
      <c r="J1442" s="57">
        <v>455</v>
      </c>
      <c r="K1442" s="57">
        <v>399</v>
      </c>
      <c r="L1442" s="57">
        <v>333.17200000000003</v>
      </c>
      <c r="M1442" s="57">
        <v>366.82799999999997</v>
      </c>
      <c r="N1442" s="57">
        <v>268</v>
      </c>
      <c r="O1442" s="57">
        <v>236</v>
      </c>
      <c r="P1442" s="57">
        <v>242</v>
      </c>
      <c r="Q1442" s="57">
        <v>227</v>
      </c>
      <c r="R1442" s="57">
        <v>303</v>
      </c>
      <c r="S1442" s="57">
        <v>314</v>
      </c>
      <c r="T1442" s="57">
        <v>293</v>
      </c>
      <c r="U1442" s="57">
        <v>230</v>
      </c>
    </row>
    <row r="1443" spans="1:21" x14ac:dyDescent="0.2">
      <c r="A1443" s="266" t="s">
        <v>172</v>
      </c>
      <c r="B1443" s="267" t="s">
        <v>172</v>
      </c>
      <c r="C1443" s="268" t="s">
        <v>172</v>
      </c>
      <c r="D1443" s="99" t="s">
        <v>27</v>
      </c>
      <c r="E1443" s="54">
        <v>5000655462</v>
      </c>
      <c r="F1443" s="56">
        <v>24</v>
      </c>
      <c r="G1443" s="54" t="s">
        <v>26</v>
      </c>
      <c r="H1443" s="54" t="s">
        <v>52</v>
      </c>
      <c r="I1443" s="54">
        <v>10</v>
      </c>
      <c r="J1443" s="57">
        <v>420</v>
      </c>
      <c r="K1443" s="57">
        <v>390</v>
      </c>
      <c r="L1443" s="57">
        <v>400</v>
      </c>
      <c r="M1443" s="57">
        <v>340</v>
      </c>
      <c r="N1443" s="57">
        <v>340</v>
      </c>
      <c r="O1443" s="57">
        <v>350</v>
      </c>
      <c r="P1443" s="57">
        <v>330</v>
      </c>
      <c r="Q1443" s="57">
        <v>326</v>
      </c>
      <c r="R1443" s="57">
        <v>407</v>
      </c>
      <c r="S1443" s="57">
        <v>390</v>
      </c>
      <c r="T1443" s="57">
        <v>422</v>
      </c>
      <c r="U1443" s="57">
        <v>508</v>
      </c>
    </row>
    <row r="1444" spans="1:21" x14ac:dyDescent="0.2">
      <c r="A1444" s="266" t="s">
        <v>172</v>
      </c>
      <c r="B1444" s="267" t="s">
        <v>172</v>
      </c>
      <c r="C1444" s="268" t="s">
        <v>172</v>
      </c>
      <c r="D1444" s="99" t="s">
        <v>27</v>
      </c>
      <c r="E1444" s="54">
        <v>5000693403</v>
      </c>
      <c r="F1444" s="56">
        <v>24</v>
      </c>
      <c r="G1444" s="54" t="s">
        <v>26</v>
      </c>
      <c r="H1444" s="54" t="s">
        <v>52</v>
      </c>
      <c r="I1444" s="54">
        <v>10</v>
      </c>
      <c r="J1444" s="57">
        <v>520</v>
      </c>
      <c r="K1444" s="57">
        <v>453</v>
      </c>
      <c r="L1444" s="57">
        <v>396</v>
      </c>
      <c r="M1444" s="57">
        <v>324</v>
      </c>
      <c r="N1444" s="57">
        <v>338</v>
      </c>
      <c r="O1444" s="57">
        <v>303</v>
      </c>
      <c r="P1444" s="57">
        <v>291</v>
      </c>
      <c r="Q1444" s="57">
        <v>329</v>
      </c>
      <c r="R1444" s="57">
        <v>323</v>
      </c>
      <c r="S1444" s="57">
        <v>363</v>
      </c>
      <c r="T1444" s="57">
        <v>355</v>
      </c>
      <c r="U1444" s="57">
        <v>410</v>
      </c>
    </row>
    <row r="1445" spans="1:21" x14ac:dyDescent="0.2">
      <c r="A1445" s="266" t="s">
        <v>172</v>
      </c>
      <c r="B1445" s="267" t="s">
        <v>172</v>
      </c>
      <c r="C1445" s="268" t="s">
        <v>172</v>
      </c>
      <c r="D1445" s="99" t="s">
        <v>27</v>
      </c>
      <c r="E1445" s="54">
        <v>5001900507</v>
      </c>
      <c r="F1445" s="56">
        <v>24</v>
      </c>
      <c r="G1445" s="54" t="s">
        <v>19</v>
      </c>
      <c r="H1445" s="54" t="s">
        <v>52</v>
      </c>
      <c r="I1445" s="54">
        <v>10</v>
      </c>
      <c r="J1445" s="57">
        <v>450</v>
      </c>
      <c r="K1445" s="57">
        <v>400</v>
      </c>
      <c r="L1445" s="57">
        <v>400</v>
      </c>
      <c r="M1445" s="57">
        <v>350</v>
      </c>
      <c r="N1445" s="57">
        <v>340</v>
      </c>
      <c r="O1445" s="57">
        <v>350</v>
      </c>
      <c r="P1445" s="57">
        <v>310</v>
      </c>
      <c r="Q1445" s="57">
        <v>318</v>
      </c>
      <c r="R1445" s="57">
        <v>351</v>
      </c>
      <c r="S1445" s="57">
        <v>323</v>
      </c>
      <c r="T1445" s="57">
        <v>352</v>
      </c>
      <c r="U1445" s="57">
        <v>412</v>
      </c>
    </row>
    <row r="1446" spans="1:21" x14ac:dyDescent="0.2">
      <c r="A1446" s="266" t="s">
        <v>172</v>
      </c>
      <c r="B1446" s="267" t="s">
        <v>172</v>
      </c>
      <c r="C1446" s="268" t="s">
        <v>172</v>
      </c>
      <c r="D1446" s="99" t="s">
        <v>27</v>
      </c>
      <c r="E1446" s="54">
        <v>5000437123</v>
      </c>
      <c r="F1446" s="56">
        <v>24</v>
      </c>
      <c r="G1446" s="54" t="s">
        <v>26</v>
      </c>
      <c r="H1446" s="54" t="s">
        <v>52</v>
      </c>
      <c r="I1446" s="54">
        <v>10</v>
      </c>
      <c r="J1446" s="57">
        <v>696</v>
      </c>
      <c r="K1446" s="57">
        <v>635</v>
      </c>
      <c r="L1446" s="57">
        <v>638</v>
      </c>
      <c r="M1446" s="57">
        <v>534</v>
      </c>
      <c r="N1446" s="57">
        <v>505</v>
      </c>
      <c r="O1446" s="57">
        <v>502</v>
      </c>
      <c r="P1446" s="57">
        <v>448</v>
      </c>
      <c r="Q1446" s="57">
        <v>454</v>
      </c>
      <c r="R1446" s="57">
        <v>581</v>
      </c>
      <c r="S1446" s="57">
        <v>573</v>
      </c>
      <c r="T1446" s="57">
        <v>645</v>
      </c>
      <c r="U1446" s="57">
        <v>777</v>
      </c>
    </row>
    <row r="1447" spans="1:21" x14ac:dyDescent="0.2">
      <c r="A1447" s="266" t="s">
        <v>172</v>
      </c>
      <c r="B1447" s="267" t="s">
        <v>172</v>
      </c>
      <c r="C1447" s="268" t="s">
        <v>172</v>
      </c>
      <c r="D1447" s="99" t="s">
        <v>27</v>
      </c>
      <c r="E1447" s="54">
        <v>5001773387</v>
      </c>
      <c r="F1447" s="56">
        <v>24</v>
      </c>
      <c r="G1447" s="54" t="s">
        <v>26</v>
      </c>
      <c r="H1447" s="54" t="s">
        <v>52</v>
      </c>
      <c r="I1447" s="54">
        <v>10</v>
      </c>
      <c r="J1447" s="57">
        <v>883</v>
      </c>
      <c r="K1447" s="57">
        <v>743</v>
      </c>
      <c r="L1447" s="57">
        <v>716</v>
      </c>
      <c r="M1447" s="57">
        <v>650</v>
      </c>
      <c r="N1447" s="57">
        <v>641</v>
      </c>
      <c r="O1447" s="57">
        <v>557</v>
      </c>
      <c r="P1447" s="57">
        <v>511</v>
      </c>
      <c r="Q1447" s="57">
        <v>578</v>
      </c>
      <c r="R1447" s="57">
        <v>604</v>
      </c>
      <c r="S1447" s="57"/>
      <c r="T1447" s="57">
        <v>1416</v>
      </c>
      <c r="U1447" s="57">
        <v>885</v>
      </c>
    </row>
    <row r="1448" spans="1:21" x14ac:dyDescent="0.2">
      <c r="A1448" s="266" t="s">
        <v>172</v>
      </c>
      <c r="B1448" s="267" t="s">
        <v>172</v>
      </c>
      <c r="C1448" s="268" t="s">
        <v>172</v>
      </c>
      <c r="D1448" s="99" t="s">
        <v>27</v>
      </c>
      <c r="E1448" s="54">
        <v>5000059544</v>
      </c>
      <c r="F1448" s="56">
        <v>24</v>
      </c>
      <c r="G1448" s="54" t="s">
        <v>26</v>
      </c>
      <c r="H1448" s="54" t="s">
        <v>52</v>
      </c>
      <c r="I1448" s="54">
        <v>10</v>
      </c>
      <c r="J1448" s="57">
        <v>430</v>
      </c>
      <c r="K1448" s="57">
        <v>318</v>
      </c>
      <c r="L1448" s="57">
        <v>208</v>
      </c>
      <c r="M1448" s="57">
        <v>199</v>
      </c>
      <c r="N1448" s="57">
        <v>226</v>
      </c>
      <c r="O1448" s="57">
        <v>126</v>
      </c>
      <c r="P1448" s="57">
        <v>48</v>
      </c>
      <c r="Q1448" s="57">
        <v>55</v>
      </c>
      <c r="R1448" s="57">
        <v>68</v>
      </c>
      <c r="S1448" s="57">
        <v>75</v>
      </c>
      <c r="T1448" s="57">
        <v>131</v>
      </c>
      <c r="U1448" s="57">
        <v>198</v>
      </c>
    </row>
    <row r="1449" spans="1:21" x14ac:dyDescent="0.2">
      <c r="A1449" s="266" t="s">
        <v>172</v>
      </c>
      <c r="B1449" s="267" t="s">
        <v>172</v>
      </c>
      <c r="C1449" s="268" t="s">
        <v>172</v>
      </c>
      <c r="D1449" s="99" t="s">
        <v>27</v>
      </c>
      <c r="E1449" s="54">
        <v>5001859384</v>
      </c>
      <c r="F1449" s="56">
        <v>24</v>
      </c>
      <c r="G1449" s="54" t="s">
        <v>19</v>
      </c>
      <c r="H1449" s="54" t="s">
        <v>52</v>
      </c>
      <c r="I1449" s="54">
        <v>10</v>
      </c>
      <c r="J1449" s="57">
        <v>2243</v>
      </c>
      <c r="K1449" s="57">
        <v>1841</v>
      </c>
      <c r="L1449" s="57">
        <v>1793</v>
      </c>
      <c r="M1449" s="57">
        <v>1547</v>
      </c>
      <c r="N1449" s="57">
        <v>1421</v>
      </c>
      <c r="O1449" s="57">
        <v>1128</v>
      </c>
      <c r="P1449" s="57">
        <v>990</v>
      </c>
      <c r="Q1449" s="57">
        <v>1148</v>
      </c>
      <c r="R1449" s="57">
        <v>1278</v>
      </c>
      <c r="S1449" s="57">
        <v>1485</v>
      </c>
      <c r="T1449" s="57">
        <v>1846</v>
      </c>
      <c r="U1449" s="57">
        <v>2012</v>
      </c>
    </row>
    <row r="1450" spans="1:21" x14ac:dyDescent="0.2">
      <c r="A1450" s="266" t="s">
        <v>172</v>
      </c>
      <c r="B1450" s="267" t="s">
        <v>172</v>
      </c>
      <c r="C1450" s="268" t="s">
        <v>172</v>
      </c>
      <c r="D1450" s="99" t="s">
        <v>27</v>
      </c>
      <c r="E1450" s="54">
        <v>5000240651</v>
      </c>
      <c r="F1450" s="56">
        <v>24</v>
      </c>
      <c r="G1450" s="54" t="s">
        <v>26</v>
      </c>
      <c r="H1450" s="54" t="s">
        <v>52</v>
      </c>
      <c r="I1450" s="54">
        <v>10</v>
      </c>
      <c r="J1450" s="57">
        <v>600</v>
      </c>
      <c r="K1450" s="57">
        <v>561</v>
      </c>
      <c r="L1450" s="57">
        <v>541</v>
      </c>
      <c r="M1450" s="57">
        <v>461</v>
      </c>
      <c r="N1450" s="57">
        <v>406</v>
      </c>
      <c r="O1450" s="57">
        <v>381</v>
      </c>
      <c r="P1450" s="57">
        <v>326</v>
      </c>
      <c r="Q1450" s="57">
        <v>328</v>
      </c>
      <c r="R1450" s="57">
        <v>442</v>
      </c>
      <c r="S1450" s="57">
        <v>462</v>
      </c>
      <c r="T1450" s="57">
        <v>567</v>
      </c>
      <c r="U1450" s="57">
        <v>598</v>
      </c>
    </row>
    <row r="1451" spans="1:21" x14ac:dyDescent="0.2">
      <c r="A1451" s="266" t="s">
        <v>172</v>
      </c>
      <c r="B1451" s="267" t="s">
        <v>172</v>
      </c>
      <c r="C1451" s="268" t="s">
        <v>172</v>
      </c>
      <c r="D1451" s="99" t="s">
        <v>27</v>
      </c>
      <c r="E1451" s="54">
        <v>5000328080</v>
      </c>
      <c r="F1451" s="56">
        <v>24</v>
      </c>
      <c r="G1451" s="54" t="s">
        <v>26</v>
      </c>
      <c r="H1451" s="54" t="s">
        <v>52</v>
      </c>
      <c r="I1451" s="54">
        <v>10</v>
      </c>
      <c r="J1451" s="57">
        <v>380</v>
      </c>
      <c r="K1451" s="57">
        <v>347</v>
      </c>
      <c r="L1451" s="57">
        <v>356</v>
      </c>
      <c r="M1451" s="57">
        <v>271</v>
      </c>
      <c r="N1451" s="57">
        <v>240</v>
      </c>
      <c r="O1451" s="57">
        <v>226</v>
      </c>
      <c r="P1451" s="57">
        <v>196</v>
      </c>
      <c r="Q1451" s="57">
        <v>204</v>
      </c>
      <c r="R1451" s="57">
        <v>271</v>
      </c>
      <c r="S1451" s="57">
        <v>279</v>
      </c>
      <c r="T1451" s="57">
        <v>353</v>
      </c>
      <c r="U1451" s="57">
        <v>368</v>
      </c>
    </row>
    <row r="1452" spans="1:21" x14ac:dyDescent="0.2">
      <c r="A1452" s="266" t="s">
        <v>172</v>
      </c>
      <c r="B1452" s="267" t="s">
        <v>172</v>
      </c>
      <c r="C1452" s="268" t="s">
        <v>172</v>
      </c>
      <c r="D1452" s="99" t="s">
        <v>27</v>
      </c>
      <c r="E1452" s="54">
        <v>5000790846</v>
      </c>
      <c r="F1452" s="56">
        <v>24</v>
      </c>
      <c r="G1452" s="54" t="s">
        <v>26</v>
      </c>
      <c r="H1452" s="54" t="s">
        <v>52</v>
      </c>
      <c r="I1452" s="54">
        <v>10</v>
      </c>
      <c r="J1452" s="57">
        <v>656</v>
      </c>
      <c r="K1452" s="57">
        <v>664</v>
      </c>
      <c r="L1452" s="57">
        <v>627</v>
      </c>
      <c r="M1452" s="57">
        <v>487</v>
      </c>
      <c r="N1452" s="57">
        <v>415</v>
      </c>
      <c r="O1452" s="57">
        <v>348</v>
      </c>
      <c r="P1452" s="57">
        <v>344</v>
      </c>
      <c r="Q1452" s="57">
        <v>340</v>
      </c>
      <c r="R1452" s="57">
        <v>416</v>
      </c>
      <c r="S1452" s="57">
        <v>441</v>
      </c>
      <c r="T1452" s="57">
        <v>502</v>
      </c>
      <c r="U1452" s="57">
        <v>622</v>
      </c>
    </row>
    <row r="1453" spans="1:21" x14ac:dyDescent="0.2">
      <c r="A1453" s="266" t="s">
        <v>172</v>
      </c>
      <c r="B1453" s="267" t="s">
        <v>172</v>
      </c>
      <c r="C1453" s="268" t="s">
        <v>172</v>
      </c>
      <c r="D1453" s="99" t="s">
        <v>27</v>
      </c>
      <c r="E1453" s="54">
        <v>5001818977</v>
      </c>
      <c r="F1453" s="56">
        <v>24</v>
      </c>
      <c r="G1453" s="54" t="s">
        <v>26</v>
      </c>
      <c r="H1453" s="54" t="s">
        <v>52</v>
      </c>
      <c r="I1453" s="54">
        <v>10</v>
      </c>
      <c r="J1453" s="57">
        <v>643.27300000000002</v>
      </c>
      <c r="K1453" s="57">
        <v>492</v>
      </c>
      <c r="L1453" s="57">
        <v>505</v>
      </c>
      <c r="M1453" s="57">
        <v>427</v>
      </c>
      <c r="N1453" s="57">
        <v>435</v>
      </c>
      <c r="O1453" s="57">
        <v>368</v>
      </c>
      <c r="P1453" s="57">
        <v>359.863</v>
      </c>
      <c r="Q1453" s="57">
        <v>319</v>
      </c>
      <c r="R1453" s="57">
        <v>383.137</v>
      </c>
      <c r="S1453" s="57">
        <v>515.17600000000004</v>
      </c>
      <c r="T1453" s="57">
        <v>503.09699999999998</v>
      </c>
      <c r="U1453" s="57">
        <v>559.09199999999998</v>
      </c>
    </row>
    <row r="1454" spans="1:21" x14ac:dyDescent="0.2">
      <c r="A1454" s="266" t="s">
        <v>172</v>
      </c>
      <c r="B1454" s="267" t="s">
        <v>172</v>
      </c>
      <c r="C1454" s="268" t="s">
        <v>172</v>
      </c>
      <c r="D1454" s="99" t="s">
        <v>27</v>
      </c>
      <c r="E1454" s="54">
        <v>5000181020</v>
      </c>
      <c r="F1454" s="56">
        <v>24</v>
      </c>
      <c r="G1454" s="54" t="s">
        <v>19</v>
      </c>
      <c r="H1454" s="54" t="s">
        <v>52</v>
      </c>
      <c r="I1454" s="54">
        <v>10</v>
      </c>
      <c r="J1454" s="57">
        <v>80</v>
      </c>
      <c r="K1454" s="57">
        <v>80</v>
      </c>
      <c r="L1454" s="57">
        <v>70</v>
      </c>
      <c r="M1454" s="57">
        <v>70</v>
      </c>
      <c r="N1454" s="57">
        <v>50</v>
      </c>
      <c r="O1454" s="57">
        <v>60</v>
      </c>
      <c r="P1454" s="57">
        <v>50</v>
      </c>
      <c r="Q1454" s="57">
        <v>60</v>
      </c>
      <c r="R1454" s="57">
        <v>70</v>
      </c>
      <c r="S1454" s="57">
        <v>70</v>
      </c>
      <c r="T1454" s="57">
        <v>90</v>
      </c>
      <c r="U1454" s="57">
        <v>90</v>
      </c>
    </row>
    <row r="1455" spans="1:21" x14ac:dyDescent="0.2">
      <c r="A1455" s="266" t="s">
        <v>172</v>
      </c>
      <c r="B1455" s="267" t="s">
        <v>172</v>
      </c>
      <c r="C1455" s="268" t="s">
        <v>172</v>
      </c>
      <c r="D1455" s="99" t="s">
        <v>27</v>
      </c>
      <c r="E1455" s="54">
        <v>5000646499</v>
      </c>
      <c r="F1455" s="56">
        <v>24</v>
      </c>
      <c r="G1455" s="54" t="s">
        <v>19</v>
      </c>
      <c r="H1455" s="54" t="s">
        <v>52</v>
      </c>
      <c r="I1455" s="54">
        <v>10</v>
      </c>
      <c r="J1455" s="57">
        <v>6820</v>
      </c>
      <c r="K1455" s="57">
        <v>6130</v>
      </c>
      <c r="L1455" s="57">
        <v>6200</v>
      </c>
      <c r="M1455" s="57">
        <v>4970</v>
      </c>
      <c r="N1455" s="57">
        <v>4520</v>
      </c>
      <c r="O1455" s="57">
        <v>4428</v>
      </c>
      <c r="P1455" s="57">
        <v>3712</v>
      </c>
      <c r="Q1455" s="57">
        <v>3360</v>
      </c>
      <c r="R1455" s="57">
        <v>4471</v>
      </c>
      <c r="S1455" s="57">
        <v>5456</v>
      </c>
      <c r="T1455" s="57">
        <v>5960</v>
      </c>
      <c r="U1455" s="57">
        <v>7330</v>
      </c>
    </row>
    <row r="1456" spans="1:21" x14ac:dyDescent="0.2">
      <c r="A1456" s="266" t="s">
        <v>172</v>
      </c>
      <c r="B1456" s="267" t="s">
        <v>172</v>
      </c>
      <c r="C1456" s="268" t="s">
        <v>172</v>
      </c>
      <c r="D1456" s="99" t="s">
        <v>27</v>
      </c>
      <c r="E1456" s="54">
        <v>5000665212</v>
      </c>
      <c r="F1456" s="56">
        <v>24</v>
      </c>
      <c r="G1456" s="54" t="s">
        <v>26</v>
      </c>
      <c r="H1456" s="54" t="s">
        <v>52</v>
      </c>
      <c r="I1456" s="54">
        <v>10</v>
      </c>
      <c r="J1456" s="57">
        <v>1530</v>
      </c>
      <c r="K1456" s="57">
        <v>1430</v>
      </c>
      <c r="L1456" s="57">
        <v>1460</v>
      </c>
      <c r="M1456" s="57">
        <v>1230</v>
      </c>
      <c r="N1456" s="57">
        <v>1170</v>
      </c>
      <c r="O1456" s="57">
        <v>1169</v>
      </c>
      <c r="P1456" s="57">
        <v>1098</v>
      </c>
      <c r="Q1456" s="57">
        <v>1161</v>
      </c>
      <c r="R1456" s="57">
        <v>1436</v>
      </c>
      <c r="S1456" s="57">
        <v>1421</v>
      </c>
      <c r="T1456" s="57">
        <v>1487</v>
      </c>
      <c r="U1456" s="57">
        <v>1800</v>
      </c>
    </row>
    <row r="1457" spans="1:21" x14ac:dyDescent="0.2">
      <c r="A1457" s="266" t="s">
        <v>172</v>
      </c>
      <c r="B1457" s="267" t="s">
        <v>172</v>
      </c>
      <c r="C1457" s="268" t="s">
        <v>172</v>
      </c>
      <c r="D1457" s="99" t="s">
        <v>27</v>
      </c>
      <c r="E1457" s="54">
        <v>5001349578</v>
      </c>
      <c r="F1457" s="56">
        <v>24</v>
      </c>
      <c r="G1457" s="54" t="s">
        <v>19</v>
      </c>
      <c r="H1457" s="54" t="s">
        <v>52</v>
      </c>
      <c r="I1457" s="54">
        <v>10</v>
      </c>
      <c r="J1457" s="57">
        <v>1940</v>
      </c>
      <c r="K1457" s="57">
        <v>1740</v>
      </c>
      <c r="L1457" s="57">
        <v>1810</v>
      </c>
      <c r="M1457" s="57">
        <v>1510</v>
      </c>
      <c r="N1457" s="57">
        <v>1330</v>
      </c>
      <c r="O1457" s="57">
        <v>1272</v>
      </c>
      <c r="P1457" s="57">
        <v>1068</v>
      </c>
      <c r="Q1457" s="57">
        <v>1101</v>
      </c>
      <c r="R1457" s="57">
        <v>1443</v>
      </c>
      <c r="S1457" s="57">
        <v>1526</v>
      </c>
      <c r="T1457" s="57">
        <v>1650</v>
      </c>
      <c r="U1457" s="57">
        <v>2033</v>
      </c>
    </row>
    <row r="1458" spans="1:21" x14ac:dyDescent="0.2">
      <c r="A1458" s="266" t="s">
        <v>172</v>
      </c>
      <c r="B1458" s="267" t="s">
        <v>172</v>
      </c>
      <c r="C1458" s="268" t="s">
        <v>172</v>
      </c>
      <c r="D1458" s="99" t="s">
        <v>27</v>
      </c>
      <c r="E1458" s="54">
        <v>5001717907</v>
      </c>
      <c r="F1458" s="56">
        <v>24</v>
      </c>
      <c r="G1458" s="54" t="s">
        <v>19</v>
      </c>
      <c r="H1458" s="54" t="s">
        <v>52</v>
      </c>
      <c r="I1458" s="54">
        <v>10</v>
      </c>
      <c r="J1458" s="57">
        <v>980</v>
      </c>
      <c r="K1458" s="57">
        <v>880</v>
      </c>
      <c r="L1458" s="57">
        <v>910</v>
      </c>
      <c r="M1458" s="57">
        <v>750</v>
      </c>
      <c r="N1458" s="57">
        <v>710</v>
      </c>
      <c r="O1458" s="57">
        <v>708</v>
      </c>
      <c r="P1458" s="57">
        <v>648</v>
      </c>
      <c r="Q1458" s="57">
        <v>662</v>
      </c>
      <c r="R1458" s="57">
        <v>822</v>
      </c>
      <c r="S1458" s="57">
        <v>818</v>
      </c>
      <c r="T1458" s="57">
        <v>866</v>
      </c>
      <c r="U1458" s="57">
        <v>1047</v>
      </c>
    </row>
    <row r="1459" spans="1:21" x14ac:dyDescent="0.2">
      <c r="A1459" s="266" t="s">
        <v>172</v>
      </c>
      <c r="B1459" s="267" t="s">
        <v>172</v>
      </c>
      <c r="C1459" s="268" t="s">
        <v>172</v>
      </c>
      <c r="D1459" s="99" t="s">
        <v>27</v>
      </c>
      <c r="E1459" s="54">
        <v>5001489342</v>
      </c>
      <c r="F1459" s="56">
        <v>24</v>
      </c>
      <c r="G1459" s="54" t="s">
        <v>19</v>
      </c>
      <c r="H1459" s="54" t="s">
        <v>52</v>
      </c>
      <c r="I1459" s="54">
        <v>10</v>
      </c>
      <c r="J1459" s="57">
        <v>995</v>
      </c>
      <c r="K1459" s="57">
        <v>997</v>
      </c>
      <c r="L1459" s="57">
        <v>839</v>
      </c>
      <c r="M1459" s="57">
        <v>776</v>
      </c>
      <c r="N1459" s="57">
        <v>779</v>
      </c>
      <c r="O1459" s="57">
        <v>700</v>
      </c>
      <c r="P1459" s="57">
        <v>673</v>
      </c>
      <c r="Q1459" s="57">
        <v>749</v>
      </c>
      <c r="R1459" s="57">
        <v>760</v>
      </c>
      <c r="S1459" s="57">
        <v>867</v>
      </c>
      <c r="T1459" s="57">
        <v>823</v>
      </c>
      <c r="U1459" s="57">
        <v>983</v>
      </c>
    </row>
    <row r="1460" spans="1:21" x14ac:dyDescent="0.2">
      <c r="A1460" s="266" t="s">
        <v>172</v>
      </c>
      <c r="B1460" s="267" t="s">
        <v>172</v>
      </c>
      <c r="C1460" s="268" t="s">
        <v>172</v>
      </c>
      <c r="D1460" s="99" t="s">
        <v>27</v>
      </c>
      <c r="E1460" s="54">
        <v>5000673418</v>
      </c>
      <c r="F1460" s="56">
        <v>24</v>
      </c>
      <c r="G1460" s="54" t="s">
        <v>26</v>
      </c>
      <c r="H1460" s="54" t="s">
        <v>52</v>
      </c>
      <c r="I1460" s="54">
        <v>10</v>
      </c>
      <c r="J1460" s="57">
        <v>2196</v>
      </c>
      <c r="K1460" s="57">
        <v>2231</v>
      </c>
      <c r="L1460" s="57">
        <v>1693</v>
      </c>
      <c r="M1460" s="57">
        <v>1753</v>
      </c>
      <c r="N1460" s="57">
        <v>1484</v>
      </c>
      <c r="O1460" s="57">
        <v>1196</v>
      </c>
      <c r="P1460" s="57">
        <v>1345</v>
      </c>
      <c r="Q1460" s="57">
        <v>1149</v>
      </c>
      <c r="R1460" s="57">
        <v>1267</v>
      </c>
      <c r="S1460" s="57">
        <v>1792</v>
      </c>
      <c r="T1460" s="57">
        <v>2120</v>
      </c>
      <c r="U1460" s="57">
        <v>2501</v>
      </c>
    </row>
    <row r="1461" spans="1:21" x14ac:dyDescent="0.2">
      <c r="A1461" s="266" t="s">
        <v>172</v>
      </c>
      <c r="B1461" s="267" t="s">
        <v>172</v>
      </c>
      <c r="C1461" s="268" t="s">
        <v>172</v>
      </c>
      <c r="D1461" s="99" t="s">
        <v>27</v>
      </c>
      <c r="E1461" s="54">
        <v>5001648330</v>
      </c>
      <c r="F1461" s="56">
        <v>24</v>
      </c>
      <c r="G1461" s="54" t="s">
        <v>26</v>
      </c>
      <c r="H1461" s="54" t="s">
        <v>52</v>
      </c>
      <c r="I1461" s="54">
        <v>10</v>
      </c>
      <c r="J1461" s="57"/>
      <c r="K1461" s="57"/>
      <c r="L1461" s="57"/>
      <c r="M1461" s="57"/>
      <c r="N1461" s="57"/>
      <c r="O1461" s="57"/>
      <c r="P1461" s="57"/>
      <c r="Q1461" s="57">
        <v>2</v>
      </c>
      <c r="R1461" s="57">
        <v>5</v>
      </c>
      <c r="S1461" s="57">
        <v>4</v>
      </c>
      <c r="T1461" s="57">
        <v>4</v>
      </c>
      <c r="U1461" s="57">
        <v>4</v>
      </c>
    </row>
    <row r="1462" spans="1:21" x14ac:dyDescent="0.2">
      <c r="A1462" s="266" t="s">
        <v>172</v>
      </c>
      <c r="B1462" s="267" t="s">
        <v>172</v>
      </c>
      <c r="C1462" s="268" t="s">
        <v>172</v>
      </c>
      <c r="D1462" s="99" t="s">
        <v>27</v>
      </c>
      <c r="E1462" s="54">
        <v>5000752543</v>
      </c>
      <c r="F1462" s="56">
        <v>24</v>
      </c>
      <c r="G1462" s="54" t="s">
        <v>26</v>
      </c>
      <c r="H1462" s="54" t="s">
        <v>52</v>
      </c>
      <c r="I1462" s="54">
        <v>10</v>
      </c>
      <c r="J1462" s="57">
        <v>762</v>
      </c>
      <c r="K1462" s="57">
        <v>797</v>
      </c>
      <c r="L1462" s="57">
        <v>806</v>
      </c>
      <c r="M1462" s="57">
        <v>744</v>
      </c>
      <c r="N1462" s="57">
        <v>717</v>
      </c>
      <c r="O1462" s="57">
        <v>679</v>
      </c>
      <c r="P1462" s="57">
        <v>670</v>
      </c>
      <c r="Q1462" s="57">
        <v>605</v>
      </c>
      <c r="R1462" s="57">
        <v>664</v>
      </c>
      <c r="S1462" s="57">
        <v>684</v>
      </c>
      <c r="T1462" s="57">
        <v>737</v>
      </c>
      <c r="U1462" s="57">
        <v>847</v>
      </c>
    </row>
    <row r="1463" spans="1:21" x14ac:dyDescent="0.2">
      <c r="A1463" s="266" t="s">
        <v>172</v>
      </c>
      <c r="B1463" s="267" t="s">
        <v>172</v>
      </c>
      <c r="C1463" s="268" t="s">
        <v>172</v>
      </c>
      <c r="D1463" s="99" t="s">
        <v>27</v>
      </c>
      <c r="E1463" s="54">
        <v>5000848881</v>
      </c>
      <c r="F1463" s="56">
        <v>24</v>
      </c>
      <c r="G1463" s="54" t="s">
        <v>26</v>
      </c>
      <c r="H1463" s="54" t="s">
        <v>52</v>
      </c>
      <c r="I1463" s="54">
        <v>10</v>
      </c>
      <c r="J1463" s="57">
        <v>3190</v>
      </c>
      <c r="K1463" s="57">
        <v>3450</v>
      </c>
      <c r="L1463" s="57">
        <v>3327</v>
      </c>
      <c r="M1463" s="57">
        <v>2751</v>
      </c>
      <c r="N1463" s="57">
        <v>2458</v>
      </c>
      <c r="O1463" s="57">
        <v>2148</v>
      </c>
      <c r="P1463" s="57">
        <v>2091</v>
      </c>
      <c r="Q1463" s="57">
        <v>2017</v>
      </c>
      <c r="R1463" s="57">
        <v>2414</v>
      </c>
      <c r="S1463" s="57">
        <v>2612</v>
      </c>
      <c r="T1463" s="57">
        <v>3015</v>
      </c>
      <c r="U1463" s="57">
        <v>3691</v>
      </c>
    </row>
    <row r="1464" spans="1:21" x14ac:dyDescent="0.2">
      <c r="A1464" s="266" t="s">
        <v>172</v>
      </c>
      <c r="B1464" s="267" t="s">
        <v>172</v>
      </c>
      <c r="C1464" s="268" t="s">
        <v>172</v>
      </c>
      <c r="D1464" s="99" t="s">
        <v>27</v>
      </c>
      <c r="E1464" s="54">
        <v>5000809633</v>
      </c>
      <c r="F1464" s="56">
        <v>24</v>
      </c>
      <c r="G1464" s="54" t="s">
        <v>19</v>
      </c>
      <c r="H1464" s="54" t="s">
        <v>52</v>
      </c>
      <c r="I1464" s="54">
        <v>10</v>
      </c>
      <c r="J1464" s="57">
        <v>2366</v>
      </c>
      <c r="K1464" s="57">
        <v>2427</v>
      </c>
      <c r="L1464" s="57">
        <v>2512</v>
      </c>
      <c r="M1464" s="57">
        <v>2418</v>
      </c>
      <c r="N1464" s="57">
        <v>2484</v>
      </c>
      <c r="O1464" s="57">
        <v>2472</v>
      </c>
      <c r="P1464" s="57">
        <v>2536</v>
      </c>
      <c r="Q1464" s="57">
        <v>2372</v>
      </c>
      <c r="R1464" s="57">
        <v>2464</v>
      </c>
      <c r="S1464" s="57">
        <v>2517</v>
      </c>
      <c r="T1464" s="57">
        <v>2602</v>
      </c>
      <c r="U1464" s="57">
        <v>2787</v>
      </c>
    </row>
    <row r="1465" spans="1:21" x14ac:dyDescent="0.2">
      <c r="A1465" s="266" t="s">
        <v>172</v>
      </c>
      <c r="B1465" s="267" t="s">
        <v>172</v>
      </c>
      <c r="C1465" s="268" t="s">
        <v>172</v>
      </c>
      <c r="D1465" s="99" t="s">
        <v>27</v>
      </c>
      <c r="E1465" s="54">
        <v>5001478656</v>
      </c>
      <c r="F1465" s="56">
        <v>24</v>
      </c>
      <c r="G1465" s="54" t="s">
        <v>26</v>
      </c>
      <c r="H1465" s="54" t="s">
        <v>52</v>
      </c>
      <c r="I1465" s="54">
        <v>10</v>
      </c>
      <c r="J1465" s="57">
        <v>915</v>
      </c>
      <c r="K1465" s="57">
        <v>907</v>
      </c>
      <c r="L1465" s="57">
        <v>861</v>
      </c>
      <c r="M1465" s="57">
        <v>703</v>
      </c>
      <c r="N1465" s="57">
        <v>614</v>
      </c>
      <c r="O1465" s="57">
        <v>513</v>
      </c>
      <c r="P1465" s="57">
        <v>493</v>
      </c>
      <c r="Q1465" s="57">
        <v>487</v>
      </c>
      <c r="R1465" s="57">
        <v>612</v>
      </c>
      <c r="S1465" s="57">
        <v>676</v>
      </c>
      <c r="T1465" s="57">
        <v>781</v>
      </c>
      <c r="U1465" s="57">
        <v>964</v>
      </c>
    </row>
    <row r="1466" spans="1:21" x14ac:dyDescent="0.2">
      <c r="A1466" s="266" t="s">
        <v>172</v>
      </c>
      <c r="B1466" s="267" t="s">
        <v>172</v>
      </c>
      <c r="C1466" s="268" t="s">
        <v>172</v>
      </c>
      <c r="D1466" s="99" t="s">
        <v>27</v>
      </c>
      <c r="E1466" s="54">
        <v>5000111784</v>
      </c>
      <c r="F1466" s="56">
        <v>24</v>
      </c>
      <c r="G1466" s="54" t="s">
        <v>26</v>
      </c>
      <c r="H1466" s="54" t="s">
        <v>52</v>
      </c>
      <c r="I1466" s="54">
        <v>10</v>
      </c>
      <c r="J1466" s="57">
        <v>2280</v>
      </c>
      <c r="K1466" s="57">
        <v>3000</v>
      </c>
      <c r="L1466" s="57">
        <v>2280</v>
      </c>
      <c r="M1466" s="57">
        <v>1520</v>
      </c>
      <c r="N1466" s="57">
        <v>840</v>
      </c>
      <c r="O1466" s="57">
        <v>640</v>
      </c>
      <c r="P1466" s="57">
        <v>760</v>
      </c>
      <c r="Q1466" s="57">
        <v>640</v>
      </c>
      <c r="R1466" s="57">
        <v>800</v>
      </c>
      <c r="S1466" s="57">
        <v>880</v>
      </c>
      <c r="T1466" s="57">
        <v>1640</v>
      </c>
      <c r="U1466" s="57">
        <v>3280</v>
      </c>
    </row>
    <row r="1467" spans="1:21" x14ac:dyDescent="0.2">
      <c r="A1467" s="266" t="s">
        <v>172</v>
      </c>
      <c r="B1467" s="267" t="s">
        <v>172</v>
      </c>
      <c r="C1467" s="268" t="s">
        <v>172</v>
      </c>
      <c r="D1467" s="99" t="s">
        <v>27</v>
      </c>
      <c r="E1467" s="54">
        <v>5000014511</v>
      </c>
      <c r="F1467" s="56">
        <v>24</v>
      </c>
      <c r="G1467" s="54" t="s">
        <v>26</v>
      </c>
      <c r="H1467" s="54" t="s">
        <v>52</v>
      </c>
      <c r="I1467" s="54">
        <v>10</v>
      </c>
      <c r="J1467" s="57">
        <v>9260</v>
      </c>
      <c r="K1467" s="57">
        <v>8000</v>
      </c>
      <c r="L1467" s="57">
        <v>7600</v>
      </c>
      <c r="M1467" s="57">
        <v>6360</v>
      </c>
      <c r="N1467" s="57">
        <v>5520</v>
      </c>
      <c r="O1467" s="57">
        <v>5560</v>
      </c>
      <c r="P1467" s="57">
        <v>5221</v>
      </c>
      <c r="Q1467" s="57">
        <v>5714</v>
      </c>
      <c r="R1467" s="57">
        <v>6936</v>
      </c>
      <c r="S1467" s="57">
        <v>7391</v>
      </c>
      <c r="T1467" s="57">
        <v>8102</v>
      </c>
      <c r="U1467" s="57">
        <v>9603</v>
      </c>
    </row>
    <row r="1468" spans="1:21" x14ac:dyDescent="0.2">
      <c r="A1468" s="266" t="s">
        <v>172</v>
      </c>
      <c r="B1468" s="267" t="s">
        <v>172</v>
      </c>
      <c r="C1468" s="268" t="s">
        <v>172</v>
      </c>
      <c r="D1468" s="99" t="s">
        <v>27</v>
      </c>
      <c r="E1468" s="54">
        <v>5001707494</v>
      </c>
      <c r="F1468" s="56">
        <v>24</v>
      </c>
      <c r="G1468" s="54" t="s">
        <v>26</v>
      </c>
      <c r="H1468" s="54" t="s">
        <v>52</v>
      </c>
      <c r="I1468" s="54">
        <v>10</v>
      </c>
      <c r="J1468" s="57">
        <v>608</v>
      </c>
      <c r="K1468" s="57">
        <v>551</v>
      </c>
      <c r="L1468" s="57">
        <v>539</v>
      </c>
      <c r="M1468" s="57">
        <v>473</v>
      </c>
      <c r="N1468" s="57">
        <v>432</v>
      </c>
      <c r="O1468" s="57">
        <v>452</v>
      </c>
      <c r="P1468" s="57">
        <v>437</v>
      </c>
      <c r="Q1468" s="57">
        <v>470</v>
      </c>
      <c r="R1468" s="57">
        <v>536</v>
      </c>
      <c r="S1468" s="57">
        <v>548</v>
      </c>
      <c r="T1468" s="57">
        <v>649</v>
      </c>
      <c r="U1468" s="57">
        <v>601</v>
      </c>
    </row>
    <row r="1469" spans="1:21" x14ac:dyDescent="0.2">
      <c r="A1469" s="266" t="s">
        <v>172</v>
      </c>
      <c r="B1469" s="267" t="s">
        <v>172</v>
      </c>
      <c r="C1469" s="268" t="s">
        <v>172</v>
      </c>
      <c r="D1469" s="99" t="s">
        <v>27</v>
      </c>
      <c r="E1469" s="54">
        <v>5001204399</v>
      </c>
      <c r="F1469" s="56">
        <v>24</v>
      </c>
      <c r="G1469" s="54" t="s">
        <v>26</v>
      </c>
      <c r="H1469" s="54" t="s">
        <v>52</v>
      </c>
      <c r="I1469" s="54">
        <v>10</v>
      </c>
      <c r="J1469" s="57">
        <v>5600</v>
      </c>
      <c r="K1469" s="57">
        <v>5120</v>
      </c>
      <c r="L1469" s="57">
        <v>4480</v>
      </c>
      <c r="M1469" s="57">
        <v>4640</v>
      </c>
      <c r="N1469" s="57">
        <v>3520</v>
      </c>
      <c r="O1469" s="57">
        <v>3360</v>
      </c>
      <c r="P1469" s="57">
        <v>3680</v>
      </c>
      <c r="Q1469" s="57">
        <v>3680</v>
      </c>
      <c r="R1469" s="57">
        <v>4800</v>
      </c>
      <c r="S1469" s="57">
        <v>4640</v>
      </c>
      <c r="T1469" s="57">
        <v>5760</v>
      </c>
      <c r="U1469" s="57">
        <v>5280</v>
      </c>
    </row>
    <row r="1470" spans="1:21" x14ac:dyDescent="0.2">
      <c r="A1470" s="266" t="s">
        <v>172</v>
      </c>
      <c r="B1470" s="267" t="s">
        <v>172</v>
      </c>
      <c r="C1470" s="268" t="s">
        <v>172</v>
      </c>
      <c r="D1470" s="99" t="s">
        <v>27</v>
      </c>
      <c r="E1470" s="54">
        <v>5001616924</v>
      </c>
      <c r="F1470" s="56">
        <v>24</v>
      </c>
      <c r="G1470" s="54" t="s">
        <v>19</v>
      </c>
      <c r="H1470" s="54" t="s">
        <v>52</v>
      </c>
      <c r="I1470" s="54">
        <v>10</v>
      </c>
      <c r="J1470" s="57">
        <v>3660</v>
      </c>
      <c r="K1470" s="57">
        <v>3120</v>
      </c>
      <c r="L1470" s="57">
        <v>2720</v>
      </c>
      <c r="M1470" s="57">
        <v>2710</v>
      </c>
      <c r="N1470" s="57">
        <v>2250</v>
      </c>
      <c r="O1470" s="57">
        <v>2180</v>
      </c>
      <c r="P1470" s="57">
        <v>2268</v>
      </c>
      <c r="Q1470" s="57">
        <v>2339</v>
      </c>
      <c r="R1470" s="57">
        <v>2612</v>
      </c>
      <c r="S1470" s="57">
        <v>3174</v>
      </c>
      <c r="T1470" s="57">
        <v>3136</v>
      </c>
      <c r="U1470" s="57">
        <v>3729</v>
      </c>
    </row>
    <row r="1471" spans="1:21" x14ac:dyDescent="0.2">
      <c r="A1471" s="266" t="s">
        <v>172</v>
      </c>
      <c r="B1471" s="267" t="s">
        <v>172</v>
      </c>
      <c r="C1471" s="268" t="s">
        <v>172</v>
      </c>
      <c r="D1471" s="99" t="s">
        <v>27</v>
      </c>
      <c r="E1471" s="54">
        <v>5000383868</v>
      </c>
      <c r="F1471" s="56">
        <v>24</v>
      </c>
      <c r="G1471" s="54" t="s">
        <v>26</v>
      </c>
      <c r="H1471" s="54" t="s">
        <v>52</v>
      </c>
      <c r="I1471" s="54">
        <v>10</v>
      </c>
      <c r="J1471" s="57">
        <v>3360</v>
      </c>
      <c r="K1471" s="57">
        <v>3200</v>
      </c>
      <c r="L1471" s="57">
        <v>2880</v>
      </c>
      <c r="M1471" s="57">
        <v>2880</v>
      </c>
      <c r="N1471" s="57">
        <v>2400</v>
      </c>
      <c r="O1471" s="57">
        <v>2240</v>
      </c>
      <c r="P1471" s="57">
        <v>2400</v>
      </c>
      <c r="Q1471" s="57">
        <v>2240</v>
      </c>
      <c r="R1471" s="57">
        <v>3040</v>
      </c>
      <c r="S1471" s="57">
        <v>2880</v>
      </c>
      <c r="T1471" s="57">
        <v>3680</v>
      </c>
      <c r="U1471" s="57">
        <v>3360</v>
      </c>
    </row>
    <row r="1472" spans="1:21" x14ac:dyDescent="0.2">
      <c r="A1472" s="266" t="s">
        <v>172</v>
      </c>
      <c r="B1472" s="267" t="s">
        <v>172</v>
      </c>
      <c r="C1472" s="268" t="s">
        <v>172</v>
      </c>
      <c r="D1472" s="99" t="s">
        <v>27</v>
      </c>
      <c r="E1472" s="54">
        <v>5001261036</v>
      </c>
      <c r="F1472" s="56">
        <v>24</v>
      </c>
      <c r="G1472" s="54" t="s">
        <v>26</v>
      </c>
      <c r="H1472" s="54" t="s">
        <v>52</v>
      </c>
      <c r="I1472" s="54">
        <v>10</v>
      </c>
      <c r="J1472" s="57">
        <v>340</v>
      </c>
      <c r="K1472" s="57">
        <v>340</v>
      </c>
      <c r="L1472" s="57">
        <v>360</v>
      </c>
      <c r="M1472" s="57">
        <v>290</v>
      </c>
      <c r="N1472" s="57">
        <v>270</v>
      </c>
      <c r="O1472" s="57">
        <v>280</v>
      </c>
      <c r="P1472" s="57">
        <v>260</v>
      </c>
      <c r="Q1472" s="57">
        <v>270</v>
      </c>
      <c r="R1472" s="57">
        <v>330</v>
      </c>
      <c r="S1472" s="57">
        <v>320</v>
      </c>
      <c r="T1472" s="57">
        <v>350</v>
      </c>
      <c r="U1472" s="57">
        <v>360</v>
      </c>
    </row>
    <row r="1473" spans="1:21" x14ac:dyDescent="0.2">
      <c r="A1473" s="266" t="s">
        <v>172</v>
      </c>
      <c r="B1473" s="267" t="s">
        <v>172</v>
      </c>
      <c r="C1473" s="268" t="s">
        <v>172</v>
      </c>
      <c r="D1473" s="99" t="s">
        <v>27</v>
      </c>
      <c r="E1473" s="54">
        <v>5001768807</v>
      </c>
      <c r="F1473" s="56">
        <v>24</v>
      </c>
      <c r="G1473" s="54" t="s">
        <v>26</v>
      </c>
      <c r="H1473" s="54" t="s">
        <v>52</v>
      </c>
      <c r="I1473" s="54">
        <v>10</v>
      </c>
      <c r="J1473" s="57">
        <v>1183</v>
      </c>
      <c r="K1473" s="57">
        <v>1102</v>
      </c>
      <c r="L1473" s="57">
        <v>1149</v>
      </c>
      <c r="M1473" s="57">
        <v>978</v>
      </c>
      <c r="N1473" s="57">
        <v>962</v>
      </c>
      <c r="O1473" s="57">
        <v>977</v>
      </c>
      <c r="P1473" s="57">
        <v>911</v>
      </c>
      <c r="Q1473" s="57">
        <v>911</v>
      </c>
      <c r="R1473" s="57">
        <v>1103</v>
      </c>
      <c r="S1473" s="57">
        <v>1067</v>
      </c>
      <c r="T1473" s="57">
        <v>1170</v>
      </c>
      <c r="U1473" s="57">
        <v>1207</v>
      </c>
    </row>
    <row r="1474" spans="1:21" x14ac:dyDescent="0.2">
      <c r="A1474" s="266" t="s">
        <v>172</v>
      </c>
      <c r="B1474" s="267" t="s">
        <v>172</v>
      </c>
      <c r="C1474" s="268" t="s">
        <v>172</v>
      </c>
      <c r="D1474" s="99" t="s">
        <v>27</v>
      </c>
      <c r="E1474" s="54">
        <v>5000984176</v>
      </c>
      <c r="F1474" s="56">
        <v>24</v>
      </c>
      <c r="G1474" s="54" t="s">
        <v>26</v>
      </c>
      <c r="H1474" s="54" t="s">
        <v>52</v>
      </c>
      <c r="I1474" s="54">
        <v>10</v>
      </c>
      <c r="J1474" s="57">
        <v>1350</v>
      </c>
      <c r="K1474" s="57">
        <v>1240</v>
      </c>
      <c r="L1474" s="57">
        <v>1270</v>
      </c>
      <c r="M1474" s="57">
        <v>1040</v>
      </c>
      <c r="N1474" s="57">
        <v>970</v>
      </c>
      <c r="O1474" s="57">
        <v>959</v>
      </c>
      <c r="P1474" s="57">
        <v>866</v>
      </c>
      <c r="Q1474" s="57">
        <v>887</v>
      </c>
      <c r="R1474" s="57">
        <v>1113</v>
      </c>
      <c r="S1474" s="57">
        <v>1127</v>
      </c>
      <c r="T1474" s="57">
        <v>1183</v>
      </c>
      <c r="U1474" s="57">
        <v>1399</v>
      </c>
    </row>
    <row r="1475" spans="1:21" x14ac:dyDescent="0.2">
      <c r="A1475" s="266" t="s">
        <v>172</v>
      </c>
      <c r="B1475" s="267" t="s">
        <v>172</v>
      </c>
      <c r="C1475" s="268" t="s">
        <v>172</v>
      </c>
      <c r="D1475" s="99" t="s">
        <v>27</v>
      </c>
      <c r="E1475" s="54">
        <v>5000983792</v>
      </c>
      <c r="F1475" s="56">
        <v>24</v>
      </c>
      <c r="G1475" s="54" t="s">
        <v>26</v>
      </c>
      <c r="H1475" s="54" t="s">
        <v>52</v>
      </c>
      <c r="I1475" s="54">
        <v>10</v>
      </c>
      <c r="J1475" s="57">
        <v>680</v>
      </c>
      <c r="K1475" s="57">
        <v>640</v>
      </c>
      <c r="L1475" s="57">
        <v>680</v>
      </c>
      <c r="M1475" s="57">
        <v>590</v>
      </c>
      <c r="N1475" s="57">
        <v>580</v>
      </c>
      <c r="O1475" s="57">
        <v>595</v>
      </c>
      <c r="P1475" s="57">
        <v>576</v>
      </c>
      <c r="Q1475" s="57">
        <v>567</v>
      </c>
      <c r="R1475" s="57">
        <v>671</v>
      </c>
      <c r="S1475" s="57">
        <v>624</v>
      </c>
      <c r="T1475" s="57">
        <v>626</v>
      </c>
      <c r="U1475" s="57">
        <v>741</v>
      </c>
    </row>
    <row r="1476" spans="1:21" x14ac:dyDescent="0.2">
      <c r="A1476" s="266" t="s">
        <v>172</v>
      </c>
      <c r="B1476" s="267" t="s">
        <v>172</v>
      </c>
      <c r="C1476" s="268" t="s">
        <v>172</v>
      </c>
      <c r="D1476" s="99" t="s">
        <v>27</v>
      </c>
      <c r="E1476" s="54">
        <v>5001519309</v>
      </c>
      <c r="F1476" s="56">
        <v>24</v>
      </c>
      <c r="G1476" s="54" t="s">
        <v>19</v>
      </c>
      <c r="H1476" s="54" t="s">
        <v>52</v>
      </c>
      <c r="I1476" s="54">
        <v>10</v>
      </c>
      <c r="J1476" s="57">
        <v>660</v>
      </c>
      <c r="K1476" s="57">
        <v>620</v>
      </c>
      <c r="L1476" s="57">
        <v>650</v>
      </c>
      <c r="M1476" s="57">
        <v>530</v>
      </c>
      <c r="N1476" s="57">
        <v>500</v>
      </c>
      <c r="O1476" s="57">
        <v>501</v>
      </c>
      <c r="P1476" s="57">
        <v>431</v>
      </c>
      <c r="Q1476" s="57">
        <v>461</v>
      </c>
      <c r="R1476" s="57">
        <v>557</v>
      </c>
      <c r="S1476" s="57">
        <v>557</v>
      </c>
      <c r="T1476" s="57">
        <v>584</v>
      </c>
      <c r="U1476" s="57">
        <v>683</v>
      </c>
    </row>
    <row r="1477" spans="1:21" x14ac:dyDescent="0.2">
      <c r="A1477" s="266" t="s">
        <v>172</v>
      </c>
      <c r="B1477" s="267" t="s">
        <v>172</v>
      </c>
      <c r="C1477" s="268" t="s">
        <v>172</v>
      </c>
      <c r="D1477" s="99" t="s">
        <v>27</v>
      </c>
      <c r="E1477" s="54">
        <v>5000018935</v>
      </c>
      <c r="F1477" s="56">
        <v>24</v>
      </c>
      <c r="G1477" s="54" t="s">
        <v>26</v>
      </c>
      <c r="H1477" s="54" t="s">
        <v>52</v>
      </c>
      <c r="I1477" s="54">
        <v>10</v>
      </c>
      <c r="J1477" s="57">
        <v>100</v>
      </c>
      <c r="K1477" s="57">
        <v>100</v>
      </c>
      <c r="L1477" s="57">
        <v>100</v>
      </c>
      <c r="M1477" s="57">
        <v>74</v>
      </c>
      <c r="N1477" s="57">
        <v>14</v>
      </c>
      <c r="O1477" s="57">
        <v>89</v>
      </c>
      <c r="P1477" s="57">
        <v>32</v>
      </c>
      <c r="Q1477" s="57">
        <v>52</v>
      </c>
      <c r="R1477" s="57">
        <v>14</v>
      </c>
      <c r="S1477" s="57"/>
      <c r="T1477" s="57">
        <v>61.25</v>
      </c>
      <c r="U1477" s="57">
        <v>115.49</v>
      </c>
    </row>
    <row r="1478" spans="1:21" x14ac:dyDescent="0.2">
      <c r="A1478" s="266" t="s">
        <v>172</v>
      </c>
      <c r="B1478" s="267" t="s">
        <v>172</v>
      </c>
      <c r="C1478" s="268" t="s">
        <v>172</v>
      </c>
      <c r="D1478" s="99" t="s">
        <v>27</v>
      </c>
      <c r="E1478" s="54">
        <v>5000296992</v>
      </c>
      <c r="F1478" s="56">
        <v>24</v>
      </c>
      <c r="G1478" s="54" t="s">
        <v>26</v>
      </c>
      <c r="H1478" s="54" t="s">
        <v>52</v>
      </c>
      <c r="I1478" s="54">
        <v>10</v>
      </c>
      <c r="J1478" s="57">
        <v>670</v>
      </c>
      <c r="K1478" s="57">
        <v>620</v>
      </c>
      <c r="L1478" s="57">
        <v>640</v>
      </c>
      <c r="M1478" s="57">
        <v>540</v>
      </c>
      <c r="N1478" s="57">
        <v>510</v>
      </c>
      <c r="O1478" s="57">
        <v>521</v>
      </c>
      <c r="P1478" s="57">
        <v>479</v>
      </c>
      <c r="Q1478" s="57">
        <v>491</v>
      </c>
      <c r="R1478" s="57">
        <v>600</v>
      </c>
      <c r="S1478" s="57">
        <v>582</v>
      </c>
      <c r="T1478" s="57">
        <v>601</v>
      </c>
      <c r="U1478" s="57">
        <v>717</v>
      </c>
    </row>
    <row r="1479" spans="1:21" x14ac:dyDescent="0.2">
      <c r="A1479" s="266" t="s">
        <v>172</v>
      </c>
      <c r="B1479" s="267" t="s">
        <v>172</v>
      </c>
      <c r="C1479" s="268" t="s">
        <v>172</v>
      </c>
      <c r="D1479" s="99" t="s">
        <v>27</v>
      </c>
      <c r="E1479" s="54">
        <v>5001777297</v>
      </c>
      <c r="F1479" s="56">
        <v>24</v>
      </c>
      <c r="G1479" s="54" t="s">
        <v>26</v>
      </c>
      <c r="H1479" s="54" t="s">
        <v>52</v>
      </c>
      <c r="I1479" s="54">
        <v>10</v>
      </c>
      <c r="J1479" s="57">
        <v>440</v>
      </c>
      <c r="K1479" s="57">
        <v>398</v>
      </c>
      <c r="L1479" s="57">
        <v>406</v>
      </c>
      <c r="M1479" s="57">
        <v>330</v>
      </c>
      <c r="N1479" s="57">
        <v>300</v>
      </c>
      <c r="O1479" s="57">
        <v>314</v>
      </c>
      <c r="P1479" s="57">
        <v>259</v>
      </c>
      <c r="Q1479" s="57">
        <v>547</v>
      </c>
      <c r="R1479" s="57">
        <v>797</v>
      </c>
      <c r="S1479" s="57">
        <v>701</v>
      </c>
      <c r="T1479" s="57">
        <v>728</v>
      </c>
      <c r="U1479" s="57">
        <v>1453</v>
      </c>
    </row>
    <row r="1480" spans="1:21" x14ac:dyDescent="0.2">
      <c r="A1480" s="266" t="s">
        <v>172</v>
      </c>
      <c r="B1480" s="267" t="s">
        <v>172</v>
      </c>
      <c r="C1480" s="268" t="s">
        <v>172</v>
      </c>
      <c r="D1480" s="99" t="s">
        <v>27</v>
      </c>
      <c r="E1480" s="54">
        <v>5000948319</v>
      </c>
      <c r="F1480" s="56">
        <v>24</v>
      </c>
      <c r="G1480" s="54" t="s">
        <v>26</v>
      </c>
      <c r="H1480" s="54" t="s">
        <v>52</v>
      </c>
      <c r="I1480" s="54">
        <v>10</v>
      </c>
      <c r="J1480" s="57">
        <v>690</v>
      </c>
      <c r="K1480" s="57">
        <v>640</v>
      </c>
      <c r="L1480" s="57">
        <v>716</v>
      </c>
      <c r="M1480" s="57">
        <v>593</v>
      </c>
      <c r="N1480" s="57">
        <v>571</v>
      </c>
      <c r="O1480" s="57">
        <v>587</v>
      </c>
      <c r="P1480" s="57">
        <v>546</v>
      </c>
      <c r="Q1480" s="57">
        <v>547</v>
      </c>
      <c r="R1480" s="57">
        <v>643</v>
      </c>
      <c r="S1480" s="57">
        <v>610</v>
      </c>
      <c r="T1480" s="57">
        <v>621</v>
      </c>
      <c r="U1480" s="57">
        <v>750</v>
      </c>
    </row>
    <row r="1481" spans="1:21" x14ac:dyDescent="0.2">
      <c r="A1481" s="266" t="s">
        <v>172</v>
      </c>
      <c r="B1481" s="267" t="s">
        <v>172</v>
      </c>
      <c r="C1481" s="268" t="s">
        <v>172</v>
      </c>
      <c r="D1481" s="99" t="s">
        <v>27</v>
      </c>
      <c r="E1481" s="54">
        <v>5000304512</v>
      </c>
      <c r="F1481" s="56">
        <v>24</v>
      </c>
      <c r="G1481" s="54" t="s">
        <v>19</v>
      </c>
      <c r="H1481" s="54" t="s">
        <v>52</v>
      </c>
      <c r="I1481" s="54">
        <v>10</v>
      </c>
      <c r="J1481" s="57">
        <v>1130</v>
      </c>
      <c r="K1481" s="57">
        <v>1020</v>
      </c>
      <c r="L1481" s="57">
        <v>1040</v>
      </c>
      <c r="M1481" s="57">
        <v>860</v>
      </c>
      <c r="N1481" s="57">
        <v>810</v>
      </c>
      <c r="O1481" s="57">
        <v>797</v>
      </c>
      <c r="P1481" s="57">
        <v>740</v>
      </c>
      <c r="Q1481" s="57">
        <v>758</v>
      </c>
      <c r="R1481" s="57">
        <v>953</v>
      </c>
      <c r="S1481" s="57">
        <v>962</v>
      </c>
      <c r="T1481" s="57">
        <v>1006</v>
      </c>
      <c r="U1481" s="57">
        <v>1210</v>
      </c>
    </row>
    <row r="1482" spans="1:21" x14ac:dyDescent="0.2">
      <c r="A1482" s="266" t="s">
        <v>172</v>
      </c>
      <c r="B1482" s="267" t="s">
        <v>172</v>
      </c>
      <c r="C1482" s="268" t="s">
        <v>172</v>
      </c>
      <c r="D1482" s="99" t="s">
        <v>27</v>
      </c>
      <c r="E1482" s="54">
        <v>5001034770</v>
      </c>
      <c r="F1482" s="56">
        <v>24</v>
      </c>
      <c r="G1482" s="54" t="s">
        <v>19</v>
      </c>
      <c r="H1482" s="54" t="s">
        <v>52</v>
      </c>
      <c r="I1482" s="54">
        <v>10</v>
      </c>
      <c r="J1482" s="57">
        <v>341</v>
      </c>
      <c r="K1482" s="57">
        <v>336</v>
      </c>
      <c r="L1482" s="57">
        <v>286</v>
      </c>
      <c r="M1482" s="57">
        <v>271</v>
      </c>
      <c r="N1482" s="57">
        <v>247</v>
      </c>
      <c r="O1482" s="57">
        <v>260</v>
      </c>
      <c r="P1482" s="57">
        <v>246</v>
      </c>
      <c r="Q1482" s="57">
        <v>277</v>
      </c>
      <c r="R1482" s="57">
        <v>279</v>
      </c>
      <c r="S1482" s="57">
        <v>301</v>
      </c>
      <c r="T1482" s="57">
        <v>333</v>
      </c>
      <c r="U1482" s="57">
        <v>336</v>
      </c>
    </row>
    <row r="1483" spans="1:21" x14ac:dyDescent="0.2">
      <c r="A1483" s="266" t="s">
        <v>172</v>
      </c>
      <c r="B1483" s="267" t="s">
        <v>172</v>
      </c>
      <c r="C1483" s="268" t="s">
        <v>172</v>
      </c>
      <c r="D1483" s="99" t="s">
        <v>27</v>
      </c>
      <c r="E1483" s="54">
        <v>5001203230</v>
      </c>
      <c r="F1483" s="55">
        <v>25</v>
      </c>
      <c r="G1483" s="54" t="s">
        <v>25</v>
      </c>
      <c r="H1483" s="54" t="s">
        <v>52</v>
      </c>
      <c r="I1483" s="54">
        <v>10</v>
      </c>
      <c r="J1483" s="57">
        <v>16320</v>
      </c>
      <c r="K1483" s="57">
        <v>18320</v>
      </c>
      <c r="L1483" s="57">
        <v>20400</v>
      </c>
      <c r="M1483" s="57">
        <v>25400</v>
      </c>
      <c r="N1483" s="57">
        <v>25880</v>
      </c>
      <c r="O1483" s="57">
        <v>28880</v>
      </c>
      <c r="P1483" s="57">
        <v>27400</v>
      </c>
      <c r="Q1483" s="57">
        <v>26240</v>
      </c>
      <c r="R1483" s="57">
        <v>21080</v>
      </c>
      <c r="S1483" s="57">
        <v>16800</v>
      </c>
      <c r="T1483" s="57">
        <v>15360</v>
      </c>
      <c r="U1483" s="57">
        <v>12880</v>
      </c>
    </row>
    <row r="1484" spans="1:21" x14ac:dyDescent="0.2">
      <c r="A1484" s="266" t="s">
        <v>172</v>
      </c>
      <c r="B1484" s="267" t="s">
        <v>172</v>
      </c>
      <c r="C1484" s="268" t="s">
        <v>172</v>
      </c>
      <c r="D1484" s="99" t="s">
        <v>27</v>
      </c>
      <c r="E1484" s="54">
        <v>5001527566</v>
      </c>
      <c r="F1484" s="56">
        <v>24</v>
      </c>
      <c r="G1484" s="54" t="s">
        <v>26</v>
      </c>
      <c r="H1484" s="54" t="s">
        <v>52</v>
      </c>
      <c r="I1484" s="54">
        <v>10</v>
      </c>
      <c r="J1484" s="57">
        <v>1502</v>
      </c>
      <c r="K1484" s="57">
        <v>1403</v>
      </c>
      <c r="L1484" s="57">
        <v>1194</v>
      </c>
      <c r="M1484" s="57">
        <v>1074</v>
      </c>
      <c r="N1484" s="57">
        <v>892</v>
      </c>
      <c r="O1484" s="57">
        <v>886</v>
      </c>
      <c r="P1484" s="57">
        <v>825</v>
      </c>
      <c r="Q1484" s="57">
        <v>998</v>
      </c>
      <c r="R1484" s="57">
        <v>1109</v>
      </c>
      <c r="S1484" s="57">
        <v>1264</v>
      </c>
      <c r="T1484" s="57">
        <v>1427</v>
      </c>
      <c r="U1484" s="57">
        <v>1428</v>
      </c>
    </row>
    <row r="1485" spans="1:21" x14ac:dyDescent="0.2">
      <c r="A1485" s="266" t="s">
        <v>172</v>
      </c>
      <c r="B1485" s="267" t="s">
        <v>172</v>
      </c>
      <c r="C1485" s="268" t="s">
        <v>172</v>
      </c>
      <c r="D1485" s="99" t="s">
        <v>27</v>
      </c>
      <c r="E1485" s="54">
        <v>5001544762</v>
      </c>
      <c r="F1485" s="56">
        <v>24</v>
      </c>
      <c r="G1485" s="54" t="s">
        <v>26</v>
      </c>
      <c r="H1485" s="54" t="s">
        <v>52</v>
      </c>
      <c r="I1485" s="54">
        <v>10</v>
      </c>
      <c r="J1485" s="57">
        <v>9375</v>
      </c>
      <c r="K1485" s="57">
        <v>9352</v>
      </c>
      <c r="L1485" s="57">
        <v>7749</v>
      </c>
      <c r="M1485" s="57">
        <v>7150</v>
      </c>
      <c r="N1485" s="57">
        <v>6440</v>
      </c>
      <c r="O1485" s="57">
        <v>6668</v>
      </c>
      <c r="P1485" s="57">
        <v>6194</v>
      </c>
      <c r="Q1485" s="57">
        <v>6816</v>
      </c>
      <c r="R1485" s="57">
        <v>7041</v>
      </c>
      <c r="S1485" s="57">
        <v>7800</v>
      </c>
      <c r="T1485" s="57">
        <v>8852</v>
      </c>
      <c r="U1485" s="57">
        <v>8869</v>
      </c>
    </row>
    <row r="1486" spans="1:21" x14ac:dyDescent="0.2">
      <c r="A1486" s="266" t="s">
        <v>172</v>
      </c>
      <c r="B1486" s="267" t="s">
        <v>172</v>
      </c>
      <c r="C1486" s="268" t="s">
        <v>172</v>
      </c>
      <c r="D1486" s="99" t="s">
        <v>27</v>
      </c>
      <c r="E1486" s="54">
        <v>5001259271</v>
      </c>
      <c r="F1486" s="56">
        <v>24</v>
      </c>
      <c r="G1486" s="54" t="s">
        <v>26</v>
      </c>
      <c r="H1486" s="54" t="s">
        <v>52</v>
      </c>
      <c r="I1486" s="54">
        <v>10</v>
      </c>
      <c r="J1486" s="57">
        <v>604</v>
      </c>
      <c r="K1486" s="57">
        <v>596</v>
      </c>
      <c r="L1486" s="57">
        <v>503</v>
      </c>
      <c r="M1486" s="57">
        <v>455</v>
      </c>
      <c r="N1486" s="57">
        <v>381</v>
      </c>
      <c r="O1486" s="57">
        <v>394</v>
      </c>
      <c r="P1486" s="57">
        <v>368</v>
      </c>
      <c r="Q1486" s="57">
        <v>422</v>
      </c>
      <c r="R1486" s="57">
        <v>427</v>
      </c>
      <c r="S1486" s="57">
        <v>472</v>
      </c>
      <c r="T1486" s="57">
        <v>558</v>
      </c>
      <c r="U1486" s="57">
        <v>588</v>
      </c>
    </row>
    <row r="1487" spans="1:21" x14ac:dyDescent="0.2">
      <c r="A1487" s="266" t="s">
        <v>172</v>
      </c>
      <c r="B1487" s="267" t="s">
        <v>172</v>
      </c>
      <c r="C1487" s="268" t="s">
        <v>172</v>
      </c>
      <c r="D1487" s="99" t="s">
        <v>27</v>
      </c>
      <c r="E1487" s="54">
        <v>5000641405</v>
      </c>
      <c r="F1487" s="56">
        <v>24</v>
      </c>
      <c r="G1487" s="54" t="s">
        <v>26</v>
      </c>
      <c r="H1487" s="54" t="s">
        <v>52</v>
      </c>
      <c r="I1487" s="54">
        <v>10</v>
      </c>
      <c r="J1487" s="57">
        <v>15400</v>
      </c>
      <c r="K1487" s="57">
        <v>15240</v>
      </c>
      <c r="L1487" s="57">
        <v>12920</v>
      </c>
      <c r="M1487" s="57">
        <v>11280</v>
      </c>
      <c r="N1487" s="57">
        <v>9560</v>
      </c>
      <c r="O1487" s="57">
        <v>11840</v>
      </c>
      <c r="P1487" s="57">
        <v>8840</v>
      </c>
      <c r="Q1487" s="57">
        <v>10280</v>
      </c>
      <c r="R1487" s="57">
        <v>11000</v>
      </c>
      <c r="S1487" s="57">
        <v>12400</v>
      </c>
      <c r="T1487" s="57">
        <v>14280</v>
      </c>
      <c r="U1487" s="57">
        <v>15000</v>
      </c>
    </row>
    <row r="1488" spans="1:21" x14ac:dyDescent="0.2">
      <c r="A1488" s="266" t="s">
        <v>172</v>
      </c>
      <c r="B1488" s="267" t="s">
        <v>172</v>
      </c>
      <c r="C1488" s="268" t="s">
        <v>172</v>
      </c>
      <c r="D1488" s="99" t="s">
        <v>27</v>
      </c>
      <c r="E1488" s="54">
        <v>5001422806</v>
      </c>
      <c r="F1488" s="56">
        <v>24</v>
      </c>
      <c r="G1488" s="54" t="s">
        <v>26</v>
      </c>
      <c r="H1488" s="54" t="s">
        <v>52</v>
      </c>
      <c r="I1488" s="54">
        <v>10</v>
      </c>
      <c r="J1488" s="57">
        <v>3360</v>
      </c>
      <c r="K1488" s="57">
        <v>3240</v>
      </c>
      <c r="L1488" s="57">
        <v>2760</v>
      </c>
      <c r="M1488" s="57">
        <v>2280</v>
      </c>
      <c r="N1488" s="57">
        <v>1680</v>
      </c>
      <c r="O1488" s="57">
        <v>1680</v>
      </c>
      <c r="P1488" s="57">
        <v>1320</v>
      </c>
      <c r="Q1488" s="57">
        <v>1800</v>
      </c>
      <c r="R1488" s="57">
        <v>1800</v>
      </c>
      <c r="S1488" s="57">
        <v>2280</v>
      </c>
      <c r="T1488" s="57">
        <v>3000</v>
      </c>
      <c r="U1488" s="57">
        <v>3480</v>
      </c>
    </row>
    <row r="1489" spans="1:21" x14ac:dyDescent="0.2">
      <c r="A1489" s="266" t="s">
        <v>172</v>
      </c>
      <c r="B1489" s="267" t="s">
        <v>172</v>
      </c>
      <c r="C1489" s="268" t="s">
        <v>172</v>
      </c>
      <c r="D1489" s="99" t="s">
        <v>27</v>
      </c>
      <c r="E1489" s="54">
        <v>5000970254</v>
      </c>
      <c r="F1489" s="56">
        <v>24</v>
      </c>
      <c r="G1489" s="54" t="s">
        <v>26</v>
      </c>
      <c r="H1489" s="54" t="s">
        <v>52</v>
      </c>
      <c r="I1489" s="54">
        <v>10</v>
      </c>
      <c r="J1489" s="57">
        <v>21960</v>
      </c>
      <c r="K1489" s="57">
        <v>21360</v>
      </c>
      <c r="L1489" s="57">
        <v>17520</v>
      </c>
      <c r="M1489" s="57">
        <v>15760</v>
      </c>
      <c r="N1489" s="57">
        <v>13720</v>
      </c>
      <c r="O1489" s="57">
        <v>14200</v>
      </c>
      <c r="P1489" s="57">
        <v>13200</v>
      </c>
      <c r="Q1489" s="57">
        <v>15120</v>
      </c>
      <c r="R1489" s="57">
        <v>15720</v>
      </c>
      <c r="S1489" s="57">
        <v>17400</v>
      </c>
      <c r="T1489" s="57">
        <v>19960</v>
      </c>
      <c r="U1489" s="57">
        <v>20960</v>
      </c>
    </row>
    <row r="1490" spans="1:21" x14ac:dyDescent="0.2">
      <c r="A1490" s="266" t="s">
        <v>172</v>
      </c>
      <c r="B1490" s="267" t="s">
        <v>172</v>
      </c>
      <c r="C1490" s="268" t="s">
        <v>172</v>
      </c>
      <c r="D1490" s="99" t="s">
        <v>27</v>
      </c>
      <c r="E1490" s="54">
        <v>5001252418</v>
      </c>
      <c r="F1490" s="56">
        <v>24</v>
      </c>
      <c r="G1490" s="54" t="s">
        <v>26</v>
      </c>
      <c r="H1490" s="54" t="s">
        <v>52</v>
      </c>
      <c r="I1490" s="54">
        <v>10</v>
      </c>
      <c r="J1490" s="57">
        <v>1564</v>
      </c>
      <c r="K1490" s="57">
        <v>1713</v>
      </c>
      <c r="L1490" s="57">
        <v>1427</v>
      </c>
      <c r="M1490" s="57">
        <v>1399</v>
      </c>
      <c r="N1490" s="57">
        <v>1308</v>
      </c>
      <c r="O1490" s="57">
        <v>1681</v>
      </c>
      <c r="P1490" s="57">
        <v>1539</v>
      </c>
      <c r="Q1490" s="57">
        <v>1617</v>
      </c>
      <c r="R1490" s="57">
        <v>1526</v>
      </c>
      <c r="S1490" s="57">
        <v>1533</v>
      </c>
      <c r="T1490" s="57">
        <v>1629</v>
      </c>
      <c r="U1490" s="57">
        <v>1660</v>
      </c>
    </row>
    <row r="1491" spans="1:21" x14ac:dyDescent="0.2">
      <c r="A1491" s="266" t="s">
        <v>172</v>
      </c>
      <c r="B1491" s="267" t="s">
        <v>172</v>
      </c>
      <c r="C1491" s="268" t="s">
        <v>172</v>
      </c>
      <c r="D1491" s="99" t="s">
        <v>27</v>
      </c>
      <c r="E1491" s="54">
        <v>5001376662</v>
      </c>
      <c r="F1491" s="56">
        <v>24</v>
      </c>
      <c r="G1491" s="54" t="s">
        <v>26</v>
      </c>
      <c r="H1491" s="54" t="s">
        <v>52</v>
      </c>
      <c r="I1491" s="54">
        <v>10</v>
      </c>
      <c r="J1491" s="57">
        <v>141</v>
      </c>
      <c r="K1491" s="57">
        <v>143</v>
      </c>
      <c r="L1491" s="57">
        <v>134</v>
      </c>
      <c r="M1491" s="57">
        <v>146</v>
      </c>
      <c r="N1491" s="57">
        <v>140</v>
      </c>
      <c r="O1491" s="57">
        <v>157</v>
      </c>
      <c r="P1491" s="57">
        <v>159</v>
      </c>
      <c r="Q1491" s="57">
        <v>170</v>
      </c>
      <c r="R1491" s="57">
        <v>157</v>
      </c>
      <c r="S1491" s="57">
        <v>148</v>
      </c>
      <c r="T1491" s="57">
        <v>146</v>
      </c>
      <c r="U1491" s="57">
        <v>141</v>
      </c>
    </row>
    <row r="1492" spans="1:21" x14ac:dyDescent="0.2">
      <c r="A1492" s="266" t="s">
        <v>172</v>
      </c>
      <c r="B1492" s="267" t="s">
        <v>172</v>
      </c>
      <c r="C1492" s="268" t="s">
        <v>172</v>
      </c>
      <c r="D1492" s="99" t="s">
        <v>27</v>
      </c>
      <c r="E1492" s="54">
        <v>5001185378</v>
      </c>
      <c r="F1492" s="56">
        <v>24</v>
      </c>
      <c r="G1492" s="54" t="s">
        <v>19</v>
      </c>
      <c r="H1492" s="54" t="s">
        <v>52</v>
      </c>
      <c r="I1492" s="54">
        <v>10</v>
      </c>
      <c r="J1492" s="57">
        <v>9780</v>
      </c>
      <c r="K1492" s="57">
        <v>9690</v>
      </c>
      <c r="L1492" s="57">
        <v>9020</v>
      </c>
      <c r="M1492" s="57">
        <v>7560</v>
      </c>
      <c r="N1492" s="57">
        <v>6930</v>
      </c>
      <c r="O1492" s="57">
        <v>6160</v>
      </c>
      <c r="P1492" s="57">
        <v>6115</v>
      </c>
      <c r="Q1492" s="57">
        <v>5748</v>
      </c>
      <c r="R1492" s="57">
        <v>7138</v>
      </c>
      <c r="S1492" s="57">
        <v>7618</v>
      </c>
      <c r="T1492" s="57">
        <v>8695</v>
      </c>
      <c r="U1492" s="57">
        <v>10881</v>
      </c>
    </row>
    <row r="1493" spans="1:21" x14ac:dyDescent="0.2">
      <c r="A1493" s="266" t="s">
        <v>172</v>
      </c>
      <c r="B1493" s="267" t="s">
        <v>172</v>
      </c>
      <c r="C1493" s="268" t="s">
        <v>172</v>
      </c>
      <c r="D1493" s="99" t="s">
        <v>27</v>
      </c>
      <c r="E1493" s="54">
        <v>5001298489</v>
      </c>
      <c r="F1493" s="56">
        <v>24</v>
      </c>
      <c r="G1493" s="54" t="s">
        <v>26</v>
      </c>
      <c r="H1493" s="54" t="s">
        <v>52</v>
      </c>
      <c r="I1493" s="54">
        <v>10</v>
      </c>
      <c r="J1493" s="57">
        <v>110</v>
      </c>
      <c r="K1493" s="57">
        <v>110</v>
      </c>
      <c r="L1493" s="57">
        <v>110</v>
      </c>
      <c r="M1493" s="57">
        <v>100</v>
      </c>
      <c r="N1493" s="57">
        <v>110</v>
      </c>
      <c r="O1493" s="57">
        <v>110</v>
      </c>
      <c r="P1493" s="57">
        <v>120</v>
      </c>
      <c r="Q1493" s="57">
        <v>110</v>
      </c>
      <c r="R1493" s="57">
        <v>120</v>
      </c>
      <c r="S1493" s="57">
        <v>110</v>
      </c>
      <c r="T1493" s="57">
        <v>110</v>
      </c>
      <c r="U1493" s="57">
        <v>110</v>
      </c>
    </row>
    <row r="1494" spans="1:21" x14ac:dyDescent="0.2">
      <c r="A1494" s="266" t="s">
        <v>172</v>
      </c>
      <c r="B1494" s="267" t="s">
        <v>172</v>
      </c>
      <c r="C1494" s="268" t="s">
        <v>172</v>
      </c>
      <c r="D1494" s="99" t="s">
        <v>27</v>
      </c>
      <c r="E1494" s="54">
        <v>5000047370</v>
      </c>
      <c r="F1494" s="56">
        <v>24</v>
      </c>
      <c r="G1494" s="54" t="s">
        <v>26</v>
      </c>
      <c r="H1494" s="54" t="s">
        <v>52</v>
      </c>
      <c r="I1494" s="54">
        <v>10</v>
      </c>
      <c r="J1494" s="57">
        <v>740</v>
      </c>
      <c r="K1494" s="57">
        <v>750</v>
      </c>
      <c r="L1494" s="57">
        <v>740</v>
      </c>
      <c r="M1494" s="57">
        <v>620</v>
      </c>
      <c r="N1494" s="57">
        <v>592</v>
      </c>
      <c r="O1494" s="57">
        <v>536</v>
      </c>
      <c r="P1494" s="57">
        <v>552</v>
      </c>
      <c r="Q1494" s="57">
        <v>532</v>
      </c>
      <c r="R1494" s="57">
        <v>619</v>
      </c>
      <c r="S1494" s="57">
        <v>634</v>
      </c>
      <c r="T1494" s="57">
        <v>688</v>
      </c>
      <c r="U1494" s="57">
        <v>809</v>
      </c>
    </row>
    <row r="1495" spans="1:21" x14ac:dyDescent="0.2">
      <c r="A1495" s="266" t="s">
        <v>172</v>
      </c>
      <c r="B1495" s="267" t="s">
        <v>172</v>
      </c>
      <c r="C1495" s="268" t="s">
        <v>172</v>
      </c>
      <c r="D1495" s="99" t="s">
        <v>27</v>
      </c>
      <c r="E1495" s="54">
        <v>5000145573</v>
      </c>
      <c r="F1495" s="56">
        <v>24</v>
      </c>
      <c r="G1495" s="54" t="s">
        <v>26</v>
      </c>
      <c r="H1495" s="54" t="s">
        <v>52</v>
      </c>
      <c r="I1495" s="54">
        <v>10</v>
      </c>
      <c r="J1495" s="57">
        <v>4170</v>
      </c>
      <c r="K1495" s="57">
        <v>4190</v>
      </c>
      <c r="L1495" s="57">
        <v>3880</v>
      </c>
      <c r="M1495" s="57">
        <v>3180</v>
      </c>
      <c r="N1495" s="57">
        <v>2710</v>
      </c>
      <c r="O1495" s="57">
        <v>2260</v>
      </c>
      <c r="P1495" s="57">
        <v>2200</v>
      </c>
      <c r="Q1495" s="57">
        <v>2128</v>
      </c>
      <c r="R1495" s="57">
        <v>2645</v>
      </c>
      <c r="S1495" s="57">
        <v>2896</v>
      </c>
      <c r="T1495" s="57">
        <v>3365</v>
      </c>
      <c r="U1495" s="57">
        <v>4153</v>
      </c>
    </row>
    <row r="1496" spans="1:21" x14ac:dyDescent="0.2">
      <c r="A1496" s="266" t="s">
        <v>172</v>
      </c>
      <c r="B1496" s="267" t="s">
        <v>172</v>
      </c>
      <c r="C1496" s="268" t="s">
        <v>172</v>
      </c>
      <c r="D1496" s="99" t="s">
        <v>27</v>
      </c>
      <c r="E1496" s="54">
        <v>5001640507</v>
      </c>
      <c r="F1496" s="56">
        <v>24</v>
      </c>
      <c r="G1496" s="54" t="s">
        <v>26</v>
      </c>
      <c r="H1496" s="54" t="s">
        <v>52</v>
      </c>
      <c r="I1496" s="54">
        <v>10</v>
      </c>
      <c r="J1496" s="57">
        <v>3790</v>
      </c>
      <c r="K1496" s="57">
        <v>4220</v>
      </c>
      <c r="L1496" s="57">
        <v>3680</v>
      </c>
      <c r="M1496" s="57">
        <v>3060</v>
      </c>
      <c r="N1496" s="57">
        <v>3070</v>
      </c>
      <c r="O1496" s="57">
        <v>2770</v>
      </c>
      <c r="P1496" s="57">
        <v>2824</v>
      </c>
      <c r="Q1496" s="57">
        <v>2723</v>
      </c>
      <c r="R1496" s="57">
        <v>3260</v>
      </c>
      <c r="S1496" s="57">
        <v>3385</v>
      </c>
      <c r="T1496" s="57">
        <v>3847</v>
      </c>
      <c r="U1496" s="57">
        <v>4734</v>
      </c>
    </row>
    <row r="1497" spans="1:21" x14ac:dyDescent="0.2">
      <c r="A1497" s="266" t="s">
        <v>172</v>
      </c>
      <c r="B1497" s="267" t="s">
        <v>172</v>
      </c>
      <c r="C1497" s="268" t="s">
        <v>172</v>
      </c>
      <c r="D1497" s="99" t="s">
        <v>27</v>
      </c>
      <c r="E1497" s="54">
        <v>5001295894</v>
      </c>
      <c r="F1497" s="56">
        <v>24</v>
      </c>
      <c r="G1497" s="54" t="s">
        <v>19</v>
      </c>
      <c r="H1497" s="54" t="s">
        <v>52</v>
      </c>
      <c r="I1497" s="54">
        <v>10</v>
      </c>
      <c r="J1497" s="57">
        <v>5120</v>
      </c>
      <c r="K1497" s="57">
        <v>5120</v>
      </c>
      <c r="L1497" s="57">
        <v>4640</v>
      </c>
      <c r="M1497" s="57">
        <v>3840</v>
      </c>
      <c r="N1497" s="57">
        <v>3840</v>
      </c>
      <c r="O1497" s="57">
        <v>3200</v>
      </c>
      <c r="P1497" s="57">
        <v>3040</v>
      </c>
      <c r="Q1497" s="57">
        <v>3040</v>
      </c>
      <c r="R1497" s="57">
        <v>3680</v>
      </c>
      <c r="S1497" s="57">
        <v>4000</v>
      </c>
      <c r="T1497" s="57">
        <v>4480</v>
      </c>
      <c r="U1497" s="57">
        <v>5600</v>
      </c>
    </row>
    <row r="1498" spans="1:21" x14ac:dyDescent="0.2">
      <c r="A1498" s="266" t="s">
        <v>172</v>
      </c>
      <c r="B1498" s="267" t="s">
        <v>172</v>
      </c>
      <c r="C1498" s="268" t="s">
        <v>172</v>
      </c>
      <c r="D1498" s="99" t="s">
        <v>27</v>
      </c>
      <c r="E1498" s="54">
        <v>5000884850</v>
      </c>
      <c r="F1498" s="56">
        <v>24</v>
      </c>
      <c r="G1498" s="54" t="s">
        <v>19</v>
      </c>
      <c r="H1498" s="54" t="s">
        <v>52</v>
      </c>
      <c r="I1498" s="54">
        <v>10</v>
      </c>
      <c r="J1498" s="57">
        <v>2720</v>
      </c>
      <c r="K1498" s="57">
        <v>2240</v>
      </c>
      <c r="L1498" s="57">
        <v>2080</v>
      </c>
      <c r="M1498" s="57">
        <v>1920</v>
      </c>
      <c r="N1498" s="57">
        <v>1600</v>
      </c>
      <c r="O1498" s="57">
        <v>1280</v>
      </c>
      <c r="P1498" s="57">
        <v>1280</v>
      </c>
      <c r="Q1498" s="57">
        <v>1120</v>
      </c>
      <c r="R1498" s="57">
        <v>1440</v>
      </c>
      <c r="S1498" s="57">
        <v>1760</v>
      </c>
      <c r="T1498" s="57">
        <v>1600</v>
      </c>
      <c r="U1498" s="57">
        <v>2080</v>
      </c>
    </row>
    <row r="1499" spans="1:21" x14ac:dyDescent="0.2">
      <c r="A1499" s="266" t="s">
        <v>172</v>
      </c>
      <c r="B1499" s="267" t="s">
        <v>172</v>
      </c>
      <c r="C1499" s="268" t="s">
        <v>172</v>
      </c>
      <c r="D1499" s="99" t="s">
        <v>27</v>
      </c>
      <c r="E1499" s="54">
        <v>5000853942</v>
      </c>
      <c r="F1499" s="56">
        <v>24</v>
      </c>
      <c r="G1499" s="54" t="s">
        <v>19</v>
      </c>
      <c r="H1499" s="54" t="s">
        <v>52</v>
      </c>
      <c r="I1499" s="54">
        <v>10</v>
      </c>
      <c r="J1499" s="57">
        <v>8240</v>
      </c>
      <c r="K1499" s="57">
        <v>7360</v>
      </c>
      <c r="L1499" s="57">
        <v>7320</v>
      </c>
      <c r="M1499" s="57">
        <v>7960</v>
      </c>
      <c r="N1499" s="57">
        <v>7120</v>
      </c>
      <c r="O1499" s="57">
        <v>7320</v>
      </c>
      <c r="P1499" s="57">
        <v>7760</v>
      </c>
      <c r="Q1499" s="57">
        <v>6960</v>
      </c>
      <c r="R1499" s="57">
        <v>7080</v>
      </c>
      <c r="S1499" s="57">
        <v>7800</v>
      </c>
      <c r="T1499" s="57">
        <v>7160</v>
      </c>
      <c r="U1499" s="57">
        <v>8040</v>
      </c>
    </row>
    <row r="1500" spans="1:21" x14ac:dyDescent="0.2">
      <c r="A1500" s="266" t="s">
        <v>172</v>
      </c>
      <c r="B1500" s="267" t="s">
        <v>172</v>
      </c>
      <c r="C1500" s="268" t="s">
        <v>172</v>
      </c>
      <c r="D1500" s="99" t="s">
        <v>27</v>
      </c>
      <c r="E1500" s="54">
        <v>5000531063</v>
      </c>
      <c r="F1500" s="56">
        <v>24</v>
      </c>
      <c r="G1500" s="54" t="s">
        <v>19</v>
      </c>
      <c r="H1500" s="54" t="s">
        <v>52</v>
      </c>
      <c r="I1500" s="54">
        <v>10</v>
      </c>
      <c r="J1500" s="57">
        <v>1017</v>
      </c>
      <c r="K1500" s="57">
        <v>829</v>
      </c>
      <c r="L1500" s="57">
        <v>725</v>
      </c>
      <c r="M1500" s="57">
        <v>677</v>
      </c>
      <c r="N1500" s="57">
        <v>516</v>
      </c>
      <c r="O1500" s="57">
        <v>469</v>
      </c>
      <c r="P1500" s="57">
        <v>506</v>
      </c>
      <c r="Q1500" s="57">
        <v>559</v>
      </c>
      <c r="R1500" s="57">
        <v>663</v>
      </c>
      <c r="S1500" s="57">
        <v>835</v>
      </c>
      <c r="T1500" s="57">
        <v>855</v>
      </c>
      <c r="U1500" s="57">
        <v>1047</v>
      </c>
    </row>
    <row r="1501" spans="1:21" x14ac:dyDescent="0.2">
      <c r="A1501" s="266" t="s">
        <v>172</v>
      </c>
      <c r="B1501" s="267" t="s">
        <v>172</v>
      </c>
      <c r="C1501" s="268" t="s">
        <v>172</v>
      </c>
      <c r="D1501" s="99" t="s">
        <v>27</v>
      </c>
      <c r="E1501" s="54">
        <v>5001471905</v>
      </c>
      <c r="F1501" s="56">
        <v>24</v>
      </c>
      <c r="G1501" s="54" t="s">
        <v>26</v>
      </c>
      <c r="H1501" s="54" t="s">
        <v>52</v>
      </c>
      <c r="I1501" s="54">
        <v>10</v>
      </c>
      <c r="J1501" s="57">
        <v>3168</v>
      </c>
      <c r="K1501" s="57">
        <v>2907</v>
      </c>
      <c r="L1501" s="57">
        <v>2648</v>
      </c>
      <c r="M1501" s="57">
        <v>2613</v>
      </c>
      <c r="N1501" s="57">
        <v>2036</v>
      </c>
      <c r="O1501" s="57">
        <v>2090</v>
      </c>
      <c r="P1501" s="57">
        <v>2299</v>
      </c>
      <c r="Q1501" s="57">
        <v>2294</v>
      </c>
      <c r="R1501" s="57">
        <v>2350</v>
      </c>
      <c r="S1501" s="57">
        <v>2717</v>
      </c>
      <c r="T1501" s="57">
        <v>2748</v>
      </c>
      <c r="U1501" s="57">
        <v>3596</v>
      </c>
    </row>
    <row r="1502" spans="1:21" x14ac:dyDescent="0.2">
      <c r="A1502" s="266" t="s">
        <v>172</v>
      </c>
      <c r="B1502" s="267" t="s">
        <v>172</v>
      </c>
      <c r="C1502" s="268" t="s">
        <v>172</v>
      </c>
      <c r="D1502" s="99" t="s">
        <v>27</v>
      </c>
      <c r="E1502" s="54">
        <v>5000800448</v>
      </c>
      <c r="F1502" s="56">
        <v>24</v>
      </c>
      <c r="G1502" s="54" t="s">
        <v>26</v>
      </c>
      <c r="H1502" s="54" t="s">
        <v>52</v>
      </c>
      <c r="I1502" s="54">
        <v>10</v>
      </c>
      <c r="J1502" s="57">
        <v>920</v>
      </c>
      <c r="K1502" s="57">
        <v>950</v>
      </c>
      <c r="L1502" s="57">
        <v>970</v>
      </c>
      <c r="M1502" s="57">
        <v>750</v>
      </c>
      <c r="N1502" s="57">
        <v>800</v>
      </c>
      <c r="O1502" s="57">
        <v>740</v>
      </c>
      <c r="P1502" s="57">
        <v>791</v>
      </c>
      <c r="Q1502" s="57">
        <v>785</v>
      </c>
      <c r="R1502" s="57">
        <v>813</v>
      </c>
      <c r="S1502" s="57">
        <v>752</v>
      </c>
      <c r="T1502" s="57">
        <v>734</v>
      </c>
      <c r="U1502" s="57">
        <v>759</v>
      </c>
    </row>
    <row r="1503" spans="1:21" x14ac:dyDescent="0.2">
      <c r="A1503" s="266" t="s">
        <v>172</v>
      </c>
      <c r="B1503" s="267" t="s">
        <v>172</v>
      </c>
      <c r="C1503" s="268" t="s">
        <v>172</v>
      </c>
      <c r="D1503" s="99" t="s">
        <v>27</v>
      </c>
      <c r="E1503" s="54">
        <v>5000946613</v>
      </c>
      <c r="F1503" s="56">
        <v>24</v>
      </c>
      <c r="G1503" s="54" t="s">
        <v>26</v>
      </c>
      <c r="H1503" s="54" t="s">
        <v>52</v>
      </c>
      <c r="I1503" s="54">
        <v>10</v>
      </c>
      <c r="J1503" s="57">
        <v>160</v>
      </c>
      <c r="K1503" s="57">
        <v>160</v>
      </c>
      <c r="L1503" s="57"/>
      <c r="M1503" s="57">
        <v>160</v>
      </c>
      <c r="N1503" s="57">
        <v>160</v>
      </c>
      <c r="O1503" s="57">
        <v>160</v>
      </c>
      <c r="P1503" s="57"/>
      <c r="Q1503" s="57">
        <v>160</v>
      </c>
      <c r="R1503" s="57">
        <v>160</v>
      </c>
      <c r="S1503" s="57">
        <v>160</v>
      </c>
      <c r="T1503" s="57"/>
      <c r="U1503" s="57">
        <v>160</v>
      </c>
    </row>
    <row r="1504" spans="1:21" x14ac:dyDescent="0.2">
      <c r="A1504" s="266" t="s">
        <v>172</v>
      </c>
      <c r="B1504" s="267" t="s">
        <v>172</v>
      </c>
      <c r="C1504" s="268" t="s">
        <v>172</v>
      </c>
      <c r="D1504" s="99" t="s">
        <v>27</v>
      </c>
      <c r="E1504" s="54">
        <v>5000355456</v>
      </c>
      <c r="F1504" s="56">
        <v>24</v>
      </c>
      <c r="G1504" s="54" t="s">
        <v>26</v>
      </c>
      <c r="H1504" s="54" t="s">
        <v>52</v>
      </c>
      <c r="I1504" s="54">
        <v>10</v>
      </c>
      <c r="J1504" s="57">
        <v>13437.93</v>
      </c>
      <c r="K1504" s="57">
        <v>11466.25</v>
      </c>
      <c r="L1504" s="57">
        <v>6146.2</v>
      </c>
      <c r="M1504" s="57">
        <v>6146.2</v>
      </c>
      <c r="N1504" s="57">
        <v>6358.14</v>
      </c>
      <c r="O1504" s="57">
        <v>6782.02</v>
      </c>
      <c r="P1504" s="57">
        <v>6146.22</v>
      </c>
      <c r="Q1504" s="57">
        <v>5430.51</v>
      </c>
      <c r="R1504" s="57">
        <v>7762</v>
      </c>
      <c r="S1504" s="57">
        <v>7418</v>
      </c>
      <c r="T1504" s="57">
        <v>8137</v>
      </c>
      <c r="U1504" s="57">
        <v>9863</v>
      </c>
    </row>
    <row r="1505" spans="1:21" x14ac:dyDescent="0.2">
      <c r="A1505" s="266" t="s">
        <v>172</v>
      </c>
      <c r="B1505" s="267" t="s">
        <v>172</v>
      </c>
      <c r="C1505" s="268" t="s">
        <v>172</v>
      </c>
      <c r="D1505" s="99" t="s">
        <v>27</v>
      </c>
      <c r="E1505" s="54">
        <v>5001091654</v>
      </c>
      <c r="F1505" s="56">
        <v>24</v>
      </c>
      <c r="G1505" s="54" t="s">
        <v>19</v>
      </c>
      <c r="H1505" s="54" t="s">
        <v>52</v>
      </c>
      <c r="I1505" s="54">
        <v>10</v>
      </c>
      <c r="J1505" s="57">
        <v>6880</v>
      </c>
      <c r="K1505" s="57">
        <v>5760</v>
      </c>
      <c r="L1505" s="57">
        <v>5280</v>
      </c>
      <c r="M1505" s="57">
        <v>4800</v>
      </c>
      <c r="N1505" s="57">
        <v>3840</v>
      </c>
      <c r="O1505" s="57">
        <v>3520</v>
      </c>
      <c r="P1505" s="57">
        <v>3840</v>
      </c>
      <c r="Q1505" s="57">
        <v>4000</v>
      </c>
      <c r="R1505" s="57">
        <v>4640</v>
      </c>
      <c r="S1505" s="57">
        <v>5920</v>
      </c>
      <c r="T1505" s="57">
        <v>5760</v>
      </c>
      <c r="U1505" s="57">
        <v>6880</v>
      </c>
    </row>
    <row r="1506" spans="1:21" x14ac:dyDescent="0.2">
      <c r="A1506" s="266" t="s">
        <v>172</v>
      </c>
      <c r="B1506" s="267" t="s">
        <v>172</v>
      </c>
      <c r="C1506" s="268" t="s">
        <v>172</v>
      </c>
      <c r="D1506" s="99" t="s">
        <v>27</v>
      </c>
      <c r="E1506" s="54">
        <v>5001008680</v>
      </c>
      <c r="F1506" s="56">
        <v>24</v>
      </c>
      <c r="G1506" s="54" t="s">
        <v>26</v>
      </c>
      <c r="H1506" s="54" t="s">
        <v>52</v>
      </c>
      <c r="I1506" s="54">
        <v>10</v>
      </c>
      <c r="J1506" s="57">
        <v>13960</v>
      </c>
      <c r="K1506" s="57">
        <v>12029</v>
      </c>
      <c r="L1506" s="57">
        <v>10691</v>
      </c>
      <c r="M1506" s="57">
        <v>10364</v>
      </c>
      <c r="N1506" s="57">
        <v>8009</v>
      </c>
      <c r="O1506" s="57">
        <v>7707</v>
      </c>
      <c r="P1506" s="57">
        <v>8232</v>
      </c>
      <c r="Q1506" s="57">
        <v>8466</v>
      </c>
      <c r="R1506" s="57">
        <v>9256</v>
      </c>
      <c r="S1506" s="57">
        <v>11108</v>
      </c>
      <c r="T1506" s="57">
        <v>11397</v>
      </c>
      <c r="U1506" s="57">
        <v>14217</v>
      </c>
    </row>
    <row r="1507" spans="1:21" x14ac:dyDescent="0.2">
      <c r="A1507" s="266" t="s">
        <v>172</v>
      </c>
      <c r="B1507" s="267" t="s">
        <v>172</v>
      </c>
      <c r="C1507" s="268" t="s">
        <v>172</v>
      </c>
      <c r="D1507" s="99" t="s">
        <v>27</v>
      </c>
      <c r="E1507" s="54">
        <v>5000906571</v>
      </c>
      <c r="F1507" s="56">
        <v>24</v>
      </c>
      <c r="G1507" s="54" t="s">
        <v>26</v>
      </c>
      <c r="H1507" s="54" t="s">
        <v>52</v>
      </c>
      <c r="I1507" s="54">
        <v>10</v>
      </c>
      <c r="J1507" s="57">
        <v>3360</v>
      </c>
      <c r="K1507" s="57">
        <v>3360</v>
      </c>
      <c r="L1507" s="57">
        <v>3200</v>
      </c>
      <c r="M1507" s="57">
        <v>2080</v>
      </c>
      <c r="N1507" s="57">
        <v>2080</v>
      </c>
      <c r="O1507" s="57">
        <v>1920</v>
      </c>
      <c r="P1507" s="57">
        <v>1600</v>
      </c>
      <c r="Q1507" s="57">
        <v>1600</v>
      </c>
      <c r="R1507" s="57">
        <v>1600</v>
      </c>
      <c r="S1507" s="57">
        <v>1920</v>
      </c>
      <c r="T1507" s="57">
        <v>2720</v>
      </c>
      <c r="U1507" s="57">
        <v>3840</v>
      </c>
    </row>
    <row r="1508" spans="1:21" x14ac:dyDescent="0.2">
      <c r="A1508" s="266" t="s">
        <v>172</v>
      </c>
      <c r="B1508" s="267" t="s">
        <v>172</v>
      </c>
      <c r="C1508" s="268" t="s">
        <v>172</v>
      </c>
      <c r="D1508" s="99" t="s">
        <v>27</v>
      </c>
      <c r="E1508" s="54">
        <v>5000864714</v>
      </c>
      <c r="F1508" s="56">
        <v>24</v>
      </c>
      <c r="G1508" s="54" t="s">
        <v>19</v>
      </c>
      <c r="H1508" s="54" t="s">
        <v>52</v>
      </c>
      <c r="I1508" s="54">
        <v>10</v>
      </c>
      <c r="J1508" s="57">
        <v>3360</v>
      </c>
      <c r="K1508" s="57">
        <v>2880</v>
      </c>
      <c r="L1508" s="57">
        <v>2240</v>
      </c>
      <c r="M1508" s="57">
        <v>2080</v>
      </c>
      <c r="N1508" s="57">
        <v>1760</v>
      </c>
      <c r="O1508" s="57">
        <v>1920</v>
      </c>
      <c r="P1508" s="57">
        <v>1920</v>
      </c>
      <c r="Q1508" s="57">
        <v>2080</v>
      </c>
      <c r="R1508" s="57">
        <v>2240</v>
      </c>
      <c r="S1508" s="57">
        <v>4000</v>
      </c>
      <c r="T1508" s="57">
        <v>4640</v>
      </c>
      <c r="U1508" s="57">
        <v>5920</v>
      </c>
    </row>
    <row r="1509" spans="1:21" x14ac:dyDescent="0.2">
      <c r="A1509" s="266" t="s">
        <v>172</v>
      </c>
      <c r="B1509" s="267" t="s">
        <v>172</v>
      </c>
      <c r="C1509" s="268" t="s">
        <v>172</v>
      </c>
      <c r="D1509" s="99" t="s">
        <v>27</v>
      </c>
      <c r="E1509" s="54">
        <v>5001631708</v>
      </c>
      <c r="F1509" s="55">
        <v>25</v>
      </c>
      <c r="G1509" s="54" t="s">
        <v>25</v>
      </c>
      <c r="H1509" s="54" t="s">
        <v>52</v>
      </c>
      <c r="I1509" s="54">
        <v>10</v>
      </c>
      <c r="J1509" s="57">
        <v>24016</v>
      </c>
      <c r="K1509" s="57">
        <v>20811</v>
      </c>
      <c r="L1509" s="57">
        <v>18224</v>
      </c>
      <c r="M1509" s="57">
        <v>17351</v>
      </c>
      <c r="N1509" s="57">
        <v>15118</v>
      </c>
      <c r="O1509" s="57">
        <v>15749</v>
      </c>
      <c r="P1509" s="57">
        <v>14562</v>
      </c>
      <c r="Q1509" s="57">
        <v>13592</v>
      </c>
      <c r="R1509" s="57">
        <v>18668</v>
      </c>
      <c r="S1509" s="57">
        <v>19908</v>
      </c>
      <c r="T1509" s="57">
        <v>21697</v>
      </c>
      <c r="U1509" s="57">
        <v>25945</v>
      </c>
    </row>
    <row r="1510" spans="1:21" x14ac:dyDescent="0.2">
      <c r="A1510" s="266" t="s">
        <v>172</v>
      </c>
      <c r="B1510" s="267" t="s">
        <v>172</v>
      </c>
      <c r="C1510" s="268" t="s">
        <v>172</v>
      </c>
      <c r="D1510" s="99" t="s">
        <v>27</v>
      </c>
      <c r="E1510" s="54">
        <v>5000480060</v>
      </c>
      <c r="F1510" s="56">
        <v>24</v>
      </c>
      <c r="G1510" s="54" t="s">
        <v>26</v>
      </c>
      <c r="H1510" s="54" t="s">
        <v>52</v>
      </c>
      <c r="I1510" s="54">
        <v>10</v>
      </c>
      <c r="J1510" s="57">
        <v>16800</v>
      </c>
      <c r="K1510" s="57">
        <v>13800</v>
      </c>
      <c r="L1510" s="57">
        <v>12120</v>
      </c>
      <c r="M1510" s="57">
        <v>11680</v>
      </c>
      <c r="N1510" s="57">
        <v>9680</v>
      </c>
      <c r="O1510" s="57">
        <v>9880</v>
      </c>
      <c r="P1510" s="57">
        <v>10040</v>
      </c>
      <c r="Q1510" s="57">
        <v>9800</v>
      </c>
      <c r="R1510" s="57">
        <v>11960</v>
      </c>
      <c r="S1510" s="57">
        <v>12760</v>
      </c>
      <c r="T1510" s="57">
        <v>12480</v>
      </c>
      <c r="U1510" s="57">
        <v>13520</v>
      </c>
    </row>
    <row r="1511" spans="1:21" x14ac:dyDescent="0.2">
      <c r="A1511" s="266" t="s">
        <v>172</v>
      </c>
      <c r="B1511" s="267" t="s">
        <v>172</v>
      </c>
      <c r="C1511" s="268" t="s">
        <v>172</v>
      </c>
      <c r="D1511" s="99" t="s">
        <v>27</v>
      </c>
      <c r="E1511" s="54">
        <v>5001440426</v>
      </c>
      <c r="F1511" s="56">
        <v>24</v>
      </c>
      <c r="G1511" s="54" t="s">
        <v>26</v>
      </c>
      <c r="H1511" s="54" t="s">
        <v>52</v>
      </c>
      <c r="I1511" s="54">
        <v>10</v>
      </c>
      <c r="J1511" s="57">
        <v>16853</v>
      </c>
      <c r="K1511" s="57">
        <v>14731</v>
      </c>
      <c r="L1511" s="57">
        <v>13963</v>
      </c>
      <c r="M1511" s="57">
        <v>11418</v>
      </c>
      <c r="N1511" s="57">
        <v>9649</v>
      </c>
      <c r="O1511" s="57">
        <v>7644</v>
      </c>
      <c r="P1511" s="57">
        <v>8272</v>
      </c>
      <c r="Q1511" s="57">
        <v>9118</v>
      </c>
      <c r="R1511" s="57">
        <v>11122</v>
      </c>
      <c r="S1511" s="57">
        <v>11760</v>
      </c>
      <c r="T1511" s="57">
        <v>13780</v>
      </c>
      <c r="U1511" s="57">
        <v>16803</v>
      </c>
    </row>
    <row r="1512" spans="1:21" x14ac:dyDescent="0.2">
      <c r="A1512" s="266" t="s">
        <v>172</v>
      </c>
      <c r="B1512" s="267" t="s">
        <v>172</v>
      </c>
      <c r="C1512" s="268" t="s">
        <v>172</v>
      </c>
      <c r="D1512" s="99" t="s">
        <v>27</v>
      </c>
      <c r="E1512" s="54">
        <v>5001429169</v>
      </c>
      <c r="F1512" s="56">
        <v>24</v>
      </c>
      <c r="G1512" s="54" t="s">
        <v>26</v>
      </c>
      <c r="H1512" s="54" t="s">
        <v>52</v>
      </c>
      <c r="I1512" s="54">
        <v>10</v>
      </c>
      <c r="J1512" s="57">
        <v>4960</v>
      </c>
      <c r="K1512" s="57">
        <v>4640</v>
      </c>
      <c r="L1512" s="57">
        <v>3360</v>
      </c>
      <c r="M1512" s="57">
        <v>3520</v>
      </c>
      <c r="N1512" s="57">
        <v>2880</v>
      </c>
      <c r="O1512" s="57">
        <v>2880</v>
      </c>
      <c r="P1512" s="57">
        <v>2880</v>
      </c>
      <c r="Q1512" s="57">
        <v>3040</v>
      </c>
      <c r="R1512" s="57">
        <v>3360</v>
      </c>
      <c r="S1512" s="57">
        <v>4000</v>
      </c>
      <c r="T1512" s="57">
        <v>4160</v>
      </c>
      <c r="U1512" s="57">
        <v>4800</v>
      </c>
    </row>
    <row r="1513" spans="1:21" x14ac:dyDescent="0.2">
      <c r="A1513" s="266" t="s">
        <v>172</v>
      </c>
      <c r="B1513" s="267" t="s">
        <v>172</v>
      </c>
      <c r="C1513" s="268" t="s">
        <v>172</v>
      </c>
      <c r="D1513" s="99" t="s">
        <v>27</v>
      </c>
      <c r="E1513" s="54">
        <v>5001392387</v>
      </c>
      <c r="F1513" s="56">
        <v>24</v>
      </c>
      <c r="G1513" s="54" t="s">
        <v>26</v>
      </c>
      <c r="H1513" s="54" t="s">
        <v>52</v>
      </c>
      <c r="I1513" s="54">
        <v>10</v>
      </c>
      <c r="J1513" s="57">
        <v>10974</v>
      </c>
      <c r="K1513" s="57">
        <v>8927</v>
      </c>
      <c r="L1513" s="57">
        <v>7964</v>
      </c>
      <c r="M1513" s="57">
        <v>7633</v>
      </c>
      <c r="N1513" s="57">
        <v>6062</v>
      </c>
      <c r="O1513" s="57">
        <v>5172</v>
      </c>
      <c r="P1513" s="57">
        <v>3571</v>
      </c>
      <c r="Q1513" s="57">
        <v>5982</v>
      </c>
      <c r="R1513" s="57">
        <v>7222</v>
      </c>
      <c r="S1513" s="57">
        <v>7689</v>
      </c>
      <c r="T1513" s="57">
        <v>8222</v>
      </c>
      <c r="U1513" s="57">
        <v>9672</v>
      </c>
    </row>
    <row r="1514" spans="1:21" x14ac:dyDescent="0.2">
      <c r="A1514" s="266" t="s">
        <v>172</v>
      </c>
      <c r="B1514" s="267" t="s">
        <v>172</v>
      </c>
      <c r="C1514" s="268" t="s">
        <v>172</v>
      </c>
      <c r="D1514" s="99" t="s">
        <v>27</v>
      </c>
      <c r="E1514" s="54">
        <v>5001028107</v>
      </c>
      <c r="F1514" s="56">
        <v>24</v>
      </c>
      <c r="G1514" s="54" t="s">
        <v>19</v>
      </c>
      <c r="H1514" s="54" t="s">
        <v>52</v>
      </c>
      <c r="I1514" s="54">
        <v>10</v>
      </c>
      <c r="J1514" s="57">
        <v>2240</v>
      </c>
      <c r="K1514" s="57">
        <v>2240</v>
      </c>
      <c r="L1514" s="57">
        <v>1920</v>
      </c>
      <c r="M1514" s="57">
        <v>1760</v>
      </c>
      <c r="N1514" s="57">
        <v>1760</v>
      </c>
      <c r="O1514" s="57">
        <v>1600</v>
      </c>
      <c r="P1514" s="57">
        <v>1600</v>
      </c>
      <c r="Q1514" s="57">
        <v>1440</v>
      </c>
      <c r="R1514" s="57">
        <v>1760</v>
      </c>
      <c r="S1514" s="57">
        <v>1760</v>
      </c>
      <c r="T1514" s="57">
        <v>2080</v>
      </c>
      <c r="U1514" s="57">
        <v>2240</v>
      </c>
    </row>
    <row r="1515" spans="1:21" x14ac:dyDescent="0.2">
      <c r="A1515" s="266" t="s">
        <v>172</v>
      </c>
      <c r="B1515" s="267" t="s">
        <v>172</v>
      </c>
      <c r="C1515" s="268" t="s">
        <v>172</v>
      </c>
      <c r="D1515" s="99" t="s">
        <v>27</v>
      </c>
      <c r="E1515" s="54">
        <v>5000645568</v>
      </c>
      <c r="F1515" s="56">
        <v>24</v>
      </c>
      <c r="G1515" s="54" t="s">
        <v>26</v>
      </c>
      <c r="H1515" s="54" t="s">
        <v>52</v>
      </c>
      <c r="I1515" s="54">
        <v>10</v>
      </c>
      <c r="J1515" s="57">
        <v>868</v>
      </c>
      <c r="K1515" s="57">
        <v>782</v>
      </c>
      <c r="L1515" s="57">
        <v>768</v>
      </c>
      <c r="M1515" s="57">
        <v>594</v>
      </c>
      <c r="N1515" s="57">
        <v>515</v>
      </c>
      <c r="O1515" s="57">
        <v>474</v>
      </c>
      <c r="P1515" s="57">
        <v>404</v>
      </c>
      <c r="Q1515" s="57">
        <v>446</v>
      </c>
      <c r="R1515" s="57">
        <v>612</v>
      </c>
      <c r="S1515" s="57">
        <v>671</v>
      </c>
      <c r="T1515" s="57">
        <v>805</v>
      </c>
      <c r="U1515" s="57">
        <v>882</v>
      </c>
    </row>
    <row r="1516" spans="1:21" x14ac:dyDescent="0.2">
      <c r="A1516" s="266" t="s">
        <v>172</v>
      </c>
      <c r="B1516" s="267" t="s">
        <v>172</v>
      </c>
      <c r="C1516" s="268" t="s">
        <v>172</v>
      </c>
      <c r="D1516" s="99" t="s">
        <v>27</v>
      </c>
      <c r="E1516" s="54">
        <v>5001196382</v>
      </c>
      <c r="F1516" s="56">
        <v>24</v>
      </c>
      <c r="G1516" s="54" t="s">
        <v>19</v>
      </c>
      <c r="H1516" s="54" t="s">
        <v>52</v>
      </c>
      <c r="I1516" s="54">
        <v>10</v>
      </c>
      <c r="J1516" s="57">
        <v>2425</v>
      </c>
      <c r="K1516" s="57">
        <v>2388</v>
      </c>
      <c r="L1516" s="57">
        <v>2277</v>
      </c>
      <c r="M1516" s="57">
        <v>1858</v>
      </c>
      <c r="N1516" s="57">
        <v>1661</v>
      </c>
      <c r="O1516" s="57">
        <v>1370</v>
      </c>
      <c r="P1516" s="57">
        <v>1360</v>
      </c>
      <c r="Q1516" s="57">
        <v>1218</v>
      </c>
      <c r="R1516" s="57">
        <v>1440</v>
      </c>
      <c r="S1516" s="57">
        <v>1517</v>
      </c>
      <c r="T1516" s="57">
        <v>1683</v>
      </c>
      <c r="U1516" s="57">
        <v>1982</v>
      </c>
    </row>
    <row r="1517" spans="1:21" x14ac:dyDescent="0.2">
      <c r="A1517" s="266" t="s">
        <v>172</v>
      </c>
      <c r="B1517" s="267" t="s">
        <v>172</v>
      </c>
      <c r="C1517" s="268" t="s">
        <v>172</v>
      </c>
      <c r="D1517" s="99" t="s">
        <v>27</v>
      </c>
      <c r="E1517" s="54">
        <v>5000396487</v>
      </c>
      <c r="F1517" s="56">
        <v>24</v>
      </c>
      <c r="G1517" s="54" t="s">
        <v>26</v>
      </c>
      <c r="H1517" s="54" t="s">
        <v>52</v>
      </c>
      <c r="I1517" s="54">
        <v>10</v>
      </c>
      <c r="J1517" s="57">
        <v>909</v>
      </c>
      <c r="K1517" s="57">
        <v>868</v>
      </c>
      <c r="L1517" s="57">
        <v>1091</v>
      </c>
      <c r="M1517" s="57">
        <v>694</v>
      </c>
      <c r="N1517" s="57">
        <v>754</v>
      </c>
      <c r="O1517" s="57">
        <v>1338</v>
      </c>
      <c r="P1517" s="57">
        <v>1398</v>
      </c>
      <c r="Q1517" s="57">
        <v>807</v>
      </c>
      <c r="R1517" s="57">
        <v>587</v>
      </c>
      <c r="S1517" s="57">
        <v>684</v>
      </c>
      <c r="T1517" s="57">
        <v>671</v>
      </c>
      <c r="U1517" s="57">
        <v>768</v>
      </c>
    </row>
    <row r="1518" spans="1:21" x14ac:dyDescent="0.2">
      <c r="A1518" s="266" t="s">
        <v>172</v>
      </c>
      <c r="B1518" s="267" t="s">
        <v>172</v>
      </c>
      <c r="C1518" s="268" t="s">
        <v>172</v>
      </c>
      <c r="D1518" s="99" t="s">
        <v>27</v>
      </c>
      <c r="E1518" s="54">
        <v>5000125777</v>
      </c>
      <c r="F1518" s="56">
        <v>24</v>
      </c>
      <c r="G1518" s="54" t="s">
        <v>26</v>
      </c>
      <c r="H1518" s="54" t="s">
        <v>52</v>
      </c>
      <c r="I1518" s="54">
        <v>10</v>
      </c>
      <c r="J1518" s="57">
        <v>2292</v>
      </c>
      <c r="K1518" s="57">
        <v>2566</v>
      </c>
      <c r="L1518" s="57">
        <v>2465</v>
      </c>
      <c r="M1518" s="57">
        <v>2438</v>
      </c>
      <c r="N1518" s="57">
        <v>2168</v>
      </c>
      <c r="O1518" s="57">
        <v>2490</v>
      </c>
      <c r="P1518" s="57">
        <v>2493</v>
      </c>
      <c r="Q1518" s="57">
        <v>2477</v>
      </c>
      <c r="R1518" s="57">
        <v>2343</v>
      </c>
      <c r="S1518" s="57">
        <v>2092</v>
      </c>
      <c r="T1518" s="57">
        <v>1877</v>
      </c>
      <c r="U1518" s="57">
        <v>2441</v>
      </c>
    </row>
    <row r="1519" spans="1:21" x14ac:dyDescent="0.2">
      <c r="A1519" s="266" t="s">
        <v>172</v>
      </c>
      <c r="B1519" s="267" t="s">
        <v>172</v>
      </c>
      <c r="C1519" s="268" t="s">
        <v>172</v>
      </c>
      <c r="D1519" s="99" t="s">
        <v>29</v>
      </c>
      <c r="E1519" s="54">
        <v>5001997875</v>
      </c>
      <c r="F1519" s="55">
        <v>25</v>
      </c>
      <c r="G1519" s="54" t="s">
        <v>25</v>
      </c>
      <c r="H1519" s="54" t="s">
        <v>52</v>
      </c>
      <c r="I1519" s="54">
        <v>15</v>
      </c>
      <c r="J1519" s="57">
        <v>59100</v>
      </c>
      <c r="K1519" s="57">
        <v>55200</v>
      </c>
      <c r="L1519" s="57">
        <v>57600</v>
      </c>
      <c r="M1519" s="57">
        <v>58500</v>
      </c>
      <c r="N1519" s="57">
        <v>61200</v>
      </c>
      <c r="O1519" s="57">
        <v>62400</v>
      </c>
      <c r="P1519" s="57">
        <v>81000</v>
      </c>
      <c r="Q1519" s="57">
        <v>68100</v>
      </c>
      <c r="R1519" s="57">
        <v>75600</v>
      </c>
      <c r="S1519" s="57">
        <v>57000</v>
      </c>
      <c r="T1519" s="57">
        <v>53100</v>
      </c>
      <c r="U1519" s="57">
        <v>56700</v>
      </c>
    </row>
    <row r="1520" spans="1:21" x14ac:dyDescent="0.2">
      <c r="A1520" s="266" t="s">
        <v>172</v>
      </c>
      <c r="B1520" s="267" t="s">
        <v>172</v>
      </c>
      <c r="C1520" s="268" t="s">
        <v>172</v>
      </c>
      <c r="D1520" s="99" t="s">
        <v>29</v>
      </c>
      <c r="E1520" s="54">
        <v>5001470273</v>
      </c>
      <c r="F1520" s="55">
        <v>25</v>
      </c>
      <c r="G1520" s="54" t="s">
        <v>25</v>
      </c>
      <c r="H1520" s="54" t="s">
        <v>52</v>
      </c>
      <c r="I1520" s="54">
        <v>15</v>
      </c>
      <c r="J1520" s="57">
        <v>77600</v>
      </c>
      <c r="K1520" s="57">
        <v>87280</v>
      </c>
      <c r="L1520" s="57">
        <v>90920</v>
      </c>
      <c r="M1520" s="57">
        <v>85440</v>
      </c>
      <c r="N1520" s="57">
        <v>80440</v>
      </c>
      <c r="O1520" s="57">
        <v>79960</v>
      </c>
      <c r="P1520" s="57">
        <v>81720</v>
      </c>
      <c r="Q1520" s="57">
        <v>81440</v>
      </c>
      <c r="R1520" s="57">
        <v>84040</v>
      </c>
      <c r="S1520" s="57">
        <v>74240</v>
      </c>
      <c r="T1520" s="57">
        <v>76680</v>
      </c>
      <c r="U1520" s="57">
        <v>77240</v>
      </c>
    </row>
    <row r="1521" spans="1:21" x14ac:dyDescent="0.2">
      <c r="A1521" s="266" t="s">
        <v>172</v>
      </c>
      <c r="B1521" s="267" t="s">
        <v>172</v>
      </c>
      <c r="C1521" s="268" t="s">
        <v>172</v>
      </c>
      <c r="D1521" s="99" t="s">
        <v>29</v>
      </c>
      <c r="E1521" s="54">
        <v>5001422138</v>
      </c>
      <c r="F1521" s="56">
        <v>24</v>
      </c>
      <c r="G1521" s="54" t="s">
        <v>26</v>
      </c>
      <c r="H1521" s="54" t="s">
        <v>52</v>
      </c>
      <c r="I1521" s="54">
        <v>15</v>
      </c>
      <c r="J1521" s="57">
        <v>8152</v>
      </c>
      <c r="K1521" s="57">
        <v>8849</v>
      </c>
      <c r="L1521" s="57">
        <v>9898</v>
      </c>
      <c r="M1521" s="57">
        <v>6134</v>
      </c>
      <c r="N1521" s="57">
        <v>9288</v>
      </c>
      <c r="O1521" s="57">
        <v>5310</v>
      </c>
      <c r="P1521" s="57">
        <v>5052</v>
      </c>
      <c r="Q1521" s="57">
        <v>5401</v>
      </c>
      <c r="R1521" s="57">
        <v>4752</v>
      </c>
      <c r="S1521" s="57">
        <v>4255</v>
      </c>
      <c r="T1521" s="57">
        <v>4766</v>
      </c>
      <c r="U1521" s="57">
        <v>6680</v>
      </c>
    </row>
    <row r="1522" spans="1:21" x14ac:dyDescent="0.2">
      <c r="A1522" s="266" t="s">
        <v>172</v>
      </c>
      <c r="B1522" s="267" t="s">
        <v>172</v>
      </c>
      <c r="C1522" s="268" t="s">
        <v>172</v>
      </c>
      <c r="D1522" s="99" t="s">
        <v>29</v>
      </c>
      <c r="E1522" s="54">
        <v>5001438038</v>
      </c>
      <c r="F1522" s="55">
        <v>26</v>
      </c>
      <c r="G1522" s="54" t="s">
        <v>24</v>
      </c>
      <c r="H1522" s="54" t="s">
        <v>52</v>
      </c>
      <c r="I1522" s="54">
        <v>15</v>
      </c>
      <c r="J1522" s="57">
        <v>315900</v>
      </c>
      <c r="K1522" s="57">
        <v>349800</v>
      </c>
      <c r="L1522" s="57">
        <v>365400</v>
      </c>
      <c r="M1522" s="57">
        <v>314700</v>
      </c>
      <c r="N1522" s="57">
        <v>295200</v>
      </c>
      <c r="O1522" s="57">
        <v>269400</v>
      </c>
      <c r="P1522" s="57">
        <v>333600</v>
      </c>
      <c r="Q1522" s="57">
        <v>325800</v>
      </c>
      <c r="R1522" s="57">
        <v>349200</v>
      </c>
      <c r="S1522" s="57">
        <v>301500</v>
      </c>
      <c r="T1522" s="57">
        <v>291300</v>
      </c>
      <c r="U1522" s="57">
        <v>341400</v>
      </c>
    </row>
    <row r="1523" spans="1:21" x14ac:dyDescent="0.2">
      <c r="A1523" s="266" t="s">
        <v>172</v>
      </c>
      <c r="B1523" s="267" t="s">
        <v>172</v>
      </c>
      <c r="C1523" s="268" t="s">
        <v>172</v>
      </c>
      <c r="D1523" s="99" t="s">
        <v>29</v>
      </c>
      <c r="E1523" s="54">
        <v>5000822853</v>
      </c>
      <c r="F1523" s="56">
        <v>24</v>
      </c>
      <c r="G1523" s="54" t="s">
        <v>26</v>
      </c>
      <c r="H1523" s="54" t="s">
        <v>52</v>
      </c>
      <c r="I1523" s="54">
        <v>15</v>
      </c>
      <c r="J1523" s="57">
        <v>5768</v>
      </c>
      <c r="K1523" s="57">
        <v>6057</v>
      </c>
      <c r="L1523" s="57">
        <v>6339</v>
      </c>
      <c r="M1523" s="57">
        <v>5846</v>
      </c>
      <c r="N1523" s="57">
        <v>5686</v>
      </c>
      <c r="O1523" s="57">
        <v>4719</v>
      </c>
      <c r="P1523" s="57">
        <v>5251</v>
      </c>
      <c r="Q1523" s="57">
        <v>5494</v>
      </c>
      <c r="R1523" s="57">
        <v>5273</v>
      </c>
      <c r="S1523" s="57">
        <v>4702</v>
      </c>
      <c r="T1523" s="57">
        <v>5096</v>
      </c>
      <c r="U1523" s="57">
        <v>5969</v>
      </c>
    </row>
    <row r="1524" spans="1:21" x14ac:dyDescent="0.2">
      <c r="A1524" s="266" t="s">
        <v>172</v>
      </c>
      <c r="B1524" s="267" t="s">
        <v>172</v>
      </c>
      <c r="C1524" s="268" t="s">
        <v>172</v>
      </c>
      <c r="D1524" s="99" t="s">
        <v>29</v>
      </c>
      <c r="E1524" s="54">
        <v>5001276265</v>
      </c>
      <c r="F1524" s="55">
        <v>25</v>
      </c>
      <c r="G1524" s="54" t="s">
        <v>25</v>
      </c>
      <c r="H1524" s="54" t="s">
        <v>52</v>
      </c>
      <c r="I1524" s="54">
        <v>15</v>
      </c>
      <c r="J1524" s="57">
        <v>92640</v>
      </c>
      <c r="K1524" s="57">
        <v>83400</v>
      </c>
      <c r="L1524" s="57">
        <v>82440</v>
      </c>
      <c r="M1524" s="57">
        <v>75840</v>
      </c>
      <c r="N1524" s="57">
        <v>75120</v>
      </c>
      <c r="O1524" s="57">
        <v>68160</v>
      </c>
      <c r="P1524" s="57">
        <v>83880</v>
      </c>
      <c r="Q1524" s="57">
        <v>80280</v>
      </c>
      <c r="R1524" s="57">
        <v>67200</v>
      </c>
      <c r="S1524" s="57">
        <v>69360</v>
      </c>
      <c r="T1524" s="57">
        <v>78600</v>
      </c>
      <c r="U1524" s="57">
        <v>78360</v>
      </c>
    </row>
    <row r="1525" spans="1:21" x14ac:dyDescent="0.2">
      <c r="A1525" s="266" t="s">
        <v>172</v>
      </c>
      <c r="B1525" s="267" t="s">
        <v>172</v>
      </c>
      <c r="C1525" s="268" t="s">
        <v>172</v>
      </c>
      <c r="D1525" s="99" t="s">
        <v>29</v>
      </c>
      <c r="E1525" s="54">
        <v>5000075336</v>
      </c>
      <c r="F1525" s="56">
        <v>24</v>
      </c>
      <c r="G1525" s="54" t="s">
        <v>26</v>
      </c>
      <c r="H1525" s="54" t="s">
        <v>52</v>
      </c>
      <c r="I1525" s="54">
        <v>15</v>
      </c>
      <c r="J1525" s="57">
        <v>2400</v>
      </c>
      <c r="K1525" s="57">
        <v>2500</v>
      </c>
      <c r="L1525" s="57">
        <v>2240</v>
      </c>
      <c r="M1525" s="57">
        <v>2210</v>
      </c>
      <c r="N1525" s="57">
        <v>2180</v>
      </c>
      <c r="O1525" s="57">
        <v>2270</v>
      </c>
      <c r="P1525" s="57">
        <v>2200</v>
      </c>
      <c r="Q1525" s="57">
        <v>2060</v>
      </c>
      <c r="R1525" s="57">
        <v>2100</v>
      </c>
      <c r="S1525" s="57">
        <v>1940</v>
      </c>
      <c r="T1525" s="57">
        <v>2260</v>
      </c>
      <c r="U1525" s="57">
        <v>2410</v>
      </c>
    </row>
    <row r="1526" spans="1:21" x14ac:dyDescent="0.2">
      <c r="A1526" s="266" t="s">
        <v>172</v>
      </c>
      <c r="B1526" s="267" t="s">
        <v>172</v>
      </c>
      <c r="C1526" s="268" t="s">
        <v>172</v>
      </c>
      <c r="D1526" s="99" t="s">
        <v>29</v>
      </c>
      <c r="E1526" s="54">
        <v>5000137097</v>
      </c>
      <c r="F1526" s="55">
        <v>25</v>
      </c>
      <c r="G1526" s="54" t="s">
        <v>25</v>
      </c>
      <c r="H1526" s="54" t="s">
        <v>52</v>
      </c>
      <c r="I1526" s="54">
        <v>15</v>
      </c>
      <c r="J1526" s="57">
        <v>76560</v>
      </c>
      <c r="K1526" s="57">
        <v>78840</v>
      </c>
      <c r="L1526" s="57">
        <v>63720</v>
      </c>
      <c r="M1526" s="57">
        <v>47520</v>
      </c>
      <c r="N1526" s="57">
        <v>42120</v>
      </c>
      <c r="O1526" s="57">
        <v>44640</v>
      </c>
      <c r="P1526" s="57">
        <v>52920</v>
      </c>
      <c r="Q1526" s="57">
        <v>45360</v>
      </c>
      <c r="R1526" s="57">
        <v>41280</v>
      </c>
      <c r="S1526" s="57">
        <v>47640</v>
      </c>
      <c r="T1526" s="57">
        <v>52440</v>
      </c>
      <c r="U1526" s="57">
        <v>67680</v>
      </c>
    </row>
    <row r="1527" spans="1:21" x14ac:dyDescent="0.2">
      <c r="A1527" s="266" t="s">
        <v>172</v>
      </c>
      <c r="B1527" s="267" t="s">
        <v>172</v>
      </c>
      <c r="C1527" s="268" t="s">
        <v>172</v>
      </c>
      <c r="D1527" s="99" t="s">
        <v>29</v>
      </c>
      <c r="E1527" s="54">
        <v>5001907071</v>
      </c>
      <c r="F1527" s="56">
        <v>24</v>
      </c>
      <c r="G1527" s="54" t="s">
        <v>26</v>
      </c>
      <c r="H1527" s="54" t="s">
        <v>52</v>
      </c>
      <c r="I1527" s="54">
        <v>15</v>
      </c>
      <c r="J1527" s="57">
        <v>5832</v>
      </c>
      <c r="K1527" s="57">
        <v>3985</v>
      </c>
      <c r="L1527" s="57">
        <v>7584</v>
      </c>
      <c r="M1527" s="57">
        <v>6466</v>
      </c>
      <c r="N1527" s="57">
        <v>4008</v>
      </c>
      <c r="O1527" s="57">
        <v>3521</v>
      </c>
      <c r="P1527" s="57">
        <v>3882</v>
      </c>
      <c r="Q1527" s="57">
        <v>4304</v>
      </c>
      <c r="R1527" s="57">
        <v>4039</v>
      </c>
      <c r="S1527" s="57">
        <v>3777</v>
      </c>
      <c r="T1527" s="57">
        <v>3838</v>
      </c>
      <c r="U1527" s="57">
        <v>5094</v>
      </c>
    </row>
    <row r="1528" spans="1:21" x14ac:dyDescent="0.2">
      <c r="A1528" s="266" t="s">
        <v>172</v>
      </c>
      <c r="B1528" s="267" t="s">
        <v>172</v>
      </c>
      <c r="C1528" s="268" t="s">
        <v>172</v>
      </c>
      <c r="D1528" s="99" t="s">
        <v>29</v>
      </c>
      <c r="E1528" s="54">
        <v>5002169424</v>
      </c>
      <c r="F1528" s="56">
        <v>24</v>
      </c>
      <c r="G1528" s="54" t="s">
        <v>26</v>
      </c>
      <c r="H1528" s="54" t="s">
        <v>52</v>
      </c>
      <c r="I1528" s="54">
        <v>15</v>
      </c>
      <c r="J1528" s="57">
        <v>1526</v>
      </c>
      <c r="K1528" s="57">
        <v>1493</v>
      </c>
      <c r="L1528" s="57">
        <v>1496</v>
      </c>
      <c r="M1528" s="57">
        <v>1486</v>
      </c>
      <c r="N1528" s="57">
        <v>1691</v>
      </c>
      <c r="O1528" s="57">
        <v>1568</v>
      </c>
      <c r="P1528" s="57">
        <v>2302</v>
      </c>
      <c r="Q1528" s="57">
        <v>1961</v>
      </c>
      <c r="R1528" s="57">
        <v>2559</v>
      </c>
      <c r="S1528" s="57">
        <v>1635</v>
      </c>
      <c r="T1528" s="57">
        <v>1556</v>
      </c>
      <c r="U1528" s="57">
        <v>1663</v>
      </c>
    </row>
    <row r="1529" spans="1:21" x14ac:dyDescent="0.2">
      <c r="A1529" s="266" t="s">
        <v>172</v>
      </c>
      <c r="B1529" s="267" t="s">
        <v>172</v>
      </c>
      <c r="C1529" s="268" t="s">
        <v>172</v>
      </c>
      <c r="D1529" s="99" t="s">
        <v>29</v>
      </c>
      <c r="E1529" s="54">
        <v>5002169425</v>
      </c>
      <c r="F1529" s="56">
        <v>24</v>
      </c>
      <c r="G1529" s="54" t="s">
        <v>26</v>
      </c>
      <c r="H1529" s="54" t="s">
        <v>52</v>
      </c>
      <c r="I1529" s="54">
        <v>15</v>
      </c>
      <c r="J1529" s="57">
        <v>1226</v>
      </c>
      <c r="K1529" s="57">
        <v>1303.367</v>
      </c>
      <c r="L1529" s="57">
        <v>1049.4380000000001</v>
      </c>
      <c r="M1529" s="57">
        <v>1057</v>
      </c>
      <c r="N1529" s="57">
        <v>1070.8130000000001</v>
      </c>
      <c r="O1529" s="57">
        <v>933.93899999999996</v>
      </c>
      <c r="P1529" s="57">
        <v>2263.4430000000002</v>
      </c>
      <c r="Q1529" s="57">
        <v>1300</v>
      </c>
      <c r="R1529" s="57">
        <v>1260</v>
      </c>
      <c r="S1529" s="57">
        <v>1130</v>
      </c>
      <c r="T1529" s="57">
        <v>1260</v>
      </c>
      <c r="U1529" s="57">
        <v>1340</v>
      </c>
    </row>
    <row r="1530" spans="1:21" x14ac:dyDescent="0.2">
      <c r="A1530" s="266" t="s">
        <v>172</v>
      </c>
      <c r="B1530" s="267" t="s">
        <v>172</v>
      </c>
      <c r="C1530" s="268" t="s">
        <v>172</v>
      </c>
      <c r="D1530" s="99" t="s">
        <v>27</v>
      </c>
      <c r="E1530" s="54">
        <v>5000238780</v>
      </c>
      <c r="F1530" s="56">
        <v>24</v>
      </c>
      <c r="G1530" s="54" t="s">
        <v>26</v>
      </c>
      <c r="H1530" s="54" t="s">
        <v>52</v>
      </c>
      <c r="I1530" s="54">
        <v>10</v>
      </c>
      <c r="J1530" s="57">
        <v>12960</v>
      </c>
      <c r="K1530" s="57">
        <v>11040</v>
      </c>
      <c r="L1530" s="57">
        <v>12320</v>
      </c>
      <c r="M1530" s="57">
        <v>9040</v>
      </c>
      <c r="N1530" s="57">
        <v>6880</v>
      </c>
      <c r="O1530" s="57">
        <v>4720</v>
      </c>
      <c r="P1530" s="57">
        <v>2720</v>
      </c>
      <c r="Q1530" s="57">
        <v>2720</v>
      </c>
      <c r="R1530" s="57">
        <v>2560</v>
      </c>
      <c r="S1530" s="57">
        <v>2400</v>
      </c>
      <c r="T1530" s="57">
        <v>5120</v>
      </c>
      <c r="U1530" s="57">
        <v>7360</v>
      </c>
    </row>
    <row r="1531" spans="1:21" x14ac:dyDescent="0.2">
      <c r="A1531" s="266" t="s">
        <v>172</v>
      </c>
      <c r="B1531" s="267" t="s">
        <v>172</v>
      </c>
      <c r="C1531" s="268" t="s">
        <v>172</v>
      </c>
      <c r="D1531" s="99" t="s">
        <v>27</v>
      </c>
      <c r="E1531" s="54">
        <v>5001791101</v>
      </c>
      <c r="F1531" s="55">
        <v>26</v>
      </c>
      <c r="G1531" s="54" t="s">
        <v>24</v>
      </c>
      <c r="H1531" s="54" t="s">
        <v>52</v>
      </c>
      <c r="I1531" s="54">
        <v>10</v>
      </c>
      <c r="J1531" s="57">
        <v>172800</v>
      </c>
      <c r="K1531" s="57">
        <v>187800</v>
      </c>
      <c r="L1531" s="57">
        <v>158700</v>
      </c>
      <c r="M1531" s="57">
        <v>144900</v>
      </c>
      <c r="N1531" s="57">
        <v>222600</v>
      </c>
      <c r="O1531" s="57">
        <v>210300</v>
      </c>
      <c r="P1531" s="57">
        <v>278400</v>
      </c>
      <c r="Q1531" s="57">
        <v>287100</v>
      </c>
      <c r="R1531" s="57">
        <v>289200</v>
      </c>
      <c r="S1531" s="57">
        <v>303600</v>
      </c>
      <c r="T1531" s="57">
        <v>373500</v>
      </c>
      <c r="U1531" s="57">
        <v>334800</v>
      </c>
    </row>
    <row r="1532" spans="1:21" x14ac:dyDescent="0.2">
      <c r="A1532" s="266" t="s">
        <v>172</v>
      </c>
      <c r="B1532" s="267" t="s">
        <v>172</v>
      </c>
      <c r="C1532" s="268" t="s">
        <v>172</v>
      </c>
      <c r="D1532" s="99" t="s">
        <v>27</v>
      </c>
      <c r="E1532" s="54">
        <v>5000768952</v>
      </c>
      <c r="F1532" s="55">
        <v>26</v>
      </c>
      <c r="G1532" s="54" t="s">
        <v>24</v>
      </c>
      <c r="H1532" s="54" t="s">
        <v>52</v>
      </c>
      <c r="I1532" s="54">
        <v>10</v>
      </c>
      <c r="J1532" s="57">
        <v>109500</v>
      </c>
      <c r="K1532" s="57">
        <v>136500</v>
      </c>
      <c r="L1532" s="57">
        <v>117300</v>
      </c>
      <c r="M1532" s="57">
        <v>86700</v>
      </c>
      <c r="N1532" s="57">
        <v>69300</v>
      </c>
      <c r="O1532" s="57">
        <v>59400</v>
      </c>
      <c r="P1532" s="57">
        <v>52500</v>
      </c>
      <c r="Q1532" s="57">
        <v>53100</v>
      </c>
      <c r="R1532" s="57">
        <v>60600</v>
      </c>
      <c r="S1532" s="57">
        <v>67500</v>
      </c>
      <c r="T1532" s="57">
        <v>94500</v>
      </c>
      <c r="U1532" s="57">
        <v>117000</v>
      </c>
    </row>
    <row r="1533" spans="1:21" x14ac:dyDescent="0.2">
      <c r="A1533" s="266" t="s">
        <v>172</v>
      </c>
      <c r="B1533" s="267" t="s">
        <v>172</v>
      </c>
      <c r="C1533" s="268" t="s">
        <v>172</v>
      </c>
      <c r="D1533" s="99" t="s">
        <v>27</v>
      </c>
      <c r="E1533" s="54">
        <v>5001708252</v>
      </c>
      <c r="F1533" s="56">
        <v>24</v>
      </c>
      <c r="G1533" s="54" t="s">
        <v>26</v>
      </c>
      <c r="H1533" s="54" t="s">
        <v>52</v>
      </c>
      <c r="I1533" s="54">
        <v>10</v>
      </c>
      <c r="J1533" s="57">
        <v>1290</v>
      </c>
      <c r="K1533" s="57">
        <v>1330</v>
      </c>
      <c r="L1533" s="57">
        <v>1220</v>
      </c>
      <c r="M1533" s="57">
        <v>1130</v>
      </c>
      <c r="N1533" s="57">
        <v>543</v>
      </c>
      <c r="O1533" s="57">
        <v>572</v>
      </c>
      <c r="P1533" s="57">
        <v>625</v>
      </c>
      <c r="Q1533" s="57">
        <v>671</v>
      </c>
      <c r="R1533" s="57">
        <v>646</v>
      </c>
      <c r="S1533" s="57">
        <v>646</v>
      </c>
      <c r="T1533" s="57">
        <v>834</v>
      </c>
      <c r="U1533" s="57">
        <v>934</v>
      </c>
    </row>
    <row r="1534" spans="1:21" x14ac:dyDescent="0.2">
      <c r="A1534" s="266" t="s">
        <v>172</v>
      </c>
      <c r="B1534" s="267" t="s">
        <v>172</v>
      </c>
      <c r="C1534" s="268" t="s">
        <v>172</v>
      </c>
      <c r="D1534" s="99" t="s">
        <v>27</v>
      </c>
      <c r="E1534" s="54">
        <v>5001889443</v>
      </c>
      <c r="F1534" s="56">
        <v>24</v>
      </c>
      <c r="G1534" s="54" t="s">
        <v>26</v>
      </c>
      <c r="H1534" s="54" t="s">
        <v>52</v>
      </c>
      <c r="I1534" s="54">
        <v>10</v>
      </c>
      <c r="J1534" s="57">
        <v>660</v>
      </c>
      <c r="K1534" s="57">
        <v>580</v>
      </c>
      <c r="L1534" s="57">
        <v>591</v>
      </c>
      <c r="M1534" s="57">
        <v>624</v>
      </c>
      <c r="N1534" s="57">
        <v>774</v>
      </c>
      <c r="O1534" s="57">
        <v>784</v>
      </c>
      <c r="P1534" s="57">
        <v>622</v>
      </c>
      <c r="Q1534" s="57">
        <v>601</v>
      </c>
      <c r="R1534" s="57">
        <v>784</v>
      </c>
      <c r="S1534" s="57">
        <v>854</v>
      </c>
      <c r="T1534" s="57">
        <v>770</v>
      </c>
      <c r="U1534" s="57">
        <v>877</v>
      </c>
    </row>
    <row r="1535" spans="1:21" x14ac:dyDescent="0.2">
      <c r="A1535" s="266" t="s">
        <v>172</v>
      </c>
      <c r="B1535" s="267" t="s">
        <v>172</v>
      </c>
      <c r="C1535" s="268" t="s">
        <v>172</v>
      </c>
      <c r="D1535" s="99" t="s">
        <v>27</v>
      </c>
      <c r="E1535" s="54">
        <v>5001201280</v>
      </c>
      <c r="F1535" s="55">
        <v>31</v>
      </c>
      <c r="G1535" s="54" t="s">
        <v>23</v>
      </c>
      <c r="H1535" s="54" t="s">
        <v>52</v>
      </c>
      <c r="I1535" s="54">
        <v>10</v>
      </c>
      <c r="J1535" s="57">
        <v>96000</v>
      </c>
      <c r="K1535" s="57">
        <v>110400</v>
      </c>
      <c r="L1535" s="57">
        <v>110400</v>
      </c>
      <c r="M1535" s="57">
        <v>96000</v>
      </c>
      <c r="N1535" s="57">
        <v>151200</v>
      </c>
      <c r="O1535" s="57">
        <v>192000</v>
      </c>
      <c r="P1535" s="57">
        <v>196800</v>
      </c>
      <c r="Q1535" s="57">
        <v>177600</v>
      </c>
      <c r="R1535" s="57">
        <v>153600</v>
      </c>
      <c r="S1535" s="57">
        <v>124800</v>
      </c>
      <c r="T1535" s="57">
        <v>110400</v>
      </c>
      <c r="U1535" s="57">
        <v>93600</v>
      </c>
    </row>
    <row r="1536" spans="1:21" x14ac:dyDescent="0.2">
      <c r="A1536" s="266" t="s">
        <v>172</v>
      </c>
      <c r="B1536" s="267" t="s">
        <v>172</v>
      </c>
      <c r="C1536" s="268" t="s">
        <v>172</v>
      </c>
      <c r="D1536" s="99" t="s">
        <v>27</v>
      </c>
      <c r="E1536" s="54">
        <v>5001786991</v>
      </c>
      <c r="F1536" s="55">
        <v>31</v>
      </c>
      <c r="G1536" s="54" t="s">
        <v>23</v>
      </c>
      <c r="H1536" s="54" t="s">
        <v>52</v>
      </c>
      <c r="I1536" s="54">
        <v>10</v>
      </c>
      <c r="J1536" s="57">
        <v>90000</v>
      </c>
      <c r="K1536" s="57">
        <v>79200</v>
      </c>
      <c r="L1536" s="57">
        <v>117600</v>
      </c>
      <c r="M1536" s="57">
        <v>154800</v>
      </c>
      <c r="N1536" s="57">
        <v>103200</v>
      </c>
      <c r="O1536" s="57">
        <v>104400</v>
      </c>
      <c r="P1536" s="57">
        <v>100800</v>
      </c>
      <c r="Q1536" s="57">
        <v>99600</v>
      </c>
      <c r="R1536" s="57">
        <v>87600</v>
      </c>
      <c r="S1536" s="57">
        <v>81600</v>
      </c>
      <c r="T1536" s="57">
        <v>85200</v>
      </c>
      <c r="U1536" s="57">
        <v>84000</v>
      </c>
    </row>
    <row r="1537" spans="1:21" x14ac:dyDescent="0.2">
      <c r="A1537" s="266" t="s">
        <v>172</v>
      </c>
      <c r="B1537" s="267" t="s">
        <v>172</v>
      </c>
      <c r="C1537" s="268" t="s">
        <v>172</v>
      </c>
      <c r="D1537" s="99" t="s">
        <v>28</v>
      </c>
      <c r="E1537" s="54">
        <v>5002070359</v>
      </c>
      <c r="F1537" s="55">
        <v>25</v>
      </c>
      <c r="G1537" s="54" t="s">
        <v>25</v>
      </c>
      <c r="H1537" s="54" t="s">
        <v>52</v>
      </c>
      <c r="I1537" s="54">
        <v>18</v>
      </c>
      <c r="J1537" s="57">
        <v>48720</v>
      </c>
      <c r="K1537" s="57">
        <v>51240</v>
      </c>
      <c r="L1537" s="57">
        <v>55320</v>
      </c>
      <c r="M1537" s="57">
        <v>45960</v>
      </c>
      <c r="N1537" s="57">
        <v>40080</v>
      </c>
      <c r="O1537" s="57">
        <v>34800</v>
      </c>
      <c r="P1537" s="57">
        <v>35400</v>
      </c>
      <c r="Q1537" s="57">
        <v>33960</v>
      </c>
      <c r="R1537" s="57">
        <v>35760</v>
      </c>
      <c r="S1537" s="57">
        <v>35400</v>
      </c>
      <c r="T1537" s="57">
        <v>40920</v>
      </c>
      <c r="U1537" s="57">
        <v>50400</v>
      </c>
    </row>
    <row r="1538" spans="1:21" x14ac:dyDescent="0.2">
      <c r="A1538" s="266" t="s">
        <v>172</v>
      </c>
      <c r="B1538" s="267" t="s">
        <v>172</v>
      </c>
      <c r="C1538" s="268" t="s">
        <v>172</v>
      </c>
      <c r="D1538" s="99" t="s">
        <v>28</v>
      </c>
      <c r="E1538" s="54">
        <v>5002151749</v>
      </c>
      <c r="F1538" s="56">
        <v>24</v>
      </c>
      <c r="G1538" s="54" t="s">
        <v>26</v>
      </c>
      <c r="H1538" s="54" t="s">
        <v>52</v>
      </c>
      <c r="I1538" s="54">
        <v>18</v>
      </c>
      <c r="J1538" s="57">
        <v>107</v>
      </c>
      <c r="K1538" s="57">
        <v>107</v>
      </c>
      <c r="L1538" s="57">
        <v>114</v>
      </c>
      <c r="M1538" s="57">
        <v>106</v>
      </c>
      <c r="N1538" s="57">
        <v>107</v>
      </c>
      <c r="O1538" s="57">
        <v>102</v>
      </c>
      <c r="P1538" s="57">
        <v>110</v>
      </c>
      <c r="Q1538" s="57">
        <v>103</v>
      </c>
      <c r="R1538" s="57">
        <v>109</v>
      </c>
      <c r="S1538" s="57">
        <v>105</v>
      </c>
      <c r="T1538" s="57">
        <v>108</v>
      </c>
      <c r="U1538" s="57">
        <v>119</v>
      </c>
    </row>
    <row r="1539" spans="1:21" x14ac:dyDescent="0.2">
      <c r="A1539" s="266" t="s">
        <v>172</v>
      </c>
      <c r="B1539" s="267" t="s">
        <v>172</v>
      </c>
      <c r="C1539" s="268" t="s">
        <v>172</v>
      </c>
      <c r="D1539" s="99" t="s">
        <v>28</v>
      </c>
      <c r="E1539" s="54">
        <v>5000878401</v>
      </c>
      <c r="F1539" s="56">
        <v>24</v>
      </c>
      <c r="G1539" s="54" t="s">
        <v>26</v>
      </c>
      <c r="H1539" s="54" t="s">
        <v>52</v>
      </c>
      <c r="I1539" s="54">
        <v>18</v>
      </c>
      <c r="J1539" s="57">
        <v>812</v>
      </c>
      <c r="K1539" s="57">
        <v>0</v>
      </c>
      <c r="L1539" s="57">
        <v>403</v>
      </c>
      <c r="M1539" s="57">
        <v>361</v>
      </c>
      <c r="N1539" s="57">
        <v>354</v>
      </c>
      <c r="O1539" s="57">
        <v>322</v>
      </c>
      <c r="P1539" s="57">
        <v>342</v>
      </c>
      <c r="Q1539" s="57">
        <v>329</v>
      </c>
      <c r="R1539" s="57">
        <v>374</v>
      </c>
      <c r="S1539" s="57">
        <v>376</v>
      </c>
      <c r="T1539" s="57">
        <v>399</v>
      </c>
      <c r="U1539" s="57">
        <v>457</v>
      </c>
    </row>
    <row r="1540" spans="1:21" x14ac:dyDescent="0.2">
      <c r="A1540" s="266" t="s">
        <v>172</v>
      </c>
      <c r="B1540" s="267" t="s">
        <v>172</v>
      </c>
      <c r="C1540" s="268" t="s">
        <v>172</v>
      </c>
      <c r="D1540" s="99" t="s">
        <v>28</v>
      </c>
      <c r="E1540" s="54">
        <v>5002202032</v>
      </c>
      <c r="F1540" s="56">
        <v>24</v>
      </c>
      <c r="G1540" s="54" t="s">
        <v>26</v>
      </c>
      <c r="H1540" s="54" t="s">
        <v>52</v>
      </c>
      <c r="I1540" s="54">
        <v>18</v>
      </c>
      <c r="J1540" s="57">
        <v>4239</v>
      </c>
      <c r="K1540" s="57">
        <v>0</v>
      </c>
      <c r="L1540" s="57">
        <v>2229</v>
      </c>
      <c r="M1540" s="57">
        <v>1919</v>
      </c>
      <c r="N1540" s="57">
        <v>1764</v>
      </c>
      <c r="O1540" s="57">
        <v>1583</v>
      </c>
      <c r="P1540" s="57">
        <v>1565</v>
      </c>
      <c r="Q1540" s="57">
        <v>1477</v>
      </c>
      <c r="R1540" s="57">
        <v>1664</v>
      </c>
      <c r="S1540" s="57">
        <v>1706</v>
      </c>
      <c r="T1540" s="57">
        <v>1934</v>
      </c>
      <c r="U1540" s="57">
        <v>2332</v>
      </c>
    </row>
    <row r="1541" spans="1:21" x14ac:dyDescent="0.2">
      <c r="A1541" s="266" t="s">
        <v>172</v>
      </c>
      <c r="B1541" s="267" t="s">
        <v>172</v>
      </c>
      <c r="C1541" s="268" t="s">
        <v>172</v>
      </c>
      <c r="D1541" s="99" t="s">
        <v>28</v>
      </c>
      <c r="E1541" s="54">
        <v>5002327228</v>
      </c>
      <c r="F1541" s="56">
        <v>24</v>
      </c>
      <c r="G1541" s="54" t="s">
        <v>26</v>
      </c>
      <c r="H1541" s="54" t="s">
        <v>52</v>
      </c>
      <c r="I1541" s="54">
        <v>18</v>
      </c>
      <c r="J1541" s="57">
        <v>990</v>
      </c>
      <c r="K1541" s="57">
        <v>845</v>
      </c>
      <c r="L1541" s="57">
        <v>750</v>
      </c>
      <c r="M1541" s="57">
        <v>688</v>
      </c>
      <c r="N1541" s="57">
        <v>742</v>
      </c>
      <c r="O1541" s="57">
        <v>567</v>
      </c>
      <c r="P1541" s="57">
        <v>651</v>
      </c>
      <c r="Q1541" s="57">
        <v>647</v>
      </c>
      <c r="R1541" s="57">
        <v>707</v>
      </c>
      <c r="S1541" s="57">
        <v>830</v>
      </c>
      <c r="T1541" s="57">
        <v>826</v>
      </c>
      <c r="U1541" s="57">
        <v>932</v>
      </c>
    </row>
    <row r="1542" spans="1:21" x14ac:dyDescent="0.2">
      <c r="A1542" s="266" t="s">
        <v>172</v>
      </c>
      <c r="B1542" s="267" t="s">
        <v>172</v>
      </c>
      <c r="C1542" s="268" t="s">
        <v>172</v>
      </c>
      <c r="D1542" s="99" t="s">
        <v>27</v>
      </c>
      <c r="E1542" s="54">
        <v>5001949568</v>
      </c>
      <c r="F1542" s="56">
        <v>24</v>
      </c>
      <c r="G1542" s="54" t="s">
        <v>26</v>
      </c>
      <c r="H1542" s="54" t="s">
        <v>52</v>
      </c>
      <c r="I1542" s="54">
        <v>10</v>
      </c>
      <c r="J1542" s="57">
        <v>2160</v>
      </c>
      <c r="K1542" s="57">
        <v>2000</v>
      </c>
      <c r="L1542" s="57">
        <v>1920</v>
      </c>
      <c r="M1542" s="57">
        <v>1800</v>
      </c>
      <c r="N1542" s="57">
        <v>1960</v>
      </c>
      <c r="O1542" s="57">
        <v>1880</v>
      </c>
      <c r="P1542" s="57">
        <v>2040</v>
      </c>
      <c r="Q1542" s="57">
        <v>2440</v>
      </c>
      <c r="R1542" s="57">
        <v>2160</v>
      </c>
      <c r="S1542" s="57">
        <v>2040</v>
      </c>
      <c r="T1542" s="57">
        <v>2280</v>
      </c>
      <c r="U1542" s="57">
        <v>2200</v>
      </c>
    </row>
    <row r="1543" spans="1:21" x14ac:dyDescent="0.2">
      <c r="A1543" s="266" t="s">
        <v>172</v>
      </c>
      <c r="B1543" s="267" t="s">
        <v>172</v>
      </c>
      <c r="C1543" s="268" t="s">
        <v>172</v>
      </c>
      <c r="D1543" s="99" t="s">
        <v>27</v>
      </c>
      <c r="E1543" s="54">
        <v>5002018522</v>
      </c>
      <c r="F1543" s="56">
        <v>24</v>
      </c>
      <c r="G1543" s="54" t="s">
        <v>26</v>
      </c>
      <c r="H1543" s="54" t="s">
        <v>52</v>
      </c>
      <c r="I1543" s="54">
        <v>10</v>
      </c>
      <c r="J1543" s="57">
        <v>2335</v>
      </c>
      <c r="K1543" s="57">
        <v>1635</v>
      </c>
      <c r="L1543" s="57">
        <v>1266</v>
      </c>
      <c r="M1543" s="57">
        <v>1212</v>
      </c>
      <c r="N1543" s="57">
        <v>946</v>
      </c>
      <c r="O1543" s="57">
        <v>886</v>
      </c>
      <c r="P1543" s="57">
        <v>923</v>
      </c>
      <c r="Q1543" s="57">
        <v>971</v>
      </c>
      <c r="R1543" s="57">
        <v>1210</v>
      </c>
      <c r="S1543" s="57">
        <v>1311</v>
      </c>
      <c r="T1543" s="57">
        <v>1429</v>
      </c>
      <c r="U1543" s="57">
        <v>1888</v>
      </c>
    </row>
    <row r="1544" spans="1:21" x14ac:dyDescent="0.2">
      <c r="A1544" s="266" t="s">
        <v>172</v>
      </c>
      <c r="B1544" s="267" t="s">
        <v>172</v>
      </c>
      <c r="C1544" s="268" t="s">
        <v>172</v>
      </c>
      <c r="D1544" s="99" t="s">
        <v>27</v>
      </c>
      <c r="E1544" s="54">
        <v>5001005159</v>
      </c>
      <c r="F1544" s="55">
        <v>25</v>
      </c>
      <c r="G1544" s="54" t="s">
        <v>25</v>
      </c>
      <c r="H1544" s="54" t="s">
        <v>52</v>
      </c>
      <c r="I1544" s="54">
        <v>10</v>
      </c>
      <c r="J1544" s="57">
        <v>152700</v>
      </c>
      <c r="K1544" s="57">
        <v>154500</v>
      </c>
      <c r="L1544" s="57">
        <v>158400</v>
      </c>
      <c r="M1544" s="57">
        <v>147300</v>
      </c>
      <c r="N1544" s="57">
        <v>155400</v>
      </c>
      <c r="O1544" s="57">
        <v>150600</v>
      </c>
      <c r="P1544" s="57">
        <v>165300</v>
      </c>
      <c r="Q1544" s="57">
        <v>156600</v>
      </c>
      <c r="R1544" s="57">
        <v>165900</v>
      </c>
      <c r="S1544" s="57">
        <v>155100</v>
      </c>
      <c r="T1544" s="57">
        <v>153000</v>
      </c>
      <c r="U1544" s="57">
        <v>164100</v>
      </c>
    </row>
    <row r="1545" spans="1:21" x14ac:dyDescent="0.2">
      <c r="A1545" s="266" t="s">
        <v>172</v>
      </c>
      <c r="B1545" s="267" t="s">
        <v>172</v>
      </c>
      <c r="C1545" s="268" t="s">
        <v>172</v>
      </c>
      <c r="D1545" s="99" t="s">
        <v>27</v>
      </c>
      <c r="E1545" s="54">
        <v>5001820066</v>
      </c>
      <c r="F1545" s="55">
        <v>25</v>
      </c>
      <c r="G1545" s="54" t="s">
        <v>25</v>
      </c>
      <c r="H1545" s="54" t="s">
        <v>52</v>
      </c>
      <c r="I1545" s="54">
        <v>10</v>
      </c>
      <c r="J1545" s="57">
        <v>53100</v>
      </c>
      <c r="K1545" s="57">
        <v>51600</v>
      </c>
      <c r="L1545" s="57">
        <v>52800</v>
      </c>
      <c r="M1545" s="57">
        <v>49200</v>
      </c>
      <c r="N1545" s="57">
        <v>51000</v>
      </c>
      <c r="O1545" s="57">
        <v>48900</v>
      </c>
      <c r="P1545" s="57">
        <v>53700</v>
      </c>
      <c r="Q1545" s="57">
        <v>49800</v>
      </c>
      <c r="R1545" s="57">
        <v>50700</v>
      </c>
      <c r="S1545" s="57">
        <v>49800</v>
      </c>
      <c r="T1545" s="57">
        <v>49500</v>
      </c>
      <c r="U1545" s="57">
        <v>97800</v>
      </c>
    </row>
    <row r="1546" spans="1:21" x14ac:dyDescent="0.2">
      <c r="A1546" s="266" t="s">
        <v>172</v>
      </c>
      <c r="B1546" s="267" t="s">
        <v>172</v>
      </c>
      <c r="C1546" s="268" t="s">
        <v>172</v>
      </c>
      <c r="D1546" s="99" t="s">
        <v>27</v>
      </c>
      <c r="E1546" s="54">
        <v>5000922101</v>
      </c>
      <c r="F1546" s="55">
        <v>26</v>
      </c>
      <c r="G1546" s="54" t="s">
        <v>24</v>
      </c>
      <c r="H1546" s="54" t="s">
        <v>52</v>
      </c>
      <c r="I1546" s="54">
        <v>10</v>
      </c>
      <c r="J1546" s="57">
        <v>308700</v>
      </c>
      <c r="K1546" s="57">
        <v>322500</v>
      </c>
      <c r="L1546" s="57">
        <v>290100</v>
      </c>
      <c r="M1546" s="57">
        <v>276600</v>
      </c>
      <c r="N1546" s="57">
        <v>326100</v>
      </c>
      <c r="O1546" s="57">
        <v>258300</v>
      </c>
      <c r="P1546" s="57">
        <v>319500</v>
      </c>
      <c r="Q1546" s="57">
        <v>307500</v>
      </c>
      <c r="R1546" s="57">
        <v>321900</v>
      </c>
      <c r="S1546" s="57">
        <v>306000</v>
      </c>
      <c r="T1546" s="57">
        <v>309600</v>
      </c>
      <c r="U1546" s="57">
        <v>285600</v>
      </c>
    </row>
    <row r="1547" spans="1:21" x14ac:dyDescent="0.2">
      <c r="A1547" s="266" t="s">
        <v>172</v>
      </c>
      <c r="B1547" s="267" t="s">
        <v>172</v>
      </c>
      <c r="C1547" s="268" t="s">
        <v>172</v>
      </c>
      <c r="D1547" s="99" t="s">
        <v>27</v>
      </c>
      <c r="E1547" s="54">
        <v>5001670744</v>
      </c>
      <c r="F1547" s="55">
        <v>25</v>
      </c>
      <c r="G1547" s="54" t="s">
        <v>25</v>
      </c>
      <c r="H1547" s="54" t="s">
        <v>52</v>
      </c>
      <c r="I1547" s="54">
        <v>10</v>
      </c>
      <c r="J1547" s="57">
        <v>107400</v>
      </c>
      <c r="K1547" s="57">
        <v>121500</v>
      </c>
      <c r="L1547" s="57">
        <v>118200</v>
      </c>
      <c r="M1547" s="57">
        <v>96900</v>
      </c>
      <c r="N1547" s="57">
        <v>91800</v>
      </c>
      <c r="O1547" s="57">
        <v>55500</v>
      </c>
      <c r="P1547" s="57">
        <v>60000</v>
      </c>
      <c r="Q1547" s="57">
        <v>54300</v>
      </c>
      <c r="R1547" s="57">
        <v>60000</v>
      </c>
      <c r="S1547" s="57">
        <v>55500</v>
      </c>
      <c r="T1547" s="57">
        <v>55200</v>
      </c>
      <c r="U1547" s="57">
        <v>115200</v>
      </c>
    </row>
    <row r="1548" spans="1:21" x14ac:dyDescent="0.2">
      <c r="A1548" s="266" t="s">
        <v>172</v>
      </c>
      <c r="B1548" s="267" t="s">
        <v>172</v>
      </c>
      <c r="C1548" s="268" t="s">
        <v>172</v>
      </c>
      <c r="D1548" s="99" t="s">
        <v>27</v>
      </c>
      <c r="E1548" s="54">
        <v>5001369090</v>
      </c>
      <c r="F1548" s="55">
        <v>26</v>
      </c>
      <c r="G1548" s="54" t="s">
        <v>24</v>
      </c>
      <c r="H1548" s="54" t="s">
        <v>52</v>
      </c>
      <c r="I1548" s="54">
        <v>10</v>
      </c>
      <c r="J1548" s="57">
        <v>217200</v>
      </c>
      <c r="K1548" s="57">
        <v>194700</v>
      </c>
      <c r="L1548" s="57">
        <v>215400</v>
      </c>
      <c r="M1548" s="57">
        <v>204000</v>
      </c>
      <c r="N1548" s="57">
        <v>226500</v>
      </c>
      <c r="O1548" s="57">
        <v>238800</v>
      </c>
      <c r="P1548" s="57">
        <v>352200</v>
      </c>
      <c r="Q1548" s="57">
        <v>333600</v>
      </c>
      <c r="R1548" s="57">
        <v>360600</v>
      </c>
      <c r="S1548" s="57">
        <v>290400</v>
      </c>
      <c r="T1548" s="57">
        <v>249000</v>
      </c>
      <c r="U1548" s="57">
        <v>456000</v>
      </c>
    </row>
    <row r="1549" spans="1:21" x14ac:dyDescent="0.2">
      <c r="A1549" s="266" t="s">
        <v>172</v>
      </c>
      <c r="B1549" s="267" t="s">
        <v>172</v>
      </c>
      <c r="C1549" s="268" t="s">
        <v>172</v>
      </c>
      <c r="D1549" s="99" t="s">
        <v>27</v>
      </c>
      <c r="E1549" s="54">
        <v>5002103756</v>
      </c>
      <c r="F1549" s="56">
        <v>24</v>
      </c>
      <c r="G1549" s="54" t="s">
        <v>26</v>
      </c>
      <c r="H1549" s="54" t="s">
        <v>52</v>
      </c>
      <c r="I1549" s="54">
        <v>10</v>
      </c>
      <c r="J1549" s="57">
        <v>2706</v>
      </c>
      <c r="K1549" s="57">
        <v>2740</v>
      </c>
      <c r="L1549" s="57">
        <v>2601</v>
      </c>
      <c r="M1549" s="57">
        <v>1989</v>
      </c>
      <c r="N1549" s="57">
        <v>1744</v>
      </c>
      <c r="O1549" s="57">
        <v>1569</v>
      </c>
      <c r="P1549" s="57">
        <v>1557</v>
      </c>
      <c r="Q1549" s="57">
        <v>1541</v>
      </c>
      <c r="R1549" s="57">
        <v>1831</v>
      </c>
      <c r="S1549" s="57">
        <v>1953</v>
      </c>
      <c r="T1549" s="57">
        <v>2339</v>
      </c>
      <c r="U1549" s="57">
        <v>3480</v>
      </c>
    </row>
    <row r="1550" spans="1:21" x14ac:dyDescent="0.2">
      <c r="A1550" s="266" t="s">
        <v>172</v>
      </c>
      <c r="B1550" s="267" t="s">
        <v>172</v>
      </c>
      <c r="C1550" s="268" t="s">
        <v>172</v>
      </c>
      <c r="D1550" s="99" t="s">
        <v>27</v>
      </c>
      <c r="E1550" s="54">
        <v>5000574806</v>
      </c>
      <c r="F1550" s="55">
        <v>31</v>
      </c>
      <c r="G1550" s="54" t="s">
        <v>23</v>
      </c>
      <c r="H1550" s="54" t="s">
        <v>52</v>
      </c>
      <c r="I1550" s="54">
        <v>10</v>
      </c>
      <c r="J1550" s="57">
        <v>76000</v>
      </c>
      <c r="K1550" s="57">
        <v>70000</v>
      </c>
      <c r="L1550" s="57">
        <v>73500</v>
      </c>
      <c r="M1550" s="57">
        <v>72500</v>
      </c>
      <c r="N1550" s="57">
        <v>83000</v>
      </c>
      <c r="O1550" s="57">
        <v>85500</v>
      </c>
      <c r="P1550" s="57">
        <v>90500</v>
      </c>
      <c r="Q1550" s="57">
        <v>97500</v>
      </c>
      <c r="R1550" s="57">
        <v>89500</v>
      </c>
      <c r="S1550" s="57">
        <v>80500</v>
      </c>
      <c r="T1550" s="57">
        <v>69500</v>
      </c>
      <c r="U1550" s="57">
        <v>75500</v>
      </c>
    </row>
    <row r="1551" spans="1:21" x14ac:dyDescent="0.2">
      <c r="A1551" s="266" t="s">
        <v>172</v>
      </c>
      <c r="B1551" s="267" t="s">
        <v>172</v>
      </c>
      <c r="C1551" s="268" t="s">
        <v>172</v>
      </c>
      <c r="D1551" s="99" t="s">
        <v>27</v>
      </c>
      <c r="E1551" s="54">
        <v>5000491129</v>
      </c>
      <c r="F1551" s="56">
        <v>24</v>
      </c>
      <c r="G1551" s="54" t="s">
        <v>26</v>
      </c>
      <c r="H1551" s="54" t="s">
        <v>52</v>
      </c>
      <c r="I1551" s="54">
        <v>10</v>
      </c>
      <c r="J1551" s="57">
        <v>5974</v>
      </c>
      <c r="K1551" s="57">
        <v>5379</v>
      </c>
      <c r="L1551" s="57">
        <v>1935</v>
      </c>
      <c r="M1551" s="57">
        <v>1445</v>
      </c>
      <c r="N1551" s="57">
        <v>1013</v>
      </c>
      <c r="O1551" s="57">
        <v>903</v>
      </c>
      <c r="P1551" s="57">
        <v>995</v>
      </c>
      <c r="Q1551" s="57">
        <v>1169</v>
      </c>
      <c r="R1551" s="57">
        <v>1014</v>
      </c>
      <c r="S1551" s="57">
        <v>875</v>
      </c>
      <c r="T1551" s="57">
        <v>1790</v>
      </c>
      <c r="U1551" s="57">
        <v>5526</v>
      </c>
    </row>
    <row r="1552" spans="1:21" x14ac:dyDescent="0.2">
      <c r="A1552" s="266" t="s">
        <v>172</v>
      </c>
      <c r="B1552" s="267" t="s">
        <v>172</v>
      </c>
      <c r="C1552" s="268" t="s">
        <v>172</v>
      </c>
      <c r="D1552" s="99" t="s">
        <v>28</v>
      </c>
      <c r="E1552" s="54">
        <v>5001630539</v>
      </c>
      <c r="F1552" s="56">
        <v>24</v>
      </c>
      <c r="G1552" s="54" t="s">
        <v>26</v>
      </c>
      <c r="H1552" s="54" t="s">
        <v>52</v>
      </c>
      <c r="I1552" s="54">
        <v>18</v>
      </c>
      <c r="J1552" s="57">
        <v>2320</v>
      </c>
      <c r="K1552" s="57">
        <v>2480</v>
      </c>
      <c r="L1552" s="57">
        <v>2280</v>
      </c>
      <c r="M1552" s="57">
        <v>2320</v>
      </c>
      <c r="N1552" s="57">
        <v>2560</v>
      </c>
      <c r="O1552" s="57">
        <v>2280</v>
      </c>
      <c r="P1552" s="57">
        <v>2840</v>
      </c>
      <c r="Q1552" s="57">
        <v>3680</v>
      </c>
      <c r="R1552" s="57">
        <v>3160</v>
      </c>
      <c r="S1552" s="57">
        <v>4000</v>
      </c>
      <c r="T1552" s="57">
        <v>4280</v>
      </c>
      <c r="U1552" s="57">
        <v>5360</v>
      </c>
    </row>
    <row r="1553" spans="1:21" x14ac:dyDescent="0.2">
      <c r="A1553" s="266" t="s">
        <v>172</v>
      </c>
      <c r="B1553" s="267" t="s">
        <v>172</v>
      </c>
      <c r="C1553" s="268" t="s">
        <v>172</v>
      </c>
      <c r="D1553" s="99" t="s">
        <v>28</v>
      </c>
      <c r="E1553" s="54">
        <v>5001749515</v>
      </c>
      <c r="F1553" s="56">
        <v>24</v>
      </c>
      <c r="G1553" s="54" t="s">
        <v>26</v>
      </c>
      <c r="H1553" s="54" t="s">
        <v>52</v>
      </c>
      <c r="I1553" s="54">
        <v>18</v>
      </c>
      <c r="J1553" s="57"/>
      <c r="K1553" s="57"/>
      <c r="L1553" s="57"/>
      <c r="M1553" s="57">
        <v>1</v>
      </c>
      <c r="N1553" s="57"/>
      <c r="O1553" s="57"/>
      <c r="P1553" s="57">
        <v>2</v>
      </c>
      <c r="Q1553" s="57">
        <v>2</v>
      </c>
      <c r="R1553" s="57">
        <v>2</v>
      </c>
      <c r="S1553" s="57"/>
      <c r="T1553" s="57"/>
      <c r="U1553" s="57"/>
    </row>
    <row r="1554" spans="1:21" x14ac:dyDescent="0.2">
      <c r="A1554" s="266" t="s">
        <v>172</v>
      </c>
      <c r="B1554" s="267" t="s">
        <v>172</v>
      </c>
      <c r="C1554" s="268" t="s">
        <v>172</v>
      </c>
      <c r="D1554" s="99" t="s">
        <v>28</v>
      </c>
      <c r="E1554" s="54">
        <v>5000221097</v>
      </c>
      <c r="F1554" s="56">
        <v>24</v>
      </c>
      <c r="G1554" s="54" t="s">
        <v>26</v>
      </c>
      <c r="H1554" s="54" t="s">
        <v>52</v>
      </c>
      <c r="I1554" s="54">
        <v>18</v>
      </c>
      <c r="J1554" s="57">
        <v>521</v>
      </c>
      <c r="K1554" s="57">
        <v>451</v>
      </c>
      <c r="L1554" s="57">
        <v>449</v>
      </c>
      <c r="M1554" s="57">
        <v>427</v>
      </c>
      <c r="N1554" s="57">
        <v>457</v>
      </c>
      <c r="O1554" s="57">
        <v>422</v>
      </c>
      <c r="P1554" s="57">
        <v>460</v>
      </c>
      <c r="Q1554" s="57">
        <v>438</v>
      </c>
      <c r="R1554" s="57">
        <v>452</v>
      </c>
      <c r="S1554" s="57">
        <v>496</v>
      </c>
      <c r="T1554" s="57">
        <v>474</v>
      </c>
      <c r="U1554" s="57">
        <v>521</v>
      </c>
    </row>
    <row r="1555" spans="1:21" x14ac:dyDescent="0.2">
      <c r="A1555" s="266" t="s">
        <v>172</v>
      </c>
      <c r="B1555" s="267" t="s">
        <v>172</v>
      </c>
      <c r="C1555" s="268" t="s">
        <v>172</v>
      </c>
      <c r="D1555" s="99" t="s">
        <v>28</v>
      </c>
      <c r="E1555" s="54">
        <v>5000256179</v>
      </c>
      <c r="F1555" s="56">
        <v>24</v>
      </c>
      <c r="G1555" s="54" t="s">
        <v>19</v>
      </c>
      <c r="H1555" s="54" t="s">
        <v>52</v>
      </c>
      <c r="I1555" s="54">
        <v>18</v>
      </c>
      <c r="J1555" s="57">
        <v>990</v>
      </c>
      <c r="K1555" s="57">
        <v>840</v>
      </c>
      <c r="L1555" s="57">
        <v>751</v>
      </c>
      <c r="M1555" s="57">
        <v>690</v>
      </c>
      <c r="N1555" s="57">
        <v>658</v>
      </c>
      <c r="O1555" s="57">
        <v>555</v>
      </c>
      <c r="P1555" s="57">
        <v>598</v>
      </c>
      <c r="Q1555" s="57">
        <v>597</v>
      </c>
      <c r="R1555" s="57">
        <v>676</v>
      </c>
      <c r="S1555" s="57">
        <v>824</v>
      </c>
      <c r="T1555" s="57">
        <v>857</v>
      </c>
      <c r="U1555" s="57">
        <v>1010</v>
      </c>
    </row>
    <row r="1556" spans="1:21" x14ac:dyDescent="0.2">
      <c r="A1556" s="266" t="s">
        <v>172</v>
      </c>
      <c r="B1556" s="267" t="s">
        <v>172</v>
      </c>
      <c r="C1556" s="268" t="s">
        <v>172</v>
      </c>
      <c r="D1556" s="99" t="s">
        <v>28</v>
      </c>
      <c r="E1556" s="54">
        <v>5000330268</v>
      </c>
      <c r="F1556" s="56">
        <v>24</v>
      </c>
      <c r="G1556" s="54" t="s">
        <v>26</v>
      </c>
      <c r="H1556" s="54" t="s">
        <v>52</v>
      </c>
      <c r="I1556" s="54">
        <v>18</v>
      </c>
      <c r="J1556" s="57">
        <v>1034</v>
      </c>
      <c r="K1556" s="57">
        <v>961</v>
      </c>
      <c r="L1556" s="57">
        <v>950</v>
      </c>
      <c r="M1556" s="57">
        <v>812</v>
      </c>
      <c r="N1556" s="57">
        <v>776</v>
      </c>
      <c r="O1556" s="57">
        <v>744</v>
      </c>
      <c r="P1556" s="57">
        <v>672</v>
      </c>
      <c r="Q1556" s="57">
        <v>663</v>
      </c>
      <c r="R1556" s="57">
        <v>830</v>
      </c>
      <c r="S1556" s="57">
        <v>811</v>
      </c>
      <c r="T1556" s="57">
        <v>922</v>
      </c>
      <c r="U1556" s="57">
        <v>1119</v>
      </c>
    </row>
    <row r="1557" spans="1:21" x14ac:dyDescent="0.2">
      <c r="A1557" s="266" t="s">
        <v>172</v>
      </c>
      <c r="B1557" s="267" t="s">
        <v>172</v>
      </c>
      <c r="C1557" s="268" t="s">
        <v>172</v>
      </c>
      <c r="D1557" s="99" t="s">
        <v>28</v>
      </c>
      <c r="E1557" s="54">
        <v>5000304215</v>
      </c>
      <c r="F1557" s="56">
        <v>24</v>
      </c>
      <c r="G1557" s="54" t="s">
        <v>26</v>
      </c>
      <c r="H1557" s="54" t="s">
        <v>52</v>
      </c>
      <c r="I1557" s="54">
        <v>18</v>
      </c>
      <c r="J1557" s="57">
        <v>830</v>
      </c>
      <c r="K1557" s="57">
        <v>860</v>
      </c>
      <c r="L1557" s="57">
        <v>710</v>
      </c>
      <c r="M1557" s="57">
        <v>680</v>
      </c>
      <c r="N1557" s="57">
        <v>680</v>
      </c>
      <c r="O1557" s="57">
        <v>600</v>
      </c>
      <c r="P1557" s="57">
        <v>600</v>
      </c>
      <c r="Q1557" s="57">
        <v>660</v>
      </c>
      <c r="R1557" s="57">
        <v>660</v>
      </c>
      <c r="S1557" s="57">
        <v>750</v>
      </c>
      <c r="T1557" s="57">
        <v>740</v>
      </c>
      <c r="U1557" s="57">
        <v>840</v>
      </c>
    </row>
    <row r="1558" spans="1:21" x14ac:dyDescent="0.2">
      <c r="A1558" s="266" t="s">
        <v>172</v>
      </c>
      <c r="B1558" s="267" t="s">
        <v>172</v>
      </c>
      <c r="C1558" s="268" t="s">
        <v>172</v>
      </c>
      <c r="D1558" s="99" t="s">
        <v>28</v>
      </c>
      <c r="E1558" s="54">
        <v>5000156317</v>
      </c>
      <c r="F1558" s="56">
        <v>24</v>
      </c>
      <c r="G1558" s="54" t="s">
        <v>26</v>
      </c>
      <c r="H1558" s="54" t="s">
        <v>52</v>
      </c>
      <c r="I1558" s="54">
        <v>18</v>
      </c>
      <c r="J1558" s="57">
        <v>620</v>
      </c>
      <c r="K1558" s="57">
        <v>640</v>
      </c>
      <c r="L1558" s="57">
        <v>540</v>
      </c>
      <c r="M1558" s="57">
        <v>520</v>
      </c>
      <c r="N1558" s="57">
        <v>560</v>
      </c>
      <c r="O1558" s="57">
        <v>510</v>
      </c>
      <c r="P1558" s="57">
        <v>500</v>
      </c>
      <c r="Q1558" s="57">
        <v>560</v>
      </c>
      <c r="R1558" s="57">
        <v>540</v>
      </c>
      <c r="S1558" s="57">
        <v>620</v>
      </c>
      <c r="T1558" s="57">
        <v>600</v>
      </c>
      <c r="U1558" s="57">
        <v>680</v>
      </c>
    </row>
    <row r="1559" spans="1:21" x14ac:dyDescent="0.2">
      <c r="A1559" s="266" t="s">
        <v>172</v>
      </c>
      <c r="B1559" s="267" t="s">
        <v>172</v>
      </c>
      <c r="C1559" s="268" t="s">
        <v>172</v>
      </c>
      <c r="D1559" s="99" t="s">
        <v>28</v>
      </c>
      <c r="E1559" s="54">
        <v>5000230681</v>
      </c>
      <c r="F1559" s="56">
        <v>24</v>
      </c>
      <c r="G1559" s="54" t="s">
        <v>26</v>
      </c>
      <c r="H1559" s="54" t="s">
        <v>52</v>
      </c>
      <c r="I1559" s="54">
        <v>18</v>
      </c>
      <c r="J1559" s="57">
        <v>1207</v>
      </c>
      <c r="K1559" s="57">
        <v>1119</v>
      </c>
      <c r="L1559" s="57">
        <v>1105</v>
      </c>
      <c r="M1559" s="57">
        <v>951</v>
      </c>
      <c r="N1559" s="57">
        <v>907</v>
      </c>
      <c r="O1559" s="57">
        <v>871</v>
      </c>
      <c r="P1559" s="57">
        <v>780</v>
      </c>
      <c r="Q1559" s="57">
        <v>791</v>
      </c>
      <c r="R1559" s="57">
        <v>1004</v>
      </c>
      <c r="S1559" s="57">
        <v>1002</v>
      </c>
      <c r="T1559" s="57">
        <v>1160</v>
      </c>
      <c r="U1559" s="57">
        <v>1418</v>
      </c>
    </row>
    <row r="1560" spans="1:21" x14ac:dyDescent="0.2">
      <c r="A1560" s="266" t="s">
        <v>172</v>
      </c>
      <c r="B1560" s="267" t="s">
        <v>172</v>
      </c>
      <c r="C1560" s="268" t="s">
        <v>172</v>
      </c>
      <c r="D1560" s="99" t="s">
        <v>28</v>
      </c>
      <c r="E1560" s="54">
        <v>5000326184</v>
      </c>
      <c r="F1560" s="56">
        <v>24</v>
      </c>
      <c r="G1560" s="54" t="s">
        <v>26</v>
      </c>
      <c r="H1560" s="54" t="s">
        <v>52</v>
      </c>
      <c r="I1560" s="54">
        <v>18</v>
      </c>
      <c r="J1560" s="57">
        <v>14</v>
      </c>
      <c r="K1560" s="57">
        <v>12</v>
      </c>
      <c r="L1560" s="57">
        <v>12</v>
      </c>
      <c r="M1560" s="57">
        <v>13</v>
      </c>
      <c r="N1560" s="57">
        <v>13</v>
      </c>
      <c r="O1560" s="57">
        <v>13</v>
      </c>
      <c r="P1560" s="57">
        <v>14</v>
      </c>
      <c r="Q1560" s="57">
        <v>13</v>
      </c>
      <c r="R1560" s="57">
        <v>12</v>
      </c>
      <c r="S1560" s="57">
        <v>14</v>
      </c>
      <c r="T1560" s="57">
        <v>12</v>
      </c>
      <c r="U1560" s="57">
        <v>13</v>
      </c>
    </row>
    <row r="1561" spans="1:21" x14ac:dyDescent="0.2">
      <c r="A1561" s="266" t="s">
        <v>172</v>
      </c>
      <c r="B1561" s="267" t="s">
        <v>172</v>
      </c>
      <c r="C1561" s="268" t="s">
        <v>172</v>
      </c>
      <c r="D1561" s="99" t="s">
        <v>28</v>
      </c>
      <c r="E1561" s="54">
        <v>5000010481</v>
      </c>
      <c r="F1561" s="56">
        <v>24</v>
      </c>
      <c r="G1561" s="54" t="s">
        <v>26</v>
      </c>
      <c r="H1561" s="54" t="s">
        <v>52</v>
      </c>
      <c r="I1561" s="54">
        <v>18</v>
      </c>
      <c r="J1561" s="57">
        <v>1094</v>
      </c>
      <c r="K1561" s="57">
        <v>1099</v>
      </c>
      <c r="L1561" s="57">
        <v>902</v>
      </c>
      <c r="M1561" s="57">
        <v>844</v>
      </c>
      <c r="N1561" s="57">
        <v>839</v>
      </c>
      <c r="O1561" s="57">
        <v>696</v>
      </c>
      <c r="P1561" s="57">
        <v>687</v>
      </c>
      <c r="Q1561" s="57">
        <v>770</v>
      </c>
      <c r="R1561" s="57">
        <v>813</v>
      </c>
      <c r="S1561" s="57">
        <v>976</v>
      </c>
      <c r="T1561" s="57">
        <v>991</v>
      </c>
      <c r="U1561" s="57">
        <v>1151</v>
      </c>
    </row>
    <row r="1562" spans="1:21" x14ac:dyDescent="0.2">
      <c r="A1562" s="266" t="s">
        <v>172</v>
      </c>
      <c r="B1562" s="267" t="s">
        <v>172</v>
      </c>
      <c r="C1562" s="268" t="s">
        <v>172</v>
      </c>
      <c r="D1562" s="99" t="s">
        <v>28</v>
      </c>
      <c r="E1562" s="54">
        <v>5000181575</v>
      </c>
      <c r="F1562" s="56">
        <v>24</v>
      </c>
      <c r="G1562" s="54" t="s">
        <v>26</v>
      </c>
      <c r="H1562" s="54" t="s">
        <v>52</v>
      </c>
      <c r="I1562" s="54">
        <v>18</v>
      </c>
      <c r="J1562" s="57">
        <v>400</v>
      </c>
      <c r="K1562" s="57">
        <v>330</v>
      </c>
      <c r="L1562" s="57">
        <v>318</v>
      </c>
      <c r="M1562" s="57">
        <v>313</v>
      </c>
      <c r="N1562" s="57">
        <v>334</v>
      </c>
      <c r="O1562" s="57">
        <v>309</v>
      </c>
      <c r="P1562" s="57">
        <v>341</v>
      </c>
      <c r="Q1562" s="57">
        <v>327</v>
      </c>
      <c r="R1562" s="57">
        <v>338</v>
      </c>
      <c r="S1562" s="57">
        <v>369</v>
      </c>
      <c r="T1562" s="57">
        <v>353</v>
      </c>
      <c r="U1562" s="57">
        <v>388</v>
      </c>
    </row>
    <row r="1563" spans="1:21" x14ac:dyDescent="0.2">
      <c r="A1563" s="266" t="s">
        <v>172</v>
      </c>
      <c r="B1563" s="267" t="s">
        <v>172</v>
      </c>
      <c r="C1563" s="268" t="s">
        <v>172</v>
      </c>
      <c r="D1563" s="99" t="s">
        <v>28</v>
      </c>
      <c r="E1563" s="54">
        <v>5000338721</v>
      </c>
      <c r="F1563" s="56">
        <v>24</v>
      </c>
      <c r="G1563" s="54" t="s">
        <v>26</v>
      </c>
      <c r="H1563" s="54" t="s">
        <v>52</v>
      </c>
      <c r="I1563" s="54">
        <v>18</v>
      </c>
      <c r="J1563" s="57">
        <v>440</v>
      </c>
      <c r="K1563" s="57">
        <v>450</v>
      </c>
      <c r="L1563" s="57">
        <v>351</v>
      </c>
      <c r="M1563" s="57">
        <v>309</v>
      </c>
      <c r="N1563" s="57">
        <v>286</v>
      </c>
      <c r="O1563" s="57">
        <v>223</v>
      </c>
      <c r="P1563" s="57">
        <v>204</v>
      </c>
      <c r="Q1563" s="57">
        <v>199</v>
      </c>
      <c r="R1563" s="57">
        <v>205</v>
      </c>
      <c r="S1563" s="57">
        <v>244</v>
      </c>
      <c r="T1563" s="57">
        <v>244</v>
      </c>
      <c r="U1563" s="57">
        <v>330</v>
      </c>
    </row>
    <row r="1564" spans="1:21" x14ac:dyDescent="0.2">
      <c r="A1564" s="266" t="s">
        <v>172</v>
      </c>
      <c r="B1564" s="267" t="s">
        <v>172</v>
      </c>
      <c r="C1564" s="268" t="s">
        <v>172</v>
      </c>
      <c r="D1564" s="99" t="s">
        <v>28</v>
      </c>
      <c r="E1564" s="54">
        <v>5001764052</v>
      </c>
      <c r="F1564" s="56">
        <v>24</v>
      </c>
      <c r="G1564" s="54" t="s">
        <v>26</v>
      </c>
      <c r="H1564" s="54" t="s">
        <v>52</v>
      </c>
      <c r="I1564" s="54">
        <v>18</v>
      </c>
      <c r="J1564" s="57">
        <v>349</v>
      </c>
      <c r="K1564" s="57">
        <v>303</v>
      </c>
      <c r="L1564" s="57">
        <v>301</v>
      </c>
      <c r="M1564" s="57">
        <v>302</v>
      </c>
      <c r="N1564" s="57">
        <v>325</v>
      </c>
      <c r="O1564" s="57">
        <v>301</v>
      </c>
      <c r="P1564" s="57">
        <v>328</v>
      </c>
      <c r="Q1564" s="57">
        <v>312</v>
      </c>
      <c r="R1564" s="57">
        <v>318</v>
      </c>
      <c r="S1564" s="57">
        <v>348</v>
      </c>
      <c r="T1564" s="57">
        <v>326</v>
      </c>
      <c r="U1564" s="57">
        <v>355</v>
      </c>
    </row>
    <row r="1565" spans="1:21" x14ac:dyDescent="0.2">
      <c r="A1565" s="266" t="s">
        <v>172</v>
      </c>
      <c r="B1565" s="267" t="s">
        <v>172</v>
      </c>
      <c r="C1565" s="268" t="s">
        <v>172</v>
      </c>
      <c r="D1565" s="99" t="s">
        <v>28</v>
      </c>
      <c r="E1565" s="54">
        <v>5000579692</v>
      </c>
      <c r="F1565" s="56">
        <v>24</v>
      </c>
      <c r="G1565" s="54" t="s">
        <v>26</v>
      </c>
      <c r="H1565" s="54" t="s">
        <v>52</v>
      </c>
      <c r="I1565" s="54">
        <v>18</v>
      </c>
      <c r="J1565" s="57">
        <v>1050</v>
      </c>
      <c r="K1565" s="57">
        <v>1070</v>
      </c>
      <c r="L1565" s="57">
        <v>890</v>
      </c>
      <c r="M1565" s="57">
        <v>810</v>
      </c>
      <c r="N1565" s="57">
        <v>760</v>
      </c>
      <c r="O1565" s="57">
        <v>650</v>
      </c>
      <c r="P1565" s="57">
        <v>647</v>
      </c>
      <c r="Q1565" s="57">
        <v>693</v>
      </c>
      <c r="R1565" s="57">
        <v>704</v>
      </c>
      <c r="S1565" s="57">
        <v>839</v>
      </c>
      <c r="T1565" s="57">
        <v>844</v>
      </c>
      <c r="U1565" s="57">
        <v>1023</v>
      </c>
    </row>
    <row r="1566" spans="1:21" x14ac:dyDescent="0.2">
      <c r="A1566" s="266" t="s">
        <v>172</v>
      </c>
      <c r="B1566" s="267" t="s">
        <v>172</v>
      </c>
      <c r="C1566" s="268" t="s">
        <v>172</v>
      </c>
      <c r="D1566" s="99" t="s">
        <v>28</v>
      </c>
      <c r="E1566" s="54">
        <v>5001476547</v>
      </c>
      <c r="F1566" s="56">
        <v>24</v>
      </c>
      <c r="G1566" s="54" t="s">
        <v>26</v>
      </c>
      <c r="H1566" s="54" t="s">
        <v>52</v>
      </c>
      <c r="I1566" s="54">
        <v>18</v>
      </c>
      <c r="J1566" s="57">
        <v>2522</v>
      </c>
      <c r="K1566" s="57">
        <v>2093</v>
      </c>
      <c r="L1566" s="57">
        <v>1895</v>
      </c>
      <c r="M1566" s="57">
        <v>1726</v>
      </c>
      <c r="N1566" s="57">
        <v>1653</v>
      </c>
      <c r="O1566" s="57">
        <v>1381</v>
      </c>
      <c r="P1566" s="57">
        <v>1446</v>
      </c>
      <c r="Q1566" s="57">
        <v>1425</v>
      </c>
      <c r="R1566" s="57">
        <v>1607</v>
      </c>
      <c r="S1566" s="57">
        <v>2035</v>
      </c>
      <c r="T1566" s="57">
        <v>2026</v>
      </c>
      <c r="U1566" s="57">
        <v>2400</v>
      </c>
    </row>
    <row r="1567" spans="1:21" x14ac:dyDescent="0.2">
      <c r="A1567" s="266" t="s">
        <v>172</v>
      </c>
      <c r="B1567" s="267" t="s">
        <v>172</v>
      </c>
      <c r="C1567" s="268" t="s">
        <v>172</v>
      </c>
      <c r="D1567" s="99" t="s">
        <v>28</v>
      </c>
      <c r="E1567" s="54">
        <v>5001175344</v>
      </c>
      <c r="F1567" s="56">
        <v>24</v>
      </c>
      <c r="G1567" s="54" t="s">
        <v>26</v>
      </c>
      <c r="H1567" s="54" t="s">
        <v>52</v>
      </c>
      <c r="I1567" s="54">
        <v>18</v>
      </c>
      <c r="J1567" s="57">
        <v>450</v>
      </c>
      <c r="K1567" s="57">
        <v>350</v>
      </c>
      <c r="L1567" s="57">
        <v>320</v>
      </c>
      <c r="M1567" s="57">
        <v>300</v>
      </c>
      <c r="N1567" s="57">
        <v>250</v>
      </c>
      <c r="O1567" s="57">
        <v>220</v>
      </c>
      <c r="P1567" s="57">
        <v>220</v>
      </c>
      <c r="Q1567" s="57">
        <v>260</v>
      </c>
      <c r="R1567" s="57">
        <v>300</v>
      </c>
      <c r="S1567" s="57">
        <v>390</v>
      </c>
      <c r="T1567" s="57">
        <v>450</v>
      </c>
      <c r="U1567" s="57">
        <v>550</v>
      </c>
    </row>
    <row r="1568" spans="1:21" x14ac:dyDescent="0.2">
      <c r="A1568" s="266" t="s">
        <v>172</v>
      </c>
      <c r="B1568" s="267" t="s">
        <v>172</v>
      </c>
      <c r="C1568" s="268" t="s">
        <v>172</v>
      </c>
      <c r="D1568" s="99" t="s">
        <v>28</v>
      </c>
      <c r="E1568" s="54">
        <v>5001846841</v>
      </c>
      <c r="F1568" s="56">
        <v>24</v>
      </c>
      <c r="G1568" s="54" t="s">
        <v>26</v>
      </c>
      <c r="H1568" s="54" t="s">
        <v>52</v>
      </c>
      <c r="I1568" s="54">
        <v>18</v>
      </c>
      <c r="J1568" s="57">
        <v>1490</v>
      </c>
      <c r="K1568" s="57">
        <v>1530</v>
      </c>
      <c r="L1568" s="57">
        <v>1332</v>
      </c>
      <c r="M1568" s="57">
        <v>1216</v>
      </c>
      <c r="N1568" s="57">
        <v>1225</v>
      </c>
      <c r="O1568" s="57">
        <v>1098</v>
      </c>
      <c r="P1568" s="57">
        <v>1120</v>
      </c>
      <c r="Q1568" s="57">
        <v>1219</v>
      </c>
      <c r="R1568" s="57">
        <v>1222</v>
      </c>
      <c r="S1568" s="57">
        <v>1400</v>
      </c>
      <c r="T1568" s="57">
        <v>1395</v>
      </c>
      <c r="U1568" s="57">
        <v>1617</v>
      </c>
    </row>
    <row r="1569" spans="1:21" x14ac:dyDescent="0.2">
      <c r="A1569" s="266" t="s">
        <v>172</v>
      </c>
      <c r="B1569" s="267" t="s">
        <v>172</v>
      </c>
      <c r="C1569" s="268" t="s">
        <v>172</v>
      </c>
      <c r="D1569" s="99" t="s">
        <v>28</v>
      </c>
      <c r="E1569" s="54">
        <v>5001220081</v>
      </c>
      <c r="F1569" s="56">
        <v>24</v>
      </c>
      <c r="G1569" s="54" t="s">
        <v>26</v>
      </c>
      <c r="H1569" s="54" t="s">
        <v>52</v>
      </c>
      <c r="I1569" s="54">
        <v>18</v>
      </c>
      <c r="J1569" s="57">
        <v>1030</v>
      </c>
      <c r="K1569" s="57">
        <v>950</v>
      </c>
      <c r="L1569" s="57">
        <v>1000</v>
      </c>
      <c r="M1569" s="57">
        <v>850</v>
      </c>
      <c r="N1569" s="57">
        <v>830</v>
      </c>
      <c r="O1569" s="57">
        <v>831</v>
      </c>
      <c r="P1569" s="57">
        <v>752</v>
      </c>
      <c r="Q1569" s="57">
        <v>726</v>
      </c>
      <c r="R1569" s="57">
        <v>864</v>
      </c>
      <c r="S1569" s="57">
        <v>831</v>
      </c>
      <c r="T1569" s="57">
        <v>904</v>
      </c>
      <c r="U1569" s="57">
        <v>957</v>
      </c>
    </row>
    <row r="1570" spans="1:21" x14ac:dyDescent="0.2">
      <c r="A1570" s="266" t="s">
        <v>172</v>
      </c>
      <c r="B1570" s="267" t="s">
        <v>172</v>
      </c>
      <c r="C1570" s="268" t="s">
        <v>172</v>
      </c>
      <c r="D1570" s="99" t="s">
        <v>28</v>
      </c>
      <c r="E1570" s="54">
        <v>5001300902</v>
      </c>
      <c r="F1570" s="56">
        <v>24</v>
      </c>
      <c r="G1570" s="54" t="s">
        <v>26</v>
      </c>
      <c r="H1570" s="54" t="s">
        <v>52</v>
      </c>
      <c r="I1570" s="54">
        <v>18</v>
      </c>
      <c r="J1570" s="57">
        <v>490</v>
      </c>
      <c r="K1570" s="57">
        <v>500</v>
      </c>
      <c r="L1570" s="57">
        <v>400</v>
      </c>
      <c r="M1570" s="57">
        <v>340</v>
      </c>
      <c r="N1570" s="57">
        <v>320</v>
      </c>
      <c r="O1570" s="57">
        <v>260</v>
      </c>
      <c r="P1570" s="57">
        <v>240</v>
      </c>
      <c r="Q1570" s="57">
        <v>270</v>
      </c>
      <c r="R1570" s="57">
        <v>285</v>
      </c>
      <c r="S1570" s="57">
        <v>350</v>
      </c>
      <c r="T1570" s="57">
        <v>363</v>
      </c>
      <c r="U1570" s="57">
        <v>461</v>
      </c>
    </row>
    <row r="1571" spans="1:21" x14ac:dyDescent="0.2">
      <c r="A1571" s="266" t="s">
        <v>172</v>
      </c>
      <c r="B1571" s="267" t="s">
        <v>172</v>
      </c>
      <c r="C1571" s="268" t="s">
        <v>172</v>
      </c>
      <c r="D1571" s="99" t="s">
        <v>28</v>
      </c>
      <c r="E1571" s="54">
        <v>5001937182</v>
      </c>
      <c r="F1571" s="56">
        <v>24</v>
      </c>
      <c r="G1571" s="54" t="s">
        <v>26</v>
      </c>
      <c r="H1571" s="54" t="s">
        <v>52</v>
      </c>
      <c r="I1571" s="54">
        <v>18</v>
      </c>
      <c r="J1571" s="57">
        <v>401</v>
      </c>
      <c r="K1571" s="57">
        <v>365</v>
      </c>
      <c r="L1571" s="57">
        <v>348</v>
      </c>
      <c r="M1571" s="57">
        <v>290</v>
      </c>
      <c r="N1571" s="57">
        <v>266</v>
      </c>
      <c r="O1571" s="57">
        <v>237</v>
      </c>
      <c r="P1571" s="57">
        <v>204</v>
      </c>
      <c r="Q1571" s="57">
        <v>208</v>
      </c>
      <c r="R1571" s="57">
        <v>272</v>
      </c>
      <c r="S1571" s="57">
        <v>290</v>
      </c>
      <c r="T1571" s="57">
        <v>351</v>
      </c>
      <c r="U1571" s="57">
        <v>456</v>
      </c>
    </row>
    <row r="1572" spans="1:21" x14ac:dyDescent="0.2">
      <c r="A1572" s="266" t="s">
        <v>172</v>
      </c>
      <c r="B1572" s="267" t="s">
        <v>172</v>
      </c>
      <c r="C1572" s="268" t="s">
        <v>172</v>
      </c>
      <c r="D1572" s="99" t="s">
        <v>28</v>
      </c>
      <c r="E1572" s="54">
        <v>5001937513</v>
      </c>
      <c r="F1572" s="56">
        <v>24</v>
      </c>
      <c r="G1572" s="54" t="s">
        <v>19</v>
      </c>
      <c r="H1572" s="54" t="s">
        <v>52</v>
      </c>
      <c r="I1572" s="54">
        <v>18</v>
      </c>
      <c r="J1572" s="57">
        <v>1392</v>
      </c>
      <c r="K1572" s="57">
        <v>1284</v>
      </c>
      <c r="L1572" s="57">
        <v>1251</v>
      </c>
      <c r="M1572" s="57">
        <v>1052</v>
      </c>
      <c r="N1572" s="57">
        <v>972</v>
      </c>
      <c r="O1572" s="57">
        <v>912</v>
      </c>
      <c r="P1572" s="57">
        <v>848</v>
      </c>
      <c r="Q1572" s="57">
        <v>848</v>
      </c>
      <c r="R1572" s="57">
        <v>1066</v>
      </c>
      <c r="S1572" s="57">
        <v>1042</v>
      </c>
      <c r="T1572" s="57">
        <v>1203</v>
      </c>
      <c r="U1572" s="57">
        <v>1485</v>
      </c>
    </row>
    <row r="1573" spans="1:21" x14ac:dyDescent="0.2">
      <c r="A1573" s="266" t="s">
        <v>172</v>
      </c>
      <c r="B1573" s="267" t="s">
        <v>172</v>
      </c>
      <c r="C1573" s="268" t="s">
        <v>172</v>
      </c>
      <c r="D1573" s="99" t="s">
        <v>28</v>
      </c>
      <c r="E1573" s="54">
        <v>5001525332</v>
      </c>
      <c r="F1573" s="56">
        <v>24</v>
      </c>
      <c r="G1573" s="54" t="s">
        <v>26</v>
      </c>
      <c r="H1573" s="54" t="s">
        <v>52</v>
      </c>
      <c r="I1573" s="54">
        <v>18</v>
      </c>
      <c r="J1573" s="57">
        <v>1048</v>
      </c>
      <c r="K1573" s="57">
        <v>1005</v>
      </c>
      <c r="L1573" s="57">
        <v>795</v>
      </c>
      <c r="M1573" s="57">
        <v>757</v>
      </c>
      <c r="N1573" s="57">
        <v>771</v>
      </c>
      <c r="O1573" s="57">
        <v>675</v>
      </c>
      <c r="P1573" s="57">
        <v>723</v>
      </c>
      <c r="Q1573" s="57">
        <v>713</v>
      </c>
      <c r="R1573" s="57">
        <v>777</v>
      </c>
      <c r="S1573" s="57">
        <v>912</v>
      </c>
      <c r="T1573" s="57">
        <v>909</v>
      </c>
      <c r="U1573" s="57">
        <v>1025</v>
      </c>
    </row>
    <row r="1574" spans="1:21" x14ac:dyDescent="0.2">
      <c r="A1574" s="266" t="s">
        <v>172</v>
      </c>
      <c r="B1574" s="267" t="s">
        <v>172</v>
      </c>
      <c r="C1574" s="268" t="s">
        <v>172</v>
      </c>
      <c r="D1574" s="99" t="s">
        <v>28</v>
      </c>
      <c r="E1574" s="54">
        <v>5000399984</v>
      </c>
      <c r="F1574" s="56">
        <v>24</v>
      </c>
      <c r="G1574" s="54" t="s">
        <v>26</v>
      </c>
      <c r="H1574" s="54" t="s">
        <v>52</v>
      </c>
      <c r="I1574" s="54">
        <v>18</v>
      </c>
      <c r="J1574" s="57">
        <v>16</v>
      </c>
      <c r="K1574" s="57">
        <v>17</v>
      </c>
      <c r="L1574" s="57">
        <v>15</v>
      </c>
      <c r="M1574" s="57">
        <v>15</v>
      </c>
      <c r="N1574" s="57">
        <v>17</v>
      </c>
      <c r="O1574" s="57">
        <v>15</v>
      </c>
      <c r="P1574" s="57">
        <v>16</v>
      </c>
      <c r="Q1574" s="57">
        <v>16</v>
      </c>
      <c r="R1574" s="57">
        <v>16</v>
      </c>
      <c r="S1574" s="57">
        <v>16</v>
      </c>
      <c r="T1574" s="57">
        <v>15</v>
      </c>
      <c r="U1574" s="57">
        <v>16</v>
      </c>
    </row>
    <row r="1575" spans="1:21" x14ac:dyDescent="0.2">
      <c r="A1575" s="266" t="s">
        <v>172</v>
      </c>
      <c r="B1575" s="267" t="s">
        <v>172</v>
      </c>
      <c r="C1575" s="268" t="s">
        <v>172</v>
      </c>
      <c r="D1575" s="99" t="s">
        <v>28</v>
      </c>
      <c r="E1575" s="54">
        <v>5000548013</v>
      </c>
      <c r="F1575" s="56">
        <v>24</v>
      </c>
      <c r="G1575" s="54" t="s">
        <v>26</v>
      </c>
      <c r="H1575" s="54" t="s">
        <v>52</v>
      </c>
      <c r="I1575" s="54">
        <v>18</v>
      </c>
      <c r="J1575" s="57">
        <v>1460</v>
      </c>
      <c r="K1575" s="57">
        <v>1480</v>
      </c>
      <c r="L1575" s="57">
        <v>1270</v>
      </c>
      <c r="M1575" s="57">
        <v>1187</v>
      </c>
      <c r="N1575" s="57">
        <v>1163</v>
      </c>
      <c r="O1575" s="57">
        <v>1017</v>
      </c>
      <c r="P1575" s="57">
        <v>1017</v>
      </c>
      <c r="Q1575" s="57">
        <v>1122</v>
      </c>
      <c r="R1575" s="57">
        <v>1131</v>
      </c>
      <c r="S1575" s="57">
        <v>1292</v>
      </c>
      <c r="T1575" s="57">
        <v>1251</v>
      </c>
      <c r="U1575" s="57">
        <v>1565</v>
      </c>
    </row>
    <row r="1576" spans="1:21" x14ac:dyDescent="0.2">
      <c r="A1576" s="266" t="s">
        <v>172</v>
      </c>
      <c r="B1576" s="267" t="s">
        <v>172</v>
      </c>
      <c r="C1576" s="268" t="s">
        <v>172</v>
      </c>
      <c r="D1576" s="99" t="s">
        <v>28</v>
      </c>
      <c r="E1576" s="54">
        <v>5000866139</v>
      </c>
      <c r="F1576" s="56">
        <v>24</v>
      </c>
      <c r="G1576" s="54" t="s">
        <v>19</v>
      </c>
      <c r="H1576" s="54" t="s">
        <v>52</v>
      </c>
      <c r="I1576" s="54">
        <v>18</v>
      </c>
      <c r="J1576" s="57">
        <v>840</v>
      </c>
      <c r="K1576" s="57">
        <v>840</v>
      </c>
      <c r="L1576" s="57">
        <v>665</v>
      </c>
      <c r="M1576" s="57">
        <v>581</v>
      </c>
      <c r="N1576" s="57">
        <v>539</v>
      </c>
      <c r="O1576" s="57">
        <v>432</v>
      </c>
      <c r="P1576" s="57">
        <v>408</v>
      </c>
      <c r="Q1576" s="57">
        <v>400</v>
      </c>
      <c r="R1576" s="57">
        <v>445</v>
      </c>
      <c r="S1576" s="57">
        <v>556</v>
      </c>
      <c r="T1576" s="57">
        <v>563</v>
      </c>
      <c r="U1576" s="57">
        <v>663</v>
      </c>
    </row>
    <row r="1577" spans="1:21" x14ac:dyDescent="0.2">
      <c r="A1577" s="266" t="s">
        <v>172</v>
      </c>
      <c r="B1577" s="267" t="s">
        <v>172</v>
      </c>
      <c r="C1577" s="268" t="s">
        <v>172</v>
      </c>
      <c r="D1577" s="99" t="s">
        <v>28</v>
      </c>
      <c r="E1577" s="54">
        <v>5000516297</v>
      </c>
      <c r="F1577" s="56">
        <v>24</v>
      </c>
      <c r="G1577" s="54" t="s">
        <v>26</v>
      </c>
      <c r="H1577" s="54" t="s">
        <v>52</v>
      </c>
      <c r="I1577" s="54">
        <v>18</v>
      </c>
      <c r="J1577" s="57">
        <v>279</v>
      </c>
      <c r="K1577" s="57">
        <v>238</v>
      </c>
      <c r="L1577" s="57">
        <v>224</v>
      </c>
      <c r="M1577" s="57">
        <v>217</v>
      </c>
      <c r="N1577" s="57">
        <v>228</v>
      </c>
      <c r="O1577" s="57">
        <v>203</v>
      </c>
      <c r="P1577" s="57">
        <v>212</v>
      </c>
      <c r="Q1577" s="57">
        <v>211</v>
      </c>
      <c r="R1577" s="57">
        <v>226</v>
      </c>
      <c r="S1577" s="57">
        <v>260</v>
      </c>
      <c r="T1577" s="57">
        <v>251</v>
      </c>
      <c r="U1577" s="57">
        <v>281</v>
      </c>
    </row>
    <row r="1578" spans="1:21" x14ac:dyDescent="0.2">
      <c r="A1578" s="266" t="s">
        <v>172</v>
      </c>
      <c r="B1578" s="267" t="s">
        <v>172</v>
      </c>
      <c r="C1578" s="268" t="s">
        <v>172</v>
      </c>
      <c r="D1578" s="99" t="s">
        <v>28</v>
      </c>
      <c r="E1578" s="54">
        <v>5001242426</v>
      </c>
      <c r="F1578" s="56">
        <v>24</v>
      </c>
      <c r="G1578" s="54" t="s">
        <v>26</v>
      </c>
      <c r="H1578" s="54" t="s">
        <v>52</v>
      </c>
      <c r="I1578" s="54">
        <v>18</v>
      </c>
      <c r="J1578" s="57">
        <v>268</v>
      </c>
      <c r="K1578" s="57">
        <v>230</v>
      </c>
      <c r="L1578" s="57">
        <v>224</v>
      </c>
      <c r="M1578" s="57">
        <v>223</v>
      </c>
      <c r="N1578" s="57">
        <v>248</v>
      </c>
      <c r="O1578" s="57">
        <v>228</v>
      </c>
      <c r="P1578" s="57">
        <v>249</v>
      </c>
      <c r="Q1578" s="57">
        <v>243</v>
      </c>
      <c r="R1578" s="57">
        <v>250</v>
      </c>
      <c r="S1578" s="57">
        <v>271</v>
      </c>
      <c r="T1578" s="57">
        <v>248</v>
      </c>
      <c r="U1578" s="57">
        <v>271</v>
      </c>
    </row>
    <row r="1579" spans="1:21" x14ac:dyDescent="0.2">
      <c r="A1579" s="266" t="s">
        <v>172</v>
      </c>
      <c r="B1579" s="267" t="s">
        <v>172</v>
      </c>
      <c r="C1579" s="268" t="s">
        <v>172</v>
      </c>
      <c r="D1579" s="99" t="s">
        <v>28</v>
      </c>
      <c r="E1579" s="54">
        <v>5001389950</v>
      </c>
      <c r="F1579" s="56">
        <v>24</v>
      </c>
      <c r="G1579" s="54" t="s">
        <v>19</v>
      </c>
      <c r="H1579" s="54" t="s">
        <v>52</v>
      </c>
      <c r="I1579" s="54">
        <v>18</v>
      </c>
      <c r="J1579" s="57">
        <v>837</v>
      </c>
      <c r="K1579" s="57">
        <v>756</v>
      </c>
      <c r="L1579" s="57">
        <v>764</v>
      </c>
      <c r="M1579" s="57">
        <v>669</v>
      </c>
      <c r="N1579" s="57">
        <v>638</v>
      </c>
      <c r="O1579" s="57">
        <v>609</v>
      </c>
      <c r="P1579" s="57">
        <v>571</v>
      </c>
      <c r="Q1579" s="57">
        <v>568</v>
      </c>
      <c r="R1579" s="57">
        <v>695</v>
      </c>
      <c r="S1579" s="57">
        <v>680</v>
      </c>
      <c r="T1579" s="57">
        <v>785</v>
      </c>
      <c r="U1579" s="57">
        <v>984</v>
      </c>
    </row>
    <row r="1580" spans="1:21" x14ac:dyDescent="0.2">
      <c r="A1580" s="266" t="s">
        <v>172</v>
      </c>
      <c r="B1580" s="267" t="s">
        <v>172</v>
      </c>
      <c r="C1580" s="268" t="s">
        <v>172</v>
      </c>
      <c r="D1580" s="99" t="s">
        <v>28</v>
      </c>
      <c r="E1580" s="54">
        <v>5000939147</v>
      </c>
      <c r="F1580" s="56">
        <v>24</v>
      </c>
      <c r="G1580" s="54" t="s">
        <v>26</v>
      </c>
      <c r="H1580" s="54" t="s">
        <v>52</v>
      </c>
      <c r="I1580" s="54">
        <v>18</v>
      </c>
      <c r="J1580" s="57">
        <v>350</v>
      </c>
      <c r="K1580" s="57">
        <v>350</v>
      </c>
      <c r="L1580" s="57">
        <v>320</v>
      </c>
      <c r="M1580" s="57">
        <v>300</v>
      </c>
      <c r="N1580" s="57">
        <v>340</v>
      </c>
      <c r="O1580" s="57">
        <v>310</v>
      </c>
      <c r="P1580" s="57">
        <v>320</v>
      </c>
      <c r="Q1580" s="57">
        <v>350</v>
      </c>
      <c r="R1580" s="57">
        <v>340</v>
      </c>
      <c r="S1580" s="57">
        <v>370</v>
      </c>
      <c r="T1580" s="57">
        <v>340</v>
      </c>
      <c r="U1580" s="57">
        <v>380</v>
      </c>
    </row>
    <row r="1581" spans="1:21" x14ac:dyDescent="0.2">
      <c r="A1581" s="266" t="s">
        <v>172</v>
      </c>
      <c r="B1581" s="267" t="s">
        <v>172</v>
      </c>
      <c r="C1581" s="268" t="s">
        <v>172</v>
      </c>
      <c r="D1581" s="99" t="s">
        <v>28</v>
      </c>
      <c r="E1581" s="54">
        <v>5001525819</v>
      </c>
      <c r="F1581" s="56">
        <v>24</v>
      </c>
      <c r="G1581" s="54" t="s">
        <v>26</v>
      </c>
      <c r="H1581" s="54" t="s">
        <v>52</v>
      </c>
      <c r="I1581" s="54">
        <v>18</v>
      </c>
      <c r="J1581" s="57">
        <v>1732</v>
      </c>
      <c r="K1581" s="57">
        <v>1756</v>
      </c>
      <c r="L1581" s="57">
        <v>1440</v>
      </c>
      <c r="M1581" s="57">
        <v>1310</v>
      </c>
      <c r="N1581" s="57">
        <v>1280</v>
      </c>
      <c r="O1581" s="57">
        <v>1101.9090000000001</v>
      </c>
      <c r="P1581" s="57">
        <v>1076.0909999999999</v>
      </c>
      <c r="Q1581" s="57">
        <v>1209</v>
      </c>
      <c r="R1581" s="57">
        <v>1140</v>
      </c>
      <c r="S1581" s="57">
        <v>1439</v>
      </c>
      <c r="T1581" s="57">
        <v>1602</v>
      </c>
      <c r="U1581" s="57">
        <v>1876</v>
      </c>
    </row>
    <row r="1582" spans="1:21" x14ac:dyDescent="0.2">
      <c r="A1582" s="266" t="s">
        <v>172</v>
      </c>
      <c r="B1582" s="267" t="s">
        <v>172</v>
      </c>
      <c r="C1582" s="268" t="s">
        <v>172</v>
      </c>
      <c r="D1582" s="99" t="s">
        <v>28</v>
      </c>
      <c r="E1582" s="54">
        <v>5001714833</v>
      </c>
      <c r="F1582" s="56">
        <v>24</v>
      </c>
      <c r="G1582" s="54" t="s">
        <v>26</v>
      </c>
      <c r="H1582" s="54" t="s">
        <v>52</v>
      </c>
      <c r="I1582" s="54">
        <v>18</v>
      </c>
      <c r="J1582" s="57">
        <v>524</v>
      </c>
      <c r="K1582" s="57">
        <v>546</v>
      </c>
      <c r="L1582" s="57">
        <v>470</v>
      </c>
      <c r="M1582" s="57">
        <v>473</v>
      </c>
      <c r="N1582" s="57">
        <v>479</v>
      </c>
      <c r="O1582" s="57">
        <v>469</v>
      </c>
      <c r="P1582" s="57">
        <v>460</v>
      </c>
      <c r="Q1582" s="57">
        <v>494</v>
      </c>
      <c r="R1582" s="57">
        <v>476</v>
      </c>
      <c r="S1582" s="57">
        <v>582</v>
      </c>
      <c r="T1582" s="57">
        <v>570</v>
      </c>
      <c r="U1582" s="57">
        <v>674</v>
      </c>
    </row>
    <row r="1583" spans="1:21" x14ac:dyDescent="0.2">
      <c r="A1583" s="266" t="s">
        <v>172</v>
      </c>
      <c r="B1583" s="267" t="s">
        <v>172</v>
      </c>
      <c r="C1583" s="268" t="s">
        <v>172</v>
      </c>
      <c r="D1583" s="99" t="s">
        <v>28</v>
      </c>
      <c r="E1583" s="54">
        <v>5000514340</v>
      </c>
      <c r="F1583" s="56">
        <v>24</v>
      </c>
      <c r="G1583" s="54" t="s">
        <v>26</v>
      </c>
      <c r="H1583" s="54" t="s">
        <v>52</v>
      </c>
      <c r="I1583" s="54">
        <v>18</v>
      </c>
      <c r="J1583" s="57">
        <v>547</v>
      </c>
      <c r="K1583" s="57">
        <v>541</v>
      </c>
      <c r="L1583" s="57">
        <v>428</v>
      </c>
      <c r="M1583" s="57">
        <v>377</v>
      </c>
      <c r="N1583" s="57">
        <v>348</v>
      </c>
      <c r="O1583" s="57">
        <v>275</v>
      </c>
      <c r="P1583" s="57">
        <v>254</v>
      </c>
      <c r="Q1583" s="57">
        <v>281</v>
      </c>
      <c r="R1583" s="57">
        <v>318</v>
      </c>
      <c r="S1583" s="57">
        <v>412</v>
      </c>
      <c r="T1583" s="57">
        <v>444</v>
      </c>
      <c r="U1583" s="57">
        <v>531</v>
      </c>
    </row>
    <row r="1584" spans="1:21" x14ac:dyDescent="0.2">
      <c r="A1584" s="266" t="s">
        <v>172</v>
      </c>
      <c r="B1584" s="267" t="s">
        <v>172</v>
      </c>
      <c r="C1584" s="268" t="s">
        <v>172</v>
      </c>
      <c r="D1584" s="99" t="s">
        <v>28</v>
      </c>
      <c r="E1584" s="54">
        <v>5000939198</v>
      </c>
      <c r="F1584" s="56">
        <v>24</v>
      </c>
      <c r="G1584" s="54" t="s">
        <v>19</v>
      </c>
      <c r="H1584" s="54" t="s">
        <v>52</v>
      </c>
      <c r="I1584" s="54">
        <v>18</v>
      </c>
      <c r="J1584" s="57">
        <v>1170</v>
      </c>
      <c r="K1584" s="57">
        <v>1110</v>
      </c>
      <c r="L1584" s="57">
        <v>1122</v>
      </c>
      <c r="M1584" s="57">
        <v>964</v>
      </c>
      <c r="N1584" s="57">
        <v>893</v>
      </c>
      <c r="O1584" s="57">
        <v>865</v>
      </c>
      <c r="P1584" s="57">
        <v>795</v>
      </c>
      <c r="Q1584" s="57">
        <v>784</v>
      </c>
      <c r="R1584" s="57">
        <v>955</v>
      </c>
      <c r="S1584" s="57">
        <v>913</v>
      </c>
      <c r="T1584" s="57">
        <v>1076</v>
      </c>
      <c r="U1584" s="57">
        <v>1300</v>
      </c>
    </row>
    <row r="1585" spans="1:21" x14ac:dyDescent="0.2">
      <c r="A1585" s="266" t="s">
        <v>172</v>
      </c>
      <c r="B1585" s="267" t="s">
        <v>172</v>
      </c>
      <c r="C1585" s="268" t="s">
        <v>172</v>
      </c>
      <c r="D1585" s="99" t="s">
        <v>28</v>
      </c>
      <c r="E1585" s="54">
        <v>5000644082</v>
      </c>
      <c r="F1585" s="56">
        <v>24</v>
      </c>
      <c r="G1585" s="54" t="s">
        <v>26</v>
      </c>
      <c r="H1585" s="54" t="s">
        <v>52</v>
      </c>
      <c r="I1585" s="54">
        <v>18</v>
      </c>
      <c r="J1585" s="57">
        <v>836</v>
      </c>
      <c r="K1585" s="57">
        <v>820</v>
      </c>
      <c r="L1585" s="57">
        <v>625</v>
      </c>
      <c r="M1585" s="57">
        <v>563</v>
      </c>
      <c r="N1585" s="57">
        <v>524</v>
      </c>
      <c r="O1585" s="57">
        <v>413</v>
      </c>
      <c r="P1585" s="57">
        <v>402</v>
      </c>
      <c r="Q1585" s="57">
        <v>466</v>
      </c>
      <c r="R1585" s="57">
        <v>528</v>
      </c>
      <c r="S1585" s="57">
        <v>685</v>
      </c>
      <c r="T1585" s="57">
        <v>743</v>
      </c>
      <c r="U1585" s="57">
        <v>884</v>
      </c>
    </row>
    <row r="1586" spans="1:21" x14ac:dyDescent="0.2">
      <c r="A1586" s="266" t="s">
        <v>172</v>
      </c>
      <c r="B1586" s="267" t="s">
        <v>172</v>
      </c>
      <c r="C1586" s="268" t="s">
        <v>172</v>
      </c>
      <c r="D1586" s="99" t="s">
        <v>28</v>
      </c>
      <c r="E1586" s="54">
        <v>5001286198</v>
      </c>
      <c r="F1586" s="56">
        <v>24</v>
      </c>
      <c r="G1586" s="54" t="s">
        <v>26</v>
      </c>
      <c r="H1586" s="54" t="s">
        <v>52</v>
      </c>
      <c r="I1586" s="54">
        <v>18</v>
      </c>
      <c r="J1586" s="57">
        <v>478</v>
      </c>
      <c r="K1586" s="57">
        <v>372</v>
      </c>
      <c r="L1586" s="57">
        <v>342</v>
      </c>
      <c r="M1586" s="57">
        <v>328</v>
      </c>
      <c r="N1586" s="57">
        <v>334</v>
      </c>
      <c r="O1586" s="57">
        <v>287</v>
      </c>
      <c r="P1586" s="57">
        <v>302</v>
      </c>
      <c r="Q1586" s="57">
        <v>304</v>
      </c>
      <c r="R1586" s="57">
        <v>337</v>
      </c>
      <c r="S1586" s="57">
        <v>398</v>
      </c>
      <c r="T1586" s="57">
        <v>397</v>
      </c>
      <c r="U1586" s="57">
        <v>456</v>
      </c>
    </row>
    <row r="1587" spans="1:21" x14ac:dyDescent="0.2">
      <c r="A1587" s="266" t="s">
        <v>172</v>
      </c>
      <c r="B1587" s="267" t="s">
        <v>172</v>
      </c>
      <c r="C1587" s="268" t="s">
        <v>172</v>
      </c>
      <c r="D1587" s="99" t="s">
        <v>28</v>
      </c>
      <c r="E1587" s="54">
        <v>5001828055</v>
      </c>
      <c r="F1587" s="56">
        <v>24</v>
      </c>
      <c r="G1587" s="54" t="s">
        <v>26</v>
      </c>
      <c r="H1587" s="54" t="s">
        <v>52</v>
      </c>
      <c r="I1587" s="54">
        <v>18</v>
      </c>
      <c r="J1587" s="57">
        <v>290</v>
      </c>
      <c r="K1587" s="57">
        <v>280</v>
      </c>
      <c r="L1587" s="57">
        <v>230</v>
      </c>
      <c r="M1587" s="57">
        <v>190</v>
      </c>
      <c r="N1587" s="57">
        <v>190</v>
      </c>
      <c r="O1587" s="57">
        <v>140</v>
      </c>
      <c r="P1587" s="57">
        <v>130</v>
      </c>
      <c r="Q1587" s="57">
        <v>150</v>
      </c>
      <c r="R1587" s="57">
        <v>160</v>
      </c>
      <c r="S1587" s="57">
        <v>210</v>
      </c>
      <c r="T1587" s="57">
        <v>210</v>
      </c>
      <c r="U1587" s="57">
        <v>280</v>
      </c>
    </row>
    <row r="1588" spans="1:21" x14ac:dyDescent="0.2">
      <c r="A1588" s="266" t="s">
        <v>172</v>
      </c>
      <c r="B1588" s="267" t="s">
        <v>172</v>
      </c>
      <c r="C1588" s="268" t="s">
        <v>172</v>
      </c>
      <c r="D1588" s="99" t="s">
        <v>28</v>
      </c>
      <c r="E1588" s="54">
        <v>5001224764</v>
      </c>
      <c r="F1588" s="56">
        <v>24</v>
      </c>
      <c r="G1588" s="54" t="s">
        <v>26</v>
      </c>
      <c r="H1588" s="54" t="s">
        <v>52</v>
      </c>
      <c r="I1588" s="54">
        <v>18</v>
      </c>
      <c r="J1588" s="57">
        <v>374</v>
      </c>
      <c r="K1588" s="57">
        <v>320</v>
      </c>
      <c r="L1588" s="57">
        <v>310</v>
      </c>
      <c r="M1588" s="57">
        <v>307</v>
      </c>
      <c r="N1588" s="57">
        <v>333</v>
      </c>
      <c r="O1588" s="57">
        <v>297</v>
      </c>
      <c r="P1588" s="57">
        <v>324</v>
      </c>
      <c r="Q1588" s="57">
        <v>320</v>
      </c>
      <c r="R1588" s="57">
        <v>333</v>
      </c>
      <c r="S1588" s="57">
        <v>368</v>
      </c>
      <c r="T1588" s="57">
        <v>347</v>
      </c>
      <c r="U1588" s="57">
        <v>381</v>
      </c>
    </row>
    <row r="1589" spans="1:21" x14ac:dyDescent="0.2">
      <c r="A1589" s="266" t="s">
        <v>172</v>
      </c>
      <c r="B1589" s="267" t="s">
        <v>172</v>
      </c>
      <c r="C1589" s="268" t="s">
        <v>172</v>
      </c>
      <c r="D1589" s="99" t="s">
        <v>28</v>
      </c>
      <c r="E1589" s="54">
        <v>5001372578</v>
      </c>
      <c r="F1589" s="56">
        <v>24</v>
      </c>
      <c r="G1589" s="54" t="s">
        <v>26</v>
      </c>
      <c r="H1589" s="54" t="s">
        <v>52</v>
      </c>
      <c r="I1589" s="54">
        <v>18</v>
      </c>
      <c r="J1589" s="57">
        <v>310</v>
      </c>
      <c r="K1589" s="57">
        <v>270</v>
      </c>
      <c r="L1589" s="57">
        <v>260</v>
      </c>
      <c r="M1589" s="57">
        <v>260</v>
      </c>
      <c r="N1589" s="57">
        <v>290</v>
      </c>
      <c r="O1589" s="57">
        <v>280</v>
      </c>
      <c r="P1589" s="57">
        <v>290</v>
      </c>
      <c r="Q1589" s="57">
        <v>290</v>
      </c>
      <c r="R1589" s="57">
        <v>280</v>
      </c>
      <c r="S1589" s="57">
        <v>300</v>
      </c>
      <c r="T1589" s="57">
        <v>270</v>
      </c>
      <c r="U1589" s="57">
        <v>300</v>
      </c>
    </row>
    <row r="1590" spans="1:21" x14ac:dyDescent="0.2">
      <c r="A1590" s="266" t="s">
        <v>172</v>
      </c>
      <c r="B1590" s="267" t="s">
        <v>172</v>
      </c>
      <c r="C1590" s="268" t="s">
        <v>172</v>
      </c>
      <c r="D1590" s="99" t="s">
        <v>28</v>
      </c>
      <c r="E1590" s="54">
        <v>5001307065</v>
      </c>
      <c r="F1590" s="56">
        <v>24</v>
      </c>
      <c r="G1590" s="54" t="s">
        <v>26</v>
      </c>
      <c r="H1590" s="54" t="s">
        <v>52</v>
      </c>
      <c r="I1590" s="54">
        <v>18</v>
      </c>
      <c r="J1590" s="57">
        <v>670</v>
      </c>
      <c r="K1590" s="57">
        <v>630</v>
      </c>
      <c r="L1590" s="57">
        <v>600</v>
      </c>
      <c r="M1590" s="57">
        <v>520</v>
      </c>
      <c r="N1590" s="57">
        <v>490</v>
      </c>
      <c r="O1590" s="57">
        <v>460</v>
      </c>
      <c r="P1590" s="57">
        <v>410</v>
      </c>
      <c r="Q1590" s="57">
        <v>421</v>
      </c>
      <c r="R1590" s="57">
        <v>507</v>
      </c>
      <c r="S1590" s="57">
        <v>481</v>
      </c>
      <c r="T1590" s="57">
        <v>559</v>
      </c>
      <c r="U1590" s="57">
        <v>685</v>
      </c>
    </row>
    <row r="1591" spans="1:21" x14ac:dyDescent="0.2">
      <c r="A1591" s="266" t="s">
        <v>172</v>
      </c>
      <c r="B1591" s="267" t="s">
        <v>172</v>
      </c>
      <c r="C1591" s="268" t="s">
        <v>172</v>
      </c>
      <c r="D1591" s="99" t="s">
        <v>28</v>
      </c>
      <c r="E1591" s="54">
        <v>5000532786</v>
      </c>
      <c r="F1591" s="56">
        <v>24</v>
      </c>
      <c r="G1591" s="54" t="s">
        <v>19</v>
      </c>
      <c r="H1591" s="54" t="s">
        <v>52</v>
      </c>
      <c r="I1591" s="54">
        <v>18</v>
      </c>
      <c r="J1591" s="57">
        <v>820</v>
      </c>
      <c r="K1591" s="57">
        <v>860</v>
      </c>
      <c r="L1591" s="57">
        <v>733</v>
      </c>
      <c r="M1591" s="57">
        <v>711</v>
      </c>
      <c r="N1591" s="57">
        <v>739</v>
      </c>
      <c r="O1591" s="57">
        <v>643</v>
      </c>
      <c r="P1591" s="57">
        <v>638</v>
      </c>
      <c r="Q1591" s="57">
        <v>696</v>
      </c>
      <c r="R1591" s="57">
        <v>683</v>
      </c>
      <c r="S1591" s="57">
        <v>780</v>
      </c>
      <c r="T1591" s="57">
        <v>770</v>
      </c>
      <c r="U1591" s="57">
        <v>883</v>
      </c>
    </row>
    <row r="1592" spans="1:21" x14ac:dyDescent="0.2">
      <c r="A1592" s="266" t="s">
        <v>172</v>
      </c>
      <c r="B1592" s="267" t="s">
        <v>172</v>
      </c>
      <c r="C1592" s="268" t="s">
        <v>172</v>
      </c>
      <c r="D1592" s="99" t="s">
        <v>28</v>
      </c>
      <c r="E1592" s="54">
        <v>5001878838</v>
      </c>
      <c r="F1592" s="56">
        <v>24</v>
      </c>
      <c r="G1592" s="54" t="s">
        <v>19</v>
      </c>
      <c r="H1592" s="54" t="s">
        <v>52</v>
      </c>
      <c r="I1592" s="54">
        <v>18</v>
      </c>
      <c r="J1592" s="57">
        <v>830</v>
      </c>
      <c r="K1592" s="57">
        <v>800</v>
      </c>
      <c r="L1592" s="57">
        <v>790</v>
      </c>
      <c r="M1592" s="57">
        <v>654</v>
      </c>
      <c r="N1592" s="57">
        <v>631</v>
      </c>
      <c r="O1592" s="57">
        <v>628</v>
      </c>
      <c r="P1592" s="57">
        <v>575</v>
      </c>
      <c r="Q1592" s="57">
        <v>559</v>
      </c>
      <c r="R1592" s="57">
        <v>672</v>
      </c>
      <c r="S1592" s="57">
        <v>649</v>
      </c>
      <c r="T1592" s="57">
        <v>719</v>
      </c>
      <c r="U1592" s="57">
        <v>795</v>
      </c>
    </row>
    <row r="1593" spans="1:21" x14ac:dyDescent="0.2">
      <c r="A1593" s="266" t="s">
        <v>172</v>
      </c>
      <c r="B1593" s="267" t="s">
        <v>172</v>
      </c>
      <c r="C1593" s="268" t="s">
        <v>172</v>
      </c>
      <c r="D1593" s="99" t="s">
        <v>28</v>
      </c>
      <c r="E1593" s="54">
        <v>5000769389</v>
      </c>
      <c r="F1593" s="56">
        <v>24</v>
      </c>
      <c r="G1593" s="54" t="s">
        <v>26</v>
      </c>
      <c r="H1593" s="54" t="s">
        <v>52</v>
      </c>
      <c r="I1593" s="54">
        <v>18</v>
      </c>
      <c r="J1593" s="57">
        <v>470</v>
      </c>
      <c r="K1593" s="57">
        <v>490</v>
      </c>
      <c r="L1593" s="57">
        <v>410</v>
      </c>
      <c r="M1593" s="57">
        <v>400</v>
      </c>
      <c r="N1593" s="57">
        <v>380</v>
      </c>
      <c r="O1593" s="57">
        <v>330</v>
      </c>
      <c r="P1593" s="57">
        <v>333</v>
      </c>
      <c r="Q1593" s="57">
        <v>364</v>
      </c>
      <c r="R1593" s="57">
        <v>356</v>
      </c>
      <c r="S1593" s="57">
        <v>399</v>
      </c>
      <c r="T1593" s="57">
        <v>391</v>
      </c>
      <c r="U1593" s="57">
        <v>477</v>
      </c>
    </row>
    <row r="1594" spans="1:21" x14ac:dyDescent="0.2">
      <c r="A1594" s="266" t="s">
        <v>172</v>
      </c>
      <c r="B1594" s="267" t="s">
        <v>172</v>
      </c>
      <c r="C1594" s="268" t="s">
        <v>172</v>
      </c>
      <c r="D1594" s="99" t="s">
        <v>28</v>
      </c>
      <c r="E1594" s="54">
        <v>5000631735</v>
      </c>
      <c r="F1594" s="56">
        <v>24</v>
      </c>
      <c r="G1594" s="54" t="s">
        <v>26</v>
      </c>
      <c r="H1594" s="54" t="s">
        <v>52</v>
      </c>
      <c r="I1594" s="54">
        <v>18</v>
      </c>
      <c r="J1594" s="57">
        <v>2073</v>
      </c>
      <c r="K1594" s="57">
        <v>2095</v>
      </c>
      <c r="L1594" s="57">
        <v>1794</v>
      </c>
      <c r="M1594" s="57">
        <v>1684</v>
      </c>
      <c r="N1594" s="57">
        <v>1318</v>
      </c>
      <c r="O1594" s="57">
        <v>821</v>
      </c>
      <c r="P1594" s="57">
        <v>799</v>
      </c>
      <c r="Q1594" s="57">
        <v>828</v>
      </c>
      <c r="R1594" s="57">
        <v>831</v>
      </c>
      <c r="S1594" s="57">
        <v>972</v>
      </c>
      <c r="T1594" s="57">
        <v>959</v>
      </c>
      <c r="U1594" s="57">
        <v>1184</v>
      </c>
    </row>
    <row r="1595" spans="1:21" x14ac:dyDescent="0.2">
      <c r="A1595" s="266" t="s">
        <v>172</v>
      </c>
      <c r="B1595" s="267" t="s">
        <v>172</v>
      </c>
      <c r="C1595" s="268" t="s">
        <v>172</v>
      </c>
      <c r="D1595" s="99" t="s">
        <v>28</v>
      </c>
      <c r="E1595" s="54">
        <v>5000726476</v>
      </c>
      <c r="F1595" s="56">
        <v>24</v>
      </c>
      <c r="G1595" s="54" t="s">
        <v>26</v>
      </c>
      <c r="H1595" s="54" t="s">
        <v>52</v>
      </c>
      <c r="I1595" s="54">
        <v>18</v>
      </c>
      <c r="J1595" s="57">
        <v>437</v>
      </c>
      <c r="K1595" s="57">
        <v>432</v>
      </c>
      <c r="L1595" s="57">
        <v>341</v>
      </c>
      <c r="M1595" s="57">
        <v>300</v>
      </c>
      <c r="N1595" s="57">
        <v>277</v>
      </c>
      <c r="O1595" s="57">
        <v>219</v>
      </c>
      <c r="P1595" s="57">
        <v>199</v>
      </c>
      <c r="Q1595" s="57">
        <v>200</v>
      </c>
      <c r="R1595" s="57">
        <v>210</v>
      </c>
      <c r="S1595" s="57">
        <v>250</v>
      </c>
      <c r="T1595" s="57">
        <v>251</v>
      </c>
      <c r="U1595" s="57">
        <v>335</v>
      </c>
    </row>
    <row r="1596" spans="1:21" x14ac:dyDescent="0.2">
      <c r="A1596" s="266" t="s">
        <v>172</v>
      </c>
      <c r="B1596" s="267" t="s">
        <v>172</v>
      </c>
      <c r="C1596" s="268" t="s">
        <v>172</v>
      </c>
      <c r="D1596" s="99" t="s">
        <v>28</v>
      </c>
      <c r="E1596" s="54">
        <v>5001480046</v>
      </c>
      <c r="F1596" s="56">
        <v>24</v>
      </c>
      <c r="G1596" s="54" t="s">
        <v>26</v>
      </c>
      <c r="H1596" s="54" t="s">
        <v>52</v>
      </c>
      <c r="I1596" s="54">
        <v>18</v>
      </c>
      <c r="J1596" s="57">
        <v>1615</v>
      </c>
      <c r="K1596" s="57">
        <v>1721</v>
      </c>
      <c r="L1596" s="57">
        <v>1531</v>
      </c>
      <c r="M1596" s="57">
        <v>1491</v>
      </c>
      <c r="N1596" s="57">
        <v>1536</v>
      </c>
      <c r="O1596" s="57">
        <v>1376</v>
      </c>
      <c r="P1596" s="57">
        <v>1254</v>
      </c>
      <c r="Q1596" s="57">
        <v>1327</v>
      </c>
      <c r="R1596" s="57">
        <v>1304</v>
      </c>
      <c r="S1596" s="57">
        <v>1528</v>
      </c>
      <c r="T1596" s="57">
        <v>1499</v>
      </c>
      <c r="U1596" s="57">
        <v>1681</v>
      </c>
    </row>
    <row r="1597" spans="1:21" x14ac:dyDescent="0.2">
      <c r="A1597" s="266" t="s">
        <v>172</v>
      </c>
      <c r="B1597" s="267" t="s">
        <v>172</v>
      </c>
      <c r="C1597" s="268" t="s">
        <v>172</v>
      </c>
      <c r="D1597" s="99" t="s">
        <v>28</v>
      </c>
      <c r="E1597" s="54">
        <v>5001784246</v>
      </c>
      <c r="F1597" s="56">
        <v>24</v>
      </c>
      <c r="G1597" s="54" t="s">
        <v>26</v>
      </c>
      <c r="H1597" s="54" t="s">
        <v>52</v>
      </c>
      <c r="I1597" s="54">
        <v>18</v>
      </c>
      <c r="J1597" s="57">
        <v>1038.75</v>
      </c>
      <c r="K1597" s="57">
        <v>565.50800000000004</v>
      </c>
      <c r="L1597" s="57">
        <v>880</v>
      </c>
      <c r="M1597" s="57">
        <v>763</v>
      </c>
      <c r="N1597" s="57">
        <v>722</v>
      </c>
      <c r="O1597" s="57">
        <v>694</v>
      </c>
      <c r="P1597" s="57">
        <v>610</v>
      </c>
      <c r="Q1597" s="57">
        <v>602</v>
      </c>
      <c r="R1597" s="57">
        <v>768</v>
      </c>
      <c r="S1597" s="57">
        <v>762</v>
      </c>
      <c r="T1597" s="57">
        <v>880</v>
      </c>
      <c r="U1597" s="57">
        <v>836</v>
      </c>
    </row>
    <row r="1598" spans="1:21" x14ac:dyDescent="0.2">
      <c r="A1598" s="266" t="s">
        <v>172</v>
      </c>
      <c r="B1598" s="267" t="s">
        <v>172</v>
      </c>
      <c r="C1598" s="268" t="s">
        <v>172</v>
      </c>
      <c r="D1598" s="99" t="s">
        <v>28</v>
      </c>
      <c r="E1598" s="54">
        <v>5000881797</v>
      </c>
      <c r="F1598" s="56">
        <v>24</v>
      </c>
      <c r="G1598" s="54" t="s">
        <v>19</v>
      </c>
      <c r="H1598" s="54" t="s">
        <v>52</v>
      </c>
      <c r="I1598" s="54">
        <v>18</v>
      </c>
      <c r="J1598" s="57">
        <v>583</v>
      </c>
      <c r="K1598" s="57">
        <v>577</v>
      </c>
      <c r="L1598" s="57">
        <v>461</v>
      </c>
      <c r="M1598" s="57">
        <v>407</v>
      </c>
      <c r="N1598" s="57">
        <v>378</v>
      </c>
      <c r="O1598" s="57">
        <v>300</v>
      </c>
      <c r="P1598" s="57">
        <v>282</v>
      </c>
      <c r="Q1598" s="57">
        <v>303</v>
      </c>
      <c r="R1598" s="57">
        <v>333</v>
      </c>
      <c r="S1598" s="57">
        <v>417</v>
      </c>
      <c r="T1598" s="57">
        <v>437</v>
      </c>
      <c r="U1598" s="57">
        <v>543</v>
      </c>
    </row>
    <row r="1599" spans="1:21" x14ac:dyDescent="0.2">
      <c r="A1599" s="266" t="s">
        <v>172</v>
      </c>
      <c r="B1599" s="267" t="s">
        <v>172</v>
      </c>
      <c r="C1599" s="268" t="s">
        <v>172</v>
      </c>
      <c r="D1599" s="99" t="s">
        <v>28</v>
      </c>
      <c r="E1599" s="54">
        <v>5001278979</v>
      </c>
      <c r="F1599" s="56">
        <v>24</v>
      </c>
      <c r="G1599" s="54" t="s">
        <v>26</v>
      </c>
      <c r="H1599" s="54" t="s">
        <v>52</v>
      </c>
      <c r="I1599" s="54">
        <v>18</v>
      </c>
      <c r="J1599" s="57">
        <v>466</v>
      </c>
      <c r="K1599" s="57">
        <v>469</v>
      </c>
      <c r="L1599" s="57">
        <v>370</v>
      </c>
      <c r="M1599" s="57">
        <v>328</v>
      </c>
      <c r="N1599" s="57">
        <v>303</v>
      </c>
      <c r="O1599" s="57">
        <v>242</v>
      </c>
      <c r="P1599" s="57">
        <v>230</v>
      </c>
      <c r="Q1599" s="57">
        <v>240</v>
      </c>
      <c r="R1599" s="57">
        <v>248</v>
      </c>
      <c r="S1599" s="57">
        <v>293</v>
      </c>
      <c r="T1599" s="57">
        <v>292</v>
      </c>
      <c r="U1599" s="57">
        <v>382</v>
      </c>
    </row>
    <row r="1600" spans="1:21" x14ac:dyDescent="0.2">
      <c r="A1600" s="266" t="s">
        <v>172</v>
      </c>
      <c r="B1600" s="267" t="s">
        <v>172</v>
      </c>
      <c r="C1600" s="268" t="s">
        <v>172</v>
      </c>
      <c r="D1600" s="99" t="s">
        <v>28</v>
      </c>
      <c r="E1600" s="54">
        <v>5000955716</v>
      </c>
      <c r="F1600" s="56">
        <v>24</v>
      </c>
      <c r="G1600" s="54" t="s">
        <v>26</v>
      </c>
      <c r="H1600" s="54" t="s">
        <v>52</v>
      </c>
      <c r="I1600" s="54">
        <v>18</v>
      </c>
      <c r="J1600" s="57">
        <v>870</v>
      </c>
      <c r="K1600" s="57">
        <v>940</v>
      </c>
      <c r="L1600" s="57">
        <v>922</v>
      </c>
      <c r="M1600" s="57">
        <v>842</v>
      </c>
      <c r="N1600" s="57">
        <v>870</v>
      </c>
      <c r="O1600" s="57">
        <v>729</v>
      </c>
      <c r="P1600" s="57">
        <v>725</v>
      </c>
      <c r="Q1600" s="57">
        <v>820</v>
      </c>
      <c r="R1600" s="57">
        <v>860</v>
      </c>
      <c r="S1600" s="57">
        <v>1105</v>
      </c>
      <c r="T1600" s="57">
        <v>1097</v>
      </c>
      <c r="U1600" s="57">
        <v>1247</v>
      </c>
    </row>
    <row r="1601" spans="1:21" x14ac:dyDescent="0.2">
      <c r="A1601" s="266" t="s">
        <v>172</v>
      </c>
      <c r="B1601" s="267" t="s">
        <v>172</v>
      </c>
      <c r="C1601" s="268" t="s">
        <v>172</v>
      </c>
      <c r="D1601" s="99" t="s">
        <v>28</v>
      </c>
      <c r="E1601" s="54">
        <v>5001490376</v>
      </c>
      <c r="F1601" s="56">
        <v>24</v>
      </c>
      <c r="G1601" s="54" t="s">
        <v>26</v>
      </c>
      <c r="H1601" s="54" t="s">
        <v>52</v>
      </c>
      <c r="I1601" s="54">
        <v>18</v>
      </c>
      <c r="J1601" s="57">
        <v>540</v>
      </c>
      <c r="K1601" s="57">
        <v>550</v>
      </c>
      <c r="L1601" s="57">
        <v>470</v>
      </c>
      <c r="M1601" s="57">
        <v>450</v>
      </c>
      <c r="N1601" s="57">
        <v>480</v>
      </c>
      <c r="O1601" s="57">
        <v>430</v>
      </c>
      <c r="P1601" s="57">
        <v>430</v>
      </c>
      <c r="Q1601" s="57">
        <v>460</v>
      </c>
      <c r="R1601" s="57">
        <v>470</v>
      </c>
      <c r="S1601" s="57">
        <v>550</v>
      </c>
      <c r="T1601" s="57">
        <v>530</v>
      </c>
      <c r="U1601" s="57">
        <v>590</v>
      </c>
    </row>
    <row r="1602" spans="1:21" x14ac:dyDescent="0.2">
      <c r="A1602" s="266" t="s">
        <v>172</v>
      </c>
      <c r="B1602" s="267" t="s">
        <v>172</v>
      </c>
      <c r="C1602" s="268" t="s">
        <v>172</v>
      </c>
      <c r="D1602" s="99" t="s">
        <v>28</v>
      </c>
      <c r="E1602" s="54">
        <v>5000573576</v>
      </c>
      <c r="F1602" s="56">
        <v>24</v>
      </c>
      <c r="G1602" s="54" t="s">
        <v>26</v>
      </c>
      <c r="H1602" s="54" t="s">
        <v>52</v>
      </c>
      <c r="I1602" s="54">
        <v>18</v>
      </c>
      <c r="J1602" s="57">
        <v>281</v>
      </c>
      <c r="K1602" s="57">
        <v>245</v>
      </c>
      <c r="L1602" s="57">
        <v>270</v>
      </c>
      <c r="M1602" s="57">
        <v>314</v>
      </c>
      <c r="N1602" s="57">
        <v>347</v>
      </c>
      <c r="O1602" s="57">
        <v>317</v>
      </c>
      <c r="P1602" s="57">
        <v>350</v>
      </c>
      <c r="Q1602" s="57">
        <v>356</v>
      </c>
      <c r="R1602" s="57">
        <v>292.64499999999998</v>
      </c>
      <c r="S1602" s="57">
        <v>249.95699999999999</v>
      </c>
      <c r="T1602" s="57">
        <v>577.39800000000002</v>
      </c>
      <c r="U1602" s="57">
        <v>532</v>
      </c>
    </row>
    <row r="1603" spans="1:21" x14ac:dyDescent="0.2">
      <c r="A1603" s="266" t="s">
        <v>172</v>
      </c>
      <c r="B1603" s="267" t="s">
        <v>172</v>
      </c>
      <c r="C1603" s="268" t="s">
        <v>172</v>
      </c>
      <c r="D1603" s="99" t="s">
        <v>28</v>
      </c>
      <c r="E1603" s="54">
        <v>5001283219</v>
      </c>
      <c r="F1603" s="56">
        <v>24</v>
      </c>
      <c r="G1603" s="54" t="s">
        <v>26</v>
      </c>
      <c r="H1603" s="54" t="s">
        <v>52</v>
      </c>
      <c r="I1603" s="54">
        <v>18</v>
      </c>
      <c r="J1603" s="57">
        <v>1591</v>
      </c>
      <c r="K1603" s="57">
        <v>1597</v>
      </c>
      <c r="L1603" s="57">
        <v>1300</v>
      </c>
      <c r="M1603" s="57">
        <v>1181</v>
      </c>
      <c r="N1603" s="57">
        <v>1145</v>
      </c>
      <c r="O1603" s="57">
        <v>956</v>
      </c>
      <c r="P1603" s="57">
        <v>911</v>
      </c>
      <c r="Q1603" s="57">
        <v>976</v>
      </c>
      <c r="R1603" s="57">
        <v>1009</v>
      </c>
      <c r="S1603" s="57">
        <v>1196</v>
      </c>
      <c r="T1603" s="57">
        <v>1210</v>
      </c>
      <c r="U1603" s="57">
        <v>1443</v>
      </c>
    </row>
    <row r="1604" spans="1:21" x14ac:dyDescent="0.2">
      <c r="A1604" s="266" t="s">
        <v>172</v>
      </c>
      <c r="B1604" s="267" t="s">
        <v>172</v>
      </c>
      <c r="C1604" s="268" t="s">
        <v>172</v>
      </c>
      <c r="D1604" s="99" t="s">
        <v>28</v>
      </c>
      <c r="E1604" s="54">
        <v>5001280061</v>
      </c>
      <c r="F1604" s="56">
        <v>24</v>
      </c>
      <c r="G1604" s="54" t="s">
        <v>26</v>
      </c>
      <c r="H1604" s="54" t="s">
        <v>52</v>
      </c>
      <c r="I1604" s="54">
        <v>18</v>
      </c>
      <c r="J1604" s="57">
        <v>660</v>
      </c>
      <c r="K1604" s="57">
        <v>620</v>
      </c>
      <c r="L1604" s="57">
        <v>620</v>
      </c>
      <c r="M1604" s="57">
        <v>520</v>
      </c>
      <c r="N1604" s="57">
        <v>440</v>
      </c>
      <c r="O1604" s="57">
        <v>405</v>
      </c>
      <c r="P1604" s="57">
        <v>340</v>
      </c>
      <c r="Q1604" s="57">
        <v>403</v>
      </c>
      <c r="R1604" s="57">
        <v>537</v>
      </c>
      <c r="S1604" s="57">
        <v>540</v>
      </c>
      <c r="T1604" s="57">
        <v>647</v>
      </c>
      <c r="U1604" s="57">
        <v>727</v>
      </c>
    </row>
    <row r="1605" spans="1:21" x14ac:dyDescent="0.2">
      <c r="A1605" s="266" t="s">
        <v>172</v>
      </c>
      <c r="B1605" s="267" t="s">
        <v>172</v>
      </c>
      <c r="C1605" s="268" t="s">
        <v>172</v>
      </c>
      <c r="D1605" s="99" t="s">
        <v>28</v>
      </c>
      <c r="E1605" s="54">
        <v>5000518427</v>
      </c>
      <c r="F1605" s="56">
        <v>24</v>
      </c>
      <c r="G1605" s="54" t="s">
        <v>26</v>
      </c>
      <c r="H1605" s="54" t="s">
        <v>52</v>
      </c>
      <c r="I1605" s="54">
        <v>18</v>
      </c>
      <c r="J1605" s="57">
        <v>760</v>
      </c>
      <c r="K1605" s="57">
        <v>660</v>
      </c>
      <c r="L1605" s="57">
        <v>585</v>
      </c>
      <c r="M1605" s="57">
        <v>547</v>
      </c>
      <c r="N1605" s="57">
        <v>543</v>
      </c>
      <c r="O1605" s="57">
        <v>473</v>
      </c>
      <c r="P1605" s="57">
        <v>513</v>
      </c>
      <c r="Q1605" s="57">
        <v>506</v>
      </c>
      <c r="R1605" s="57">
        <v>560</v>
      </c>
      <c r="S1605" s="57">
        <v>662</v>
      </c>
      <c r="T1605" s="57">
        <v>667</v>
      </c>
      <c r="U1605" s="57">
        <v>789</v>
      </c>
    </row>
    <row r="1606" spans="1:21" x14ac:dyDescent="0.2">
      <c r="A1606" s="266" t="s">
        <v>172</v>
      </c>
      <c r="B1606" s="267" t="s">
        <v>172</v>
      </c>
      <c r="C1606" s="268" t="s">
        <v>172</v>
      </c>
      <c r="D1606" s="99" t="s">
        <v>28</v>
      </c>
      <c r="E1606" s="54">
        <v>5000613711</v>
      </c>
      <c r="F1606" s="56">
        <v>24</v>
      </c>
      <c r="G1606" s="54" t="s">
        <v>26</v>
      </c>
      <c r="H1606" s="54" t="s">
        <v>52</v>
      </c>
      <c r="I1606" s="54">
        <v>18</v>
      </c>
      <c r="J1606" s="57">
        <v>288</v>
      </c>
      <c r="K1606" s="57">
        <v>264</v>
      </c>
      <c r="L1606" s="57">
        <v>269</v>
      </c>
      <c r="M1606" s="57">
        <v>244</v>
      </c>
      <c r="N1606" s="57">
        <v>258</v>
      </c>
      <c r="O1606" s="57">
        <v>239</v>
      </c>
      <c r="P1606" s="57">
        <v>262</v>
      </c>
      <c r="Q1606" s="57">
        <v>235</v>
      </c>
      <c r="R1606" s="57">
        <v>259</v>
      </c>
      <c r="S1606" s="57">
        <v>268</v>
      </c>
      <c r="T1606" s="57">
        <v>255</v>
      </c>
      <c r="U1606" s="57">
        <v>303</v>
      </c>
    </row>
    <row r="1607" spans="1:21" x14ac:dyDescent="0.2">
      <c r="A1607" s="266" t="s">
        <v>172</v>
      </c>
      <c r="B1607" s="267" t="s">
        <v>172</v>
      </c>
      <c r="C1607" s="268" t="s">
        <v>172</v>
      </c>
      <c r="D1607" s="99" t="s">
        <v>28</v>
      </c>
      <c r="E1607" s="54">
        <v>5001171638</v>
      </c>
      <c r="F1607" s="56">
        <v>24</v>
      </c>
      <c r="G1607" s="54" t="s">
        <v>26</v>
      </c>
      <c r="H1607" s="54" t="s">
        <v>52</v>
      </c>
      <c r="I1607" s="54">
        <v>18</v>
      </c>
      <c r="J1607" s="57">
        <v>110</v>
      </c>
      <c r="K1607" s="57">
        <v>100</v>
      </c>
      <c r="L1607" s="57">
        <v>80</v>
      </c>
      <c r="M1607" s="57">
        <v>80</v>
      </c>
      <c r="N1607" s="57">
        <v>70</v>
      </c>
      <c r="O1607" s="57">
        <v>50</v>
      </c>
      <c r="P1607" s="57">
        <v>48</v>
      </c>
      <c r="Q1607" s="57">
        <v>54</v>
      </c>
      <c r="R1607" s="57">
        <v>60</v>
      </c>
      <c r="S1607" s="57">
        <v>76</v>
      </c>
      <c r="T1607" s="57">
        <v>81</v>
      </c>
      <c r="U1607" s="57">
        <v>97</v>
      </c>
    </row>
    <row r="1608" spans="1:21" x14ac:dyDescent="0.2">
      <c r="A1608" s="266" t="s">
        <v>172</v>
      </c>
      <c r="B1608" s="267" t="s">
        <v>172</v>
      </c>
      <c r="C1608" s="268" t="s">
        <v>172</v>
      </c>
      <c r="D1608" s="99" t="s">
        <v>28</v>
      </c>
      <c r="E1608" s="54">
        <v>5000615799</v>
      </c>
      <c r="F1608" s="56">
        <v>24</v>
      </c>
      <c r="G1608" s="54" t="s">
        <v>26</v>
      </c>
      <c r="H1608" s="54" t="s">
        <v>52</v>
      </c>
      <c r="I1608" s="54">
        <v>18</v>
      </c>
      <c r="J1608" s="57">
        <v>128</v>
      </c>
      <c r="K1608" s="57">
        <v>122</v>
      </c>
      <c r="L1608" s="57">
        <v>108</v>
      </c>
      <c r="M1608" s="57">
        <v>103</v>
      </c>
      <c r="N1608" s="57">
        <v>125</v>
      </c>
      <c r="O1608" s="57">
        <v>110.848</v>
      </c>
      <c r="P1608" s="57">
        <v>80.152000000000001</v>
      </c>
      <c r="Q1608" s="57">
        <v>106</v>
      </c>
      <c r="R1608" s="57">
        <v>103</v>
      </c>
      <c r="S1608" s="57">
        <v>103</v>
      </c>
      <c r="T1608" s="57">
        <v>101</v>
      </c>
      <c r="U1608" s="57">
        <v>140</v>
      </c>
    </row>
    <row r="1609" spans="1:21" x14ac:dyDescent="0.2">
      <c r="A1609" s="266" t="s">
        <v>172</v>
      </c>
      <c r="B1609" s="267" t="s">
        <v>172</v>
      </c>
      <c r="C1609" s="268" t="s">
        <v>172</v>
      </c>
      <c r="D1609" s="99" t="s">
        <v>28</v>
      </c>
      <c r="E1609" s="54">
        <v>5001254950</v>
      </c>
      <c r="F1609" s="56">
        <v>24</v>
      </c>
      <c r="G1609" s="54" t="s">
        <v>26</v>
      </c>
      <c r="H1609" s="54" t="s">
        <v>52</v>
      </c>
      <c r="I1609" s="54">
        <v>18</v>
      </c>
      <c r="J1609" s="57">
        <v>333</v>
      </c>
      <c r="K1609" s="57">
        <v>360</v>
      </c>
      <c r="L1609" s="57">
        <v>312</v>
      </c>
      <c r="M1609" s="57">
        <v>302</v>
      </c>
      <c r="N1609" s="57">
        <v>326</v>
      </c>
      <c r="O1609" s="57">
        <v>300</v>
      </c>
      <c r="P1609" s="57">
        <v>310</v>
      </c>
      <c r="Q1609" s="57">
        <v>336</v>
      </c>
      <c r="R1609" s="57">
        <v>321</v>
      </c>
      <c r="S1609" s="57">
        <v>346</v>
      </c>
      <c r="T1609" s="57">
        <v>319</v>
      </c>
      <c r="U1609" s="57">
        <v>359</v>
      </c>
    </row>
    <row r="1610" spans="1:21" x14ac:dyDescent="0.2">
      <c r="A1610" s="266" t="s">
        <v>172</v>
      </c>
      <c r="B1610" s="267" t="s">
        <v>172</v>
      </c>
      <c r="C1610" s="268" t="s">
        <v>172</v>
      </c>
      <c r="D1610" s="99" t="s">
        <v>28</v>
      </c>
      <c r="E1610" s="54">
        <v>5000533806</v>
      </c>
      <c r="F1610" s="56">
        <v>24</v>
      </c>
      <c r="G1610" s="54" t="s">
        <v>19</v>
      </c>
      <c r="H1610" s="54" t="s">
        <v>52</v>
      </c>
      <c r="I1610" s="54">
        <v>18</v>
      </c>
      <c r="J1610" s="57">
        <v>974</v>
      </c>
      <c r="K1610" s="57">
        <v>903</v>
      </c>
      <c r="L1610" s="57">
        <v>886</v>
      </c>
      <c r="M1610" s="57">
        <v>765</v>
      </c>
      <c r="N1610" s="57">
        <v>731</v>
      </c>
      <c r="O1610" s="57">
        <v>696</v>
      </c>
      <c r="P1610" s="57">
        <v>632</v>
      </c>
      <c r="Q1610" s="57">
        <v>645</v>
      </c>
      <c r="R1610" s="57">
        <v>813</v>
      </c>
      <c r="S1610" s="57">
        <v>804</v>
      </c>
      <c r="T1610" s="57">
        <v>918</v>
      </c>
      <c r="U1610" s="57">
        <v>1125</v>
      </c>
    </row>
    <row r="1611" spans="1:21" x14ac:dyDescent="0.2">
      <c r="A1611" s="266" t="s">
        <v>172</v>
      </c>
      <c r="B1611" s="267" t="s">
        <v>172</v>
      </c>
      <c r="C1611" s="268" t="s">
        <v>172</v>
      </c>
      <c r="D1611" s="99" t="s">
        <v>28</v>
      </c>
      <c r="E1611" s="54">
        <v>5000764914</v>
      </c>
      <c r="F1611" s="56">
        <v>24</v>
      </c>
      <c r="G1611" s="54" t="s">
        <v>26</v>
      </c>
      <c r="H1611" s="54" t="s">
        <v>52</v>
      </c>
      <c r="I1611" s="54">
        <v>18</v>
      </c>
      <c r="J1611" s="57">
        <v>650</v>
      </c>
      <c r="K1611" s="57">
        <v>550</v>
      </c>
      <c r="L1611" s="57">
        <v>471</v>
      </c>
      <c r="M1611" s="57">
        <v>436</v>
      </c>
      <c r="N1611" s="57">
        <v>442</v>
      </c>
      <c r="O1611" s="57">
        <v>371</v>
      </c>
      <c r="P1611" s="57">
        <v>355</v>
      </c>
      <c r="Q1611" s="57">
        <v>374</v>
      </c>
      <c r="R1611" s="57">
        <v>448</v>
      </c>
      <c r="S1611" s="57">
        <v>569</v>
      </c>
      <c r="T1611" s="57">
        <v>606</v>
      </c>
      <c r="U1611" s="57">
        <v>711</v>
      </c>
    </row>
    <row r="1612" spans="1:21" x14ac:dyDescent="0.2">
      <c r="A1612" s="266" t="s">
        <v>172</v>
      </c>
      <c r="B1612" s="267" t="s">
        <v>172</v>
      </c>
      <c r="C1612" s="268" t="s">
        <v>172</v>
      </c>
      <c r="D1612" s="99" t="s">
        <v>28</v>
      </c>
      <c r="E1612" s="54">
        <v>5000929552</v>
      </c>
      <c r="F1612" s="56">
        <v>24</v>
      </c>
      <c r="G1612" s="54" t="s">
        <v>26</v>
      </c>
      <c r="H1612" s="54" t="s">
        <v>52</v>
      </c>
      <c r="I1612" s="54">
        <v>18</v>
      </c>
      <c r="J1612" s="57">
        <v>210</v>
      </c>
      <c r="K1612" s="57">
        <v>190</v>
      </c>
      <c r="L1612" s="57">
        <v>176</v>
      </c>
      <c r="M1612" s="57">
        <v>177</v>
      </c>
      <c r="N1612" s="57">
        <v>194</v>
      </c>
      <c r="O1612" s="57">
        <v>180</v>
      </c>
      <c r="P1612" s="57">
        <v>204</v>
      </c>
      <c r="Q1612" s="57">
        <v>195</v>
      </c>
      <c r="R1612" s="57">
        <v>204</v>
      </c>
      <c r="S1612" s="57">
        <v>225</v>
      </c>
      <c r="T1612" s="57">
        <v>210</v>
      </c>
      <c r="U1612" s="57">
        <v>227</v>
      </c>
    </row>
    <row r="1613" spans="1:21" x14ac:dyDescent="0.2">
      <c r="A1613" s="266" t="s">
        <v>172</v>
      </c>
      <c r="B1613" s="267" t="s">
        <v>172</v>
      </c>
      <c r="C1613" s="268" t="s">
        <v>172</v>
      </c>
      <c r="D1613" s="99" t="s">
        <v>28</v>
      </c>
      <c r="E1613" s="54">
        <v>5001618893</v>
      </c>
      <c r="F1613" s="56">
        <v>24</v>
      </c>
      <c r="G1613" s="54" t="s">
        <v>26</v>
      </c>
      <c r="H1613" s="54" t="s">
        <v>52</v>
      </c>
      <c r="I1613" s="54">
        <v>18</v>
      </c>
      <c r="J1613" s="57">
        <v>626</v>
      </c>
      <c r="K1613" s="57">
        <v>534</v>
      </c>
      <c r="L1613" s="57">
        <v>504</v>
      </c>
      <c r="M1613" s="57">
        <v>484</v>
      </c>
      <c r="N1613" s="57">
        <v>504</v>
      </c>
      <c r="O1613" s="57">
        <v>456</v>
      </c>
      <c r="P1613" s="57">
        <v>495</v>
      </c>
      <c r="Q1613" s="57">
        <v>488</v>
      </c>
      <c r="R1613" s="57">
        <v>519</v>
      </c>
      <c r="S1613" s="57">
        <v>596</v>
      </c>
      <c r="T1613" s="57">
        <v>578</v>
      </c>
      <c r="U1613" s="57">
        <v>660</v>
      </c>
    </row>
    <row r="1614" spans="1:21" x14ac:dyDescent="0.2">
      <c r="A1614" s="266" t="s">
        <v>172</v>
      </c>
      <c r="B1614" s="267" t="s">
        <v>172</v>
      </c>
      <c r="C1614" s="268" t="s">
        <v>172</v>
      </c>
      <c r="D1614" s="99" t="s">
        <v>28</v>
      </c>
      <c r="E1614" s="54">
        <v>5000489675</v>
      </c>
      <c r="F1614" s="56">
        <v>24</v>
      </c>
      <c r="G1614" s="54" t="s">
        <v>26</v>
      </c>
      <c r="H1614" s="54" t="s">
        <v>52</v>
      </c>
      <c r="I1614" s="54">
        <v>18</v>
      </c>
      <c r="J1614" s="57">
        <v>361</v>
      </c>
      <c r="K1614" s="57">
        <v>354</v>
      </c>
      <c r="L1614" s="57">
        <v>281</v>
      </c>
      <c r="M1614" s="57">
        <v>255</v>
      </c>
      <c r="N1614" s="57">
        <v>239</v>
      </c>
      <c r="O1614" s="57">
        <v>189</v>
      </c>
      <c r="P1614" s="57">
        <v>183</v>
      </c>
      <c r="Q1614" s="57">
        <v>221</v>
      </c>
      <c r="R1614" s="57">
        <v>246</v>
      </c>
      <c r="S1614" s="57">
        <v>308</v>
      </c>
      <c r="T1614" s="57">
        <v>324</v>
      </c>
      <c r="U1614" s="57">
        <v>396</v>
      </c>
    </row>
    <row r="1615" spans="1:21" x14ac:dyDescent="0.2">
      <c r="A1615" s="266" t="s">
        <v>172</v>
      </c>
      <c r="B1615" s="267" t="s">
        <v>172</v>
      </c>
      <c r="C1615" s="268" t="s">
        <v>172</v>
      </c>
      <c r="D1615" s="99" t="s">
        <v>28</v>
      </c>
      <c r="E1615" s="54">
        <v>5000500391</v>
      </c>
      <c r="F1615" s="56">
        <v>24</v>
      </c>
      <c r="G1615" s="54" t="s">
        <v>26</v>
      </c>
      <c r="H1615" s="54" t="s">
        <v>52</v>
      </c>
      <c r="I1615" s="54">
        <v>18</v>
      </c>
      <c r="J1615" s="57">
        <v>6320</v>
      </c>
      <c r="K1615" s="57">
        <v>5600</v>
      </c>
      <c r="L1615" s="57">
        <v>5360</v>
      </c>
      <c r="M1615" s="57">
        <v>5040</v>
      </c>
      <c r="N1615" s="57">
        <v>5280</v>
      </c>
      <c r="O1615" s="57">
        <v>5200</v>
      </c>
      <c r="P1615" s="57">
        <v>6640</v>
      </c>
      <c r="Q1615" s="57">
        <v>6400</v>
      </c>
      <c r="R1615" s="57">
        <v>5520</v>
      </c>
      <c r="S1615" s="57">
        <v>5360</v>
      </c>
      <c r="T1615" s="57">
        <v>4960</v>
      </c>
      <c r="U1615" s="57">
        <v>5840</v>
      </c>
    </row>
    <row r="1616" spans="1:21" x14ac:dyDescent="0.2">
      <c r="A1616" s="266" t="s">
        <v>172</v>
      </c>
      <c r="B1616" s="267" t="s">
        <v>172</v>
      </c>
      <c r="C1616" s="268" t="s">
        <v>172</v>
      </c>
      <c r="D1616" s="99" t="s">
        <v>28</v>
      </c>
      <c r="E1616" s="54">
        <v>5000500829</v>
      </c>
      <c r="F1616" s="56">
        <v>24</v>
      </c>
      <c r="G1616" s="54" t="s">
        <v>26</v>
      </c>
      <c r="H1616" s="54" t="s">
        <v>52</v>
      </c>
      <c r="I1616" s="54">
        <v>18</v>
      </c>
      <c r="J1616" s="57">
        <v>147</v>
      </c>
      <c r="K1616" s="57">
        <v>129</v>
      </c>
      <c r="L1616" s="57">
        <v>124</v>
      </c>
      <c r="M1616" s="57">
        <v>121</v>
      </c>
      <c r="N1616" s="57">
        <v>134</v>
      </c>
      <c r="O1616" s="57">
        <v>126</v>
      </c>
      <c r="P1616" s="57">
        <v>148</v>
      </c>
      <c r="Q1616" s="57">
        <v>143</v>
      </c>
      <c r="R1616" s="57">
        <v>141</v>
      </c>
      <c r="S1616" s="57">
        <v>143</v>
      </c>
      <c r="T1616" s="57">
        <v>130</v>
      </c>
      <c r="U1616" s="57">
        <v>142</v>
      </c>
    </row>
    <row r="1617" spans="1:21" x14ac:dyDescent="0.2">
      <c r="A1617" s="266" t="s">
        <v>172</v>
      </c>
      <c r="B1617" s="267" t="s">
        <v>172</v>
      </c>
      <c r="C1617" s="268" t="s">
        <v>172</v>
      </c>
      <c r="D1617" s="99" t="s">
        <v>28</v>
      </c>
      <c r="E1617" s="54">
        <v>5000334059</v>
      </c>
      <c r="F1617" s="56">
        <v>24</v>
      </c>
      <c r="G1617" s="54" t="s">
        <v>26</v>
      </c>
      <c r="H1617" s="54" t="s">
        <v>52</v>
      </c>
      <c r="I1617" s="54">
        <v>18</v>
      </c>
      <c r="J1617" s="57">
        <v>5892</v>
      </c>
      <c r="K1617" s="57">
        <v>5358</v>
      </c>
      <c r="L1617" s="57">
        <v>5811</v>
      </c>
      <c r="M1617" s="57">
        <v>5102</v>
      </c>
      <c r="N1617" s="57">
        <v>4707</v>
      </c>
      <c r="O1617" s="57">
        <v>4662</v>
      </c>
      <c r="P1617" s="57">
        <v>5006</v>
      </c>
      <c r="Q1617" s="57">
        <v>4695</v>
      </c>
      <c r="R1617" s="57">
        <v>5318</v>
      </c>
      <c r="S1617" s="57">
        <v>4372</v>
      </c>
      <c r="T1617" s="57">
        <v>4943</v>
      </c>
      <c r="U1617" s="57">
        <v>5781</v>
      </c>
    </row>
    <row r="1618" spans="1:21" x14ac:dyDescent="0.2">
      <c r="A1618" s="266" t="s">
        <v>172</v>
      </c>
      <c r="B1618" s="267" t="s">
        <v>172</v>
      </c>
      <c r="C1618" s="268" t="s">
        <v>172</v>
      </c>
      <c r="D1618" s="99" t="s">
        <v>28</v>
      </c>
      <c r="E1618" s="54">
        <v>5000179439</v>
      </c>
      <c r="F1618" s="56">
        <v>24</v>
      </c>
      <c r="G1618" s="54" t="s">
        <v>26</v>
      </c>
      <c r="H1618" s="54" t="s">
        <v>52</v>
      </c>
      <c r="I1618" s="54">
        <v>18</v>
      </c>
      <c r="J1618" s="57">
        <v>3360</v>
      </c>
      <c r="K1618" s="57">
        <v>2920</v>
      </c>
      <c r="L1618" s="57">
        <v>3760</v>
      </c>
      <c r="M1618" s="57">
        <v>2880</v>
      </c>
      <c r="N1618" s="57">
        <v>2880</v>
      </c>
      <c r="O1618" s="57">
        <v>2560</v>
      </c>
      <c r="P1618" s="57">
        <v>2640</v>
      </c>
      <c r="Q1618" s="57">
        <v>2320</v>
      </c>
      <c r="R1618" s="57">
        <v>2560</v>
      </c>
      <c r="S1618" s="57">
        <v>2680</v>
      </c>
      <c r="T1618" s="57">
        <v>2800</v>
      </c>
      <c r="U1618" s="57">
        <v>3360</v>
      </c>
    </row>
    <row r="1619" spans="1:21" x14ac:dyDescent="0.2">
      <c r="A1619" s="266" t="s">
        <v>172</v>
      </c>
      <c r="B1619" s="267" t="s">
        <v>172</v>
      </c>
      <c r="C1619" s="268" t="s">
        <v>172</v>
      </c>
      <c r="D1619" s="99" t="s">
        <v>28</v>
      </c>
      <c r="E1619" s="54">
        <v>5000305773</v>
      </c>
      <c r="F1619" s="56">
        <v>24</v>
      </c>
      <c r="G1619" s="54" t="s">
        <v>26</v>
      </c>
      <c r="H1619" s="54" t="s">
        <v>52</v>
      </c>
      <c r="I1619" s="54">
        <v>18</v>
      </c>
      <c r="J1619" s="57">
        <v>610</v>
      </c>
      <c r="K1619" s="57">
        <v>560</v>
      </c>
      <c r="L1619" s="57">
        <v>530</v>
      </c>
      <c r="M1619" s="57">
        <v>490</v>
      </c>
      <c r="N1619" s="57">
        <v>396</v>
      </c>
      <c r="O1619" s="57">
        <v>351</v>
      </c>
      <c r="P1619" s="57">
        <v>317</v>
      </c>
      <c r="Q1619" s="57">
        <v>297</v>
      </c>
      <c r="R1619" s="57">
        <v>334</v>
      </c>
      <c r="S1619" s="57">
        <v>430</v>
      </c>
      <c r="T1619" s="57">
        <v>490</v>
      </c>
      <c r="U1619" s="57">
        <v>555</v>
      </c>
    </row>
    <row r="1620" spans="1:21" x14ac:dyDescent="0.2">
      <c r="A1620" s="266" t="s">
        <v>172</v>
      </c>
      <c r="B1620" s="267" t="s">
        <v>172</v>
      </c>
      <c r="C1620" s="268" t="s">
        <v>172</v>
      </c>
      <c r="D1620" s="99" t="s">
        <v>28</v>
      </c>
      <c r="E1620" s="54">
        <v>5000305334</v>
      </c>
      <c r="F1620" s="56">
        <v>24</v>
      </c>
      <c r="G1620" s="54" t="s">
        <v>26</v>
      </c>
      <c r="H1620" s="54" t="s">
        <v>52</v>
      </c>
      <c r="I1620" s="54">
        <v>18</v>
      </c>
      <c r="J1620" s="57">
        <v>161</v>
      </c>
      <c r="K1620" s="57">
        <v>197</v>
      </c>
      <c r="L1620" s="57">
        <v>155</v>
      </c>
      <c r="M1620" s="57">
        <v>124</v>
      </c>
      <c r="N1620" s="57">
        <v>124</v>
      </c>
      <c r="O1620" s="57">
        <v>109</v>
      </c>
      <c r="P1620" s="57">
        <v>128</v>
      </c>
      <c r="Q1620" s="57">
        <v>119</v>
      </c>
      <c r="R1620" s="57">
        <v>111</v>
      </c>
      <c r="S1620" s="57">
        <v>104</v>
      </c>
      <c r="T1620" s="57">
        <v>103</v>
      </c>
      <c r="U1620" s="57">
        <v>187</v>
      </c>
    </row>
    <row r="1621" spans="1:21" x14ac:dyDescent="0.2">
      <c r="A1621" s="266" t="s">
        <v>172</v>
      </c>
      <c r="B1621" s="267" t="s">
        <v>172</v>
      </c>
      <c r="C1621" s="268" t="s">
        <v>172</v>
      </c>
      <c r="D1621" s="99" t="s">
        <v>28</v>
      </c>
      <c r="E1621" s="54">
        <v>5001760817</v>
      </c>
      <c r="F1621" s="56">
        <v>24</v>
      </c>
      <c r="G1621" s="54" t="s">
        <v>26</v>
      </c>
      <c r="H1621" s="54" t="s">
        <v>52</v>
      </c>
      <c r="I1621" s="54">
        <v>18</v>
      </c>
      <c r="J1621" s="57">
        <v>590</v>
      </c>
      <c r="K1621" s="57">
        <v>560</v>
      </c>
      <c r="L1621" s="57">
        <v>587</v>
      </c>
      <c r="M1621" s="57">
        <v>492</v>
      </c>
      <c r="N1621" s="57">
        <v>460</v>
      </c>
      <c r="O1621" s="57">
        <v>416</v>
      </c>
      <c r="P1621" s="57">
        <v>407</v>
      </c>
      <c r="Q1621" s="57">
        <v>368</v>
      </c>
      <c r="R1621" s="57">
        <v>408</v>
      </c>
      <c r="S1621" s="57">
        <v>389</v>
      </c>
      <c r="T1621" s="57">
        <v>479</v>
      </c>
      <c r="U1621" s="57">
        <v>594</v>
      </c>
    </row>
    <row r="1622" spans="1:21" x14ac:dyDescent="0.2">
      <c r="A1622" s="266" t="s">
        <v>172</v>
      </c>
      <c r="B1622" s="267" t="s">
        <v>172</v>
      </c>
      <c r="C1622" s="268" t="s">
        <v>172</v>
      </c>
      <c r="D1622" s="99" t="s">
        <v>28</v>
      </c>
      <c r="E1622" s="54">
        <v>5001022692</v>
      </c>
      <c r="F1622" s="56">
        <v>24</v>
      </c>
      <c r="G1622" s="54" t="s">
        <v>26</v>
      </c>
      <c r="H1622" s="54" t="s">
        <v>52</v>
      </c>
      <c r="I1622" s="54">
        <v>18</v>
      </c>
      <c r="J1622" s="57">
        <v>1290</v>
      </c>
      <c r="K1622" s="57">
        <v>1260</v>
      </c>
      <c r="L1622" s="57">
        <v>1300</v>
      </c>
      <c r="M1622" s="57">
        <v>1054</v>
      </c>
      <c r="N1622" s="57">
        <v>844</v>
      </c>
      <c r="O1622" s="57">
        <v>777</v>
      </c>
      <c r="P1622" s="57">
        <v>517</v>
      </c>
      <c r="Q1622" s="57">
        <v>447</v>
      </c>
      <c r="R1622" s="57">
        <v>613</v>
      </c>
      <c r="S1622" s="57">
        <v>698</v>
      </c>
      <c r="T1622" s="57">
        <v>952</v>
      </c>
      <c r="U1622" s="57">
        <v>1193</v>
      </c>
    </row>
    <row r="1623" spans="1:21" x14ac:dyDescent="0.2">
      <c r="A1623" s="266" t="s">
        <v>172</v>
      </c>
      <c r="B1623" s="267" t="s">
        <v>172</v>
      </c>
      <c r="C1623" s="268" t="s">
        <v>172</v>
      </c>
      <c r="D1623" s="99" t="s">
        <v>28</v>
      </c>
      <c r="E1623" s="54">
        <v>5001004900</v>
      </c>
      <c r="F1623" s="56">
        <v>24</v>
      </c>
      <c r="G1623" s="54" t="s">
        <v>26</v>
      </c>
      <c r="H1623" s="54" t="s">
        <v>52</v>
      </c>
      <c r="I1623" s="54">
        <v>18</v>
      </c>
      <c r="J1623" s="57">
        <v>506</v>
      </c>
      <c r="K1623" s="57">
        <v>581</v>
      </c>
      <c r="L1623" s="57">
        <v>509</v>
      </c>
      <c r="M1623" s="57">
        <v>544</v>
      </c>
      <c r="N1623" s="57">
        <v>571</v>
      </c>
      <c r="O1623" s="57">
        <v>487</v>
      </c>
      <c r="P1623" s="57">
        <v>401</v>
      </c>
      <c r="Q1623" s="57">
        <v>385</v>
      </c>
      <c r="R1623" s="57">
        <v>429</v>
      </c>
      <c r="S1623" s="57">
        <v>596</v>
      </c>
      <c r="T1623" s="57">
        <v>578</v>
      </c>
      <c r="U1623" s="57">
        <v>742</v>
      </c>
    </row>
    <row r="1624" spans="1:21" x14ac:dyDescent="0.2">
      <c r="A1624" s="266" t="s">
        <v>172</v>
      </c>
      <c r="B1624" s="267" t="s">
        <v>172</v>
      </c>
      <c r="C1624" s="268" t="s">
        <v>172</v>
      </c>
      <c r="D1624" s="99" t="s">
        <v>28</v>
      </c>
      <c r="E1624" s="54">
        <v>5000769742</v>
      </c>
      <c r="F1624" s="56">
        <v>24</v>
      </c>
      <c r="G1624" s="54" t="s">
        <v>26</v>
      </c>
      <c r="H1624" s="54" t="s">
        <v>52</v>
      </c>
      <c r="I1624" s="54">
        <v>18</v>
      </c>
      <c r="J1624" s="57">
        <v>1184</v>
      </c>
      <c r="K1624" s="57">
        <v>1284</v>
      </c>
      <c r="L1624" s="57">
        <v>1075</v>
      </c>
      <c r="M1624" s="57">
        <v>1083</v>
      </c>
      <c r="N1624" s="57">
        <v>1019</v>
      </c>
      <c r="O1624" s="57">
        <v>898</v>
      </c>
      <c r="P1624" s="57">
        <v>802</v>
      </c>
      <c r="Q1624" s="57">
        <v>845</v>
      </c>
      <c r="R1624" s="57">
        <v>852</v>
      </c>
      <c r="S1624" s="57">
        <v>1043</v>
      </c>
      <c r="T1624" s="57">
        <v>1055</v>
      </c>
      <c r="U1624" s="57">
        <v>1217</v>
      </c>
    </row>
    <row r="1625" spans="1:21" x14ac:dyDescent="0.2">
      <c r="A1625" s="266" t="s">
        <v>172</v>
      </c>
      <c r="B1625" s="267" t="s">
        <v>172</v>
      </c>
      <c r="C1625" s="268" t="s">
        <v>172</v>
      </c>
      <c r="D1625" s="99" t="s">
        <v>28</v>
      </c>
      <c r="E1625" s="54">
        <v>5000973647</v>
      </c>
      <c r="F1625" s="56">
        <v>24</v>
      </c>
      <c r="G1625" s="54" t="s">
        <v>26</v>
      </c>
      <c r="H1625" s="54" t="s">
        <v>52</v>
      </c>
      <c r="I1625" s="54">
        <v>18</v>
      </c>
      <c r="J1625" s="57">
        <v>447</v>
      </c>
      <c r="K1625" s="57">
        <v>468</v>
      </c>
      <c r="L1625" s="57">
        <v>495</v>
      </c>
      <c r="M1625" s="57">
        <v>449</v>
      </c>
      <c r="N1625" s="57">
        <v>412</v>
      </c>
      <c r="O1625" s="57">
        <v>363</v>
      </c>
      <c r="P1625" s="57">
        <v>298</v>
      </c>
      <c r="Q1625" s="57">
        <v>277</v>
      </c>
      <c r="R1625" s="57">
        <v>330</v>
      </c>
      <c r="S1625" s="57">
        <v>336</v>
      </c>
      <c r="T1625" s="57">
        <v>441</v>
      </c>
      <c r="U1625" s="57">
        <v>509</v>
      </c>
    </row>
    <row r="1626" spans="1:21" x14ac:dyDescent="0.2">
      <c r="A1626" s="266" t="s">
        <v>172</v>
      </c>
      <c r="B1626" s="267" t="s">
        <v>172</v>
      </c>
      <c r="C1626" s="268" t="s">
        <v>172</v>
      </c>
      <c r="D1626" s="99" t="s">
        <v>28</v>
      </c>
      <c r="E1626" s="54">
        <v>5001588018</v>
      </c>
      <c r="F1626" s="56">
        <v>24</v>
      </c>
      <c r="G1626" s="54" t="s">
        <v>26</v>
      </c>
      <c r="H1626" s="54" t="s">
        <v>52</v>
      </c>
      <c r="I1626" s="54">
        <v>18</v>
      </c>
      <c r="J1626" s="57">
        <v>1381</v>
      </c>
      <c r="K1626" s="57">
        <v>1188</v>
      </c>
      <c r="L1626" s="57">
        <v>1120</v>
      </c>
      <c r="M1626" s="57">
        <v>1113</v>
      </c>
      <c r="N1626" s="57">
        <v>1081</v>
      </c>
      <c r="O1626" s="57">
        <v>983</v>
      </c>
      <c r="P1626" s="57">
        <v>967</v>
      </c>
      <c r="Q1626" s="57">
        <v>814</v>
      </c>
      <c r="R1626" s="57">
        <v>1279</v>
      </c>
      <c r="S1626" s="57">
        <v>950</v>
      </c>
      <c r="T1626" s="57">
        <v>964</v>
      </c>
      <c r="U1626" s="57">
        <v>1049</v>
      </c>
    </row>
    <row r="1627" spans="1:21" x14ac:dyDescent="0.2">
      <c r="A1627" s="266" t="s">
        <v>172</v>
      </c>
      <c r="B1627" s="267" t="s">
        <v>172</v>
      </c>
      <c r="C1627" s="268" t="s">
        <v>172</v>
      </c>
      <c r="D1627" s="99" t="s">
        <v>28</v>
      </c>
      <c r="E1627" s="54">
        <v>5000922986</v>
      </c>
      <c r="F1627" s="56">
        <v>24</v>
      </c>
      <c r="G1627" s="54" t="s">
        <v>26</v>
      </c>
      <c r="H1627" s="54" t="s">
        <v>52</v>
      </c>
      <c r="I1627" s="54">
        <v>18</v>
      </c>
      <c r="J1627" s="57">
        <v>1660</v>
      </c>
      <c r="K1627" s="57">
        <v>1340</v>
      </c>
      <c r="L1627" s="57">
        <v>1150</v>
      </c>
      <c r="M1627" s="57">
        <v>1085</v>
      </c>
      <c r="N1627" s="57">
        <v>1031</v>
      </c>
      <c r="O1627" s="57">
        <v>949</v>
      </c>
      <c r="P1627" s="57">
        <v>939</v>
      </c>
      <c r="Q1627" s="57">
        <v>854</v>
      </c>
      <c r="R1627" s="57">
        <v>867</v>
      </c>
      <c r="S1627" s="57">
        <v>1066</v>
      </c>
      <c r="T1627" s="57">
        <v>1185</v>
      </c>
      <c r="U1627" s="57">
        <v>1311</v>
      </c>
    </row>
    <row r="1628" spans="1:21" x14ac:dyDescent="0.2">
      <c r="A1628" s="266" t="s">
        <v>172</v>
      </c>
      <c r="B1628" s="267" t="s">
        <v>172</v>
      </c>
      <c r="C1628" s="268" t="s">
        <v>172</v>
      </c>
      <c r="D1628" s="99" t="s">
        <v>28</v>
      </c>
      <c r="E1628" s="54">
        <v>5001197735</v>
      </c>
      <c r="F1628" s="56">
        <v>24</v>
      </c>
      <c r="G1628" s="54" t="s">
        <v>26</v>
      </c>
      <c r="H1628" s="54" t="s">
        <v>52</v>
      </c>
      <c r="I1628" s="54">
        <v>18</v>
      </c>
      <c r="J1628" s="57">
        <v>2060</v>
      </c>
      <c r="K1628" s="57">
        <v>2160</v>
      </c>
      <c r="L1628" s="57">
        <v>1960</v>
      </c>
      <c r="M1628" s="57">
        <v>1901</v>
      </c>
      <c r="N1628" s="57">
        <v>2096</v>
      </c>
      <c r="O1628" s="57">
        <v>2035</v>
      </c>
      <c r="P1628" s="57">
        <v>2176</v>
      </c>
      <c r="Q1628" s="57">
        <v>2329</v>
      </c>
      <c r="R1628" s="57">
        <v>2052</v>
      </c>
      <c r="S1628" s="57">
        <v>2097</v>
      </c>
      <c r="T1628" s="57">
        <v>1984</v>
      </c>
      <c r="U1628" s="57">
        <v>2226</v>
      </c>
    </row>
    <row r="1629" spans="1:21" x14ac:dyDescent="0.2">
      <c r="A1629" s="266" t="s">
        <v>172</v>
      </c>
      <c r="B1629" s="267" t="s">
        <v>172</v>
      </c>
      <c r="C1629" s="268" t="s">
        <v>172</v>
      </c>
      <c r="D1629" s="99" t="s">
        <v>28</v>
      </c>
      <c r="E1629" s="54">
        <v>5001632212</v>
      </c>
      <c r="F1629" s="56">
        <v>24</v>
      </c>
      <c r="G1629" s="54" t="s">
        <v>26</v>
      </c>
      <c r="H1629" s="54" t="s">
        <v>52</v>
      </c>
      <c r="I1629" s="54">
        <v>18</v>
      </c>
      <c r="J1629" s="57">
        <v>7520</v>
      </c>
      <c r="K1629" s="57">
        <v>10160</v>
      </c>
      <c r="L1629" s="57">
        <v>10720</v>
      </c>
      <c r="M1629" s="57">
        <v>7360</v>
      </c>
      <c r="N1629" s="57">
        <v>7520</v>
      </c>
      <c r="O1629" s="57">
        <v>8000</v>
      </c>
      <c r="P1629" s="57">
        <v>9200</v>
      </c>
      <c r="Q1629" s="57">
        <v>8640</v>
      </c>
      <c r="R1629" s="57">
        <v>9360</v>
      </c>
      <c r="S1629" s="57">
        <v>7680</v>
      </c>
      <c r="T1629" s="57">
        <v>7200</v>
      </c>
      <c r="U1629" s="57">
        <v>7280</v>
      </c>
    </row>
    <row r="1630" spans="1:21" x14ac:dyDescent="0.2">
      <c r="A1630" s="266" t="s">
        <v>172</v>
      </c>
      <c r="B1630" s="267" t="s">
        <v>172</v>
      </c>
      <c r="C1630" s="268" t="s">
        <v>172</v>
      </c>
      <c r="D1630" s="99" t="s">
        <v>28</v>
      </c>
      <c r="E1630" s="54">
        <v>5000850021</v>
      </c>
      <c r="F1630" s="55">
        <v>25</v>
      </c>
      <c r="G1630" s="54" t="s">
        <v>25</v>
      </c>
      <c r="H1630" s="54" t="s">
        <v>52</v>
      </c>
      <c r="I1630" s="54">
        <v>18</v>
      </c>
      <c r="J1630" s="57">
        <v>28000</v>
      </c>
      <c r="K1630" s="57">
        <v>25720</v>
      </c>
      <c r="L1630" s="57">
        <v>24320</v>
      </c>
      <c r="M1630" s="57">
        <v>21920</v>
      </c>
      <c r="N1630" s="57">
        <v>19560</v>
      </c>
      <c r="O1630" s="57">
        <v>18320</v>
      </c>
      <c r="P1630" s="57">
        <v>19080</v>
      </c>
      <c r="Q1630" s="57">
        <v>18800</v>
      </c>
      <c r="R1630" s="57">
        <v>17760</v>
      </c>
      <c r="S1630" s="57">
        <v>19520</v>
      </c>
      <c r="T1630" s="57">
        <v>18240</v>
      </c>
      <c r="U1630" s="57">
        <v>22840</v>
      </c>
    </row>
    <row r="1631" spans="1:21" x14ac:dyDescent="0.2">
      <c r="A1631" s="266" t="s">
        <v>172</v>
      </c>
      <c r="B1631" s="267" t="s">
        <v>172</v>
      </c>
      <c r="C1631" s="268" t="s">
        <v>172</v>
      </c>
      <c r="D1631" s="99" t="s">
        <v>28</v>
      </c>
      <c r="E1631" s="54">
        <v>5000999289</v>
      </c>
      <c r="F1631" s="56">
        <v>24</v>
      </c>
      <c r="G1631" s="54" t="s">
        <v>26</v>
      </c>
      <c r="H1631" s="54" t="s">
        <v>52</v>
      </c>
      <c r="I1631" s="54">
        <v>18</v>
      </c>
      <c r="J1631" s="57">
        <v>4840</v>
      </c>
      <c r="K1631" s="57">
        <v>4720</v>
      </c>
      <c r="L1631" s="57">
        <v>5280</v>
      </c>
      <c r="M1631" s="57">
        <v>4240</v>
      </c>
      <c r="N1631" s="57">
        <v>3440</v>
      </c>
      <c r="O1631" s="57">
        <v>3200</v>
      </c>
      <c r="P1631" s="57">
        <v>2760</v>
      </c>
      <c r="Q1631" s="57">
        <v>2600</v>
      </c>
      <c r="R1631" s="57">
        <v>3000</v>
      </c>
      <c r="S1631" s="57">
        <v>2840</v>
      </c>
      <c r="T1631" s="57">
        <v>3480</v>
      </c>
      <c r="U1631" s="57">
        <v>4880</v>
      </c>
    </row>
    <row r="1632" spans="1:21" x14ac:dyDescent="0.2">
      <c r="A1632" s="266" t="s">
        <v>172</v>
      </c>
      <c r="B1632" s="267" t="s">
        <v>172</v>
      </c>
      <c r="C1632" s="268" t="s">
        <v>172</v>
      </c>
      <c r="D1632" s="99" t="s">
        <v>28</v>
      </c>
      <c r="E1632" s="54">
        <v>5001315096</v>
      </c>
      <c r="F1632" s="56">
        <v>24</v>
      </c>
      <c r="G1632" s="54" t="s">
        <v>26</v>
      </c>
      <c r="H1632" s="54" t="s">
        <v>52</v>
      </c>
      <c r="I1632" s="54">
        <v>18</v>
      </c>
      <c r="J1632" s="57">
        <v>14000</v>
      </c>
      <c r="K1632" s="57">
        <v>15680</v>
      </c>
      <c r="L1632" s="57">
        <v>13920</v>
      </c>
      <c r="M1632" s="57">
        <v>13120</v>
      </c>
      <c r="N1632" s="57">
        <v>14040</v>
      </c>
      <c r="O1632" s="57">
        <v>13760</v>
      </c>
      <c r="P1632" s="57">
        <v>19120</v>
      </c>
      <c r="Q1632" s="57">
        <v>17840</v>
      </c>
      <c r="R1632" s="57">
        <v>14080</v>
      </c>
      <c r="S1632" s="57">
        <v>13160</v>
      </c>
      <c r="T1632" s="57">
        <v>12440</v>
      </c>
      <c r="U1632" s="57">
        <v>13040</v>
      </c>
    </row>
    <row r="1633" spans="1:21" x14ac:dyDescent="0.2">
      <c r="A1633" s="266" t="s">
        <v>172</v>
      </c>
      <c r="B1633" s="267" t="s">
        <v>172</v>
      </c>
      <c r="C1633" s="268" t="s">
        <v>172</v>
      </c>
      <c r="D1633" s="99" t="s">
        <v>28</v>
      </c>
      <c r="E1633" s="54">
        <v>5001934148</v>
      </c>
      <c r="F1633" s="56">
        <v>24</v>
      </c>
      <c r="G1633" s="54" t="s">
        <v>26</v>
      </c>
      <c r="H1633" s="54" t="s">
        <v>52</v>
      </c>
      <c r="I1633" s="54">
        <v>18</v>
      </c>
      <c r="J1633" s="57">
        <v>390</v>
      </c>
      <c r="K1633" s="57">
        <v>330</v>
      </c>
      <c r="L1633" s="57">
        <v>330</v>
      </c>
      <c r="M1633" s="57">
        <v>260</v>
      </c>
      <c r="N1633" s="57">
        <v>200</v>
      </c>
      <c r="O1633" s="57">
        <v>400</v>
      </c>
      <c r="P1633" s="57">
        <v>400</v>
      </c>
      <c r="Q1633" s="57">
        <v>380</v>
      </c>
      <c r="R1633" s="57">
        <v>450</v>
      </c>
      <c r="S1633" s="57">
        <v>410</v>
      </c>
      <c r="T1633" s="57">
        <v>1240</v>
      </c>
      <c r="U1633" s="57">
        <v>4640</v>
      </c>
    </row>
    <row r="1634" spans="1:21" x14ac:dyDescent="0.2">
      <c r="A1634" s="266" t="s">
        <v>172</v>
      </c>
      <c r="B1634" s="267" t="s">
        <v>172</v>
      </c>
      <c r="C1634" s="268" t="s">
        <v>172</v>
      </c>
      <c r="D1634" s="99" t="s">
        <v>28</v>
      </c>
      <c r="E1634" s="54">
        <v>5001370949</v>
      </c>
      <c r="F1634" s="56">
        <v>24</v>
      </c>
      <c r="G1634" s="54" t="s">
        <v>26</v>
      </c>
      <c r="H1634" s="54" t="s">
        <v>52</v>
      </c>
      <c r="I1634" s="54">
        <v>18</v>
      </c>
      <c r="J1634" s="57">
        <v>5120</v>
      </c>
      <c r="K1634" s="57">
        <v>6000</v>
      </c>
      <c r="L1634" s="57">
        <v>6480</v>
      </c>
      <c r="M1634" s="57">
        <v>5120</v>
      </c>
      <c r="N1634" s="57">
        <v>3520</v>
      </c>
      <c r="O1634" s="57">
        <v>2720</v>
      </c>
      <c r="P1634" s="57">
        <v>1680</v>
      </c>
      <c r="Q1634" s="57">
        <v>1280</v>
      </c>
      <c r="R1634" s="57">
        <v>1600</v>
      </c>
      <c r="S1634" s="57">
        <v>2320</v>
      </c>
      <c r="T1634" s="57">
        <v>3600</v>
      </c>
      <c r="U1634" s="57">
        <v>5280</v>
      </c>
    </row>
    <row r="1635" spans="1:21" x14ac:dyDescent="0.2">
      <c r="A1635" s="266" t="s">
        <v>172</v>
      </c>
      <c r="B1635" s="267" t="s">
        <v>172</v>
      </c>
      <c r="C1635" s="268" t="s">
        <v>172</v>
      </c>
      <c r="D1635" s="99" t="s">
        <v>28</v>
      </c>
      <c r="E1635" s="54">
        <v>5001668869</v>
      </c>
      <c r="F1635" s="55">
        <v>25</v>
      </c>
      <c r="G1635" s="54" t="s">
        <v>25</v>
      </c>
      <c r="H1635" s="54" t="s">
        <v>52</v>
      </c>
      <c r="I1635" s="54">
        <v>18</v>
      </c>
      <c r="J1635" s="57">
        <v>31840</v>
      </c>
      <c r="K1635" s="57">
        <v>29520</v>
      </c>
      <c r="L1635" s="57">
        <v>29280</v>
      </c>
      <c r="M1635" s="57">
        <v>29760</v>
      </c>
      <c r="N1635" s="57">
        <v>35280</v>
      </c>
      <c r="O1635" s="57">
        <v>40640</v>
      </c>
      <c r="P1635" s="57">
        <v>45480</v>
      </c>
      <c r="Q1635" s="57">
        <v>45360</v>
      </c>
      <c r="R1635" s="57">
        <v>54640</v>
      </c>
      <c r="S1635" s="57">
        <v>41240</v>
      </c>
      <c r="T1635" s="57">
        <v>37200</v>
      </c>
      <c r="U1635" s="57">
        <v>37160</v>
      </c>
    </row>
    <row r="1636" spans="1:21" x14ac:dyDescent="0.2">
      <c r="A1636" s="266" t="s">
        <v>172</v>
      </c>
      <c r="B1636" s="267" t="s">
        <v>172</v>
      </c>
      <c r="C1636" s="268" t="s">
        <v>172</v>
      </c>
      <c r="D1636" s="99" t="s">
        <v>28</v>
      </c>
      <c r="E1636" s="54">
        <v>5000127117</v>
      </c>
      <c r="F1636" s="56">
        <v>24</v>
      </c>
      <c r="G1636" s="54" t="s">
        <v>26</v>
      </c>
      <c r="H1636" s="54" t="s">
        <v>52</v>
      </c>
      <c r="I1636" s="54">
        <v>18</v>
      </c>
      <c r="J1636" s="57">
        <v>2556</v>
      </c>
      <c r="K1636" s="57">
        <v>2401</v>
      </c>
      <c r="L1636" s="57">
        <v>2475</v>
      </c>
      <c r="M1636" s="57">
        <v>2431</v>
      </c>
      <c r="N1636" s="57">
        <v>2580</v>
      </c>
      <c r="O1636" s="57">
        <v>2363</v>
      </c>
      <c r="P1636" s="57">
        <v>2228</v>
      </c>
      <c r="Q1636" s="57">
        <v>1958</v>
      </c>
      <c r="R1636" s="57">
        <v>2221</v>
      </c>
      <c r="S1636" s="57">
        <v>2437</v>
      </c>
      <c r="T1636" s="57">
        <v>2401</v>
      </c>
      <c r="U1636" s="57">
        <v>2689</v>
      </c>
    </row>
    <row r="1637" spans="1:21" x14ac:dyDescent="0.2">
      <c r="A1637" s="266" t="s">
        <v>172</v>
      </c>
      <c r="B1637" s="267" t="s">
        <v>172</v>
      </c>
      <c r="C1637" s="268" t="s">
        <v>172</v>
      </c>
      <c r="D1637" s="99" t="s">
        <v>28</v>
      </c>
      <c r="E1637" s="54">
        <v>5000038989</v>
      </c>
      <c r="F1637" s="56">
        <v>24</v>
      </c>
      <c r="G1637" s="54" t="s">
        <v>26</v>
      </c>
      <c r="H1637" s="54" t="s">
        <v>52</v>
      </c>
      <c r="I1637" s="54">
        <v>18</v>
      </c>
      <c r="J1637" s="57">
        <v>17</v>
      </c>
      <c r="K1637" s="57">
        <v>14</v>
      </c>
      <c r="L1637" s="57">
        <v>15</v>
      </c>
      <c r="M1637" s="57">
        <v>15</v>
      </c>
      <c r="N1637" s="57">
        <v>16</v>
      </c>
      <c r="O1637" s="57">
        <v>15</v>
      </c>
      <c r="P1637" s="57">
        <v>16</v>
      </c>
      <c r="Q1637" s="57">
        <v>16</v>
      </c>
      <c r="R1637" s="57">
        <v>15</v>
      </c>
      <c r="S1637" s="57">
        <v>17</v>
      </c>
      <c r="T1637" s="57">
        <v>15</v>
      </c>
      <c r="U1637" s="57">
        <v>16</v>
      </c>
    </row>
    <row r="1638" spans="1:21" x14ac:dyDescent="0.2">
      <c r="A1638" s="266" t="s">
        <v>172</v>
      </c>
      <c r="B1638" s="267" t="s">
        <v>172</v>
      </c>
      <c r="C1638" s="268" t="s">
        <v>172</v>
      </c>
      <c r="D1638" s="99" t="s">
        <v>28</v>
      </c>
      <c r="E1638" s="54">
        <v>5000106735</v>
      </c>
      <c r="F1638" s="56">
        <v>24</v>
      </c>
      <c r="G1638" s="54" t="s">
        <v>26</v>
      </c>
      <c r="H1638" s="54" t="s">
        <v>52</v>
      </c>
      <c r="I1638" s="54">
        <v>18</v>
      </c>
      <c r="J1638" s="57">
        <v>14</v>
      </c>
      <c r="K1638" s="57">
        <v>12</v>
      </c>
      <c r="L1638" s="57">
        <v>12</v>
      </c>
      <c r="M1638" s="57">
        <v>13</v>
      </c>
      <c r="N1638" s="57">
        <v>13</v>
      </c>
      <c r="O1638" s="57">
        <v>13</v>
      </c>
      <c r="P1638" s="57">
        <v>14</v>
      </c>
      <c r="Q1638" s="57">
        <v>13</v>
      </c>
      <c r="R1638" s="57">
        <v>13</v>
      </c>
      <c r="S1638" s="57">
        <v>13</v>
      </c>
      <c r="T1638" s="57">
        <v>13</v>
      </c>
      <c r="U1638" s="57">
        <v>13</v>
      </c>
    </row>
    <row r="1639" spans="1:21" x14ac:dyDescent="0.2">
      <c r="A1639" s="266" t="s">
        <v>172</v>
      </c>
      <c r="B1639" s="267" t="s">
        <v>172</v>
      </c>
      <c r="C1639" s="268" t="s">
        <v>172</v>
      </c>
      <c r="D1639" s="99" t="s">
        <v>28</v>
      </c>
      <c r="E1639" s="54">
        <v>5000192606</v>
      </c>
      <c r="F1639" s="56">
        <v>24</v>
      </c>
      <c r="G1639" s="54" t="s">
        <v>26</v>
      </c>
      <c r="H1639" s="54" t="s">
        <v>52</v>
      </c>
      <c r="I1639" s="54">
        <v>18</v>
      </c>
      <c r="J1639" s="57">
        <v>15</v>
      </c>
      <c r="K1639" s="57">
        <v>15</v>
      </c>
      <c r="L1639" s="57">
        <v>13</v>
      </c>
      <c r="M1639" s="57">
        <v>12</v>
      </c>
      <c r="N1639" s="57">
        <v>13</v>
      </c>
      <c r="O1639" s="57">
        <v>13</v>
      </c>
      <c r="P1639" s="57">
        <v>12</v>
      </c>
      <c r="Q1639" s="57">
        <v>13</v>
      </c>
      <c r="R1639" s="57">
        <v>13</v>
      </c>
      <c r="S1639" s="57">
        <v>14</v>
      </c>
      <c r="T1639" s="57">
        <v>14</v>
      </c>
      <c r="U1639" s="57">
        <v>15</v>
      </c>
    </row>
    <row r="1640" spans="1:21" x14ac:dyDescent="0.2">
      <c r="A1640" s="266" t="s">
        <v>172</v>
      </c>
      <c r="B1640" s="267" t="s">
        <v>172</v>
      </c>
      <c r="C1640" s="268" t="s">
        <v>172</v>
      </c>
      <c r="D1640" s="99" t="s">
        <v>28</v>
      </c>
      <c r="E1640" s="54">
        <v>5000978222</v>
      </c>
      <c r="F1640" s="55">
        <v>25</v>
      </c>
      <c r="G1640" s="54" t="s">
        <v>25</v>
      </c>
      <c r="H1640" s="54" t="s">
        <v>52</v>
      </c>
      <c r="I1640" s="54">
        <v>18</v>
      </c>
      <c r="J1640" s="57">
        <v>1763.64</v>
      </c>
      <c r="K1640" s="57">
        <v>3443.96</v>
      </c>
      <c r="L1640" s="57">
        <v>5600</v>
      </c>
      <c r="M1640" s="57">
        <v>7520</v>
      </c>
      <c r="N1640" s="57">
        <v>6840</v>
      </c>
      <c r="O1640" s="57">
        <v>7360</v>
      </c>
      <c r="P1640" s="57">
        <v>6240</v>
      </c>
      <c r="Q1640" s="57">
        <v>7960</v>
      </c>
      <c r="R1640" s="57">
        <v>6920</v>
      </c>
      <c r="S1640" s="57">
        <v>1840</v>
      </c>
      <c r="T1640" s="57">
        <v>1840</v>
      </c>
      <c r="U1640" s="57">
        <v>2080</v>
      </c>
    </row>
    <row r="1641" spans="1:21" x14ac:dyDescent="0.2">
      <c r="A1641" s="266" t="s">
        <v>172</v>
      </c>
      <c r="B1641" s="267" t="s">
        <v>172</v>
      </c>
      <c r="C1641" s="268" t="s">
        <v>172</v>
      </c>
      <c r="D1641" s="99" t="s">
        <v>28</v>
      </c>
      <c r="E1641" s="54">
        <v>5001921634</v>
      </c>
      <c r="F1641" s="56">
        <v>24</v>
      </c>
      <c r="G1641" s="54" t="s">
        <v>26</v>
      </c>
      <c r="H1641" s="54" t="s">
        <v>52</v>
      </c>
      <c r="I1641" s="54">
        <v>18</v>
      </c>
      <c r="J1641" s="57">
        <v>6038</v>
      </c>
      <c r="K1641" s="57">
        <v>6261</v>
      </c>
      <c r="L1641" s="57">
        <v>5828</v>
      </c>
      <c r="M1641" s="57">
        <v>5327</v>
      </c>
      <c r="N1641" s="57">
        <v>4857</v>
      </c>
      <c r="O1641" s="57">
        <v>4571</v>
      </c>
      <c r="P1641" s="57">
        <v>4911</v>
      </c>
      <c r="Q1641" s="57">
        <v>4566</v>
      </c>
      <c r="R1641" s="57">
        <v>4439</v>
      </c>
      <c r="S1641" s="57">
        <v>4967</v>
      </c>
      <c r="T1641" s="57">
        <v>5011</v>
      </c>
      <c r="U1641" s="57">
        <v>6082</v>
      </c>
    </row>
    <row r="1642" spans="1:21" x14ac:dyDescent="0.2">
      <c r="A1642" s="266" t="s">
        <v>172</v>
      </c>
      <c r="B1642" s="267" t="s">
        <v>172</v>
      </c>
      <c r="C1642" s="268" t="s">
        <v>172</v>
      </c>
      <c r="D1642" s="99" t="s">
        <v>28</v>
      </c>
      <c r="E1642" s="54">
        <v>5001363313</v>
      </c>
      <c r="F1642" s="56">
        <v>24</v>
      </c>
      <c r="G1642" s="54" t="s">
        <v>26</v>
      </c>
      <c r="H1642" s="54" t="s">
        <v>52</v>
      </c>
      <c r="I1642" s="54">
        <v>18</v>
      </c>
      <c r="J1642" s="57">
        <v>395</v>
      </c>
      <c r="K1642" s="57">
        <v>422</v>
      </c>
      <c r="L1642" s="57">
        <v>384</v>
      </c>
      <c r="M1642" s="57">
        <v>382</v>
      </c>
      <c r="N1642" s="57">
        <v>421</v>
      </c>
      <c r="O1642" s="57">
        <v>409.2</v>
      </c>
      <c r="P1642" s="57">
        <v>266.8</v>
      </c>
      <c r="Q1642" s="57">
        <v>419</v>
      </c>
      <c r="R1642" s="57">
        <v>396</v>
      </c>
      <c r="S1642" s="57">
        <v>419</v>
      </c>
      <c r="T1642" s="57">
        <v>379</v>
      </c>
      <c r="U1642" s="57">
        <v>405</v>
      </c>
    </row>
    <row r="1643" spans="1:21" x14ac:dyDescent="0.2">
      <c r="A1643" s="266" t="s">
        <v>172</v>
      </c>
      <c r="B1643" s="267" t="s">
        <v>172</v>
      </c>
      <c r="C1643" s="268" t="s">
        <v>172</v>
      </c>
      <c r="D1643" s="99" t="s">
        <v>28</v>
      </c>
      <c r="E1643" s="54">
        <v>5000672555</v>
      </c>
      <c r="F1643" s="56">
        <v>24</v>
      </c>
      <c r="G1643" s="54" t="s">
        <v>26</v>
      </c>
      <c r="H1643" s="54" t="s">
        <v>52</v>
      </c>
      <c r="I1643" s="54">
        <v>18</v>
      </c>
      <c r="J1643" s="57">
        <v>9</v>
      </c>
      <c r="K1643" s="57">
        <v>10</v>
      </c>
      <c r="L1643" s="57">
        <v>8</v>
      </c>
      <c r="M1643" s="57">
        <v>9</v>
      </c>
      <c r="N1643" s="57">
        <v>10</v>
      </c>
      <c r="O1643" s="57">
        <v>9</v>
      </c>
      <c r="P1643" s="57">
        <v>9</v>
      </c>
      <c r="Q1643" s="57">
        <v>9</v>
      </c>
      <c r="R1643" s="57">
        <v>9</v>
      </c>
      <c r="S1643" s="57">
        <v>10</v>
      </c>
      <c r="T1643" s="57">
        <v>9</v>
      </c>
      <c r="U1643" s="57">
        <v>9</v>
      </c>
    </row>
    <row r="1644" spans="1:21" x14ac:dyDescent="0.2">
      <c r="A1644" s="266" t="s">
        <v>172</v>
      </c>
      <c r="B1644" s="267" t="s">
        <v>172</v>
      </c>
      <c r="C1644" s="268" t="s">
        <v>172</v>
      </c>
      <c r="D1644" s="99" t="s">
        <v>28</v>
      </c>
      <c r="E1644" s="54">
        <v>5000391270</v>
      </c>
      <c r="F1644" s="56">
        <v>24</v>
      </c>
      <c r="G1644" s="54" t="s">
        <v>26</v>
      </c>
      <c r="H1644" s="54" t="s">
        <v>52</v>
      </c>
      <c r="I1644" s="54">
        <v>18</v>
      </c>
      <c r="J1644" s="57">
        <v>11</v>
      </c>
      <c r="K1644" s="57">
        <v>9</v>
      </c>
      <c r="L1644" s="57">
        <v>10</v>
      </c>
      <c r="M1644" s="57">
        <v>10</v>
      </c>
      <c r="N1644" s="57">
        <v>10</v>
      </c>
      <c r="O1644" s="57">
        <v>10</v>
      </c>
      <c r="P1644" s="57">
        <v>11</v>
      </c>
      <c r="Q1644" s="57">
        <v>10</v>
      </c>
      <c r="R1644" s="57">
        <v>10</v>
      </c>
      <c r="S1644" s="57">
        <v>10</v>
      </c>
      <c r="T1644" s="57">
        <v>10</v>
      </c>
      <c r="U1644" s="57">
        <v>10</v>
      </c>
    </row>
    <row r="1645" spans="1:21" x14ac:dyDescent="0.2">
      <c r="A1645" s="266" t="s">
        <v>172</v>
      </c>
      <c r="B1645" s="267" t="s">
        <v>172</v>
      </c>
      <c r="C1645" s="268" t="s">
        <v>172</v>
      </c>
      <c r="D1645" s="99" t="s">
        <v>28</v>
      </c>
      <c r="E1645" s="54">
        <v>5001510381</v>
      </c>
      <c r="F1645" s="56">
        <v>24</v>
      </c>
      <c r="G1645" s="54" t="s">
        <v>26</v>
      </c>
      <c r="H1645" s="54" t="s">
        <v>52</v>
      </c>
      <c r="I1645" s="54">
        <v>18</v>
      </c>
      <c r="J1645" s="57">
        <v>66</v>
      </c>
      <c r="K1645" s="57">
        <v>62</v>
      </c>
      <c r="L1645" s="57">
        <v>52</v>
      </c>
      <c r="M1645" s="57">
        <v>54</v>
      </c>
      <c r="N1645" s="57">
        <v>52</v>
      </c>
      <c r="O1645" s="57">
        <v>43</v>
      </c>
      <c r="P1645" s="57">
        <v>42</v>
      </c>
      <c r="Q1645" s="57">
        <v>48</v>
      </c>
      <c r="R1645" s="57">
        <v>49</v>
      </c>
      <c r="S1645" s="57">
        <v>56</v>
      </c>
      <c r="T1645" s="57">
        <v>60</v>
      </c>
      <c r="U1645" s="57">
        <v>66</v>
      </c>
    </row>
    <row r="1646" spans="1:21" x14ac:dyDescent="0.2">
      <c r="A1646" s="266" t="s">
        <v>172</v>
      </c>
      <c r="B1646" s="267" t="s">
        <v>172</v>
      </c>
      <c r="C1646" s="268" t="s">
        <v>172</v>
      </c>
      <c r="D1646" s="99" t="s">
        <v>28</v>
      </c>
      <c r="E1646" s="54">
        <v>5000638325</v>
      </c>
      <c r="F1646" s="56">
        <v>24</v>
      </c>
      <c r="G1646" s="54" t="s">
        <v>26</v>
      </c>
      <c r="H1646" s="54" t="s">
        <v>52</v>
      </c>
      <c r="I1646" s="54">
        <v>18</v>
      </c>
      <c r="J1646" s="57"/>
      <c r="K1646" s="57"/>
      <c r="L1646" s="57"/>
      <c r="M1646" s="57"/>
      <c r="N1646" s="57"/>
      <c r="O1646" s="57">
        <v>1</v>
      </c>
      <c r="P1646" s="57"/>
      <c r="Q1646" s="57"/>
      <c r="R1646" s="57"/>
      <c r="S1646" s="57"/>
      <c r="T1646" s="57"/>
      <c r="U1646" s="57"/>
    </row>
    <row r="1647" spans="1:21" x14ac:dyDescent="0.2">
      <c r="A1647" s="266" t="s">
        <v>172</v>
      </c>
      <c r="B1647" s="267" t="s">
        <v>172</v>
      </c>
      <c r="C1647" s="268" t="s">
        <v>172</v>
      </c>
      <c r="D1647" s="99" t="s">
        <v>28</v>
      </c>
      <c r="E1647" s="54">
        <v>5001210688</v>
      </c>
      <c r="F1647" s="56">
        <v>24</v>
      </c>
      <c r="G1647" s="54" t="s">
        <v>26</v>
      </c>
      <c r="H1647" s="54" t="s">
        <v>52</v>
      </c>
      <c r="I1647" s="54">
        <v>18</v>
      </c>
      <c r="J1647" s="57">
        <v>12240</v>
      </c>
      <c r="K1647" s="57">
        <v>11280</v>
      </c>
      <c r="L1647" s="57">
        <v>11760</v>
      </c>
      <c r="M1647" s="57">
        <v>8280</v>
      </c>
      <c r="N1647" s="57">
        <v>4240</v>
      </c>
      <c r="O1647" s="57">
        <v>3440</v>
      </c>
      <c r="P1647" s="57">
        <v>2800</v>
      </c>
      <c r="Q1647" s="57">
        <v>2240</v>
      </c>
      <c r="R1647" s="57">
        <v>2080</v>
      </c>
      <c r="S1647" s="57">
        <v>3520</v>
      </c>
      <c r="T1647" s="57">
        <v>6280</v>
      </c>
      <c r="U1647" s="57">
        <v>10520</v>
      </c>
    </row>
    <row r="1648" spans="1:21" x14ac:dyDescent="0.2">
      <c r="A1648" s="266" t="s">
        <v>172</v>
      </c>
      <c r="B1648" s="267" t="s">
        <v>172</v>
      </c>
      <c r="C1648" s="268" t="s">
        <v>172</v>
      </c>
      <c r="D1648" s="99" t="s">
        <v>28</v>
      </c>
      <c r="E1648" s="54">
        <v>5001448049</v>
      </c>
      <c r="F1648" s="56">
        <v>24</v>
      </c>
      <c r="G1648" s="54" t="s">
        <v>26</v>
      </c>
      <c r="H1648" s="54" t="s">
        <v>52</v>
      </c>
      <c r="I1648" s="54">
        <v>18</v>
      </c>
      <c r="J1648" s="57">
        <v>8</v>
      </c>
      <c r="K1648" s="57">
        <v>6</v>
      </c>
      <c r="L1648" s="57">
        <v>6</v>
      </c>
      <c r="M1648" s="57">
        <v>6</v>
      </c>
      <c r="N1648" s="57">
        <v>7</v>
      </c>
      <c r="O1648" s="57">
        <v>7</v>
      </c>
      <c r="P1648" s="57">
        <v>7</v>
      </c>
      <c r="Q1648" s="57">
        <v>6</v>
      </c>
      <c r="R1648" s="57">
        <v>7</v>
      </c>
      <c r="S1648" s="57">
        <v>7</v>
      </c>
      <c r="T1648" s="57">
        <v>6</v>
      </c>
      <c r="U1648" s="57">
        <v>7</v>
      </c>
    </row>
    <row r="1649" spans="1:21" x14ac:dyDescent="0.2">
      <c r="A1649" s="266" t="s">
        <v>172</v>
      </c>
      <c r="B1649" s="267" t="s">
        <v>172</v>
      </c>
      <c r="C1649" s="268" t="s">
        <v>172</v>
      </c>
      <c r="D1649" s="99" t="s">
        <v>28</v>
      </c>
      <c r="E1649" s="54">
        <v>5001776251</v>
      </c>
      <c r="F1649" s="56">
        <v>24</v>
      </c>
      <c r="G1649" s="54" t="s">
        <v>26</v>
      </c>
      <c r="H1649" s="54" t="s">
        <v>52</v>
      </c>
      <c r="I1649" s="54">
        <v>18</v>
      </c>
      <c r="J1649" s="57">
        <v>10</v>
      </c>
      <c r="K1649" s="57">
        <v>8</v>
      </c>
      <c r="L1649" s="57">
        <v>9</v>
      </c>
      <c r="M1649" s="57">
        <v>10</v>
      </c>
      <c r="N1649" s="57">
        <v>10</v>
      </c>
      <c r="O1649" s="57">
        <v>10</v>
      </c>
      <c r="P1649" s="57">
        <v>13</v>
      </c>
      <c r="Q1649" s="57">
        <v>11</v>
      </c>
      <c r="R1649" s="57">
        <v>12</v>
      </c>
      <c r="S1649" s="57">
        <v>12</v>
      </c>
      <c r="T1649" s="57">
        <v>10</v>
      </c>
      <c r="U1649" s="57">
        <v>12</v>
      </c>
    </row>
    <row r="1650" spans="1:21" x14ac:dyDescent="0.2">
      <c r="A1650" s="266" t="s">
        <v>172</v>
      </c>
      <c r="B1650" s="267" t="s">
        <v>172</v>
      </c>
      <c r="C1650" s="268" t="s">
        <v>172</v>
      </c>
      <c r="D1650" s="99" t="s">
        <v>28</v>
      </c>
      <c r="E1650" s="54">
        <v>5000999081</v>
      </c>
      <c r="F1650" s="56">
        <v>24</v>
      </c>
      <c r="G1650" s="54" t="s">
        <v>26</v>
      </c>
      <c r="H1650" s="54" t="s">
        <v>52</v>
      </c>
      <c r="I1650" s="54">
        <v>18</v>
      </c>
      <c r="J1650" s="57">
        <v>18.75</v>
      </c>
      <c r="K1650" s="57">
        <v>17.218</v>
      </c>
      <c r="L1650" s="57">
        <v>18.407</v>
      </c>
      <c r="M1650" s="57">
        <v>18</v>
      </c>
      <c r="N1650" s="57">
        <v>17.606000000000002</v>
      </c>
      <c r="O1650" s="57">
        <v>19.393999999999998</v>
      </c>
      <c r="P1650" s="57">
        <v>18</v>
      </c>
      <c r="Q1650" s="57">
        <v>18</v>
      </c>
      <c r="R1650" s="57">
        <v>25.943000000000001</v>
      </c>
      <c r="S1650" s="57">
        <v>17</v>
      </c>
      <c r="T1650" s="57">
        <v>19</v>
      </c>
      <c r="U1650" s="57">
        <v>21</v>
      </c>
    </row>
    <row r="1651" spans="1:21" x14ac:dyDescent="0.2">
      <c r="A1651" s="266" t="s">
        <v>172</v>
      </c>
      <c r="B1651" s="267" t="s">
        <v>172</v>
      </c>
      <c r="C1651" s="268" t="s">
        <v>172</v>
      </c>
      <c r="D1651" s="99" t="s">
        <v>28</v>
      </c>
      <c r="E1651" s="54">
        <v>5001828763</v>
      </c>
      <c r="F1651" s="55">
        <v>25</v>
      </c>
      <c r="G1651" s="54" t="s">
        <v>25</v>
      </c>
      <c r="H1651" s="54" t="s">
        <v>52</v>
      </c>
      <c r="I1651" s="54">
        <v>18</v>
      </c>
      <c r="J1651" s="57">
        <v>17440</v>
      </c>
      <c r="K1651" s="57">
        <v>18800</v>
      </c>
      <c r="L1651" s="57">
        <v>19520</v>
      </c>
      <c r="M1651" s="57">
        <v>16720</v>
      </c>
      <c r="N1651" s="57">
        <v>14640</v>
      </c>
      <c r="O1651" s="57">
        <v>14520</v>
      </c>
      <c r="P1651" s="57">
        <v>12360</v>
      </c>
      <c r="Q1651" s="57">
        <v>12120</v>
      </c>
      <c r="R1651" s="57">
        <v>17160</v>
      </c>
      <c r="S1651" s="57">
        <v>18360</v>
      </c>
      <c r="T1651" s="57">
        <v>20200</v>
      </c>
      <c r="U1651" s="57">
        <v>28000</v>
      </c>
    </row>
    <row r="1652" spans="1:21" x14ac:dyDescent="0.2">
      <c r="A1652" s="266" t="s">
        <v>172</v>
      </c>
      <c r="B1652" s="267" t="s">
        <v>172</v>
      </c>
      <c r="C1652" s="268" t="s">
        <v>172</v>
      </c>
      <c r="D1652" s="99" t="s">
        <v>28</v>
      </c>
      <c r="E1652" s="54">
        <v>5001848419</v>
      </c>
      <c r="F1652" s="55">
        <v>25</v>
      </c>
      <c r="G1652" s="54" t="s">
        <v>25</v>
      </c>
      <c r="H1652" s="54" t="s">
        <v>52</v>
      </c>
      <c r="I1652" s="54">
        <v>18</v>
      </c>
      <c r="J1652" s="57">
        <v>15160</v>
      </c>
      <c r="K1652" s="57">
        <v>18960</v>
      </c>
      <c r="L1652" s="57">
        <v>9120</v>
      </c>
      <c r="M1652" s="57">
        <v>9000</v>
      </c>
      <c r="N1652" s="57">
        <v>4840</v>
      </c>
      <c r="O1652" s="57">
        <v>3640</v>
      </c>
      <c r="P1652" s="57">
        <v>4760</v>
      </c>
      <c r="Q1652" s="57">
        <v>5080</v>
      </c>
      <c r="R1652" s="57">
        <v>5760</v>
      </c>
      <c r="S1652" s="57">
        <v>9240</v>
      </c>
      <c r="T1652" s="57">
        <v>13640</v>
      </c>
      <c r="U1652" s="57">
        <v>16840</v>
      </c>
    </row>
    <row r="1653" spans="1:21" x14ac:dyDescent="0.2">
      <c r="A1653" s="266" t="s">
        <v>172</v>
      </c>
      <c r="B1653" s="267" t="s">
        <v>172</v>
      </c>
      <c r="C1653" s="268" t="s">
        <v>172</v>
      </c>
      <c r="D1653" s="99" t="s">
        <v>28</v>
      </c>
      <c r="E1653" s="54">
        <v>5000519363</v>
      </c>
      <c r="F1653" s="56">
        <v>24</v>
      </c>
      <c r="G1653" s="54" t="s">
        <v>19</v>
      </c>
      <c r="H1653" s="54" t="s">
        <v>52</v>
      </c>
      <c r="I1653" s="54">
        <v>18</v>
      </c>
      <c r="J1653" s="57">
        <v>129</v>
      </c>
      <c r="K1653" s="57">
        <v>104</v>
      </c>
      <c r="L1653" s="57">
        <v>91</v>
      </c>
      <c r="M1653" s="57">
        <v>83</v>
      </c>
      <c r="N1653" s="57">
        <v>76</v>
      </c>
      <c r="O1653" s="57">
        <v>70</v>
      </c>
      <c r="P1653" s="57">
        <v>75</v>
      </c>
      <c r="Q1653" s="57">
        <v>73</v>
      </c>
      <c r="R1653" s="57">
        <v>78</v>
      </c>
      <c r="S1653" s="57">
        <v>98</v>
      </c>
      <c r="T1653" s="57">
        <v>100</v>
      </c>
      <c r="U1653" s="57">
        <v>116</v>
      </c>
    </row>
    <row r="1654" spans="1:21" x14ac:dyDescent="0.2">
      <c r="A1654" s="266" t="s">
        <v>172</v>
      </c>
      <c r="B1654" s="267" t="s">
        <v>172</v>
      </c>
      <c r="C1654" s="268" t="s">
        <v>172</v>
      </c>
      <c r="D1654" s="99" t="s">
        <v>28</v>
      </c>
      <c r="E1654" s="54">
        <v>5000477012</v>
      </c>
      <c r="F1654" s="56">
        <v>24</v>
      </c>
      <c r="G1654" s="54" t="s">
        <v>26</v>
      </c>
      <c r="H1654" s="54" t="s">
        <v>52</v>
      </c>
      <c r="I1654" s="54">
        <v>18</v>
      </c>
      <c r="J1654" s="57">
        <v>226</v>
      </c>
      <c r="K1654" s="57">
        <v>207</v>
      </c>
      <c r="L1654" s="57">
        <v>177</v>
      </c>
      <c r="M1654" s="57">
        <v>188</v>
      </c>
      <c r="N1654" s="57">
        <v>198</v>
      </c>
      <c r="O1654" s="57">
        <v>179</v>
      </c>
      <c r="P1654" s="57">
        <v>180</v>
      </c>
      <c r="Q1654" s="57">
        <v>176</v>
      </c>
      <c r="R1654" s="57">
        <v>179</v>
      </c>
      <c r="S1654" s="57">
        <v>194</v>
      </c>
      <c r="T1654" s="57">
        <v>200</v>
      </c>
      <c r="U1654" s="57">
        <v>151</v>
      </c>
    </row>
    <row r="1655" spans="1:21" x14ac:dyDescent="0.2">
      <c r="A1655" s="266" t="s">
        <v>172</v>
      </c>
      <c r="B1655" s="267" t="s">
        <v>172</v>
      </c>
      <c r="C1655" s="268" t="s">
        <v>172</v>
      </c>
      <c r="D1655" s="99" t="s">
        <v>28</v>
      </c>
      <c r="E1655" s="54">
        <v>5001401658</v>
      </c>
      <c r="F1655" s="56">
        <v>24</v>
      </c>
      <c r="G1655" s="54" t="s">
        <v>26</v>
      </c>
      <c r="H1655" s="54" t="s">
        <v>52</v>
      </c>
      <c r="I1655" s="54">
        <v>18</v>
      </c>
      <c r="J1655" s="57">
        <v>13</v>
      </c>
      <c r="K1655" s="57">
        <v>14</v>
      </c>
      <c r="L1655" s="57">
        <v>13</v>
      </c>
      <c r="M1655" s="57">
        <v>13</v>
      </c>
      <c r="N1655" s="57">
        <v>14</v>
      </c>
      <c r="O1655" s="57">
        <v>14</v>
      </c>
      <c r="P1655" s="57">
        <v>13</v>
      </c>
      <c r="Q1655" s="57">
        <v>14</v>
      </c>
      <c r="R1655" s="57">
        <v>13</v>
      </c>
      <c r="S1655" s="57">
        <v>14</v>
      </c>
      <c r="T1655" s="57">
        <v>12</v>
      </c>
      <c r="U1655" s="57">
        <v>14</v>
      </c>
    </row>
    <row r="1656" spans="1:21" x14ac:dyDescent="0.2">
      <c r="A1656" s="266" t="s">
        <v>172</v>
      </c>
      <c r="B1656" s="267" t="s">
        <v>172</v>
      </c>
      <c r="C1656" s="268" t="s">
        <v>172</v>
      </c>
      <c r="D1656" s="99" t="s">
        <v>28</v>
      </c>
      <c r="E1656" s="54">
        <v>5001188007</v>
      </c>
      <c r="F1656" s="55">
        <v>25</v>
      </c>
      <c r="G1656" s="54" t="s">
        <v>25</v>
      </c>
      <c r="H1656" s="54" t="s">
        <v>52</v>
      </c>
      <c r="I1656" s="54">
        <v>18</v>
      </c>
      <c r="J1656" s="57">
        <v>97560</v>
      </c>
      <c r="K1656" s="57">
        <v>101400</v>
      </c>
      <c r="L1656" s="57">
        <v>84480</v>
      </c>
      <c r="M1656" s="57">
        <v>82560</v>
      </c>
      <c r="N1656" s="57">
        <v>81360</v>
      </c>
      <c r="O1656" s="57">
        <v>82200</v>
      </c>
      <c r="P1656" s="57">
        <v>93000</v>
      </c>
      <c r="Q1656" s="57">
        <v>100320</v>
      </c>
      <c r="R1656" s="57">
        <v>84240</v>
      </c>
      <c r="S1656" s="57">
        <v>92760</v>
      </c>
      <c r="T1656" s="57">
        <v>88560</v>
      </c>
      <c r="U1656" s="57">
        <v>92640</v>
      </c>
    </row>
    <row r="1657" spans="1:21" x14ac:dyDescent="0.2">
      <c r="A1657" s="266" t="s">
        <v>172</v>
      </c>
      <c r="B1657" s="267" t="s">
        <v>172</v>
      </c>
      <c r="C1657" s="268" t="s">
        <v>172</v>
      </c>
      <c r="D1657" s="99" t="s">
        <v>28</v>
      </c>
      <c r="E1657" s="54">
        <v>5000056635</v>
      </c>
      <c r="F1657" s="56">
        <v>24</v>
      </c>
      <c r="G1657" s="54" t="s">
        <v>26</v>
      </c>
      <c r="H1657" s="54" t="s">
        <v>52</v>
      </c>
      <c r="I1657" s="54">
        <v>18</v>
      </c>
      <c r="J1657" s="57">
        <v>940</v>
      </c>
      <c r="K1657" s="57">
        <v>940</v>
      </c>
      <c r="L1657" s="57">
        <v>786</v>
      </c>
      <c r="M1657" s="57">
        <v>727</v>
      </c>
      <c r="N1657" s="57">
        <v>713</v>
      </c>
      <c r="O1657" s="57">
        <v>601</v>
      </c>
      <c r="P1657" s="57">
        <v>591</v>
      </c>
      <c r="Q1657" s="57">
        <v>658</v>
      </c>
      <c r="R1657" s="57">
        <v>700</v>
      </c>
      <c r="S1657" s="57">
        <v>858</v>
      </c>
      <c r="T1657" s="57">
        <v>882</v>
      </c>
      <c r="U1657" s="57">
        <v>1028</v>
      </c>
    </row>
    <row r="1658" spans="1:21" x14ac:dyDescent="0.2">
      <c r="A1658" s="266" t="s">
        <v>172</v>
      </c>
      <c r="B1658" s="267" t="s">
        <v>172</v>
      </c>
      <c r="C1658" s="268" t="s">
        <v>172</v>
      </c>
      <c r="D1658" s="99" t="s">
        <v>28</v>
      </c>
      <c r="E1658" s="54">
        <v>5001461417</v>
      </c>
      <c r="F1658" s="56">
        <v>24</v>
      </c>
      <c r="G1658" s="54" t="s">
        <v>26</v>
      </c>
      <c r="H1658" s="54" t="s">
        <v>52</v>
      </c>
      <c r="I1658" s="54">
        <v>18</v>
      </c>
      <c r="J1658" s="57">
        <v>1080</v>
      </c>
      <c r="K1658" s="57">
        <v>1000</v>
      </c>
      <c r="L1658" s="57">
        <v>1020</v>
      </c>
      <c r="M1658" s="57">
        <v>850</v>
      </c>
      <c r="N1658" s="57">
        <v>810</v>
      </c>
      <c r="O1658" s="57">
        <v>796</v>
      </c>
      <c r="P1658" s="57">
        <v>729</v>
      </c>
      <c r="Q1658" s="57">
        <v>743</v>
      </c>
      <c r="R1658" s="57">
        <v>954</v>
      </c>
      <c r="S1658" s="57">
        <v>977</v>
      </c>
      <c r="T1658" s="57">
        <v>1126</v>
      </c>
      <c r="U1658" s="57">
        <v>1214</v>
      </c>
    </row>
    <row r="1659" spans="1:21" x14ac:dyDescent="0.2">
      <c r="A1659" s="266" t="s">
        <v>172</v>
      </c>
      <c r="B1659" s="267" t="s">
        <v>172</v>
      </c>
      <c r="C1659" s="268" t="s">
        <v>172</v>
      </c>
      <c r="D1659" s="99" t="s">
        <v>28</v>
      </c>
      <c r="E1659" s="54">
        <v>5001959660</v>
      </c>
      <c r="F1659" s="56">
        <v>24</v>
      </c>
      <c r="G1659" s="54" t="s">
        <v>26</v>
      </c>
      <c r="H1659" s="54" t="s">
        <v>52</v>
      </c>
      <c r="I1659" s="54">
        <v>18</v>
      </c>
      <c r="J1659" s="57">
        <v>1080</v>
      </c>
      <c r="K1659" s="57">
        <v>1160</v>
      </c>
      <c r="L1659" s="57">
        <v>978</v>
      </c>
      <c r="M1659" s="57">
        <v>860</v>
      </c>
      <c r="N1659" s="57">
        <v>845</v>
      </c>
      <c r="O1659" s="57">
        <v>711</v>
      </c>
      <c r="P1659" s="57">
        <v>684</v>
      </c>
      <c r="Q1659" s="57">
        <v>751</v>
      </c>
      <c r="R1659" s="57">
        <v>788</v>
      </c>
      <c r="S1659" s="57">
        <v>960</v>
      </c>
      <c r="T1659" s="57">
        <v>991</v>
      </c>
      <c r="U1659" s="57">
        <v>1157</v>
      </c>
    </row>
    <row r="1660" spans="1:21" x14ac:dyDescent="0.2">
      <c r="A1660" s="266" t="s">
        <v>172</v>
      </c>
      <c r="B1660" s="267" t="s">
        <v>172</v>
      </c>
      <c r="C1660" s="268" t="s">
        <v>172</v>
      </c>
      <c r="D1660" s="99" t="s">
        <v>28</v>
      </c>
      <c r="E1660" s="54">
        <v>5001986413</v>
      </c>
      <c r="F1660" s="56">
        <v>24</v>
      </c>
      <c r="G1660" s="54" t="s">
        <v>26</v>
      </c>
      <c r="H1660" s="54" t="s">
        <v>52</v>
      </c>
      <c r="I1660" s="54">
        <v>18</v>
      </c>
      <c r="J1660" s="57">
        <v>2360</v>
      </c>
      <c r="K1660" s="57">
        <v>2020</v>
      </c>
      <c r="L1660" s="57">
        <v>1700</v>
      </c>
      <c r="M1660" s="57">
        <v>1603</v>
      </c>
      <c r="N1660" s="57">
        <v>1663</v>
      </c>
      <c r="O1660" s="57">
        <v>1461</v>
      </c>
      <c r="P1660" s="57">
        <v>1467</v>
      </c>
      <c r="Q1660" s="57">
        <v>1644</v>
      </c>
      <c r="R1660" s="57">
        <v>1669</v>
      </c>
      <c r="S1660" s="57">
        <v>1917</v>
      </c>
      <c r="T1660" s="57">
        <v>1886</v>
      </c>
      <c r="U1660" s="57">
        <v>2308</v>
      </c>
    </row>
    <row r="1661" spans="1:21" x14ac:dyDescent="0.2">
      <c r="A1661" s="266" t="s">
        <v>172</v>
      </c>
      <c r="B1661" s="267" t="s">
        <v>172</v>
      </c>
      <c r="C1661" s="268" t="s">
        <v>172</v>
      </c>
      <c r="D1661" s="99" t="s">
        <v>28</v>
      </c>
      <c r="E1661" s="54">
        <v>5002041232</v>
      </c>
      <c r="F1661" s="56">
        <v>24</v>
      </c>
      <c r="G1661" s="54" t="s">
        <v>26</v>
      </c>
      <c r="H1661" s="54" t="s">
        <v>52</v>
      </c>
      <c r="I1661" s="54">
        <v>18</v>
      </c>
      <c r="J1661" s="57">
        <v>420</v>
      </c>
      <c r="K1661" s="57">
        <v>440</v>
      </c>
      <c r="L1661" s="57">
        <v>350</v>
      </c>
      <c r="M1661" s="57">
        <v>340</v>
      </c>
      <c r="N1661" s="57">
        <v>320</v>
      </c>
      <c r="O1661" s="57">
        <v>280</v>
      </c>
      <c r="P1661" s="57">
        <v>283</v>
      </c>
      <c r="Q1661" s="57">
        <v>313</v>
      </c>
      <c r="R1661" s="57">
        <v>322</v>
      </c>
      <c r="S1661" s="57">
        <v>379</v>
      </c>
      <c r="T1661" s="57">
        <v>379</v>
      </c>
      <c r="U1661" s="57">
        <v>449</v>
      </c>
    </row>
    <row r="1662" spans="1:21" x14ac:dyDescent="0.2">
      <c r="A1662" s="266" t="s">
        <v>172</v>
      </c>
      <c r="B1662" s="267" t="s">
        <v>172</v>
      </c>
      <c r="C1662" s="268" t="s">
        <v>172</v>
      </c>
      <c r="D1662" s="99" t="s">
        <v>28</v>
      </c>
      <c r="E1662" s="54">
        <v>5002050934</v>
      </c>
      <c r="F1662" s="56">
        <v>24</v>
      </c>
      <c r="G1662" s="54" t="s">
        <v>26</v>
      </c>
      <c r="H1662" s="54" t="s">
        <v>52</v>
      </c>
      <c r="I1662" s="54">
        <v>18</v>
      </c>
      <c r="J1662" s="57">
        <v>770</v>
      </c>
      <c r="K1662" s="57">
        <v>840</v>
      </c>
      <c r="L1662" s="57">
        <v>626</v>
      </c>
      <c r="M1662" s="57">
        <v>589</v>
      </c>
      <c r="N1662" s="57">
        <v>547</v>
      </c>
      <c r="O1662" s="57">
        <v>431</v>
      </c>
      <c r="P1662" s="57">
        <v>406</v>
      </c>
      <c r="Q1662" s="57">
        <v>439</v>
      </c>
      <c r="R1662" s="57">
        <v>458</v>
      </c>
      <c r="S1662" s="57">
        <v>551</v>
      </c>
      <c r="T1662" s="57">
        <v>564</v>
      </c>
      <c r="U1662" s="57">
        <v>725</v>
      </c>
    </row>
    <row r="1663" spans="1:21" x14ac:dyDescent="0.2">
      <c r="A1663" s="266" t="s">
        <v>172</v>
      </c>
      <c r="B1663" s="267" t="s">
        <v>172</v>
      </c>
      <c r="C1663" s="268" t="s">
        <v>172</v>
      </c>
      <c r="D1663" s="99" t="s">
        <v>28</v>
      </c>
      <c r="E1663" s="54">
        <v>5002062307</v>
      </c>
      <c r="F1663" s="56">
        <v>24</v>
      </c>
      <c r="G1663" s="54" t="s">
        <v>19</v>
      </c>
      <c r="H1663" s="54" t="s">
        <v>52</v>
      </c>
      <c r="I1663" s="54">
        <v>18</v>
      </c>
      <c r="J1663" s="57">
        <v>761</v>
      </c>
      <c r="K1663" s="57">
        <v>668</v>
      </c>
      <c r="L1663" s="57">
        <v>714</v>
      </c>
      <c r="M1663" s="57">
        <v>539</v>
      </c>
      <c r="N1663" s="57">
        <v>486</v>
      </c>
      <c r="O1663" s="57">
        <v>447</v>
      </c>
      <c r="P1663" s="57">
        <v>384</v>
      </c>
      <c r="Q1663" s="57">
        <v>400</v>
      </c>
      <c r="R1663" s="57">
        <v>541</v>
      </c>
      <c r="S1663" s="57">
        <v>567</v>
      </c>
      <c r="T1663" s="57">
        <v>655</v>
      </c>
      <c r="U1663" s="57">
        <v>856</v>
      </c>
    </row>
    <row r="1664" spans="1:21" x14ac:dyDescent="0.2">
      <c r="A1664" s="266" t="s">
        <v>172</v>
      </c>
      <c r="B1664" s="267" t="s">
        <v>172</v>
      </c>
      <c r="C1664" s="268" t="s">
        <v>172</v>
      </c>
      <c r="D1664" s="99" t="s">
        <v>28</v>
      </c>
      <c r="E1664" s="54">
        <v>5001731628</v>
      </c>
      <c r="F1664" s="56">
        <v>24</v>
      </c>
      <c r="G1664" s="54" t="s">
        <v>19</v>
      </c>
      <c r="H1664" s="54" t="s">
        <v>52</v>
      </c>
      <c r="I1664" s="54">
        <v>18</v>
      </c>
      <c r="J1664" s="57">
        <v>1050</v>
      </c>
      <c r="K1664" s="57">
        <v>1050</v>
      </c>
      <c r="L1664" s="57">
        <v>879</v>
      </c>
      <c r="M1664" s="57">
        <v>831</v>
      </c>
      <c r="N1664" s="57">
        <v>831</v>
      </c>
      <c r="O1664" s="57">
        <v>705</v>
      </c>
      <c r="P1664" s="57">
        <v>706</v>
      </c>
      <c r="Q1664" s="57">
        <v>786</v>
      </c>
      <c r="R1664" s="57">
        <v>816</v>
      </c>
      <c r="S1664" s="57">
        <v>965</v>
      </c>
      <c r="T1664" s="57">
        <v>974</v>
      </c>
      <c r="U1664" s="57">
        <v>1126</v>
      </c>
    </row>
    <row r="1665" spans="1:21" x14ac:dyDescent="0.2">
      <c r="A1665" s="266" t="s">
        <v>172</v>
      </c>
      <c r="B1665" s="267" t="s">
        <v>172</v>
      </c>
      <c r="C1665" s="268" t="s">
        <v>172</v>
      </c>
      <c r="D1665" s="99" t="s">
        <v>28</v>
      </c>
      <c r="E1665" s="54">
        <v>5000390765</v>
      </c>
      <c r="F1665" s="56">
        <v>24</v>
      </c>
      <c r="G1665" s="54" t="s">
        <v>26</v>
      </c>
      <c r="H1665" s="54" t="s">
        <v>52</v>
      </c>
      <c r="I1665" s="54">
        <v>18</v>
      </c>
      <c r="J1665" s="57">
        <v>855.7</v>
      </c>
      <c r="K1665" s="57">
        <v>430.08</v>
      </c>
      <c r="L1665" s="57">
        <v>645</v>
      </c>
      <c r="M1665" s="57">
        <v>583</v>
      </c>
      <c r="N1665" s="57">
        <v>603</v>
      </c>
      <c r="O1665" s="57">
        <v>528</v>
      </c>
      <c r="P1665" s="57">
        <v>546</v>
      </c>
      <c r="Q1665" s="57">
        <v>507</v>
      </c>
      <c r="R1665" s="57">
        <v>577</v>
      </c>
      <c r="S1665" s="57">
        <v>617</v>
      </c>
      <c r="T1665" s="57">
        <v>641</v>
      </c>
      <c r="U1665" s="57">
        <v>744</v>
      </c>
    </row>
    <row r="1666" spans="1:21" x14ac:dyDescent="0.2">
      <c r="A1666" s="266" t="s">
        <v>172</v>
      </c>
      <c r="B1666" s="267" t="s">
        <v>172</v>
      </c>
      <c r="C1666" s="268" t="s">
        <v>172</v>
      </c>
      <c r="D1666" s="99" t="s">
        <v>28</v>
      </c>
      <c r="E1666" s="54">
        <v>5001884607</v>
      </c>
      <c r="F1666" s="56">
        <v>24</v>
      </c>
      <c r="G1666" s="54" t="s">
        <v>26</v>
      </c>
      <c r="H1666" s="54" t="s">
        <v>52</v>
      </c>
      <c r="I1666" s="54">
        <v>18</v>
      </c>
      <c r="J1666" s="57">
        <v>890</v>
      </c>
      <c r="K1666" s="57">
        <v>790</v>
      </c>
      <c r="L1666" s="57">
        <v>638</v>
      </c>
      <c r="M1666" s="57">
        <v>598</v>
      </c>
      <c r="N1666" s="57">
        <v>625</v>
      </c>
      <c r="O1666" s="57">
        <v>552</v>
      </c>
      <c r="P1666" s="57">
        <v>559</v>
      </c>
      <c r="Q1666" s="57">
        <v>610</v>
      </c>
      <c r="R1666" s="57">
        <v>606</v>
      </c>
      <c r="S1666" s="57">
        <v>716</v>
      </c>
      <c r="T1666" s="57">
        <v>692</v>
      </c>
      <c r="U1666" s="57">
        <v>977</v>
      </c>
    </row>
    <row r="1667" spans="1:21" x14ac:dyDescent="0.2">
      <c r="A1667" s="266" t="s">
        <v>172</v>
      </c>
      <c r="B1667" s="267" t="s">
        <v>172</v>
      </c>
      <c r="C1667" s="268" t="s">
        <v>172</v>
      </c>
      <c r="D1667" s="99" t="s">
        <v>28</v>
      </c>
      <c r="E1667" s="54">
        <v>5000001741</v>
      </c>
      <c r="F1667" s="56">
        <v>24</v>
      </c>
      <c r="G1667" s="54" t="s">
        <v>19</v>
      </c>
      <c r="H1667" s="54" t="s">
        <v>52</v>
      </c>
      <c r="I1667" s="54">
        <v>18</v>
      </c>
      <c r="J1667" s="57">
        <v>660</v>
      </c>
      <c r="K1667" s="57">
        <v>530</v>
      </c>
      <c r="L1667" s="57">
        <v>451</v>
      </c>
      <c r="M1667" s="57">
        <v>402</v>
      </c>
      <c r="N1667" s="57">
        <v>407</v>
      </c>
      <c r="O1667" s="57">
        <v>298</v>
      </c>
      <c r="P1667" s="57">
        <v>310</v>
      </c>
      <c r="Q1667" s="57">
        <v>331</v>
      </c>
      <c r="R1667" s="57">
        <v>394</v>
      </c>
      <c r="S1667" s="57">
        <v>504</v>
      </c>
      <c r="T1667" s="57">
        <v>527</v>
      </c>
      <c r="U1667" s="57">
        <v>636</v>
      </c>
    </row>
    <row r="1668" spans="1:21" x14ac:dyDescent="0.2">
      <c r="A1668" s="266" t="s">
        <v>172</v>
      </c>
      <c r="B1668" s="267" t="s">
        <v>172</v>
      </c>
      <c r="C1668" s="268" t="s">
        <v>172</v>
      </c>
      <c r="D1668" s="99" t="s">
        <v>28</v>
      </c>
      <c r="E1668" s="54">
        <v>5000202612</v>
      </c>
      <c r="F1668" s="56">
        <v>24</v>
      </c>
      <c r="G1668" s="54" t="s">
        <v>19</v>
      </c>
      <c r="H1668" s="54" t="s">
        <v>52</v>
      </c>
      <c r="I1668" s="54">
        <v>18</v>
      </c>
      <c r="J1668" s="57">
        <v>258</v>
      </c>
      <c r="K1668" s="57">
        <v>254</v>
      </c>
      <c r="L1668" s="57">
        <v>200</v>
      </c>
      <c r="M1668" s="57">
        <v>177</v>
      </c>
      <c r="N1668" s="57">
        <v>165</v>
      </c>
      <c r="O1668" s="57">
        <v>131</v>
      </c>
      <c r="P1668" s="57">
        <v>122</v>
      </c>
      <c r="Q1668" s="57">
        <v>132</v>
      </c>
      <c r="R1668" s="57">
        <v>142</v>
      </c>
      <c r="S1668" s="57">
        <v>174</v>
      </c>
      <c r="T1668" s="57">
        <v>178</v>
      </c>
      <c r="U1668" s="57">
        <v>225</v>
      </c>
    </row>
    <row r="1669" spans="1:21" x14ac:dyDescent="0.2">
      <c r="A1669" s="266" t="s">
        <v>172</v>
      </c>
      <c r="B1669" s="267" t="s">
        <v>172</v>
      </c>
      <c r="C1669" s="268" t="s">
        <v>172</v>
      </c>
      <c r="D1669" s="99" t="s">
        <v>28</v>
      </c>
      <c r="E1669" s="54">
        <v>5000219335</v>
      </c>
      <c r="F1669" s="56">
        <v>24</v>
      </c>
      <c r="G1669" s="54" t="s">
        <v>19</v>
      </c>
      <c r="H1669" s="54" t="s">
        <v>52</v>
      </c>
      <c r="I1669" s="54">
        <v>18</v>
      </c>
      <c r="J1669" s="57">
        <v>604</v>
      </c>
      <c r="K1669" s="57">
        <v>598</v>
      </c>
      <c r="L1669" s="57">
        <v>478</v>
      </c>
      <c r="M1669" s="57">
        <v>462</v>
      </c>
      <c r="N1669" s="57">
        <v>436</v>
      </c>
      <c r="O1669" s="57">
        <v>350</v>
      </c>
      <c r="P1669" s="57">
        <v>337</v>
      </c>
      <c r="Q1669" s="57">
        <v>400</v>
      </c>
      <c r="R1669" s="57">
        <v>444</v>
      </c>
      <c r="S1669" s="57">
        <v>588</v>
      </c>
      <c r="T1669" s="57">
        <v>588</v>
      </c>
      <c r="U1669" s="57">
        <v>690</v>
      </c>
    </row>
    <row r="1670" spans="1:21" x14ac:dyDescent="0.2">
      <c r="A1670" s="266" t="s">
        <v>172</v>
      </c>
      <c r="B1670" s="267" t="s">
        <v>172</v>
      </c>
      <c r="C1670" s="268" t="s">
        <v>172</v>
      </c>
      <c r="D1670" s="99" t="s">
        <v>28</v>
      </c>
      <c r="E1670" s="54">
        <v>5000278924</v>
      </c>
      <c r="F1670" s="56">
        <v>24</v>
      </c>
      <c r="G1670" s="54" t="s">
        <v>19</v>
      </c>
      <c r="H1670" s="54" t="s">
        <v>52</v>
      </c>
      <c r="I1670" s="54">
        <v>18</v>
      </c>
      <c r="J1670" s="57">
        <v>762</v>
      </c>
      <c r="K1670" s="57">
        <v>773</v>
      </c>
      <c r="L1670" s="57">
        <v>649</v>
      </c>
      <c r="M1670" s="57">
        <v>619</v>
      </c>
      <c r="N1670" s="57">
        <v>634</v>
      </c>
      <c r="O1670" s="57">
        <v>551</v>
      </c>
      <c r="P1670" s="57">
        <v>569.01700000000005</v>
      </c>
      <c r="Q1670" s="57">
        <v>533.226</v>
      </c>
      <c r="R1670" s="57">
        <v>606.774</v>
      </c>
      <c r="S1670" s="57">
        <v>711.82500000000005</v>
      </c>
      <c r="T1670" s="57">
        <v>720.06799999999998</v>
      </c>
      <c r="U1670" s="57">
        <v>777.09</v>
      </c>
    </row>
    <row r="1671" spans="1:21" x14ac:dyDescent="0.2">
      <c r="A1671" s="266" t="s">
        <v>172</v>
      </c>
      <c r="B1671" s="267" t="s">
        <v>172</v>
      </c>
      <c r="C1671" s="268" t="s">
        <v>172</v>
      </c>
      <c r="D1671" s="99" t="s">
        <v>28</v>
      </c>
      <c r="E1671" s="54">
        <v>5000255340</v>
      </c>
      <c r="F1671" s="56">
        <v>24</v>
      </c>
      <c r="G1671" s="54" t="s">
        <v>26</v>
      </c>
      <c r="H1671" s="54" t="s">
        <v>52</v>
      </c>
      <c r="I1671" s="54">
        <v>18</v>
      </c>
      <c r="J1671" s="57">
        <v>450</v>
      </c>
      <c r="K1671" s="57">
        <v>460</v>
      </c>
      <c r="L1671" s="57">
        <v>399</v>
      </c>
      <c r="M1671" s="57">
        <v>370</v>
      </c>
      <c r="N1671" s="57">
        <v>382</v>
      </c>
      <c r="O1671" s="57">
        <v>337</v>
      </c>
      <c r="P1671" s="57">
        <v>344</v>
      </c>
      <c r="Q1671" s="57">
        <v>377</v>
      </c>
      <c r="R1671" s="57">
        <v>378</v>
      </c>
      <c r="S1671" s="57">
        <v>433</v>
      </c>
      <c r="T1671" s="57">
        <v>423</v>
      </c>
      <c r="U1671" s="57">
        <v>476</v>
      </c>
    </row>
    <row r="1672" spans="1:21" x14ac:dyDescent="0.2">
      <c r="A1672" s="266" t="s">
        <v>172</v>
      </c>
      <c r="B1672" s="267" t="s">
        <v>172</v>
      </c>
      <c r="C1672" s="268" t="s">
        <v>172</v>
      </c>
      <c r="D1672" s="99" t="s">
        <v>28</v>
      </c>
      <c r="E1672" s="54">
        <v>5001778647</v>
      </c>
      <c r="F1672" s="56">
        <v>24</v>
      </c>
      <c r="G1672" s="54" t="s">
        <v>19</v>
      </c>
      <c r="H1672" s="54" t="s">
        <v>52</v>
      </c>
      <c r="I1672" s="54">
        <v>18</v>
      </c>
      <c r="J1672" s="57">
        <v>498</v>
      </c>
      <c r="K1672" s="57">
        <v>429</v>
      </c>
      <c r="L1672" s="57">
        <v>415</v>
      </c>
      <c r="M1672" s="57">
        <v>412</v>
      </c>
      <c r="N1672" s="57">
        <v>444</v>
      </c>
      <c r="O1672" s="57">
        <v>410</v>
      </c>
      <c r="P1672" s="57">
        <v>450</v>
      </c>
      <c r="Q1672" s="57">
        <v>436</v>
      </c>
      <c r="R1672" s="57">
        <v>452</v>
      </c>
      <c r="S1672" s="57">
        <v>500</v>
      </c>
      <c r="T1672" s="57">
        <v>466</v>
      </c>
      <c r="U1672" s="57">
        <v>508</v>
      </c>
    </row>
    <row r="1673" spans="1:21" x14ac:dyDescent="0.2">
      <c r="A1673" s="266" t="s">
        <v>172</v>
      </c>
      <c r="B1673" s="267" t="s">
        <v>172</v>
      </c>
      <c r="C1673" s="268" t="s">
        <v>172</v>
      </c>
      <c r="D1673" s="99" t="s">
        <v>28</v>
      </c>
      <c r="E1673" s="54">
        <v>5000886427</v>
      </c>
      <c r="F1673" s="56">
        <v>24</v>
      </c>
      <c r="G1673" s="54" t="s">
        <v>26</v>
      </c>
      <c r="H1673" s="54" t="s">
        <v>52</v>
      </c>
      <c r="I1673" s="54">
        <v>18</v>
      </c>
      <c r="J1673" s="57">
        <v>230</v>
      </c>
      <c r="K1673" s="57">
        <v>290</v>
      </c>
      <c r="L1673" s="57">
        <v>285</v>
      </c>
      <c r="M1673" s="57">
        <v>271</v>
      </c>
      <c r="N1673" s="57">
        <v>291</v>
      </c>
      <c r="O1673" s="57">
        <v>265</v>
      </c>
      <c r="P1673" s="57">
        <v>301</v>
      </c>
      <c r="Q1673" s="57">
        <v>292</v>
      </c>
      <c r="R1673" s="57">
        <v>307</v>
      </c>
      <c r="S1673" s="57">
        <v>337</v>
      </c>
      <c r="T1673" s="57">
        <v>317</v>
      </c>
      <c r="U1673" s="57">
        <v>348</v>
      </c>
    </row>
    <row r="1674" spans="1:21" x14ac:dyDescent="0.2">
      <c r="A1674" s="266" t="s">
        <v>172</v>
      </c>
      <c r="B1674" s="267" t="s">
        <v>172</v>
      </c>
      <c r="C1674" s="268" t="s">
        <v>172</v>
      </c>
      <c r="D1674" s="99" t="s">
        <v>28</v>
      </c>
      <c r="E1674" s="54">
        <v>5000372489</v>
      </c>
      <c r="F1674" s="56">
        <v>24</v>
      </c>
      <c r="G1674" s="54" t="s">
        <v>26</v>
      </c>
      <c r="H1674" s="54" t="s">
        <v>52</v>
      </c>
      <c r="I1674" s="54">
        <v>18</v>
      </c>
      <c r="J1674" s="57">
        <v>320</v>
      </c>
      <c r="K1674" s="57">
        <v>322</v>
      </c>
      <c r="L1674" s="57">
        <v>253</v>
      </c>
      <c r="M1674" s="57">
        <v>229</v>
      </c>
      <c r="N1674" s="57">
        <v>212</v>
      </c>
      <c r="O1674" s="57">
        <v>169</v>
      </c>
      <c r="P1674" s="57">
        <v>160</v>
      </c>
      <c r="Q1674" s="57">
        <v>172</v>
      </c>
      <c r="R1674" s="57">
        <v>178</v>
      </c>
      <c r="S1674" s="57">
        <v>210</v>
      </c>
      <c r="T1674" s="57">
        <v>212</v>
      </c>
      <c r="U1674" s="57">
        <v>276</v>
      </c>
    </row>
    <row r="1675" spans="1:21" x14ac:dyDescent="0.2">
      <c r="A1675" s="266" t="s">
        <v>172</v>
      </c>
      <c r="B1675" s="267" t="s">
        <v>172</v>
      </c>
      <c r="C1675" s="268" t="s">
        <v>172</v>
      </c>
      <c r="D1675" s="99" t="s">
        <v>28</v>
      </c>
      <c r="E1675" s="54">
        <v>5000548032</v>
      </c>
      <c r="F1675" s="56">
        <v>24</v>
      </c>
      <c r="G1675" s="54" t="s">
        <v>26</v>
      </c>
      <c r="H1675" s="54" t="s">
        <v>52</v>
      </c>
      <c r="I1675" s="54">
        <v>18</v>
      </c>
      <c r="J1675" s="57">
        <v>1241</v>
      </c>
      <c r="K1675" s="57">
        <v>1153</v>
      </c>
      <c r="L1675" s="57">
        <v>1158</v>
      </c>
      <c r="M1675" s="57">
        <v>984</v>
      </c>
      <c r="N1675" s="57">
        <v>975</v>
      </c>
      <c r="O1675" s="57">
        <v>927</v>
      </c>
      <c r="P1675" s="57">
        <v>770</v>
      </c>
      <c r="Q1675" s="57">
        <v>776</v>
      </c>
      <c r="R1675" s="57">
        <v>973</v>
      </c>
      <c r="S1675" s="57">
        <v>976</v>
      </c>
      <c r="T1675" s="57">
        <v>1139</v>
      </c>
      <c r="U1675" s="57">
        <v>1395</v>
      </c>
    </row>
    <row r="1676" spans="1:21" x14ac:dyDescent="0.2">
      <c r="A1676" s="266" t="s">
        <v>172</v>
      </c>
      <c r="B1676" s="267" t="s">
        <v>172</v>
      </c>
      <c r="C1676" s="268" t="s">
        <v>172</v>
      </c>
      <c r="D1676" s="99" t="s">
        <v>28</v>
      </c>
      <c r="E1676" s="54">
        <v>5001058652</v>
      </c>
      <c r="F1676" s="56">
        <v>24</v>
      </c>
      <c r="G1676" s="54" t="s">
        <v>26</v>
      </c>
      <c r="H1676" s="54" t="s">
        <v>52</v>
      </c>
      <c r="I1676" s="54">
        <v>18</v>
      </c>
      <c r="J1676" s="57">
        <v>820</v>
      </c>
      <c r="K1676" s="57">
        <v>800</v>
      </c>
      <c r="L1676" s="57">
        <v>684</v>
      </c>
      <c r="M1676" s="57">
        <v>661</v>
      </c>
      <c r="N1676" s="57">
        <v>689</v>
      </c>
      <c r="O1676" s="57">
        <v>617</v>
      </c>
      <c r="P1676" s="57">
        <v>624</v>
      </c>
      <c r="Q1676" s="57">
        <v>689</v>
      </c>
      <c r="R1676" s="57">
        <v>684</v>
      </c>
      <c r="S1676" s="57">
        <v>777</v>
      </c>
      <c r="T1676" s="57">
        <v>754</v>
      </c>
      <c r="U1676" s="57">
        <v>853</v>
      </c>
    </row>
    <row r="1677" spans="1:21" x14ac:dyDescent="0.2">
      <c r="A1677" s="266" t="s">
        <v>172</v>
      </c>
      <c r="B1677" s="267" t="s">
        <v>172</v>
      </c>
      <c r="C1677" s="268" t="s">
        <v>172</v>
      </c>
      <c r="D1677" s="99" t="s">
        <v>28</v>
      </c>
      <c r="E1677" s="54">
        <v>5001268510</v>
      </c>
      <c r="F1677" s="56">
        <v>24</v>
      </c>
      <c r="G1677" s="54" t="s">
        <v>19</v>
      </c>
      <c r="H1677" s="54" t="s">
        <v>52</v>
      </c>
      <c r="I1677" s="54">
        <v>18</v>
      </c>
      <c r="J1677" s="57">
        <v>70</v>
      </c>
      <c r="K1677" s="57">
        <v>60</v>
      </c>
      <c r="L1677" s="57">
        <v>60</v>
      </c>
      <c r="M1677" s="57">
        <v>40</v>
      </c>
      <c r="N1677" s="57">
        <v>47</v>
      </c>
      <c r="O1677" s="57">
        <v>33</v>
      </c>
      <c r="P1677" s="57">
        <v>32</v>
      </c>
      <c r="Q1677" s="57">
        <v>31</v>
      </c>
      <c r="R1677" s="57">
        <v>35</v>
      </c>
      <c r="S1677" s="57">
        <v>45</v>
      </c>
      <c r="T1677" s="57">
        <v>47</v>
      </c>
      <c r="U1677" s="57">
        <v>56</v>
      </c>
    </row>
    <row r="1678" spans="1:21" x14ac:dyDescent="0.2">
      <c r="A1678" s="266" t="s">
        <v>172</v>
      </c>
      <c r="B1678" s="267" t="s">
        <v>172</v>
      </c>
      <c r="C1678" s="268" t="s">
        <v>172</v>
      </c>
      <c r="D1678" s="99" t="s">
        <v>28</v>
      </c>
      <c r="E1678" s="54">
        <v>5001867821</v>
      </c>
      <c r="F1678" s="56">
        <v>24</v>
      </c>
      <c r="G1678" s="54" t="s">
        <v>26</v>
      </c>
      <c r="H1678" s="54" t="s">
        <v>52</v>
      </c>
      <c r="I1678" s="54">
        <v>18</v>
      </c>
      <c r="J1678" s="57">
        <v>321</v>
      </c>
      <c r="K1678" s="57">
        <v>278</v>
      </c>
      <c r="L1678" s="57">
        <v>270</v>
      </c>
      <c r="M1678" s="57">
        <v>266</v>
      </c>
      <c r="N1678" s="57">
        <v>293</v>
      </c>
      <c r="O1678" s="57">
        <v>269</v>
      </c>
      <c r="P1678" s="57">
        <v>294</v>
      </c>
      <c r="Q1678" s="57">
        <v>281</v>
      </c>
      <c r="R1678" s="57">
        <v>287</v>
      </c>
      <c r="S1678" s="57">
        <v>313</v>
      </c>
      <c r="T1678" s="57">
        <v>293</v>
      </c>
      <c r="U1678" s="57">
        <v>318</v>
      </c>
    </row>
    <row r="1679" spans="1:21" x14ac:dyDescent="0.2">
      <c r="A1679" s="266" t="s">
        <v>172</v>
      </c>
      <c r="B1679" s="267" t="s">
        <v>172</v>
      </c>
      <c r="C1679" s="268" t="s">
        <v>172</v>
      </c>
      <c r="D1679" s="99" t="s">
        <v>28</v>
      </c>
      <c r="E1679" s="54">
        <v>5001340662</v>
      </c>
      <c r="F1679" s="56">
        <v>24</v>
      </c>
      <c r="G1679" s="54" t="s">
        <v>26</v>
      </c>
      <c r="H1679" s="54" t="s">
        <v>52</v>
      </c>
      <c r="I1679" s="54">
        <v>18</v>
      </c>
      <c r="J1679" s="57">
        <v>228</v>
      </c>
      <c r="K1679" s="57">
        <v>223</v>
      </c>
      <c r="L1679" s="57">
        <v>178</v>
      </c>
      <c r="M1679" s="57">
        <v>157</v>
      </c>
      <c r="N1679" s="57">
        <v>145</v>
      </c>
      <c r="O1679" s="57">
        <v>109</v>
      </c>
      <c r="P1679" s="57">
        <v>104</v>
      </c>
      <c r="Q1679" s="57">
        <v>111</v>
      </c>
      <c r="R1679" s="57">
        <v>122</v>
      </c>
      <c r="S1679" s="57">
        <v>154</v>
      </c>
      <c r="T1679" s="57">
        <v>164</v>
      </c>
      <c r="U1679" s="57">
        <v>207</v>
      </c>
    </row>
    <row r="1680" spans="1:21" x14ac:dyDescent="0.2">
      <c r="A1680" s="266" t="s">
        <v>172</v>
      </c>
      <c r="B1680" s="267" t="s">
        <v>172</v>
      </c>
      <c r="C1680" s="268" t="s">
        <v>172</v>
      </c>
      <c r="D1680" s="99" t="s">
        <v>28</v>
      </c>
      <c r="E1680" s="54">
        <v>5000783124</v>
      </c>
      <c r="F1680" s="56">
        <v>24</v>
      </c>
      <c r="G1680" s="54" t="s">
        <v>19</v>
      </c>
      <c r="H1680" s="54" t="s">
        <v>52</v>
      </c>
      <c r="I1680" s="54">
        <v>18</v>
      </c>
      <c r="J1680" s="57">
        <v>860</v>
      </c>
      <c r="K1680" s="57">
        <v>970</v>
      </c>
      <c r="L1680" s="57">
        <v>760</v>
      </c>
      <c r="M1680" s="57">
        <v>710</v>
      </c>
      <c r="N1680" s="57">
        <v>710</v>
      </c>
      <c r="O1680" s="57">
        <v>605</v>
      </c>
      <c r="P1680" s="57">
        <v>614</v>
      </c>
      <c r="Q1680" s="57">
        <v>694</v>
      </c>
      <c r="R1680" s="57">
        <v>729</v>
      </c>
      <c r="S1680" s="57">
        <v>867</v>
      </c>
      <c r="T1680" s="57">
        <v>850</v>
      </c>
      <c r="U1680" s="57">
        <v>1012</v>
      </c>
    </row>
    <row r="1681" spans="1:21" x14ac:dyDescent="0.2">
      <c r="A1681" s="266" t="s">
        <v>172</v>
      </c>
      <c r="B1681" s="267" t="s">
        <v>172</v>
      </c>
      <c r="C1681" s="268" t="s">
        <v>172</v>
      </c>
      <c r="D1681" s="99" t="s">
        <v>28</v>
      </c>
      <c r="E1681" s="54">
        <v>5000878204</v>
      </c>
      <c r="F1681" s="56">
        <v>24</v>
      </c>
      <c r="G1681" s="54" t="s">
        <v>26</v>
      </c>
      <c r="H1681" s="54" t="s">
        <v>52</v>
      </c>
      <c r="I1681" s="54">
        <v>18</v>
      </c>
      <c r="J1681" s="57">
        <v>330</v>
      </c>
      <c r="K1681" s="57">
        <v>300</v>
      </c>
      <c r="L1681" s="57">
        <v>290</v>
      </c>
      <c r="M1681" s="57">
        <v>230</v>
      </c>
      <c r="N1681" s="57">
        <v>210</v>
      </c>
      <c r="O1681" s="57">
        <v>190</v>
      </c>
      <c r="P1681" s="57">
        <v>170</v>
      </c>
      <c r="Q1681" s="57">
        <v>178</v>
      </c>
      <c r="R1681" s="57">
        <v>218</v>
      </c>
      <c r="S1681" s="57">
        <v>233</v>
      </c>
      <c r="T1681" s="57">
        <v>282</v>
      </c>
      <c r="U1681" s="57">
        <v>370</v>
      </c>
    </row>
    <row r="1682" spans="1:21" x14ac:dyDescent="0.2">
      <c r="A1682" s="266" t="s">
        <v>172</v>
      </c>
      <c r="B1682" s="267" t="s">
        <v>172</v>
      </c>
      <c r="C1682" s="268" t="s">
        <v>172</v>
      </c>
      <c r="D1682" s="99" t="s">
        <v>28</v>
      </c>
      <c r="E1682" s="54">
        <v>5000536613</v>
      </c>
      <c r="F1682" s="56">
        <v>24</v>
      </c>
      <c r="G1682" s="54" t="s">
        <v>26</v>
      </c>
      <c r="H1682" s="54" t="s">
        <v>52</v>
      </c>
      <c r="I1682" s="54">
        <v>18</v>
      </c>
      <c r="J1682" s="57">
        <v>205</v>
      </c>
      <c r="K1682" s="57">
        <v>163</v>
      </c>
      <c r="L1682" s="57">
        <v>152</v>
      </c>
      <c r="M1682" s="57">
        <v>132</v>
      </c>
      <c r="N1682" s="57">
        <v>123</v>
      </c>
      <c r="O1682" s="57">
        <v>101</v>
      </c>
      <c r="P1682" s="57">
        <v>101</v>
      </c>
      <c r="Q1682" s="57">
        <v>95</v>
      </c>
      <c r="R1682" s="57">
        <v>111</v>
      </c>
      <c r="S1682" s="57">
        <v>139</v>
      </c>
      <c r="T1682" s="57">
        <v>147</v>
      </c>
      <c r="U1682" s="57">
        <v>166</v>
      </c>
    </row>
    <row r="1683" spans="1:21" x14ac:dyDescent="0.2">
      <c r="A1683" s="266" t="s">
        <v>172</v>
      </c>
      <c r="B1683" s="267" t="s">
        <v>172</v>
      </c>
      <c r="C1683" s="268" t="s">
        <v>172</v>
      </c>
      <c r="D1683" s="99" t="s">
        <v>28</v>
      </c>
      <c r="E1683" s="54">
        <v>5000994082</v>
      </c>
      <c r="F1683" s="56">
        <v>24</v>
      </c>
      <c r="G1683" s="54" t="s">
        <v>19</v>
      </c>
      <c r="H1683" s="54" t="s">
        <v>52</v>
      </c>
      <c r="I1683" s="54">
        <v>18</v>
      </c>
      <c r="J1683" s="57">
        <v>640</v>
      </c>
      <c r="K1683" s="57">
        <v>580</v>
      </c>
      <c r="L1683" s="57">
        <v>514</v>
      </c>
      <c r="M1683" s="57">
        <v>510</v>
      </c>
      <c r="N1683" s="57">
        <v>546</v>
      </c>
      <c r="O1683" s="57">
        <v>486</v>
      </c>
      <c r="P1683" s="57">
        <v>512</v>
      </c>
      <c r="Q1683" s="57">
        <v>500</v>
      </c>
      <c r="R1683" s="57">
        <v>529</v>
      </c>
      <c r="S1683" s="57">
        <v>604</v>
      </c>
      <c r="T1683" s="57">
        <v>587</v>
      </c>
      <c r="U1683" s="57">
        <v>656</v>
      </c>
    </row>
    <row r="1684" spans="1:21" x14ac:dyDescent="0.2">
      <c r="A1684" s="266" t="s">
        <v>172</v>
      </c>
      <c r="B1684" s="267" t="s">
        <v>172</v>
      </c>
      <c r="C1684" s="268" t="s">
        <v>172</v>
      </c>
      <c r="D1684" s="99" t="s">
        <v>28</v>
      </c>
      <c r="E1684" s="54">
        <v>5000958229</v>
      </c>
      <c r="F1684" s="56">
        <v>24</v>
      </c>
      <c r="G1684" s="54" t="s">
        <v>19</v>
      </c>
      <c r="H1684" s="54" t="s">
        <v>52</v>
      </c>
      <c r="I1684" s="54">
        <v>18</v>
      </c>
      <c r="J1684" s="57"/>
      <c r="K1684" s="57">
        <v>0</v>
      </c>
      <c r="L1684" s="57">
        <v>0</v>
      </c>
      <c r="M1684" s="57">
        <v>0</v>
      </c>
      <c r="N1684" s="57">
        <v>0</v>
      </c>
      <c r="O1684" s="57">
        <v>0</v>
      </c>
      <c r="P1684" s="57"/>
      <c r="Q1684" s="57"/>
      <c r="R1684" s="57"/>
      <c r="S1684" s="57"/>
      <c r="T1684" s="57"/>
      <c r="U1684" s="57"/>
    </row>
    <row r="1685" spans="1:21" x14ac:dyDescent="0.2">
      <c r="A1685" s="266" t="s">
        <v>172</v>
      </c>
      <c r="B1685" s="267" t="s">
        <v>172</v>
      </c>
      <c r="C1685" s="268" t="s">
        <v>172</v>
      </c>
      <c r="D1685" s="99" t="s">
        <v>28</v>
      </c>
      <c r="E1685" s="54">
        <v>5000768816</v>
      </c>
      <c r="F1685" s="56">
        <v>24</v>
      </c>
      <c r="G1685" s="54" t="s">
        <v>26</v>
      </c>
      <c r="H1685" s="54" t="s">
        <v>52</v>
      </c>
      <c r="I1685" s="54">
        <v>18</v>
      </c>
      <c r="J1685" s="57">
        <v>160</v>
      </c>
      <c r="K1685" s="57">
        <v>170</v>
      </c>
      <c r="L1685" s="57">
        <v>130</v>
      </c>
      <c r="M1685" s="57">
        <v>122</v>
      </c>
      <c r="N1685" s="57">
        <v>118</v>
      </c>
      <c r="O1685" s="57">
        <v>96</v>
      </c>
      <c r="P1685" s="57">
        <v>91</v>
      </c>
      <c r="Q1685" s="57">
        <v>101</v>
      </c>
      <c r="R1685" s="57">
        <v>102</v>
      </c>
      <c r="S1685" s="57">
        <v>118</v>
      </c>
      <c r="T1685" s="57">
        <v>117</v>
      </c>
      <c r="U1685" s="57">
        <v>150</v>
      </c>
    </row>
    <row r="1686" spans="1:21" x14ac:dyDescent="0.2">
      <c r="A1686" s="266" t="s">
        <v>172</v>
      </c>
      <c r="B1686" s="267" t="s">
        <v>172</v>
      </c>
      <c r="C1686" s="268" t="s">
        <v>172</v>
      </c>
      <c r="D1686" s="99" t="s">
        <v>28</v>
      </c>
      <c r="E1686" s="54">
        <v>5001981258</v>
      </c>
      <c r="F1686" s="56">
        <v>24</v>
      </c>
      <c r="G1686" s="54" t="s">
        <v>26</v>
      </c>
      <c r="H1686" s="54" t="s">
        <v>52</v>
      </c>
      <c r="I1686" s="54">
        <v>18</v>
      </c>
      <c r="J1686" s="57">
        <v>1091</v>
      </c>
      <c r="K1686" s="57">
        <v>995</v>
      </c>
      <c r="L1686" s="57">
        <v>955</v>
      </c>
      <c r="M1686" s="57">
        <v>783</v>
      </c>
      <c r="N1686" s="57">
        <v>711</v>
      </c>
      <c r="O1686" s="57">
        <v>634</v>
      </c>
      <c r="P1686" s="57">
        <v>541</v>
      </c>
      <c r="Q1686" s="57">
        <v>552</v>
      </c>
      <c r="R1686" s="57">
        <v>738</v>
      </c>
      <c r="S1686" s="57">
        <v>772</v>
      </c>
      <c r="T1686" s="57">
        <v>930</v>
      </c>
      <c r="U1686" s="57">
        <v>1190</v>
      </c>
    </row>
    <row r="1687" spans="1:21" x14ac:dyDescent="0.2">
      <c r="A1687" s="266" t="s">
        <v>172</v>
      </c>
      <c r="B1687" s="267" t="s">
        <v>172</v>
      </c>
      <c r="C1687" s="268" t="s">
        <v>172</v>
      </c>
      <c r="D1687" s="99" t="s">
        <v>28</v>
      </c>
      <c r="E1687" s="54">
        <v>5001959730</v>
      </c>
      <c r="F1687" s="56">
        <v>24</v>
      </c>
      <c r="G1687" s="54" t="s">
        <v>26</v>
      </c>
      <c r="H1687" s="54" t="s">
        <v>52</v>
      </c>
      <c r="I1687" s="54">
        <v>18</v>
      </c>
      <c r="J1687" s="57">
        <v>177</v>
      </c>
      <c r="K1687" s="57">
        <v>142</v>
      </c>
      <c r="L1687" s="57">
        <v>127</v>
      </c>
      <c r="M1687" s="57">
        <v>113</v>
      </c>
      <c r="N1687" s="57">
        <v>107</v>
      </c>
      <c r="O1687" s="57">
        <v>87</v>
      </c>
      <c r="P1687" s="57">
        <v>86</v>
      </c>
      <c r="Q1687" s="57">
        <v>85</v>
      </c>
      <c r="R1687" s="57">
        <v>99</v>
      </c>
      <c r="S1687" s="57">
        <v>123</v>
      </c>
      <c r="T1687" s="57">
        <v>132</v>
      </c>
      <c r="U1687" s="57">
        <v>156</v>
      </c>
    </row>
    <row r="1688" spans="1:21" x14ac:dyDescent="0.2">
      <c r="A1688" s="266" t="s">
        <v>172</v>
      </c>
      <c r="B1688" s="267" t="s">
        <v>172</v>
      </c>
      <c r="C1688" s="268" t="s">
        <v>172</v>
      </c>
      <c r="D1688" s="99" t="s">
        <v>28</v>
      </c>
      <c r="E1688" s="54">
        <v>5002025483</v>
      </c>
      <c r="F1688" s="56">
        <v>24</v>
      </c>
      <c r="G1688" s="54" t="s">
        <v>26</v>
      </c>
      <c r="H1688" s="54" t="s">
        <v>52</v>
      </c>
      <c r="I1688" s="54">
        <v>18</v>
      </c>
      <c r="J1688" s="57">
        <v>675</v>
      </c>
      <c r="K1688" s="57">
        <v>691</v>
      </c>
      <c r="L1688" s="57">
        <v>588</v>
      </c>
      <c r="M1688" s="57">
        <v>565</v>
      </c>
      <c r="N1688" s="57">
        <v>584</v>
      </c>
      <c r="O1688" s="57">
        <v>515</v>
      </c>
      <c r="P1688" s="57">
        <v>514</v>
      </c>
      <c r="Q1688" s="57">
        <v>560</v>
      </c>
      <c r="R1688" s="57">
        <v>558</v>
      </c>
      <c r="S1688" s="57">
        <v>635</v>
      </c>
      <c r="T1688" s="57">
        <v>613</v>
      </c>
      <c r="U1688" s="57">
        <v>701</v>
      </c>
    </row>
    <row r="1689" spans="1:21" x14ac:dyDescent="0.2">
      <c r="A1689" s="266" t="s">
        <v>172</v>
      </c>
      <c r="B1689" s="267" t="s">
        <v>172</v>
      </c>
      <c r="C1689" s="268" t="s">
        <v>172</v>
      </c>
      <c r="D1689" s="99" t="s">
        <v>28</v>
      </c>
      <c r="E1689" s="54">
        <v>5002086015</v>
      </c>
      <c r="F1689" s="56">
        <v>24</v>
      </c>
      <c r="G1689" s="54" t="s">
        <v>26</v>
      </c>
      <c r="H1689" s="54" t="s">
        <v>52</v>
      </c>
      <c r="I1689" s="54">
        <v>18</v>
      </c>
      <c r="J1689" s="57">
        <v>62.289000000000001</v>
      </c>
      <c r="K1689" s="57"/>
      <c r="L1689" s="57">
        <v>189.375</v>
      </c>
      <c r="M1689" s="57">
        <v>90</v>
      </c>
      <c r="N1689" s="57">
        <v>90.545000000000002</v>
      </c>
      <c r="O1689" s="57">
        <v>81.454999999999998</v>
      </c>
      <c r="P1689" s="57">
        <v>4.0969999999999898</v>
      </c>
      <c r="Q1689" s="57">
        <v>3.528</v>
      </c>
      <c r="R1689" s="57">
        <v>68</v>
      </c>
      <c r="S1689" s="57">
        <v>71</v>
      </c>
      <c r="T1689" s="57">
        <v>70</v>
      </c>
      <c r="U1689" s="57">
        <v>109</v>
      </c>
    </row>
    <row r="1690" spans="1:21" x14ac:dyDescent="0.2">
      <c r="A1690" s="266" t="s">
        <v>172</v>
      </c>
      <c r="B1690" s="267" t="s">
        <v>172</v>
      </c>
      <c r="C1690" s="268" t="s">
        <v>172</v>
      </c>
      <c r="D1690" s="99" t="s">
        <v>28</v>
      </c>
      <c r="E1690" s="54">
        <v>5001711994</v>
      </c>
      <c r="F1690" s="56">
        <v>24</v>
      </c>
      <c r="G1690" s="54" t="s">
        <v>26</v>
      </c>
      <c r="H1690" s="54" t="s">
        <v>52</v>
      </c>
      <c r="I1690" s="54">
        <v>18</v>
      </c>
      <c r="J1690" s="57">
        <v>1700</v>
      </c>
      <c r="K1690" s="57">
        <v>1990</v>
      </c>
      <c r="L1690" s="57">
        <v>1780</v>
      </c>
      <c r="M1690" s="57">
        <v>1640</v>
      </c>
      <c r="N1690" s="57">
        <v>1290</v>
      </c>
      <c r="O1690" s="57">
        <v>1150</v>
      </c>
      <c r="P1690" s="57">
        <v>310</v>
      </c>
      <c r="Q1690" s="57">
        <v>290</v>
      </c>
      <c r="R1690" s="57">
        <v>340</v>
      </c>
      <c r="S1690" s="57">
        <v>470</v>
      </c>
      <c r="T1690" s="57">
        <v>290</v>
      </c>
      <c r="U1690" s="57">
        <v>680</v>
      </c>
    </row>
    <row r="1691" spans="1:21" x14ac:dyDescent="0.2">
      <c r="A1691" s="266" t="s">
        <v>172</v>
      </c>
      <c r="B1691" s="267" t="s">
        <v>172</v>
      </c>
      <c r="C1691" s="268" t="s">
        <v>172</v>
      </c>
      <c r="D1691" s="99" t="s">
        <v>28</v>
      </c>
      <c r="E1691" s="54">
        <v>5001712403</v>
      </c>
      <c r="F1691" s="56">
        <v>24</v>
      </c>
      <c r="G1691" s="54" t="s">
        <v>26</v>
      </c>
      <c r="H1691" s="54" t="s">
        <v>52</v>
      </c>
      <c r="I1691" s="54">
        <v>18</v>
      </c>
      <c r="J1691" s="57">
        <v>4640</v>
      </c>
      <c r="K1691" s="57">
        <v>4960</v>
      </c>
      <c r="L1691" s="57">
        <v>4000</v>
      </c>
      <c r="M1691" s="57">
        <v>3360</v>
      </c>
      <c r="N1691" s="57">
        <v>2720</v>
      </c>
      <c r="O1691" s="57">
        <v>1920</v>
      </c>
      <c r="P1691" s="57">
        <v>800</v>
      </c>
      <c r="Q1691" s="57">
        <v>800</v>
      </c>
      <c r="R1691" s="57">
        <v>1120</v>
      </c>
      <c r="S1691" s="57">
        <v>2240</v>
      </c>
      <c r="T1691" s="57">
        <v>2720</v>
      </c>
      <c r="U1691" s="57">
        <v>3840</v>
      </c>
    </row>
    <row r="1692" spans="1:21" x14ac:dyDescent="0.2">
      <c r="A1692" s="266" t="s">
        <v>172</v>
      </c>
      <c r="B1692" s="267" t="s">
        <v>172</v>
      </c>
      <c r="C1692" s="268" t="s">
        <v>172</v>
      </c>
      <c r="D1692" s="99" t="s">
        <v>28</v>
      </c>
      <c r="E1692" s="54">
        <v>5001937868</v>
      </c>
      <c r="F1692" s="56">
        <v>24</v>
      </c>
      <c r="G1692" s="54" t="s">
        <v>26</v>
      </c>
      <c r="H1692" s="54" t="s">
        <v>52</v>
      </c>
      <c r="I1692" s="54">
        <v>18</v>
      </c>
      <c r="J1692" s="57">
        <v>8960</v>
      </c>
      <c r="K1692" s="57">
        <v>9880</v>
      </c>
      <c r="L1692" s="57">
        <v>9200</v>
      </c>
      <c r="M1692" s="57">
        <v>8840</v>
      </c>
      <c r="N1692" s="57">
        <v>9400</v>
      </c>
      <c r="O1692" s="57">
        <v>9000</v>
      </c>
      <c r="P1692" s="57">
        <v>9320</v>
      </c>
      <c r="Q1692" s="57">
        <v>9440</v>
      </c>
      <c r="R1692" s="57">
        <v>8160</v>
      </c>
      <c r="S1692" s="57">
        <v>8040</v>
      </c>
      <c r="T1692" s="57">
        <v>7640</v>
      </c>
      <c r="U1692" s="57">
        <v>8920</v>
      </c>
    </row>
    <row r="1693" spans="1:21" x14ac:dyDescent="0.2">
      <c r="A1693" s="266" t="s">
        <v>172</v>
      </c>
      <c r="B1693" s="267" t="s">
        <v>172</v>
      </c>
      <c r="C1693" s="268" t="s">
        <v>172</v>
      </c>
      <c r="D1693" s="99" t="s">
        <v>28</v>
      </c>
      <c r="E1693" s="54">
        <v>5001076483</v>
      </c>
      <c r="F1693" s="56">
        <v>24</v>
      </c>
      <c r="G1693" s="54" t="s">
        <v>26</v>
      </c>
      <c r="H1693" s="54" t="s">
        <v>52</v>
      </c>
      <c r="I1693" s="54">
        <v>18</v>
      </c>
      <c r="J1693" s="57">
        <v>31</v>
      </c>
      <c r="K1693" s="57">
        <v>32</v>
      </c>
      <c r="L1693" s="57">
        <v>29</v>
      </c>
      <c r="M1693" s="57">
        <v>29</v>
      </c>
      <c r="N1693" s="57">
        <v>32</v>
      </c>
      <c r="O1693" s="57">
        <v>30</v>
      </c>
      <c r="P1693" s="57">
        <v>31</v>
      </c>
      <c r="Q1693" s="57">
        <v>33</v>
      </c>
      <c r="R1693" s="57">
        <v>31</v>
      </c>
      <c r="S1693" s="57">
        <v>32</v>
      </c>
      <c r="T1693" s="57">
        <v>29</v>
      </c>
      <c r="U1693" s="57">
        <v>29</v>
      </c>
    </row>
    <row r="1694" spans="1:21" x14ac:dyDescent="0.2">
      <c r="A1694" s="266" t="s">
        <v>172</v>
      </c>
      <c r="B1694" s="267" t="s">
        <v>172</v>
      </c>
      <c r="C1694" s="268" t="s">
        <v>172</v>
      </c>
      <c r="D1694" s="99" t="s">
        <v>28</v>
      </c>
      <c r="E1694" s="54">
        <v>5000929210</v>
      </c>
      <c r="F1694" s="56">
        <v>24</v>
      </c>
      <c r="G1694" s="54" t="s">
        <v>26</v>
      </c>
      <c r="H1694" s="54" t="s">
        <v>52</v>
      </c>
      <c r="I1694" s="54">
        <v>18</v>
      </c>
      <c r="J1694" s="57">
        <v>24</v>
      </c>
      <c r="K1694" s="57">
        <v>27</v>
      </c>
      <c r="L1694" s="57">
        <v>24</v>
      </c>
      <c r="M1694" s="57">
        <v>24</v>
      </c>
      <c r="N1694" s="57">
        <v>26</v>
      </c>
      <c r="O1694" s="57">
        <v>27.242000000000001</v>
      </c>
      <c r="P1694" s="57">
        <v>21.757999999999999</v>
      </c>
      <c r="Q1694" s="57">
        <v>26</v>
      </c>
      <c r="R1694" s="57">
        <v>25</v>
      </c>
      <c r="S1694" s="57">
        <v>26</v>
      </c>
      <c r="T1694" s="57">
        <v>23</v>
      </c>
      <c r="U1694" s="57">
        <v>25</v>
      </c>
    </row>
    <row r="1695" spans="1:21" x14ac:dyDescent="0.2">
      <c r="A1695" s="266" t="s">
        <v>172</v>
      </c>
      <c r="B1695" s="267" t="s">
        <v>172</v>
      </c>
      <c r="C1695" s="268" t="s">
        <v>172</v>
      </c>
      <c r="D1695" s="99" t="s">
        <v>28</v>
      </c>
      <c r="E1695" s="54">
        <v>5000780922</v>
      </c>
      <c r="F1695" s="55">
        <v>25</v>
      </c>
      <c r="G1695" s="54" t="s">
        <v>25</v>
      </c>
      <c r="H1695" s="54" t="s">
        <v>52</v>
      </c>
      <c r="I1695" s="54">
        <v>18</v>
      </c>
      <c r="J1695" s="57">
        <v>17320</v>
      </c>
      <c r="K1695" s="57">
        <v>10400</v>
      </c>
      <c r="L1695" s="57">
        <v>21360</v>
      </c>
      <c r="M1695" s="57">
        <v>24040</v>
      </c>
      <c r="N1695" s="57">
        <v>22960</v>
      </c>
      <c r="O1695" s="57">
        <v>20400</v>
      </c>
      <c r="P1695" s="57">
        <v>18640</v>
      </c>
      <c r="Q1695" s="57">
        <v>18800</v>
      </c>
      <c r="R1695" s="57">
        <v>17640</v>
      </c>
      <c r="S1695" s="57">
        <v>19320</v>
      </c>
      <c r="T1695" s="57">
        <v>16440</v>
      </c>
      <c r="U1695" s="57">
        <v>19360</v>
      </c>
    </row>
    <row r="1696" spans="1:21" x14ac:dyDescent="0.2">
      <c r="A1696" s="266" t="s">
        <v>172</v>
      </c>
      <c r="B1696" s="267" t="s">
        <v>172</v>
      </c>
      <c r="C1696" s="268" t="s">
        <v>172</v>
      </c>
      <c r="D1696" s="99" t="s">
        <v>28</v>
      </c>
      <c r="E1696" s="54">
        <v>5001421269</v>
      </c>
      <c r="F1696" s="55">
        <v>25</v>
      </c>
      <c r="G1696" s="54" t="s">
        <v>25</v>
      </c>
      <c r="H1696" s="54" t="s">
        <v>52</v>
      </c>
      <c r="I1696" s="54">
        <v>18</v>
      </c>
      <c r="J1696" s="57">
        <v>43520</v>
      </c>
      <c r="K1696" s="57">
        <v>45840</v>
      </c>
      <c r="L1696" s="57">
        <v>40560</v>
      </c>
      <c r="M1696" s="57">
        <v>41240</v>
      </c>
      <c r="N1696" s="57">
        <v>43400</v>
      </c>
      <c r="O1696" s="57">
        <v>48200</v>
      </c>
      <c r="P1696" s="57">
        <v>51000</v>
      </c>
      <c r="Q1696" s="57">
        <v>56560</v>
      </c>
      <c r="R1696" s="57">
        <v>51840</v>
      </c>
      <c r="S1696" s="57">
        <v>47720</v>
      </c>
      <c r="T1696" s="57">
        <v>38720</v>
      </c>
      <c r="U1696" s="57">
        <v>43720</v>
      </c>
    </row>
    <row r="1697" spans="1:21" x14ac:dyDescent="0.2">
      <c r="A1697" s="266" t="s">
        <v>172</v>
      </c>
      <c r="B1697" s="267" t="s">
        <v>172</v>
      </c>
      <c r="C1697" s="268" t="s">
        <v>172</v>
      </c>
      <c r="D1697" s="99" t="s">
        <v>28</v>
      </c>
      <c r="E1697" s="54">
        <v>5000832240</v>
      </c>
      <c r="F1697" s="55">
        <v>25</v>
      </c>
      <c r="G1697" s="54" t="s">
        <v>25</v>
      </c>
      <c r="H1697" s="54" t="s">
        <v>52</v>
      </c>
      <c r="I1697" s="54">
        <v>18</v>
      </c>
      <c r="J1697" s="57">
        <v>46320</v>
      </c>
      <c r="K1697" s="57">
        <v>41000</v>
      </c>
      <c r="L1697" s="57">
        <v>42880</v>
      </c>
      <c r="M1697" s="57">
        <v>43120</v>
      </c>
      <c r="N1697" s="57">
        <v>52800</v>
      </c>
      <c r="O1697" s="57">
        <v>56680</v>
      </c>
      <c r="P1697" s="57">
        <v>43640</v>
      </c>
      <c r="Q1697" s="57">
        <v>51480</v>
      </c>
      <c r="R1697" s="57">
        <v>46080</v>
      </c>
      <c r="S1697" s="57">
        <v>45800</v>
      </c>
      <c r="T1697" s="57">
        <v>39480</v>
      </c>
      <c r="U1697" s="57">
        <v>45920</v>
      </c>
    </row>
    <row r="1698" spans="1:21" x14ac:dyDescent="0.2">
      <c r="A1698" s="266" t="s">
        <v>172</v>
      </c>
      <c r="B1698" s="267" t="s">
        <v>172</v>
      </c>
      <c r="C1698" s="268" t="s">
        <v>172</v>
      </c>
      <c r="D1698" s="99" t="s">
        <v>28</v>
      </c>
      <c r="E1698" s="54">
        <v>5001379325</v>
      </c>
      <c r="F1698" s="56">
        <v>24</v>
      </c>
      <c r="G1698" s="54" t="s">
        <v>26</v>
      </c>
      <c r="H1698" s="54" t="s">
        <v>52</v>
      </c>
      <c r="I1698" s="54">
        <v>18</v>
      </c>
      <c r="J1698" s="57">
        <v>4370</v>
      </c>
      <c r="K1698" s="57">
        <v>3610</v>
      </c>
      <c r="L1698" s="57">
        <v>3280</v>
      </c>
      <c r="M1698" s="57">
        <v>2780</v>
      </c>
      <c r="N1698" s="57">
        <v>3680</v>
      </c>
      <c r="O1698" s="57">
        <v>2750</v>
      </c>
      <c r="P1698" s="57">
        <v>3322</v>
      </c>
      <c r="Q1698" s="57">
        <v>1959</v>
      </c>
      <c r="R1698" s="57">
        <v>3090</v>
      </c>
      <c r="S1698" s="57">
        <v>2289</v>
      </c>
      <c r="T1698" s="57">
        <v>2094</v>
      </c>
      <c r="U1698" s="57">
        <v>2557</v>
      </c>
    </row>
    <row r="1699" spans="1:21" x14ac:dyDescent="0.2">
      <c r="A1699" s="266" t="s">
        <v>172</v>
      </c>
      <c r="B1699" s="267" t="s">
        <v>172</v>
      </c>
      <c r="C1699" s="268" t="s">
        <v>172</v>
      </c>
      <c r="D1699" s="99" t="s">
        <v>28</v>
      </c>
      <c r="E1699" s="54">
        <v>5000226362</v>
      </c>
      <c r="F1699" s="56">
        <v>24</v>
      </c>
      <c r="G1699" s="54" t="s">
        <v>26</v>
      </c>
      <c r="H1699" s="54" t="s">
        <v>52</v>
      </c>
      <c r="I1699" s="54">
        <v>18</v>
      </c>
      <c r="J1699" s="57">
        <v>877</v>
      </c>
      <c r="K1699" s="57">
        <v>861</v>
      </c>
      <c r="L1699" s="57">
        <v>800</v>
      </c>
      <c r="M1699" s="57">
        <v>618</v>
      </c>
      <c r="N1699" s="57">
        <v>254</v>
      </c>
      <c r="O1699" s="57">
        <v>125</v>
      </c>
      <c r="P1699" s="57">
        <v>33</v>
      </c>
      <c r="Q1699" s="57">
        <v>32</v>
      </c>
      <c r="R1699" s="57">
        <v>36</v>
      </c>
      <c r="S1699" s="57">
        <v>179</v>
      </c>
      <c r="T1699" s="57">
        <v>382</v>
      </c>
      <c r="U1699" s="57">
        <v>607</v>
      </c>
    </row>
    <row r="1700" spans="1:21" x14ac:dyDescent="0.2">
      <c r="A1700" s="266" t="s">
        <v>172</v>
      </c>
      <c r="B1700" s="267" t="s">
        <v>172</v>
      </c>
      <c r="C1700" s="268" t="s">
        <v>172</v>
      </c>
      <c r="D1700" s="99" t="s">
        <v>28</v>
      </c>
      <c r="E1700" s="54">
        <v>5002193668</v>
      </c>
      <c r="F1700" s="56">
        <v>24</v>
      </c>
      <c r="G1700" s="54" t="s">
        <v>26</v>
      </c>
      <c r="H1700" s="54" t="s">
        <v>52</v>
      </c>
      <c r="I1700" s="54">
        <v>18</v>
      </c>
      <c r="J1700" s="57">
        <v>395</v>
      </c>
      <c r="K1700" s="57">
        <v>415</v>
      </c>
      <c r="L1700" s="57">
        <v>401</v>
      </c>
      <c r="M1700" s="57">
        <v>367</v>
      </c>
      <c r="N1700" s="57">
        <v>304</v>
      </c>
      <c r="O1700" s="57">
        <v>283</v>
      </c>
      <c r="P1700" s="57">
        <v>278</v>
      </c>
      <c r="Q1700" s="57">
        <v>290</v>
      </c>
      <c r="R1700" s="57">
        <v>269</v>
      </c>
      <c r="S1700" s="57">
        <v>303</v>
      </c>
      <c r="T1700" s="57">
        <v>316</v>
      </c>
      <c r="U1700" s="57">
        <v>364</v>
      </c>
    </row>
    <row r="1701" spans="1:21" x14ac:dyDescent="0.2">
      <c r="A1701" s="266" t="s">
        <v>172</v>
      </c>
      <c r="B1701" s="267" t="s">
        <v>172</v>
      </c>
      <c r="C1701" s="268" t="s">
        <v>172</v>
      </c>
      <c r="D1701" s="99" t="s">
        <v>28</v>
      </c>
      <c r="E1701" s="54">
        <v>5000989123</v>
      </c>
      <c r="F1701" s="56">
        <v>24</v>
      </c>
      <c r="G1701" s="54" t="s">
        <v>26</v>
      </c>
      <c r="H1701" s="54" t="s">
        <v>52</v>
      </c>
      <c r="I1701" s="54">
        <v>18</v>
      </c>
      <c r="J1701" s="57">
        <v>570</v>
      </c>
      <c r="K1701" s="57">
        <v>570</v>
      </c>
      <c r="L1701" s="57">
        <v>476</v>
      </c>
      <c r="M1701" s="57">
        <v>444</v>
      </c>
      <c r="N1701" s="57">
        <v>447</v>
      </c>
      <c r="O1701" s="57">
        <v>399</v>
      </c>
      <c r="P1701" s="57">
        <v>392</v>
      </c>
      <c r="Q1701" s="57">
        <v>551</v>
      </c>
      <c r="R1701" s="57">
        <v>631</v>
      </c>
      <c r="S1701" s="57">
        <v>753</v>
      </c>
      <c r="T1701" s="57">
        <v>759</v>
      </c>
      <c r="U1701" s="57">
        <v>867</v>
      </c>
    </row>
    <row r="1702" spans="1:21" x14ac:dyDescent="0.2">
      <c r="A1702" s="266" t="s">
        <v>172</v>
      </c>
      <c r="B1702" s="267" t="s">
        <v>172</v>
      </c>
      <c r="C1702" s="268" t="s">
        <v>172</v>
      </c>
      <c r="D1702" s="99" t="s">
        <v>28</v>
      </c>
      <c r="E1702" s="54">
        <v>5001530174</v>
      </c>
      <c r="F1702" s="55">
        <v>25</v>
      </c>
      <c r="G1702" s="54" t="s">
        <v>25</v>
      </c>
      <c r="H1702" s="54" t="s">
        <v>52</v>
      </c>
      <c r="I1702" s="54">
        <v>18</v>
      </c>
      <c r="J1702" s="57">
        <v>19920</v>
      </c>
      <c r="K1702" s="57">
        <v>21680</v>
      </c>
      <c r="L1702" s="57">
        <v>19440</v>
      </c>
      <c r="M1702" s="57">
        <v>15840</v>
      </c>
      <c r="N1702" s="57">
        <v>16960</v>
      </c>
      <c r="O1702" s="57">
        <v>14720</v>
      </c>
      <c r="P1702" s="57">
        <v>13120</v>
      </c>
      <c r="Q1702" s="57">
        <v>16240</v>
      </c>
      <c r="R1702" s="57">
        <v>18720</v>
      </c>
      <c r="S1702" s="57">
        <v>24320</v>
      </c>
      <c r="T1702" s="57">
        <v>21440</v>
      </c>
      <c r="U1702" s="57">
        <v>19920</v>
      </c>
    </row>
    <row r="1703" spans="1:21" x14ac:dyDescent="0.2">
      <c r="A1703" s="266" t="s">
        <v>172</v>
      </c>
      <c r="B1703" s="267" t="s">
        <v>172</v>
      </c>
      <c r="C1703" s="268" t="s">
        <v>172</v>
      </c>
      <c r="D1703" s="99" t="s">
        <v>28</v>
      </c>
      <c r="E1703" s="54">
        <v>5001530542</v>
      </c>
      <c r="F1703" s="56">
        <v>24</v>
      </c>
      <c r="G1703" s="54" t="s">
        <v>26</v>
      </c>
      <c r="H1703" s="54" t="s">
        <v>52</v>
      </c>
      <c r="I1703" s="54">
        <v>18</v>
      </c>
      <c r="J1703" s="57">
        <v>9120</v>
      </c>
      <c r="K1703" s="57">
        <v>7320</v>
      </c>
      <c r="L1703" s="57">
        <v>3320</v>
      </c>
      <c r="M1703" s="57">
        <v>3040</v>
      </c>
      <c r="N1703" s="57">
        <v>1960</v>
      </c>
      <c r="O1703" s="57">
        <v>1400</v>
      </c>
      <c r="P1703" s="57">
        <v>1240</v>
      </c>
      <c r="Q1703" s="57">
        <v>1240</v>
      </c>
      <c r="R1703" s="57">
        <v>1240</v>
      </c>
      <c r="S1703" s="57">
        <v>1560</v>
      </c>
      <c r="T1703" s="57">
        <v>3560</v>
      </c>
      <c r="U1703" s="57">
        <v>6320</v>
      </c>
    </row>
    <row r="1704" spans="1:21" x14ac:dyDescent="0.2">
      <c r="A1704" s="266" t="s">
        <v>172</v>
      </c>
      <c r="B1704" s="267" t="s">
        <v>172</v>
      </c>
      <c r="C1704" s="268" t="s">
        <v>172</v>
      </c>
      <c r="D1704" s="99" t="s">
        <v>28</v>
      </c>
      <c r="E1704" s="54">
        <v>5002044465</v>
      </c>
      <c r="F1704" s="56">
        <v>24</v>
      </c>
      <c r="G1704" s="54" t="s">
        <v>26</v>
      </c>
      <c r="H1704" s="54" t="s">
        <v>52</v>
      </c>
      <c r="I1704" s="54">
        <v>18</v>
      </c>
      <c r="J1704" s="57">
        <v>3167</v>
      </c>
      <c r="K1704" s="57">
        <v>3280</v>
      </c>
      <c r="L1704" s="57">
        <v>4504</v>
      </c>
      <c r="M1704" s="57">
        <v>2685</v>
      </c>
      <c r="N1704" s="57">
        <v>1718</v>
      </c>
      <c r="O1704" s="57">
        <v>1081</v>
      </c>
      <c r="P1704" s="57">
        <v>383</v>
      </c>
      <c r="Q1704" s="57">
        <v>271</v>
      </c>
      <c r="R1704" s="57">
        <v>423</v>
      </c>
      <c r="S1704" s="57">
        <v>455</v>
      </c>
      <c r="T1704" s="57">
        <v>1821</v>
      </c>
      <c r="U1704" s="57">
        <v>2944</v>
      </c>
    </row>
    <row r="1705" spans="1:21" x14ac:dyDescent="0.2">
      <c r="A1705" s="266" t="s">
        <v>172</v>
      </c>
      <c r="B1705" s="267" t="s">
        <v>172</v>
      </c>
      <c r="C1705" s="268" t="s">
        <v>172</v>
      </c>
      <c r="D1705" s="99" t="s">
        <v>28</v>
      </c>
      <c r="E1705" s="54">
        <v>5001955473</v>
      </c>
      <c r="F1705" s="56">
        <v>24</v>
      </c>
      <c r="G1705" s="54" t="s">
        <v>26</v>
      </c>
      <c r="H1705" s="54" t="s">
        <v>52</v>
      </c>
      <c r="I1705" s="54">
        <v>18</v>
      </c>
      <c r="J1705" s="57">
        <v>10</v>
      </c>
      <c r="K1705" s="57">
        <v>10</v>
      </c>
      <c r="L1705" s="57">
        <v>15</v>
      </c>
      <c r="M1705" s="57">
        <v>9</v>
      </c>
      <c r="N1705" s="57">
        <v>11</v>
      </c>
      <c r="O1705" s="57">
        <v>9</v>
      </c>
      <c r="P1705" s="57">
        <v>10</v>
      </c>
      <c r="Q1705" s="57">
        <v>11</v>
      </c>
      <c r="R1705" s="57">
        <v>9</v>
      </c>
      <c r="S1705" s="57">
        <v>11</v>
      </c>
      <c r="T1705" s="57">
        <v>9</v>
      </c>
      <c r="U1705" s="57">
        <v>10</v>
      </c>
    </row>
    <row r="1706" spans="1:21" x14ac:dyDescent="0.2">
      <c r="A1706" s="266" t="s">
        <v>172</v>
      </c>
      <c r="B1706" s="267" t="s">
        <v>172</v>
      </c>
      <c r="C1706" s="268" t="s">
        <v>172</v>
      </c>
      <c r="D1706" s="99" t="s">
        <v>28</v>
      </c>
      <c r="E1706" s="54">
        <v>5000810337</v>
      </c>
      <c r="F1706" s="56">
        <v>24</v>
      </c>
      <c r="G1706" s="54" t="s">
        <v>26</v>
      </c>
      <c r="H1706" s="54" t="s">
        <v>52</v>
      </c>
      <c r="I1706" s="54">
        <v>18</v>
      </c>
      <c r="J1706" s="57">
        <v>9</v>
      </c>
      <c r="K1706" s="57">
        <v>9</v>
      </c>
      <c r="L1706" s="57">
        <v>9</v>
      </c>
      <c r="M1706" s="57">
        <v>9</v>
      </c>
      <c r="N1706" s="57">
        <v>9</v>
      </c>
      <c r="O1706" s="57">
        <v>10</v>
      </c>
      <c r="P1706" s="57">
        <v>10</v>
      </c>
      <c r="Q1706" s="57">
        <v>10</v>
      </c>
      <c r="R1706" s="57">
        <v>11</v>
      </c>
      <c r="S1706" s="57">
        <v>9</v>
      </c>
      <c r="T1706" s="57">
        <v>10</v>
      </c>
      <c r="U1706" s="57">
        <v>9</v>
      </c>
    </row>
    <row r="1707" spans="1:21" x14ac:dyDescent="0.2">
      <c r="A1707" s="266" t="s">
        <v>172</v>
      </c>
      <c r="B1707" s="267" t="s">
        <v>172</v>
      </c>
      <c r="C1707" s="268" t="s">
        <v>172</v>
      </c>
      <c r="D1707" s="99" t="s">
        <v>28</v>
      </c>
      <c r="E1707" s="54">
        <v>5001233416</v>
      </c>
      <c r="F1707" s="56">
        <v>24</v>
      </c>
      <c r="G1707" s="54" t="s">
        <v>26</v>
      </c>
      <c r="H1707" s="54" t="s">
        <v>52</v>
      </c>
      <c r="I1707" s="54">
        <v>18</v>
      </c>
      <c r="J1707" s="57">
        <v>9</v>
      </c>
      <c r="K1707" s="57">
        <v>9</v>
      </c>
      <c r="L1707" s="57">
        <v>10</v>
      </c>
      <c r="M1707" s="57">
        <v>9</v>
      </c>
      <c r="N1707" s="57">
        <v>9</v>
      </c>
      <c r="O1707" s="57">
        <v>10</v>
      </c>
      <c r="P1707" s="57">
        <v>10</v>
      </c>
      <c r="Q1707" s="57">
        <v>10</v>
      </c>
      <c r="R1707" s="57">
        <v>12</v>
      </c>
      <c r="S1707" s="57">
        <v>9</v>
      </c>
      <c r="T1707" s="57">
        <v>10</v>
      </c>
      <c r="U1707" s="57">
        <v>9</v>
      </c>
    </row>
    <row r="1708" spans="1:21" x14ac:dyDescent="0.2">
      <c r="A1708" s="266" t="s">
        <v>172</v>
      </c>
      <c r="B1708" s="267" t="s">
        <v>172</v>
      </c>
      <c r="C1708" s="268" t="s">
        <v>172</v>
      </c>
      <c r="D1708" s="99" t="s">
        <v>28</v>
      </c>
      <c r="E1708" s="54">
        <v>5000051645</v>
      </c>
      <c r="F1708" s="56">
        <v>24</v>
      </c>
      <c r="G1708" s="54" t="s">
        <v>26</v>
      </c>
      <c r="H1708" s="54" t="s">
        <v>52</v>
      </c>
      <c r="I1708" s="54">
        <v>18</v>
      </c>
      <c r="J1708" s="57"/>
      <c r="K1708" s="57"/>
      <c r="L1708" s="57"/>
      <c r="M1708" s="57"/>
      <c r="N1708" s="57"/>
      <c r="O1708" s="57"/>
      <c r="P1708" s="57">
        <v>2</v>
      </c>
      <c r="Q1708" s="57">
        <v>1</v>
      </c>
      <c r="R1708" s="57">
        <v>1</v>
      </c>
      <c r="S1708" s="57"/>
      <c r="T1708" s="57"/>
      <c r="U1708" s="57"/>
    </row>
    <row r="1709" spans="1:21" x14ac:dyDescent="0.2">
      <c r="A1709" s="266" t="s">
        <v>172</v>
      </c>
      <c r="B1709" s="267" t="s">
        <v>172</v>
      </c>
      <c r="C1709" s="268" t="s">
        <v>172</v>
      </c>
      <c r="D1709" s="99" t="s">
        <v>28</v>
      </c>
      <c r="E1709" s="54">
        <v>5000230597</v>
      </c>
      <c r="F1709" s="56">
        <v>24</v>
      </c>
      <c r="G1709" s="54" t="s">
        <v>26</v>
      </c>
      <c r="H1709" s="54" t="s">
        <v>52</v>
      </c>
      <c r="I1709" s="54">
        <v>18</v>
      </c>
      <c r="J1709" s="57">
        <v>2522</v>
      </c>
      <c r="K1709" s="57">
        <v>2974</v>
      </c>
      <c r="L1709" s="57">
        <v>2466</v>
      </c>
      <c r="M1709" s="57">
        <v>2197</v>
      </c>
      <c r="N1709" s="57">
        <v>1307</v>
      </c>
      <c r="O1709" s="57">
        <v>1110</v>
      </c>
      <c r="P1709" s="57">
        <v>928</v>
      </c>
      <c r="Q1709" s="57">
        <v>796</v>
      </c>
      <c r="R1709" s="57">
        <v>480</v>
      </c>
      <c r="S1709" s="57">
        <v>625</v>
      </c>
      <c r="T1709" s="57">
        <v>813</v>
      </c>
      <c r="U1709" s="57">
        <v>1277</v>
      </c>
    </row>
    <row r="1710" spans="1:21" x14ac:dyDescent="0.2">
      <c r="A1710" s="266" t="s">
        <v>172</v>
      </c>
      <c r="B1710" s="267" t="s">
        <v>172</v>
      </c>
      <c r="C1710" s="268" t="s">
        <v>172</v>
      </c>
      <c r="D1710" s="99" t="s">
        <v>28</v>
      </c>
      <c r="E1710" s="54">
        <v>5002011447</v>
      </c>
      <c r="F1710" s="56">
        <v>24</v>
      </c>
      <c r="G1710" s="54" t="s">
        <v>26</v>
      </c>
      <c r="H1710" s="54" t="s">
        <v>52</v>
      </c>
      <c r="I1710" s="54">
        <v>18</v>
      </c>
      <c r="J1710" s="57">
        <v>4038.12</v>
      </c>
      <c r="K1710" s="57">
        <v>2470</v>
      </c>
      <c r="L1710" s="57">
        <v>1210</v>
      </c>
      <c r="M1710" s="57">
        <v>1090</v>
      </c>
      <c r="N1710" s="57">
        <v>580</v>
      </c>
      <c r="O1710" s="57">
        <v>870</v>
      </c>
      <c r="P1710" s="57">
        <v>350</v>
      </c>
      <c r="Q1710" s="57">
        <v>350</v>
      </c>
      <c r="R1710" s="57">
        <v>310</v>
      </c>
      <c r="S1710" s="57">
        <v>1540</v>
      </c>
      <c r="T1710" s="57">
        <v>210</v>
      </c>
      <c r="U1710" s="57">
        <v>1610</v>
      </c>
    </row>
    <row r="1711" spans="1:21" x14ac:dyDescent="0.2">
      <c r="A1711" s="266" t="s">
        <v>172</v>
      </c>
      <c r="B1711" s="267" t="s">
        <v>172</v>
      </c>
      <c r="C1711" s="268" t="s">
        <v>172</v>
      </c>
      <c r="D1711" s="99" t="s">
        <v>28</v>
      </c>
      <c r="E1711" s="54">
        <v>5000484354</v>
      </c>
      <c r="F1711" s="56">
        <v>24</v>
      </c>
      <c r="G1711" s="54" t="s">
        <v>26</v>
      </c>
      <c r="H1711" s="54" t="s">
        <v>52</v>
      </c>
      <c r="I1711" s="54">
        <v>18</v>
      </c>
      <c r="J1711" s="57">
        <v>19</v>
      </c>
      <c r="K1711" s="57">
        <v>17</v>
      </c>
      <c r="L1711" s="57">
        <v>17</v>
      </c>
      <c r="M1711" s="57">
        <v>17</v>
      </c>
      <c r="N1711" s="57">
        <v>19</v>
      </c>
      <c r="O1711" s="57">
        <v>18</v>
      </c>
      <c r="P1711" s="57">
        <v>19</v>
      </c>
      <c r="Q1711" s="57">
        <v>17</v>
      </c>
      <c r="R1711" s="57">
        <v>18</v>
      </c>
      <c r="S1711" s="57">
        <v>19</v>
      </c>
      <c r="T1711" s="57">
        <v>16</v>
      </c>
      <c r="U1711" s="57">
        <v>18</v>
      </c>
    </row>
    <row r="1712" spans="1:21" x14ac:dyDescent="0.2">
      <c r="A1712" s="266" t="s">
        <v>172</v>
      </c>
      <c r="B1712" s="267" t="s">
        <v>172</v>
      </c>
      <c r="C1712" s="268" t="s">
        <v>172</v>
      </c>
      <c r="D1712" s="99" t="s">
        <v>28</v>
      </c>
      <c r="E1712" s="54">
        <v>5002121612</v>
      </c>
      <c r="F1712" s="56">
        <v>24</v>
      </c>
      <c r="G1712" s="54" t="s">
        <v>26</v>
      </c>
      <c r="H1712" s="54" t="s">
        <v>52</v>
      </c>
      <c r="I1712" s="54">
        <v>18</v>
      </c>
      <c r="J1712" s="57">
        <v>710</v>
      </c>
      <c r="K1712" s="57">
        <v>740</v>
      </c>
      <c r="L1712" s="57">
        <v>760</v>
      </c>
      <c r="M1712" s="57">
        <v>603</v>
      </c>
      <c r="N1712" s="57">
        <v>501</v>
      </c>
      <c r="O1712" s="57">
        <v>472</v>
      </c>
      <c r="P1712" s="57">
        <v>399</v>
      </c>
      <c r="Q1712" s="57">
        <v>374</v>
      </c>
      <c r="R1712" s="57">
        <v>435</v>
      </c>
      <c r="S1712" s="57">
        <v>400</v>
      </c>
      <c r="T1712" s="57">
        <v>475</v>
      </c>
      <c r="U1712" s="57">
        <v>622</v>
      </c>
    </row>
    <row r="1713" spans="1:21" x14ac:dyDescent="0.2">
      <c r="A1713" s="266" t="s">
        <v>172</v>
      </c>
      <c r="B1713" s="267" t="s">
        <v>172</v>
      </c>
      <c r="C1713" s="268" t="s">
        <v>172</v>
      </c>
      <c r="D1713" s="99" t="s">
        <v>28</v>
      </c>
      <c r="E1713" s="54">
        <v>5000684935</v>
      </c>
      <c r="F1713" s="56">
        <v>24</v>
      </c>
      <c r="G1713" s="54" t="s">
        <v>26</v>
      </c>
      <c r="H1713" s="54" t="s">
        <v>52</v>
      </c>
      <c r="I1713" s="54">
        <v>18</v>
      </c>
      <c r="J1713" s="57">
        <v>11920</v>
      </c>
      <c r="K1713" s="57">
        <v>11120</v>
      </c>
      <c r="L1713" s="57">
        <v>13080</v>
      </c>
      <c r="M1713" s="57">
        <v>11800</v>
      </c>
      <c r="N1713" s="57">
        <v>10400</v>
      </c>
      <c r="O1713" s="57">
        <v>6960</v>
      </c>
      <c r="P1713" s="57">
        <v>7440</v>
      </c>
      <c r="Q1713" s="57">
        <v>6320</v>
      </c>
      <c r="R1713" s="57">
        <v>6920</v>
      </c>
      <c r="S1713" s="57">
        <v>6720</v>
      </c>
      <c r="T1713" s="57">
        <v>7760</v>
      </c>
      <c r="U1713" s="57">
        <v>8680</v>
      </c>
    </row>
    <row r="1714" spans="1:21" x14ac:dyDescent="0.2">
      <c r="A1714" s="266" t="s">
        <v>172</v>
      </c>
      <c r="B1714" s="267" t="s">
        <v>172</v>
      </c>
      <c r="C1714" s="268" t="s">
        <v>172</v>
      </c>
      <c r="D1714" s="99" t="s">
        <v>28</v>
      </c>
      <c r="E1714" s="54">
        <v>5002106842</v>
      </c>
      <c r="F1714" s="56">
        <v>24</v>
      </c>
      <c r="G1714" s="54" t="s">
        <v>26</v>
      </c>
      <c r="H1714" s="54" t="s">
        <v>52</v>
      </c>
      <c r="I1714" s="54">
        <v>18</v>
      </c>
      <c r="J1714" s="57">
        <v>740</v>
      </c>
      <c r="K1714" s="57">
        <v>790</v>
      </c>
      <c r="L1714" s="57">
        <v>652</v>
      </c>
      <c r="M1714" s="57">
        <v>591</v>
      </c>
      <c r="N1714" s="57">
        <v>610</v>
      </c>
      <c r="O1714" s="57">
        <v>544</v>
      </c>
      <c r="P1714" s="57">
        <v>555</v>
      </c>
      <c r="Q1714" s="57">
        <v>648</v>
      </c>
      <c r="R1714" s="57">
        <v>644</v>
      </c>
      <c r="S1714" s="57">
        <v>695</v>
      </c>
      <c r="T1714" s="57">
        <v>666</v>
      </c>
      <c r="U1714" s="57">
        <v>754</v>
      </c>
    </row>
    <row r="1715" spans="1:21" x14ac:dyDescent="0.2">
      <c r="A1715" s="266" t="s">
        <v>172</v>
      </c>
      <c r="B1715" s="267" t="s">
        <v>172</v>
      </c>
      <c r="C1715" s="268" t="s">
        <v>172</v>
      </c>
      <c r="D1715" s="99" t="s">
        <v>28</v>
      </c>
      <c r="E1715" s="54">
        <v>5002191553</v>
      </c>
      <c r="F1715" s="55">
        <v>25</v>
      </c>
      <c r="G1715" s="54" t="s">
        <v>25</v>
      </c>
      <c r="H1715" s="54" t="s">
        <v>52</v>
      </c>
      <c r="I1715" s="54">
        <v>18</v>
      </c>
      <c r="J1715" s="57">
        <v>18330</v>
      </c>
      <c r="K1715" s="57">
        <v>18032.73</v>
      </c>
      <c r="L1715" s="57">
        <v>19699.27</v>
      </c>
      <c r="M1715" s="57">
        <v>19235</v>
      </c>
      <c r="N1715" s="57">
        <v>20471</v>
      </c>
      <c r="O1715" s="57">
        <v>23276</v>
      </c>
      <c r="P1715" s="57">
        <v>24720</v>
      </c>
      <c r="Q1715" s="57">
        <v>27135</v>
      </c>
      <c r="R1715" s="57">
        <v>24723</v>
      </c>
      <c r="S1715" s="57">
        <v>22387</v>
      </c>
      <c r="T1715" s="57">
        <v>17656</v>
      </c>
      <c r="U1715" s="57">
        <v>20162</v>
      </c>
    </row>
    <row r="1716" spans="1:21" x14ac:dyDescent="0.2">
      <c r="A1716" s="266" t="s">
        <v>172</v>
      </c>
      <c r="B1716" s="267" t="s">
        <v>172</v>
      </c>
      <c r="C1716" s="268" t="s">
        <v>172</v>
      </c>
      <c r="D1716" s="99" t="s">
        <v>28</v>
      </c>
      <c r="E1716" s="54">
        <v>5001605111</v>
      </c>
      <c r="F1716" s="56">
        <v>24</v>
      </c>
      <c r="G1716" s="54" t="s">
        <v>26</v>
      </c>
      <c r="H1716" s="54" t="s">
        <v>52</v>
      </c>
      <c r="I1716" s="54">
        <v>18</v>
      </c>
      <c r="J1716" s="57">
        <v>8321</v>
      </c>
      <c r="K1716" s="57">
        <v>10657</v>
      </c>
      <c r="L1716" s="57">
        <v>10214</v>
      </c>
      <c r="M1716" s="57">
        <v>6851</v>
      </c>
      <c r="N1716" s="57">
        <v>4962</v>
      </c>
      <c r="O1716" s="57">
        <v>4336</v>
      </c>
      <c r="P1716" s="57">
        <v>1877</v>
      </c>
      <c r="Q1716" s="57">
        <v>1249</v>
      </c>
      <c r="R1716" s="57">
        <v>2057</v>
      </c>
      <c r="S1716" s="57">
        <v>3474</v>
      </c>
      <c r="T1716" s="57">
        <v>5649</v>
      </c>
      <c r="U1716" s="57">
        <v>8041</v>
      </c>
    </row>
    <row r="1717" spans="1:21" x14ac:dyDescent="0.2">
      <c r="A1717" s="266" t="s">
        <v>172</v>
      </c>
      <c r="B1717" s="267" t="s">
        <v>172</v>
      </c>
      <c r="C1717" s="268" t="s">
        <v>172</v>
      </c>
      <c r="D1717" s="99" t="s">
        <v>28</v>
      </c>
      <c r="E1717" s="54">
        <v>5001605118</v>
      </c>
      <c r="F1717" s="56">
        <v>24</v>
      </c>
      <c r="G1717" s="54" t="s">
        <v>26</v>
      </c>
      <c r="H1717" s="54" t="s">
        <v>52</v>
      </c>
      <c r="I1717" s="54">
        <v>18</v>
      </c>
      <c r="J1717" s="57">
        <v>3383</v>
      </c>
      <c r="K1717" s="57">
        <v>2958</v>
      </c>
      <c r="L1717" s="57">
        <v>4370</v>
      </c>
      <c r="M1717" s="57">
        <v>2877</v>
      </c>
      <c r="N1717" s="57">
        <v>1588</v>
      </c>
      <c r="O1717" s="57">
        <v>816</v>
      </c>
      <c r="P1717" s="57">
        <v>284</v>
      </c>
      <c r="Q1717" s="57">
        <v>181</v>
      </c>
      <c r="R1717" s="57">
        <v>309</v>
      </c>
      <c r="S1717" s="57">
        <v>630</v>
      </c>
      <c r="T1717" s="57">
        <v>1724</v>
      </c>
      <c r="U1717" s="57">
        <v>2691</v>
      </c>
    </row>
    <row r="1718" spans="1:21" x14ac:dyDescent="0.2">
      <c r="A1718" s="266" t="s">
        <v>172</v>
      </c>
      <c r="B1718" s="267" t="s">
        <v>172</v>
      </c>
      <c r="C1718" s="268" t="s">
        <v>172</v>
      </c>
      <c r="D1718" s="99" t="s">
        <v>28</v>
      </c>
      <c r="E1718" s="54">
        <v>5001671064</v>
      </c>
      <c r="F1718" s="56">
        <v>24</v>
      </c>
      <c r="G1718" s="54" t="s">
        <v>26</v>
      </c>
      <c r="H1718" s="54" t="s">
        <v>52</v>
      </c>
      <c r="I1718" s="54">
        <v>18</v>
      </c>
      <c r="J1718" s="57">
        <v>1938</v>
      </c>
      <c r="K1718" s="57">
        <v>1714</v>
      </c>
      <c r="L1718" s="57">
        <v>2191</v>
      </c>
      <c r="M1718" s="57">
        <v>1654</v>
      </c>
      <c r="N1718" s="57">
        <v>1392</v>
      </c>
      <c r="O1718" s="57">
        <v>1318</v>
      </c>
      <c r="P1718" s="57">
        <v>1497</v>
      </c>
      <c r="Q1718" s="57">
        <v>1589</v>
      </c>
      <c r="R1718" s="57">
        <v>1530</v>
      </c>
      <c r="S1718" s="57">
        <v>1314</v>
      </c>
      <c r="T1718" s="57">
        <v>1417</v>
      </c>
      <c r="U1718" s="57">
        <v>1897</v>
      </c>
    </row>
    <row r="1719" spans="1:21" x14ac:dyDescent="0.2">
      <c r="A1719" s="266" t="s">
        <v>172</v>
      </c>
      <c r="B1719" s="267" t="s">
        <v>172</v>
      </c>
      <c r="C1719" s="268" t="s">
        <v>172</v>
      </c>
      <c r="D1719" s="99" t="s">
        <v>28</v>
      </c>
      <c r="E1719" s="54">
        <v>5001671081</v>
      </c>
      <c r="F1719" s="55">
        <v>25</v>
      </c>
      <c r="G1719" s="54" t="s">
        <v>25</v>
      </c>
      <c r="H1719" s="54" t="s">
        <v>52</v>
      </c>
      <c r="I1719" s="54">
        <v>18</v>
      </c>
      <c r="J1719" s="57">
        <v>20320</v>
      </c>
      <c r="K1719" s="57">
        <v>20560</v>
      </c>
      <c r="L1719" s="57">
        <v>21920</v>
      </c>
      <c r="M1719" s="57">
        <v>20000</v>
      </c>
      <c r="N1719" s="57">
        <v>15760</v>
      </c>
      <c r="O1719" s="57">
        <v>13440</v>
      </c>
      <c r="P1719" s="57">
        <v>15760</v>
      </c>
      <c r="Q1719" s="57">
        <v>15840</v>
      </c>
      <c r="R1719" s="57">
        <v>16080</v>
      </c>
      <c r="S1719" s="57">
        <v>12640</v>
      </c>
      <c r="T1719" s="57">
        <v>17280</v>
      </c>
      <c r="U1719" s="57">
        <v>20160</v>
      </c>
    </row>
    <row r="1720" spans="1:21" x14ac:dyDescent="0.2">
      <c r="A1720" s="266" t="s">
        <v>172</v>
      </c>
      <c r="B1720" s="267" t="s">
        <v>172</v>
      </c>
      <c r="C1720" s="268" t="s">
        <v>172</v>
      </c>
      <c r="D1720" s="99" t="s">
        <v>28</v>
      </c>
      <c r="E1720" s="54">
        <v>5001671412</v>
      </c>
      <c r="F1720" s="56">
        <v>24</v>
      </c>
      <c r="G1720" s="54" t="s">
        <v>26</v>
      </c>
      <c r="H1720" s="54" t="s">
        <v>52</v>
      </c>
      <c r="I1720" s="54">
        <v>18</v>
      </c>
      <c r="J1720" s="57">
        <v>2292</v>
      </c>
      <c r="K1720" s="57">
        <v>2073</v>
      </c>
      <c r="L1720" s="57">
        <v>2322</v>
      </c>
      <c r="M1720" s="57">
        <v>1687</v>
      </c>
      <c r="N1720" s="57">
        <v>1452</v>
      </c>
      <c r="O1720" s="57">
        <v>1301</v>
      </c>
      <c r="P1720" s="57">
        <v>845</v>
      </c>
      <c r="Q1720" s="57">
        <v>800</v>
      </c>
      <c r="R1720" s="57">
        <v>1058</v>
      </c>
      <c r="S1720" s="57">
        <v>1102</v>
      </c>
      <c r="T1720" s="57">
        <v>1670</v>
      </c>
      <c r="U1720" s="57">
        <v>2188</v>
      </c>
    </row>
    <row r="1721" spans="1:21" x14ac:dyDescent="0.2">
      <c r="A1721" s="266" t="s">
        <v>172</v>
      </c>
      <c r="B1721" s="267" t="s">
        <v>172</v>
      </c>
      <c r="C1721" s="268" t="s">
        <v>172</v>
      </c>
      <c r="D1721" s="99" t="s">
        <v>28</v>
      </c>
      <c r="E1721" s="54">
        <v>5001671429</v>
      </c>
      <c r="F1721" s="56">
        <v>24</v>
      </c>
      <c r="G1721" s="54" t="s">
        <v>26</v>
      </c>
      <c r="H1721" s="54" t="s">
        <v>52</v>
      </c>
      <c r="I1721" s="54">
        <v>18</v>
      </c>
      <c r="J1721" s="57">
        <v>2921</v>
      </c>
      <c r="K1721" s="57">
        <v>2954</v>
      </c>
      <c r="L1721" s="57">
        <v>3707</v>
      </c>
      <c r="M1721" s="57">
        <v>1998</v>
      </c>
      <c r="N1721" s="57">
        <v>1541</v>
      </c>
      <c r="O1721" s="57">
        <v>1544</v>
      </c>
      <c r="P1721" s="57">
        <v>1345</v>
      </c>
      <c r="Q1721" s="57">
        <v>1089</v>
      </c>
      <c r="R1721" s="57">
        <v>1460</v>
      </c>
      <c r="S1721" s="57">
        <v>1345</v>
      </c>
      <c r="T1721" s="57">
        <v>1412</v>
      </c>
      <c r="U1721" s="57">
        <v>2887</v>
      </c>
    </row>
    <row r="1722" spans="1:21" x14ac:dyDescent="0.2">
      <c r="A1722" s="266" t="s">
        <v>172</v>
      </c>
      <c r="B1722" s="267" t="s">
        <v>172</v>
      </c>
      <c r="C1722" s="268" t="s">
        <v>172</v>
      </c>
      <c r="D1722" s="99" t="s">
        <v>28</v>
      </c>
      <c r="E1722" s="54">
        <v>5001646487</v>
      </c>
      <c r="F1722" s="56">
        <v>24</v>
      </c>
      <c r="G1722" s="54" t="s">
        <v>26</v>
      </c>
      <c r="H1722" s="54" t="s">
        <v>52</v>
      </c>
      <c r="I1722" s="54">
        <v>18</v>
      </c>
      <c r="J1722" s="57">
        <v>12040</v>
      </c>
      <c r="K1722" s="57">
        <v>13040</v>
      </c>
      <c r="L1722" s="57">
        <v>11760</v>
      </c>
      <c r="M1722" s="57">
        <v>9280</v>
      </c>
      <c r="N1722" s="57">
        <v>7200</v>
      </c>
      <c r="O1722" s="57">
        <v>6400</v>
      </c>
      <c r="P1722" s="57">
        <v>7400</v>
      </c>
      <c r="Q1722" s="57">
        <v>6720</v>
      </c>
      <c r="R1722" s="57">
        <v>7160</v>
      </c>
      <c r="S1722" s="57">
        <v>6360</v>
      </c>
      <c r="T1722" s="57">
        <v>7280</v>
      </c>
      <c r="U1722" s="57">
        <v>9760</v>
      </c>
    </row>
    <row r="1723" spans="1:21" x14ac:dyDescent="0.2">
      <c r="A1723" s="266" t="s">
        <v>172</v>
      </c>
      <c r="B1723" s="267" t="s">
        <v>172</v>
      </c>
      <c r="C1723" s="268" t="s">
        <v>172</v>
      </c>
      <c r="D1723" s="99" t="s">
        <v>28</v>
      </c>
      <c r="E1723" s="54">
        <v>5000016695</v>
      </c>
      <c r="F1723" s="56">
        <v>24</v>
      </c>
      <c r="G1723" s="54" t="s">
        <v>26</v>
      </c>
      <c r="H1723" s="54" t="s">
        <v>52</v>
      </c>
      <c r="I1723" s="54">
        <v>18</v>
      </c>
      <c r="J1723" s="57">
        <v>7840</v>
      </c>
      <c r="K1723" s="57">
        <v>6880</v>
      </c>
      <c r="L1723" s="57">
        <v>7040</v>
      </c>
      <c r="M1723" s="57">
        <v>5240</v>
      </c>
      <c r="N1723" s="57">
        <v>5280</v>
      </c>
      <c r="O1723" s="57">
        <v>5880</v>
      </c>
      <c r="P1723" s="57">
        <v>6720</v>
      </c>
      <c r="Q1723" s="57">
        <v>6080</v>
      </c>
      <c r="R1723" s="57">
        <v>6800</v>
      </c>
      <c r="S1723" s="57">
        <v>4920</v>
      </c>
      <c r="T1723" s="57">
        <v>5160</v>
      </c>
      <c r="U1723" s="57">
        <v>6160</v>
      </c>
    </row>
    <row r="1724" spans="1:21" x14ac:dyDescent="0.2">
      <c r="A1724" s="266" t="s">
        <v>172</v>
      </c>
      <c r="B1724" s="267" t="s">
        <v>172</v>
      </c>
      <c r="C1724" s="268" t="s">
        <v>172</v>
      </c>
      <c r="D1724" s="99" t="s">
        <v>28</v>
      </c>
      <c r="E1724" s="54">
        <v>5000076045</v>
      </c>
      <c r="F1724" s="56">
        <v>24</v>
      </c>
      <c r="G1724" s="54" t="s">
        <v>26</v>
      </c>
      <c r="H1724" s="54" t="s">
        <v>52</v>
      </c>
      <c r="I1724" s="54">
        <v>18</v>
      </c>
      <c r="J1724" s="57">
        <v>3240</v>
      </c>
      <c r="K1724" s="57">
        <v>3280</v>
      </c>
      <c r="L1724" s="57">
        <v>3320</v>
      </c>
      <c r="M1724" s="57">
        <v>2960</v>
      </c>
      <c r="N1724" s="57">
        <v>2680</v>
      </c>
      <c r="O1724" s="57">
        <v>2840</v>
      </c>
      <c r="P1724" s="57">
        <v>2760</v>
      </c>
      <c r="Q1724" s="57">
        <v>2520</v>
      </c>
      <c r="R1724" s="57">
        <v>2880</v>
      </c>
      <c r="S1724" s="57">
        <v>2600</v>
      </c>
      <c r="T1724" s="57">
        <v>2840</v>
      </c>
      <c r="U1724" s="57">
        <v>2840</v>
      </c>
    </row>
    <row r="1725" spans="1:21" x14ac:dyDescent="0.2">
      <c r="A1725" s="266" t="s">
        <v>172</v>
      </c>
      <c r="B1725" s="267" t="s">
        <v>172</v>
      </c>
      <c r="C1725" s="268" t="s">
        <v>172</v>
      </c>
      <c r="D1725" s="99" t="s">
        <v>28</v>
      </c>
      <c r="E1725" s="54">
        <v>5001521137</v>
      </c>
      <c r="F1725" s="55">
        <v>25</v>
      </c>
      <c r="G1725" s="54" t="s">
        <v>25</v>
      </c>
      <c r="H1725" s="54" t="s">
        <v>52</v>
      </c>
      <c r="I1725" s="54">
        <v>18</v>
      </c>
      <c r="J1725" s="57">
        <v>13920</v>
      </c>
      <c r="K1725" s="57">
        <v>16680</v>
      </c>
      <c r="L1725" s="57">
        <v>17400</v>
      </c>
      <c r="M1725" s="57">
        <v>12720</v>
      </c>
      <c r="N1725" s="57">
        <v>8040</v>
      </c>
      <c r="O1725" s="57">
        <v>8520</v>
      </c>
      <c r="P1725" s="57">
        <v>15480</v>
      </c>
      <c r="Q1725" s="57">
        <v>14520</v>
      </c>
      <c r="R1725" s="57">
        <v>14400</v>
      </c>
      <c r="S1725" s="57">
        <v>7800</v>
      </c>
      <c r="T1725" s="57">
        <v>9000</v>
      </c>
      <c r="U1725" s="57">
        <v>15120</v>
      </c>
    </row>
    <row r="1726" spans="1:21" x14ac:dyDescent="0.2">
      <c r="A1726" s="266" t="s">
        <v>172</v>
      </c>
      <c r="B1726" s="267" t="s">
        <v>172</v>
      </c>
      <c r="C1726" s="268" t="s">
        <v>172</v>
      </c>
      <c r="D1726" s="99" t="s">
        <v>28</v>
      </c>
      <c r="E1726" s="54">
        <v>5001546089</v>
      </c>
      <c r="F1726" s="56">
        <v>24</v>
      </c>
      <c r="G1726" s="54" t="s">
        <v>26</v>
      </c>
      <c r="H1726" s="54" t="s">
        <v>52</v>
      </c>
      <c r="I1726" s="54">
        <v>18</v>
      </c>
      <c r="J1726" s="57">
        <v>12280</v>
      </c>
      <c r="K1726" s="57">
        <v>12160</v>
      </c>
      <c r="L1726" s="57">
        <v>13680</v>
      </c>
      <c r="M1726" s="57">
        <v>10240</v>
      </c>
      <c r="N1726" s="57">
        <v>6200</v>
      </c>
      <c r="O1726" s="57">
        <v>4160</v>
      </c>
      <c r="P1726" s="57">
        <v>2520</v>
      </c>
      <c r="Q1726" s="57">
        <v>1960</v>
      </c>
      <c r="R1726" s="57">
        <v>2440</v>
      </c>
      <c r="S1726" s="57">
        <v>4200</v>
      </c>
      <c r="T1726" s="57">
        <v>6840</v>
      </c>
      <c r="U1726" s="57">
        <v>10840</v>
      </c>
    </row>
    <row r="1727" spans="1:21" x14ac:dyDescent="0.2">
      <c r="A1727" s="266" t="s">
        <v>172</v>
      </c>
      <c r="B1727" s="267" t="s">
        <v>172</v>
      </c>
      <c r="C1727" s="268" t="s">
        <v>172</v>
      </c>
      <c r="D1727" s="99" t="s">
        <v>28</v>
      </c>
      <c r="E1727" s="54">
        <v>5000718691</v>
      </c>
      <c r="F1727" s="56">
        <v>24</v>
      </c>
      <c r="G1727" s="54" t="s">
        <v>26</v>
      </c>
      <c r="H1727" s="54" t="s">
        <v>52</v>
      </c>
      <c r="I1727" s="54">
        <v>18</v>
      </c>
      <c r="J1727" s="57">
        <v>3498</v>
      </c>
      <c r="K1727" s="57">
        <v>3218</v>
      </c>
      <c r="L1727" s="57">
        <v>3531</v>
      </c>
      <c r="M1727" s="57">
        <v>2959</v>
      </c>
      <c r="N1727" s="57">
        <v>2657</v>
      </c>
      <c r="O1727" s="57">
        <v>2308</v>
      </c>
      <c r="P1727" s="57">
        <v>2479</v>
      </c>
      <c r="Q1727" s="57">
        <v>2259</v>
      </c>
      <c r="R1727" s="57">
        <v>2370</v>
      </c>
      <c r="S1727" s="57">
        <v>2583</v>
      </c>
      <c r="T1727" s="57">
        <v>2873</v>
      </c>
      <c r="U1727" s="57">
        <v>3605</v>
      </c>
    </row>
    <row r="1728" spans="1:21" x14ac:dyDescent="0.2">
      <c r="A1728" s="266" t="s">
        <v>172</v>
      </c>
      <c r="B1728" s="267" t="s">
        <v>172</v>
      </c>
      <c r="C1728" s="268" t="s">
        <v>172</v>
      </c>
      <c r="D1728" s="99" t="s">
        <v>28</v>
      </c>
      <c r="E1728" s="54">
        <v>5001492620</v>
      </c>
      <c r="F1728" s="55">
        <v>25</v>
      </c>
      <c r="G1728" s="54" t="s">
        <v>25</v>
      </c>
      <c r="H1728" s="54" t="s">
        <v>52</v>
      </c>
      <c r="I1728" s="54">
        <v>18</v>
      </c>
      <c r="J1728" s="57">
        <v>17160</v>
      </c>
      <c r="K1728" s="57">
        <v>18040</v>
      </c>
      <c r="L1728" s="57">
        <v>17720</v>
      </c>
      <c r="M1728" s="57">
        <v>15760</v>
      </c>
      <c r="N1728" s="57">
        <v>15600</v>
      </c>
      <c r="O1728" s="57">
        <v>13800</v>
      </c>
      <c r="P1728" s="57">
        <v>13800</v>
      </c>
      <c r="Q1728" s="57">
        <v>12080</v>
      </c>
      <c r="R1728" s="57">
        <v>13440</v>
      </c>
      <c r="S1728" s="57">
        <v>14960</v>
      </c>
      <c r="T1728" s="57">
        <v>15960</v>
      </c>
      <c r="U1728" s="57">
        <v>18640</v>
      </c>
    </row>
    <row r="1729" spans="1:21" x14ac:dyDescent="0.2">
      <c r="A1729" s="266" t="s">
        <v>172</v>
      </c>
      <c r="B1729" s="267" t="s">
        <v>172</v>
      </c>
      <c r="C1729" s="268" t="s">
        <v>172</v>
      </c>
      <c r="D1729" s="99" t="s">
        <v>28</v>
      </c>
      <c r="E1729" s="54">
        <v>5001139959</v>
      </c>
      <c r="F1729" s="56">
        <v>24</v>
      </c>
      <c r="G1729" s="54" t="s">
        <v>26</v>
      </c>
      <c r="H1729" s="54" t="s">
        <v>52</v>
      </c>
      <c r="I1729" s="54">
        <v>18</v>
      </c>
      <c r="J1729" s="57">
        <v>1327</v>
      </c>
      <c r="K1729" s="57">
        <v>1291</v>
      </c>
      <c r="L1729" s="57">
        <v>1605</v>
      </c>
      <c r="M1729" s="57">
        <v>1213</v>
      </c>
      <c r="N1729" s="57">
        <v>1108</v>
      </c>
      <c r="O1729" s="57">
        <v>1040</v>
      </c>
      <c r="P1729" s="57">
        <v>1169</v>
      </c>
      <c r="Q1729" s="57">
        <v>1073</v>
      </c>
      <c r="R1729" s="57">
        <v>1098</v>
      </c>
      <c r="S1729" s="57">
        <v>1061</v>
      </c>
      <c r="T1729" s="57">
        <v>1144</v>
      </c>
      <c r="U1729" s="57">
        <v>1348</v>
      </c>
    </row>
    <row r="1730" spans="1:21" x14ac:dyDescent="0.2">
      <c r="A1730" s="266" t="s">
        <v>172</v>
      </c>
      <c r="B1730" s="267" t="s">
        <v>172</v>
      </c>
      <c r="C1730" s="268" t="s">
        <v>172</v>
      </c>
      <c r="D1730" s="99" t="s">
        <v>28</v>
      </c>
      <c r="E1730" s="54">
        <v>5001575741</v>
      </c>
      <c r="F1730" s="56">
        <v>24</v>
      </c>
      <c r="G1730" s="54" t="s">
        <v>26</v>
      </c>
      <c r="H1730" s="54" t="s">
        <v>52</v>
      </c>
      <c r="I1730" s="54">
        <v>18</v>
      </c>
      <c r="J1730" s="57">
        <v>940</v>
      </c>
      <c r="K1730" s="57">
        <v>839</v>
      </c>
      <c r="L1730" s="57">
        <v>864</v>
      </c>
      <c r="M1730" s="57">
        <v>736</v>
      </c>
      <c r="N1730" s="57">
        <v>657</v>
      </c>
      <c r="O1730" s="57">
        <v>592</v>
      </c>
      <c r="P1730" s="57">
        <v>585</v>
      </c>
      <c r="Q1730" s="57">
        <v>519</v>
      </c>
      <c r="R1730" s="57">
        <v>584</v>
      </c>
      <c r="S1730" s="57">
        <v>640</v>
      </c>
      <c r="T1730" s="57">
        <v>689</v>
      </c>
      <c r="U1730" s="57">
        <v>895</v>
      </c>
    </row>
    <row r="1731" spans="1:21" x14ac:dyDescent="0.2">
      <c r="A1731" s="266" t="s">
        <v>172</v>
      </c>
      <c r="B1731" s="267" t="s">
        <v>172</v>
      </c>
      <c r="C1731" s="268" t="s">
        <v>172</v>
      </c>
      <c r="D1731" s="99" t="s">
        <v>28</v>
      </c>
      <c r="E1731" s="54">
        <v>5001528339</v>
      </c>
      <c r="F1731" s="56">
        <v>24</v>
      </c>
      <c r="G1731" s="54" t="s">
        <v>26</v>
      </c>
      <c r="H1731" s="54" t="s">
        <v>52</v>
      </c>
      <c r="I1731" s="54">
        <v>18</v>
      </c>
      <c r="J1731" s="57">
        <v>3039.2</v>
      </c>
      <c r="K1731" s="57">
        <v>2800</v>
      </c>
      <c r="L1731" s="57">
        <v>3000</v>
      </c>
      <c r="M1731" s="57">
        <v>2600</v>
      </c>
      <c r="N1731" s="57">
        <v>2600</v>
      </c>
      <c r="O1731" s="57">
        <v>2480</v>
      </c>
      <c r="P1731" s="57">
        <v>2640</v>
      </c>
      <c r="Q1731" s="57">
        <v>2280</v>
      </c>
      <c r="R1731" s="57">
        <v>2200</v>
      </c>
      <c r="S1731" s="57">
        <v>2520</v>
      </c>
      <c r="T1731" s="57">
        <v>2680</v>
      </c>
      <c r="U1731" s="57">
        <v>3120</v>
      </c>
    </row>
    <row r="1732" spans="1:21" x14ac:dyDescent="0.2">
      <c r="A1732" s="266" t="s">
        <v>172</v>
      </c>
      <c r="B1732" s="267" t="s">
        <v>172</v>
      </c>
      <c r="C1732" s="268" t="s">
        <v>172</v>
      </c>
      <c r="D1732" s="99" t="s">
        <v>28</v>
      </c>
      <c r="E1732" s="54">
        <v>5002188603</v>
      </c>
      <c r="F1732" s="56">
        <v>24</v>
      </c>
      <c r="G1732" s="54" t="s">
        <v>26</v>
      </c>
      <c r="H1732" s="54" t="s">
        <v>52</v>
      </c>
      <c r="I1732" s="54">
        <v>18</v>
      </c>
      <c r="J1732" s="57">
        <v>516</v>
      </c>
      <c r="K1732" s="57">
        <v>510</v>
      </c>
      <c r="L1732" s="57">
        <v>408</v>
      </c>
      <c r="M1732" s="57">
        <v>353</v>
      </c>
      <c r="N1732" s="57">
        <v>327</v>
      </c>
      <c r="O1732" s="57">
        <v>285.57600000000002</v>
      </c>
      <c r="P1732" s="57">
        <v>238.42400000000001</v>
      </c>
      <c r="Q1732" s="57">
        <v>311</v>
      </c>
      <c r="R1732" s="57">
        <v>350</v>
      </c>
      <c r="S1732" s="57">
        <v>441</v>
      </c>
      <c r="T1732" s="57">
        <v>456</v>
      </c>
      <c r="U1732" s="57">
        <v>532</v>
      </c>
    </row>
    <row r="1733" spans="1:21" x14ac:dyDescent="0.2">
      <c r="A1733" s="266" t="s">
        <v>172</v>
      </c>
      <c r="B1733" s="267" t="s">
        <v>172</v>
      </c>
      <c r="C1733" s="268" t="s">
        <v>172</v>
      </c>
      <c r="D1733" s="99" t="s">
        <v>28</v>
      </c>
      <c r="E1733" s="54">
        <v>5002163899</v>
      </c>
      <c r="F1733" s="56">
        <v>24</v>
      </c>
      <c r="G1733" s="54" t="s">
        <v>26</v>
      </c>
      <c r="H1733" s="54" t="s">
        <v>52</v>
      </c>
      <c r="I1733" s="54">
        <v>18</v>
      </c>
      <c r="J1733" s="57">
        <v>1029</v>
      </c>
      <c r="K1733" s="57">
        <v>1014</v>
      </c>
      <c r="L1733" s="57">
        <v>808</v>
      </c>
      <c r="M1733" s="57">
        <v>700</v>
      </c>
      <c r="N1733" s="57">
        <v>648</v>
      </c>
      <c r="O1733" s="57">
        <v>536</v>
      </c>
      <c r="P1733" s="57">
        <v>499</v>
      </c>
      <c r="Q1733" s="57">
        <v>612</v>
      </c>
      <c r="R1733" s="57">
        <v>690</v>
      </c>
      <c r="S1733" s="57">
        <v>873</v>
      </c>
      <c r="T1733" s="57">
        <v>905</v>
      </c>
      <c r="U1733" s="57">
        <v>1058</v>
      </c>
    </row>
    <row r="1734" spans="1:21" x14ac:dyDescent="0.2">
      <c r="A1734" s="266" t="s">
        <v>172</v>
      </c>
      <c r="B1734" s="267" t="s">
        <v>172</v>
      </c>
      <c r="C1734" s="268" t="s">
        <v>172</v>
      </c>
      <c r="D1734" s="99" t="s">
        <v>28</v>
      </c>
      <c r="E1734" s="54">
        <v>5002189707</v>
      </c>
      <c r="F1734" s="56">
        <v>24</v>
      </c>
      <c r="G1734" s="54" t="s">
        <v>26</v>
      </c>
      <c r="H1734" s="54" t="s">
        <v>52</v>
      </c>
      <c r="I1734" s="54">
        <v>18</v>
      </c>
      <c r="J1734" s="57">
        <v>12</v>
      </c>
      <c r="K1734" s="57">
        <v>12</v>
      </c>
      <c r="L1734" s="57">
        <v>11</v>
      </c>
      <c r="M1734" s="57">
        <v>12</v>
      </c>
      <c r="N1734" s="57">
        <v>12</v>
      </c>
      <c r="O1734" s="57">
        <v>12</v>
      </c>
      <c r="P1734" s="57">
        <v>12</v>
      </c>
      <c r="Q1734" s="57">
        <v>13</v>
      </c>
      <c r="R1734" s="57">
        <v>12</v>
      </c>
      <c r="S1734" s="57">
        <v>12</v>
      </c>
      <c r="T1734" s="57">
        <v>12</v>
      </c>
      <c r="U1734" s="57">
        <v>11</v>
      </c>
    </row>
    <row r="1735" spans="1:21" x14ac:dyDescent="0.2">
      <c r="A1735" s="266" t="s">
        <v>172</v>
      </c>
      <c r="B1735" s="267" t="s">
        <v>172</v>
      </c>
      <c r="C1735" s="268" t="s">
        <v>172</v>
      </c>
      <c r="D1735" s="99" t="s">
        <v>28</v>
      </c>
      <c r="E1735" s="54">
        <v>5001631395</v>
      </c>
      <c r="F1735" s="55">
        <v>25</v>
      </c>
      <c r="G1735" s="54" t="s">
        <v>25</v>
      </c>
      <c r="H1735" s="54" t="s">
        <v>52</v>
      </c>
      <c r="I1735" s="54">
        <v>18</v>
      </c>
      <c r="J1735" s="57">
        <v>13520</v>
      </c>
      <c r="K1735" s="57">
        <v>14160</v>
      </c>
      <c r="L1735" s="57">
        <v>14800</v>
      </c>
      <c r="M1735" s="57">
        <v>11120</v>
      </c>
      <c r="N1735" s="57">
        <v>10720</v>
      </c>
      <c r="O1735" s="57">
        <v>9920</v>
      </c>
      <c r="P1735" s="57">
        <v>11680</v>
      </c>
      <c r="Q1735" s="57">
        <v>10720</v>
      </c>
      <c r="R1735" s="57">
        <v>16160</v>
      </c>
      <c r="S1735" s="57">
        <v>14640</v>
      </c>
      <c r="T1735" s="57">
        <v>16720</v>
      </c>
      <c r="U1735" s="57">
        <v>15760</v>
      </c>
    </row>
    <row r="1736" spans="1:21" x14ac:dyDescent="0.2">
      <c r="A1736" s="266" t="s">
        <v>172</v>
      </c>
      <c r="B1736" s="267" t="s">
        <v>172</v>
      </c>
      <c r="C1736" s="268" t="s">
        <v>172</v>
      </c>
      <c r="D1736" s="99" t="s">
        <v>28</v>
      </c>
      <c r="E1736" s="54">
        <v>5002074576</v>
      </c>
      <c r="F1736" s="56">
        <v>24</v>
      </c>
      <c r="G1736" s="54" t="s">
        <v>26</v>
      </c>
      <c r="H1736" s="54" t="s">
        <v>52</v>
      </c>
      <c r="I1736" s="54">
        <v>18</v>
      </c>
      <c r="J1736" s="57">
        <v>12</v>
      </c>
      <c r="K1736" s="57">
        <v>11</v>
      </c>
      <c r="L1736" s="57">
        <v>2</v>
      </c>
      <c r="M1736" s="57"/>
      <c r="N1736" s="57"/>
      <c r="O1736" s="57">
        <v>8</v>
      </c>
      <c r="P1736" s="57">
        <v>11</v>
      </c>
      <c r="Q1736" s="57">
        <v>11</v>
      </c>
      <c r="R1736" s="57">
        <v>12</v>
      </c>
      <c r="S1736" s="57">
        <v>11</v>
      </c>
      <c r="T1736" s="57">
        <v>11</v>
      </c>
      <c r="U1736" s="57">
        <v>12</v>
      </c>
    </row>
    <row r="1737" spans="1:21" x14ac:dyDescent="0.2">
      <c r="A1737" s="266" t="s">
        <v>172</v>
      </c>
      <c r="B1737" s="267" t="s">
        <v>172</v>
      </c>
      <c r="C1737" s="268" t="s">
        <v>172</v>
      </c>
      <c r="D1737" s="99" t="s">
        <v>28</v>
      </c>
      <c r="E1737" s="54">
        <v>5000968993</v>
      </c>
      <c r="F1737" s="56">
        <v>24</v>
      </c>
      <c r="G1737" s="54" t="s">
        <v>26</v>
      </c>
      <c r="H1737" s="54" t="s">
        <v>52</v>
      </c>
      <c r="I1737" s="54">
        <v>18</v>
      </c>
      <c r="J1737" s="57">
        <v>2428</v>
      </c>
      <c r="K1737" s="57">
        <v>2570</v>
      </c>
      <c r="L1737" s="57">
        <v>2257</v>
      </c>
      <c r="M1737" s="57">
        <v>2076</v>
      </c>
      <c r="N1737" s="57">
        <v>1128</v>
      </c>
      <c r="O1737" s="57">
        <v>188</v>
      </c>
      <c r="P1737" s="57">
        <v>0</v>
      </c>
      <c r="Q1737" s="57">
        <v>0</v>
      </c>
      <c r="R1737" s="57"/>
      <c r="S1737" s="57"/>
      <c r="T1737" s="57"/>
      <c r="U1737" s="57"/>
    </row>
    <row r="1738" spans="1:21" x14ac:dyDescent="0.2">
      <c r="A1738" s="266" t="s">
        <v>172</v>
      </c>
      <c r="B1738" s="267" t="s">
        <v>172</v>
      </c>
      <c r="C1738" s="268" t="s">
        <v>172</v>
      </c>
      <c r="D1738" s="99" t="s">
        <v>28</v>
      </c>
      <c r="E1738" s="54">
        <v>5002106845</v>
      </c>
      <c r="F1738" s="56">
        <v>24</v>
      </c>
      <c r="G1738" s="54" t="s">
        <v>26</v>
      </c>
      <c r="H1738" s="54" t="s">
        <v>52</v>
      </c>
      <c r="I1738" s="54">
        <v>18</v>
      </c>
      <c r="J1738" s="57">
        <v>1140</v>
      </c>
      <c r="K1738" s="57">
        <v>1200</v>
      </c>
      <c r="L1738" s="57">
        <v>1000</v>
      </c>
      <c r="M1738" s="57">
        <v>950</v>
      </c>
      <c r="N1738" s="57">
        <v>980</v>
      </c>
      <c r="O1738" s="57">
        <v>870</v>
      </c>
      <c r="P1738" s="57">
        <v>878</v>
      </c>
      <c r="Q1738" s="57">
        <v>972</v>
      </c>
      <c r="R1738" s="57">
        <v>966</v>
      </c>
      <c r="S1738" s="57">
        <v>1081</v>
      </c>
      <c r="T1738" s="57">
        <v>1041</v>
      </c>
      <c r="U1738" s="57">
        <v>1201</v>
      </c>
    </row>
    <row r="1739" spans="1:21" x14ac:dyDescent="0.2">
      <c r="A1739" s="266" t="s">
        <v>172</v>
      </c>
      <c r="B1739" s="267" t="s">
        <v>172</v>
      </c>
      <c r="C1739" s="268" t="s">
        <v>172</v>
      </c>
      <c r="D1739" s="99" t="s">
        <v>28</v>
      </c>
      <c r="E1739" s="54">
        <v>5002106838</v>
      </c>
      <c r="F1739" s="56">
        <v>24</v>
      </c>
      <c r="G1739" s="54" t="s">
        <v>26</v>
      </c>
      <c r="H1739" s="54" t="s">
        <v>52</v>
      </c>
      <c r="I1739" s="54">
        <v>18</v>
      </c>
      <c r="J1739" s="57">
        <v>710</v>
      </c>
      <c r="K1739" s="57">
        <v>730</v>
      </c>
      <c r="L1739" s="57">
        <v>608</v>
      </c>
      <c r="M1739" s="57">
        <v>576</v>
      </c>
      <c r="N1739" s="57">
        <v>593</v>
      </c>
      <c r="O1739" s="57">
        <v>539</v>
      </c>
      <c r="P1739" s="57">
        <v>547</v>
      </c>
      <c r="Q1739" s="57">
        <v>610</v>
      </c>
      <c r="R1739" s="57">
        <v>617</v>
      </c>
      <c r="S1739" s="57">
        <v>705</v>
      </c>
      <c r="T1739" s="57">
        <v>690</v>
      </c>
      <c r="U1739" s="57">
        <v>792</v>
      </c>
    </row>
    <row r="1740" spans="1:21" x14ac:dyDescent="0.2">
      <c r="A1740" s="266" t="s">
        <v>172</v>
      </c>
      <c r="B1740" s="267" t="s">
        <v>172</v>
      </c>
      <c r="C1740" s="268" t="s">
        <v>172</v>
      </c>
      <c r="D1740" s="99" t="s">
        <v>28</v>
      </c>
      <c r="E1740" s="54">
        <v>5002106841</v>
      </c>
      <c r="F1740" s="56">
        <v>24</v>
      </c>
      <c r="G1740" s="54" t="s">
        <v>26</v>
      </c>
      <c r="H1740" s="54" t="s">
        <v>52</v>
      </c>
      <c r="I1740" s="54">
        <v>18</v>
      </c>
      <c r="J1740" s="57">
        <v>1530</v>
      </c>
      <c r="K1740" s="57">
        <v>1580</v>
      </c>
      <c r="L1740" s="57">
        <v>1302</v>
      </c>
      <c r="M1740" s="57">
        <v>1196</v>
      </c>
      <c r="N1740" s="57">
        <v>1159</v>
      </c>
      <c r="O1740" s="57">
        <v>996</v>
      </c>
      <c r="P1740" s="57">
        <v>998</v>
      </c>
      <c r="Q1740" s="57">
        <v>1123</v>
      </c>
      <c r="R1740" s="57">
        <v>1203</v>
      </c>
      <c r="S1740" s="57">
        <v>1393</v>
      </c>
      <c r="T1740" s="57">
        <v>1392</v>
      </c>
      <c r="U1740" s="57">
        <v>1644</v>
      </c>
    </row>
    <row r="1741" spans="1:21" x14ac:dyDescent="0.2">
      <c r="A1741" s="266" t="s">
        <v>172</v>
      </c>
      <c r="B1741" s="267" t="s">
        <v>172</v>
      </c>
      <c r="C1741" s="268" t="s">
        <v>172</v>
      </c>
      <c r="D1741" s="99" t="s">
        <v>28</v>
      </c>
      <c r="E1741" s="54">
        <v>5002149872</v>
      </c>
      <c r="F1741" s="56">
        <v>24</v>
      </c>
      <c r="G1741" s="54" t="s">
        <v>26</v>
      </c>
      <c r="H1741" s="54" t="s">
        <v>52</v>
      </c>
      <c r="I1741" s="54">
        <v>18</v>
      </c>
      <c r="J1741" s="57">
        <v>584</v>
      </c>
      <c r="K1741" s="57">
        <v>541</v>
      </c>
      <c r="L1741" s="57">
        <v>578</v>
      </c>
      <c r="M1741" s="57">
        <v>511</v>
      </c>
      <c r="N1741" s="57">
        <v>478</v>
      </c>
      <c r="O1741" s="57">
        <v>463</v>
      </c>
      <c r="P1741" s="57">
        <v>437</v>
      </c>
      <c r="Q1741" s="57">
        <v>424</v>
      </c>
      <c r="R1741" s="57">
        <v>506</v>
      </c>
      <c r="S1741" s="57">
        <v>469</v>
      </c>
      <c r="T1741" s="57">
        <v>519</v>
      </c>
      <c r="U1741" s="57">
        <v>637</v>
      </c>
    </row>
    <row r="1742" spans="1:21" x14ac:dyDescent="0.2">
      <c r="A1742" s="266" t="s">
        <v>172</v>
      </c>
      <c r="B1742" s="267" t="s">
        <v>172</v>
      </c>
      <c r="C1742" s="268" t="s">
        <v>172</v>
      </c>
      <c r="D1742" s="99" t="s">
        <v>28</v>
      </c>
      <c r="E1742" s="54">
        <v>5002106840</v>
      </c>
      <c r="F1742" s="56">
        <v>24</v>
      </c>
      <c r="G1742" s="54" t="s">
        <v>26</v>
      </c>
      <c r="H1742" s="54" t="s">
        <v>52</v>
      </c>
      <c r="I1742" s="54">
        <v>18</v>
      </c>
      <c r="J1742" s="57">
        <v>72</v>
      </c>
      <c r="K1742" s="57">
        <v>68</v>
      </c>
      <c r="L1742" s="57">
        <v>49</v>
      </c>
      <c r="M1742" s="57">
        <v>43</v>
      </c>
      <c r="N1742" s="57">
        <v>39</v>
      </c>
      <c r="O1742" s="57">
        <v>33</v>
      </c>
      <c r="P1742" s="57">
        <v>30</v>
      </c>
      <c r="Q1742" s="57">
        <v>37</v>
      </c>
      <c r="R1742" s="57">
        <v>42</v>
      </c>
      <c r="S1742" s="57">
        <v>52</v>
      </c>
      <c r="T1742" s="57">
        <v>55</v>
      </c>
      <c r="U1742" s="57">
        <v>65</v>
      </c>
    </row>
    <row r="1743" spans="1:21" x14ac:dyDescent="0.2">
      <c r="A1743" s="266" t="s">
        <v>172</v>
      </c>
      <c r="B1743" s="267" t="s">
        <v>172</v>
      </c>
      <c r="C1743" s="268" t="s">
        <v>172</v>
      </c>
      <c r="D1743" s="99" t="s">
        <v>28</v>
      </c>
      <c r="E1743" s="54">
        <v>5002042854</v>
      </c>
      <c r="F1743" s="56">
        <v>24</v>
      </c>
      <c r="G1743" s="54" t="s">
        <v>26</v>
      </c>
      <c r="H1743" s="54" t="s">
        <v>52</v>
      </c>
      <c r="I1743" s="54">
        <v>18</v>
      </c>
      <c r="J1743" s="57">
        <v>87</v>
      </c>
      <c r="K1743" s="57">
        <v>86</v>
      </c>
      <c r="L1743" s="57">
        <v>69</v>
      </c>
      <c r="M1743" s="57">
        <v>59</v>
      </c>
      <c r="N1743" s="57">
        <v>57</v>
      </c>
      <c r="O1743" s="57">
        <v>48</v>
      </c>
      <c r="P1743" s="57">
        <v>45</v>
      </c>
      <c r="Q1743" s="57">
        <v>54</v>
      </c>
      <c r="R1743" s="57">
        <v>60</v>
      </c>
      <c r="S1743" s="57">
        <v>75</v>
      </c>
      <c r="T1743" s="57">
        <v>76</v>
      </c>
      <c r="U1743" s="57">
        <v>90</v>
      </c>
    </row>
    <row r="1744" spans="1:21" x14ac:dyDescent="0.2">
      <c r="A1744" s="266" t="s">
        <v>172</v>
      </c>
      <c r="B1744" s="267" t="s">
        <v>172</v>
      </c>
      <c r="C1744" s="268" t="s">
        <v>172</v>
      </c>
      <c r="D1744" s="99" t="s">
        <v>28</v>
      </c>
      <c r="E1744" s="54">
        <v>5002264323</v>
      </c>
      <c r="F1744" s="56">
        <v>24</v>
      </c>
      <c r="G1744" s="54" t="s">
        <v>26</v>
      </c>
      <c r="H1744" s="54" t="s">
        <v>52</v>
      </c>
      <c r="I1744" s="54">
        <v>18</v>
      </c>
      <c r="J1744" s="57">
        <v>14</v>
      </c>
      <c r="K1744" s="57">
        <v>12</v>
      </c>
      <c r="L1744" s="57">
        <v>14</v>
      </c>
      <c r="M1744" s="57">
        <v>14</v>
      </c>
      <c r="N1744" s="57">
        <v>16</v>
      </c>
      <c r="O1744" s="57">
        <v>14</v>
      </c>
      <c r="P1744" s="57">
        <v>16</v>
      </c>
      <c r="Q1744" s="57">
        <v>14</v>
      </c>
      <c r="R1744" s="57">
        <v>15</v>
      </c>
      <c r="S1744" s="57">
        <v>16</v>
      </c>
      <c r="T1744" s="57">
        <v>14</v>
      </c>
      <c r="U1744" s="57">
        <v>16</v>
      </c>
    </row>
    <row r="1745" spans="1:21" x14ac:dyDescent="0.2">
      <c r="A1745" s="266" t="s">
        <v>172</v>
      </c>
      <c r="B1745" s="267" t="s">
        <v>172</v>
      </c>
      <c r="C1745" s="268" t="s">
        <v>172</v>
      </c>
      <c r="D1745" s="99" t="s">
        <v>28</v>
      </c>
      <c r="E1745" s="54">
        <v>5002254106</v>
      </c>
      <c r="F1745" s="56">
        <v>24</v>
      </c>
      <c r="G1745" s="54" t="s">
        <v>26</v>
      </c>
      <c r="H1745" s="54" t="s">
        <v>52</v>
      </c>
      <c r="I1745" s="54">
        <v>18</v>
      </c>
      <c r="J1745" s="57">
        <v>373</v>
      </c>
      <c r="K1745" s="57">
        <v>416</v>
      </c>
      <c r="L1745" s="57">
        <v>337</v>
      </c>
      <c r="M1745" s="57">
        <v>259</v>
      </c>
      <c r="N1745" s="57">
        <v>201</v>
      </c>
      <c r="O1745" s="57">
        <v>197</v>
      </c>
      <c r="P1745" s="57">
        <v>284</v>
      </c>
      <c r="Q1745" s="57">
        <v>280</v>
      </c>
      <c r="R1745" s="57">
        <v>235</v>
      </c>
      <c r="S1745" s="57">
        <v>235</v>
      </c>
      <c r="T1745" s="57">
        <v>240</v>
      </c>
      <c r="U1745" s="57">
        <v>323</v>
      </c>
    </row>
    <row r="1746" spans="1:21" x14ac:dyDescent="0.2">
      <c r="A1746" s="266" t="s">
        <v>172</v>
      </c>
      <c r="B1746" s="267" t="s">
        <v>172</v>
      </c>
      <c r="C1746" s="268" t="s">
        <v>172</v>
      </c>
      <c r="D1746" s="99" t="s">
        <v>28</v>
      </c>
      <c r="E1746" s="54">
        <v>5000964785</v>
      </c>
      <c r="F1746" s="56">
        <v>24</v>
      </c>
      <c r="G1746" s="54" t="s">
        <v>26</v>
      </c>
      <c r="H1746" s="54" t="s">
        <v>52</v>
      </c>
      <c r="I1746" s="54">
        <v>18</v>
      </c>
      <c r="J1746" s="57">
        <v>186</v>
      </c>
      <c r="K1746" s="57">
        <v>151</v>
      </c>
      <c r="L1746" s="57">
        <v>134</v>
      </c>
      <c r="M1746" s="57">
        <v>122</v>
      </c>
      <c r="N1746" s="57">
        <v>115</v>
      </c>
      <c r="O1746" s="57">
        <v>93</v>
      </c>
      <c r="P1746" s="57">
        <v>97</v>
      </c>
      <c r="Q1746" s="57">
        <v>102</v>
      </c>
      <c r="R1746" s="57">
        <v>122</v>
      </c>
      <c r="S1746" s="57">
        <v>153</v>
      </c>
      <c r="T1746" s="57">
        <v>161</v>
      </c>
      <c r="U1746" s="57">
        <v>189</v>
      </c>
    </row>
    <row r="1747" spans="1:21" x14ac:dyDescent="0.2">
      <c r="A1747" s="266" t="s">
        <v>172</v>
      </c>
      <c r="B1747" s="267" t="s">
        <v>172</v>
      </c>
      <c r="C1747" s="268" t="s">
        <v>172</v>
      </c>
      <c r="D1747" s="99" t="s">
        <v>28</v>
      </c>
      <c r="E1747" s="54">
        <v>5002250993</v>
      </c>
      <c r="F1747" s="56">
        <v>24</v>
      </c>
      <c r="G1747" s="54" t="s">
        <v>26</v>
      </c>
      <c r="H1747" s="54" t="s">
        <v>52</v>
      </c>
      <c r="I1747" s="54">
        <v>18</v>
      </c>
      <c r="J1747" s="57">
        <v>830</v>
      </c>
      <c r="K1747" s="57">
        <v>770</v>
      </c>
      <c r="L1747" s="57">
        <v>810</v>
      </c>
      <c r="M1747" s="57">
        <v>670</v>
      </c>
      <c r="N1747" s="57">
        <v>650</v>
      </c>
      <c r="O1747" s="57">
        <v>660</v>
      </c>
      <c r="P1747" s="57">
        <v>634</v>
      </c>
      <c r="Q1747" s="57">
        <v>636</v>
      </c>
      <c r="R1747" s="57">
        <v>766</v>
      </c>
      <c r="S1747" s="57">
        <v>749</v>
      </c>
      <c r="T1747" s="57">
        <v>836</v>
      </c>
      <c r="U1747" s="57">
        <v>912</v>
      </c>
    </row>
    <row r="1748" spans="1:21" x14ac:dyDescent="0.2">
      <c r="A1748" s="266" t="s">
        <v>172</v>
      </c>
      <c r="B1748" s="267" t="s">
        <v>172</v>
      </c>
      <c r="C1748" s="268" t="s">
        <v>172</v>
      </c>
      <c r="D1748" s="99" t="s">
        <v>28</v>
      </c>
      <c r="E1748" s="54">
        <v>5002332989</v>
      </c>
      <c r="F1748" s="56">
        <v>24</v>
      </c>
      <c r="G1748" s="54" t="s">
        <v>26</v>
      </c>
      <c r="H1748" s="54" t="s">
        <v>52</v>
      </c>
      <c r="I1748" s="54">
        <v>18</v>
      </c>
      <c r="J1748" s="57">
        <v>241</v>
      </c>
      <c r="K1748" s="57">
        <v>233</v>
      </c>
      <c r="L1748" s="57">
        <v>206</v>
      </c>
      <c r="M1748" s="57">
        <v>195</v>
      </c>
      <c r="N1748" s="57">
        <v>211</v>
      </c>
      <c r="O1748" s="57">
        <v>173</v>
      </c>
      <c r="P1748" s="57">
        <v>210</v>
      </c>
      <c r="Q1748" s="57">
        <v>207</v>
      </c>
      <c r="R1748" s="57">
        <v>213</v>
      </c>
      <c r="S1748" s="57">
        <v>225</v>
      </c>
      <c r="T1748" s="57">
        <v>211</v>
      </c>
      <c r="U1748" s="57">
        <v>257</v>
      </c>
    </row>
    <row r="1749" spans="1:21" x14ac:dyDescent="0.2">
      <c r="A1749" s="266" t="s">
        <v>172</v>
      </c>
      <c r="B1749" s="267" t="s">
        <v>172</v>
      </c>
      <c r="C1749" s="268" t="s">
        <v>172</v>
      </c>
      <c r="D1749" s="99" t="s">
        <v>28</v>
      </c>
      <c r="E1749" s="54">
        <v>5000230803</v>
      </c>
      <c r="F1749" s="56">
        <v>24</v>
      </c>
      <c r="G1749" s="54" t="s">
        <v>26</v>
      </c>
      <c r="H1749" s="54" t="s">
        <v>52</v>
      </c>
      <c r="I1749" s="54">
        <v>18</v>
      </c>
      <c r="J1749" s="57">
        <v>190</v>
      </c>
      <c r="K1749" s="57">
        <v>160</v>
      </c>
      <c r="L1749" s="57">
        <v>140</v>
      </c>
      <c r="M1749" s="57">
        <v>111.11</v>
      </c>
      <c r="N1749" s="57">
        <v>75.42</v>
      </c>
      <c r="O1749" s="57">
        <v>96.77</v>
      </c>
      <c r="P1749" s="57">
        <v>136.69999999999999</v>
      </c>
      <c r="Q1749" s="57">
        <v>80</v>
      </c>
      <c r="R1749" s="57">
        <v>80</v>
      </c>
      <c r="S1749" s="57">
        <v>100</v>
      </c>
      <c r="T1749" s="57">
        <v>100</v>
      </c>
      <c r="U1749" s="57">
        <v>140</v>
      </c>
    </row>
    <row r="1750" spans="1:21" x14ac:dyDescent="0.2">
      <c r="A1750" s="266" t="s">
        <v>172</v>
      </c>
      <c r="B1750" s="267" t="s">
        <v>172</v>
      </c>
      <c r="C1750" s="268" t="s">
        <v>172</v>
      </c>
      <c r="D1750" s="99" t="s">
        <v>28</v>
      </c>
      <c r="E1750" s="54">
        <v>5002337416</v>
      </c>
      <c r="F1750" s="56">
        <v>24</v>
      </c>
      <c r="G1750" s="54" t="s">
        <v>26</v>
      </c>
      <c r="H1750" s="54" t="s">
        <v>52</v>
      </c>
      <c r="I1750" s="54">
        <v>18</v>
      </c>
      <c r="J1750" s="57">
        <v>626</v>
      </c>
      <c r="K1750" s="57">
        <v>576</v>
      </c>
      <c r="L1750" s="57">
        <v>581</v>
      </c>
      <c r="M1750" s="57">
        <v>586</v>
      </c>
      <c r="N1750" s="57">
        <v>604</v>
      </c>
      <c r="O1750" s="57">
        <v>614</v>
      </c>
      <c r="P1750" s="57">
        <v>623</v>
      </c>
      <c r="Q1750" s="57">
        <v>585</v>
      </c>
      <c r="R1750" s="57">
        <v>720</v>
      </c>
      <c r="S1750" s="57">
        <v>695</v>
      </c>
      <c r="T1750" s="57">
        <v>643</v>
      </c>
      <c r="U1750" s="57">
        <v>804</v>
      </c>
    </row>
    <row r="1751" spans="1:21" x14ac:dyDescent="0.2">
      <c r="A1751" s="266" t="s">
        <v>172</v>
      </c>
      <c r="B1751" s="267" t="s">
        <v>172</v>
      </c>
      <c r="C1751" s="268" t="s">
        <v>172</v>
      </c>
      <c r="D1751" s="99" t="s">
        <v>28</v>
      </c>
      <c r="E1751" s="54">
        <v>5001261329</v>
      </c>
      <c r="F1751" s="56">
        <v>24</v>
      </c>
      <c r="G1751" s="54" t="s">
        <v>26</v>
      </c>
      <c r="H1751" s="54" t="s">
        <v>52</v>
      </c>
      <c r="I1751" s="54">
        <v>18</v>
      </c>
      <c r="J1751" s="57">
        <v>3480</v>
      </c>
      <c r="K1751" s="57">
        <v>3160</v>
      </c>
      <c r="L1751" s="57">
        <v>3480</v>
      </c>
      <c r="M1751" s="57">
        <v>3160</v>
      </c>
      <c r="N1751" s="57">
        <v>3280</v>
      </c>
      <c r="O1751" s="57">
        <v>3320</v>
      </c>
      <c r="P1751" s="57">
        <v>4080</v>
      </c>
      <c r="Q1751" s="57">
        <v>3760</v>
      </c>
      <c r="R1751" s="57">
        <v>4160</v>
      </c>
      <c r="S1751" s="57">
        <v>3360</v>
      </c>
      <c r="T1751" s="57">
        <v>2960</v>
      </c>
      <c r="U1751" s="57">
        <v>3120</v>
      </c>
    </row>
    <row r="1752" spans="1:21" x14ac:dyDescent="0.2">
      <c r="A1752" s="266" t="s">
        <v>172</v>
      </c>
      <c r="B1752" s="267" t="s">
        <v>172</v>
      </c>
      <c r="C1752" s="268" t="s">
        <v>172</v>
      </c>
      <c r="D1752" s="99" t="s">
        <v>28</v>
      </c>
      <c r="E1752" s="54">
        <v>5001771328</v>
      </c>
      <c r="F1752" s="56">
        <v>24</v>
      </c>
      <c r="G1752" s="54" t="s">
        <v>26</v>
      </c>
      <c r="H1752" s="54" t="s">
        <v>52</v>
      </c>
      <c r="I1752" s="54">
        <v>18</v>
      </c>
      <c r="J1752" s="57">
        <v>1820</v>
      </c>
      <c r="K1752" s="57">
        <v>1960</v>
      </c>
      <c r="L1752" s="57">
        <v>1776</v>
      </c>
      <c r="M1752" s="57">
        <v>1782</v>
      </c>
      <c r="N1752" s="57">
        <v>1997</v>
      </c>
      <c r="O1752" s="57">
        <v>1875</v>
      </c>
      <c r="P1752" s="57">
        <v>1873</v>
      </c>
      <c r="Q1752" s="57">
        <v>1986</v>
      </c>
      <c r="R1752" s="57">
        <v>1862</v>
      </c>
      <c r="S1752" s="57">
        <v>1993</v>
      </c>
      <c r="T1752" s="57">
        <v>1807</v>
      </c>
      <c r="U1752" s="57">
        <v>1923</v>
      </c>
    </row>
    <row r="1753" spans="1:21" x14ac:dyDescent="0.2">
      <c r="A1753" s="266" t="s">
        <v>172</v>
      </c>
      <c r="B1753" s="267" t="s">
        <v>172</v>
      </c>
      <c r="C1753" s="268" t="s">
        <v>172</v>
      </c>
      <c r="D1753" s="99" t="s">
        <v>28</v>
      </c>
      <c r="E1753" s="54">
        <v>5001081356</v>
      </c>
      <c r="F1753" s="56">
        <v>24</v>
      </c>
      <c r="G1753" s="54" t="s">
        <v>26</v>
      </c>
      <c r="H1753" s="54" t="s">
        <v>52</v>
      </c>
      <c r="I1753" s="54">
        <v>18</v>
      </c>
      <c r="J1753" s="57">
        <v>3278</v>
      </c>
      <c r="K1753" s="57">
        <v>3466</v>
      </c>
      <c r="L1753" s="57">
        <v>3269</v>
      </c>
      <c r="M1753" s="57">
        <v>3265</v>
      </c>
      <c r="N1753" s="57">
        <v>3378</v>
      </c>
      <c r="O1753" s="57">
        <v>3457</v>
      </c>
      <c r="P1753" s="57">
        <v>2987</v>
      </c>
      <c r="Q1753" s="57">
        <v>3075</v>
      </c>
      <c r="R1753" s="57">
        <v>3306</v>
      </c>
      <c r="S1753" s="57">
        <v>3109</v>
      </c>
      <c r="T1753" s="57">
        <v>3330</v>
      </c>
      <c r="U1753" s="57">
        <v>3238</v>
      </c>
    </row>
    <row r="1754" spans="1:21" x14ac:dyDescent="0.2">
      <c r="A1754" s="266" t="s">
        <v>172</v>
      </c>
      <c r="B1754" s="267" t="s">
        <v>172</v>
      </c>
      <c r="C1754" s="268" t="s">
        <v>172</v>
      </c>
      <c r="D1754" s="99" t="s">
        <v>28</v>
      </c>
      <c r="E1754" s="54">
        <v>5002110042</v>
      </c>
      <c r="F1754" s="56">
        <v>24</v>
      </c>
      <c r="G1754" s="54" t="s">
        <v>26</v>
      </c>
      <c r="H1754" s="54" t="s">
        <v>52</v>
      </c>
      <c r="I1754" s="54">
        <v>18</v>
      </c>
      <c r="J1754" s="57">
        <v>2335</v>
      </c>
      <c r="K1754" s="57">
        <v>2356</v>
      </c>
      <c r="L1754" s="57">
        <v>2363</v>
      </c>
      <c r="M1754" s="57">
        <v>2256</v>
      </c>
      <c r="N1754" s="57">
        <v>2485</v>
      </c>
      <c r="O1754" s="57">
        <v>2328</v>
      </c>
      <c r="P1754" s="57">
        <v>2421</v>
      </c>
      <c r="Q1754" s="57">
        <v>2442</v>
      </c>
      <c r="R1754" s="57">
        <v>2472</v>
      </c>
      <c r="S1754" s="57">
        <v>2266</v>
      </c>
      <c r="T1754" s="57">
        <v>3541</v>
      </c>
      <c r="U1754" s="57">
        <v>3734</v>
      </c>
    </row>
    <row r="1755" spans="1:21" x14ac:dyDescent="0.2">
      <c r="A1755" s="266" t="s">
        <v>172</v>
      </c>
      <c r="B1755" s="267" t="s">
        <v>172</v>
      </c>
      <c r="C1755" s="268" t="s">
        <v>172</v>
      </c>
      <c r="D1755" s="99" t="s">
        <v>28</v>
      </c>
      <c r="E1755" s="54">
        <v>5000474410</v>
      </c>
      <c r="F1755" s="55">
        <v>25</v>
      </c>
      <c r="G1755" s="54" t="s">
        <v>25</v>
      </c>
      <c r="H1755" s="54" t="s">
        <v>52</v>
      </c>
      <c r="I1755" s="54">
        <v>18</v>
      </c>
      <c r="J1755" s="57">
        <v>27320</v>
      </c>
      <c r="K1755" s="57">
        <v>28560</v>
      </c>
      <c r="L1755" s="57">
        <v>29920</v>
      </c>
      <c r="M1755" s="57">
        <v>28120</v>
      </c>
      <c r="N1755" s="57">
        <v>29560</v>
      </c>
      <c r="O1755" s="57">
        <v>30000</v>
      </c>
      <c r="P1755" s="57">
        <v>36120</v>
      </c>
      <c r="Q1755" s="57">
        <v>36560</v>
      </c>
      <c r="R1755" s="57">
        <v>38080</v>
      </c>
      <c r="S1755" s="57">
        <v>29080</v>
      </c>
      <c r="T1755" s="57">
        <v>31800</v>
      </c>
      <c r="U1755" s="57">
        <v>33160</v>
      </c>
    </row>
    <row r="1756" spans="1:21" x14ac:dyDescent="0.2">
      <c r="A1756" s="266" t="s">
        <v>172</v>
      </c>
      <c r="B1756" s="267" t="s">
        <v>172</v>
      </c>
      <c r="C1756" s="268" t="s">
        <v>172</v>
      </c>
      <c r="D1756" s="99" t="s">
        <v>28</v>
      </c>
      <c r="E1756" s="54">
        <v>5001075227</v>
      </c>
      <c r="F1756" s="56">
        <v>24</v>
      </c>
      <c r="G1756" s="54" t="s">
        <v>26</v>
      </c>
      <c r="H1756" s="54" t="s">
        <v>52</v>
      </c>
      <c r="I1756" s="54">
        <v>18</v>
      </c>
      <c r="J1756" s="57">
        <v>1176</v>
      </c>
      <c r="K1756" s="57">
        <v>1106</v>
      </c>
      <c r="L1756" s="57">
        <v>1467</v>
      </c>
      <c r="M1756" s="57">
        <v>1101</v>
      </c>
      <c r="N1756" s="57">
        <v>674</v>
      </c>
      <c r="O1756" s="57">
        <v>573</v>
      </c>
      <c r="P1756" s="57">
        <v>655</v>
      </c>
      <c r="Q1756" s="57">
        <v>566</v>
      </c>
      <c r="R1756" s="57">
        <v>907</v>
      </c>
      <c r="S1756" s="57">
        <v>686</v>
      </c>
      <c r="T1756" s="57">
        <v>867</v>
      </c>
      <c r="U1756" s="57">
        <v>990</v>
      </c>
    </row>
    <row r="1757" spans="1:21" x14ac:dyDescent="0.2">
      <c r="A1757" s="266" t="s">
        <v>172</v>
      </c>
      <c r="B1757" s="267" t="s">
        <v>172</v>
      </c>
      <c r="C1757" s="268" t="s">
        <v>172</v>
      </c>
      <c r="D1757" s="99" t="s">
        <v>28</v>
      </c>
      <c r="E1757" s="54">
        <v>5001938284</v>
      </c>
      <c r="F1757" s="55">
        <v>25</v>
      </c>
      <c r="G1757" s="54" t="s">
        <v>25</v>
      </c>
      <c r="H1757" s="54" t="s">
        <v>52</v>
      </c>
      <c r="I1757" s="54">
        <v>18</v>
      </c>
      <c r="J1757" s="57">
        <v>13920</v>
      </c>
      <c r="K1757" s="57">
        <v>17200</v>
      </c>
      <c r="L1757" s="57">
        <v>19440</v>
      </c>
      <c r="M1757" s="57">
        <v>16920</v>
      </c>
      <c r="N1757" s="57">
        <v>15200</v>
      </c>
      <c r="O1757" s="57">
        <v>14760</v>
      </c>
      <c r="P1757" s="57">
        <v>16840</v>
      </c>
      <c r="Q1757" s="57">
        <v>15880</v>
      </c>
      <c r="R1757" s="57">
        <v>17080</v>
      </c>
      <c r="S1757" s="57">
        <v>13680</v>
      </c>
      <c r="T1757" s="57">
        <v>14360</v>
      </c>
      <c r="U1757" s="57">
        <v>16840</v>
      </c>
    </row>
    <row r="1758" spans="1:21" x14ac:dyDescent="0.2">
      <c r="A1758" s="266" t="s">
        <v>172</v>
      </c>
      <c r="B1758" s="267" t="s">
        <v>172</v>
      </c>
      <c r="C1758" s="268" t="s">
        <v>172</v>
      </c>
      <c r="D1758" s="99" t="s">
        <v>28</v>
      </c>
      <c r="E1758" s="54">
        <v>5000120390</v>
      </c>
      <c r="F1758" s="55">
        <v>25</v>
      </c>
      <c r="G1758" s="54" t="s">
        <v>25</v>
      </c>
      <c r="H1758" s="54" t="s">
        <v>52</v>
      </c>
      <c r="I1758" s="54">
        <v>18</v>
      </c>
      <c r="J1758" s="57">
        <v>21600</v>
      </c>
      <c r="K1758" s="57">
        <v>23040</v>
      </c>
      <c r="L1758" s="57">
        <v>22320</v>
      </c>
      <c r="M1758" s="57">
        <v>20960</v>
      </c>
      <c r="N1758" s="57">
        <v>12240</v>
      </c>
      <c r="O1758" s="57">
        <v>11680</v>
      </c>
      <c r="P1758" s="57">
        <v>15280</v>
      </c>
      <c r="Q1758" s="57">
        <v>13760</v>
      </c>
      <c r="R1758" s="57">
        <v>14960</v>
      </c>
      <c r="S1758" s="57">
        <v>11760</v>
      </c>
      <c r="T1758" s="57">
        <v>12720</v>
      </c>
      <c r="U1758" s="57">
        <v>17520</v>
      </c>
    </row>
    <row r="1759" spans="1:21" x14ac:dyDescent="0.2">
      <c r="A1759" s="266" t="s">
        <v>172</v>
      </c>
      <c r="B1759" s="267" t="s">
        <v>172</v>
      </c>
      <c r="C1759" s="268" t="s">
        <v>172</v>
      </c>
      <c r="D1759" s="99" t="s">
        <v>28</v>
      </c>
      <c r="E1759" s="54">
        <v>5001831582</v>
      </c>
      <c r="F1759" s="56">
        <v>24</v>
      </c>
      <c r="G1759" s="54" t="s">
        <v>26</v>
      </c>
      <c r="H1759" s="54" t="s">
        <v>52</v>
      </c>
      <c r="I1759" s="54">
        <v>18</v>
      </c>
      <c r="J1759" s="57">
        <v>706</v>
      </c>
      <c r="K1759" s="57">
        <v>762</v>
      </c>
      <c r="L1759" s="57">
        <v>821</v>
      </c>
      <c r="M1759" s="57">
        <v>771</v>
      </c>
      <c r="N1759" s="57">
        <v>730</v>
      </c>
      <c r="O1759" s="57">
        <v>758</v>
      </c>
      <c r="P1759" s="57">
        <v>961</v>
      </c>
      <c r="Q1759" s="57">
        <v>945</v>
      </c>
      <c r="R1759" s="57">
        <v>1021</v>
      </c>
      <c r="S1759" s="57">
        <v>718</v>
      </c>
      <c r="T1759" s="57">
        <v>751</v>
      </c>
      <c r="U1759" s="57">
        <v>823</v>
      </c>
    </row>
    <row r="1760" spans="1:21" x14ac:dyDescent="0.2">
      <c r="A1760" s="266" t="s">
        <v>172</v>
      </c>
      <c r="B1760" s="267" t="s">
        <v>172</v>
      </c>
      <c r="C1760" s="268" t="s">
        <v>172</v>
      </c>
      <c r="D1760" s="99" t="s">
        <v>28</v>
      </c>
      <c r="E1760" s="54">
        <v>5000149799</v>
      </c>
      <c r="F1760" s="56">
        <v>24</v>
      </c>
      <c r="G1760" s="54" t="s">
        <v>26</v>
      </c>
      <c r="H1760" s="54" t="s">
        <v>52</v>
      </c>
      <c r="I1760" s="54">
        <v>18</v>
      </c>
      <c r="J1760" s="57">
        <v>6000</v>
      </c>
      <c r="K1760" s="57">
        <v>5480</v>
      </c>
      <c r="L1760" s="57">
        <v>6400</v>
      </c>
      <c r="M1760" s="57">
        <v>4240</v>
      </c>
      <c r="N1760" s="57">
        <v>2000</v>
      </c>
      <c r="O1760" s="57">
        <v>840</v>
      </c>
      <c r="P1760" s="57">
        <v>1280</v>
      </c>
      <c r="Q1760" s="57">
        <v>1600</v>
      </c>
      <c r="R1760" s="57">
        <v>1560</v>
      </c>
      <c r="S1760" s="57">
        <v>880</v>
      </c>
      <c r="T1760" s="57">
        <v>1400</v>
      </c>
      <c r="U1760" s="57">
        <v>4200</v>
      </c>
    </row>
    <row r="1761" spans="1:21" x14ac:dyDescent="0.2">
      <c r="A1761" s="266" t="s">
        <v>172</v>
      </c>
      <c r="B1761" s="267" t="s">
        <v>172</v>
      </c>
      <c r="C1761" s="268" t="s">
        <v>172</v>
      </c>
      <c r="D1761" s="99" t="s">
        <v>28</v>
      </c>
      <c r="E1761" s="54">
        <v>5000931812</v>
      </c>
      <c r="F1761" s="56">
        <v>24</v>
      </c>
      <c r="G1761" s="54" t="s">
        <v>26</v>
      </c>
      <c r="H1761" s="54" t="s">
        <v>52</v>
      </c>
      <c r="I1761" s="54">
        <v>18</v>
      </c>
      <c r="J1761" s="57">
        <v>9000</v>
      </c>
      <c r="K1761" s="57">
        <v>8760</v>
      </c>
      <c r="L1761" s="57">
        <v>9360</v>
      </c>
      <c r="M1761" s="57">
        <v>7800</v>
      </c>
      <c r="N1761" s="57">
        <v>7080</v>
      </c>
      <c r="O1761" s="57">
        <v>6240</v>
      </c>
      <c r="P1761" s="57">
        <v>7320</v>
      </c>
      <c r="Q1761" s="57">
        <v>6720</v>
      </c>
      <c r="R1761" s="57">
        <v>6840</v>
      </c>
      <c r="S1761" s="57">
        <v>6000</v>
      </c>
      <c r="T1761" s="57">
        <v>6240</v>
      </c>
      <c r="U1761" s="57">
        <v>7800</v>
      </c>
    </row>
    <row r="1762" spans="1:21" x14ac:dyDescent="0.2">
      <c r="A1762" s="266" t="s">
        <v>172</v>
      </c>
      <c r="B1762" s="267" t="s">
        <v>172</v>
      </c>
      <c r="C1762" s="268" t="s">
        <v>172</v>
      </c>
      <c r="D1762" s="99" t="s">
        <v>27</v>
      </c>
      <c r="E1762" s="54">
        <v>5000741679</v>
      </c>
      <c r="F1762" s="56">
        <v>24</v>
      </c>
      <c r="G1762" s="54" t="s">
        <v>26</v>
      </c>
      <c r="H1762" s="54" t="s">
        <v>52</v>
      </c>
      <c r="I1762" s="54">
        <v>10</v>
      </c>
      <c r="J1762" s="57">
        <v>3397</v>
      </c>
      <c r="K1762" s="57">
        <v>3303</v>
      </c>
      <c r="L1762" s="57">
        <v>3133</v>
      </c>
      <c r="M1762" s="57">
        <v>2810</v>
      </c>
      <c r="N1762" s="57">
        <v>2861</v>
      </c>
      <c r="O1762" s="57">
        <v>2529</v>
      </c>
      <c r="P1762" s="57">
        <v>2492</v>
      </c>
      <c r="Q1762" s="57">
        <v>2663</v>
      </c>
      <c r="R1762" s="57">
        <v>2850</v>
      </c>
      <c r="S1762" s="57">
        <v>2859</v>
      </c>
      <c r="T1762" s="57">
        <v>3316</v>
      </c>
      <c r="U1762" s="57">
        <v>3447</v>
      </c>
    </row>
    <row r="1763" spans="1:21" x14ac:dyDescent="0.2">
      <c r="A1763" s="266" t="s">
        <v>172</v>
      </c>
      <c r="B1763" s="267" t="s">
        <v>172</v>
      </c>
      <c r="C1763" s="268" t="s">
        <v>172</v>
      </c>
      <c r="D1763" s="99" t="s">
        <v>27</v>
      </c>
      <c r="E1763" s="54">
        <v>5000143336</v>
      </c>
      <c r="F1763" s="56">
        <v>24</v>
      </c>
      <c r="G1763" s="54" t="s">
        <v>26</v>
      </c>
      <c r="H1763" s="54" t="s">
        <v>52</v>
      </c>
      <c r="I1763" s="54">
        <v>10</v>
      </c>
      <c r="J1763" s="57">
        <v>180</v>
      </c>
      <c r="K1763" s="57">
        <v>187</v>
      </c>
      <c r="L1763" s="57">
        <v>192</v>
      </c>
      <c r="M1763" s="57">
        <v>171</v>
      </c>
      <c r="N1763" s="57">
        <v>159</v>
      </c>
      <c r="O1763" s="57">
        <v>153</v>
      </c>
      <c r="P1763" s="57">
        <v>158</v>
      </c>
      <c r="Q1763" s="57">
        <v>143</v>
      </c>
      <c r="R1763" s="57">
        <v>150</v>
      </c>
      <c r="S1763" s="57">
        <v>153</v>
      </c>
      <c r="T1763" s="57">
        <v>177</v>
      </c>
      <c r="U1763" s="57">
        <v>202</v>
      </c>
    </row>
    <row r="1764" spans="1:21" x14ac:dyDescent="0.2">
      <c r="A1764" s="266" t="s">
        <v>172</v>
      </c>
      <c r="B1764" s="267" t="s">
        <v>172</v>
      </c>
      <c r="C1764" s="268" t="s">
        <v>172</v>
      </c>
      <c r="D1764" s="99" t="s">
        <v>27</v>
      </c>
      <c r="E1764" s="54">
        <v>5000983011</v>
      </c>
      <c r="F1764" s="56">
        <v>24</v>
      </c>
      <c r="G1764" s="54" t="s">
        <v>19</v>
      </c>
      <c r="H1764" s="54" t="s">
        <v>52</v>
      </c>
      <c r="I1764" s="54">
        <v>10</v>
      </c>
      <c r="J1764" s="57">
        <v>1692</v>
      </c>
      <c r="K1764" s="57">
        <v>1396</v>
      </c>
      <c r="L1764" s="57">
        <v>1258</v>
      </c>
      <c r="M1764" s="57">
        <v>1212</v>
      </c>
      <c r="N1764" s="57">
        <v>991</v>
      </c>
      <c r="O1764" s="57">
        <v>911</v>
      </c>
      <c r="P1764" s="57">
        <v>951</v>
      </c>
      <c r="Q1764" s="57">
        <v>970</v>
      </c>
      <c r="R1764" s="57">
        <v>1133</v>
      </c>
      <c r="S1764" s="57">
        <v>1427</v>
      </c>
      <c r="T1764" s="57">
        <v>703</v>
      </c>
      <c r="U1764" s="57">
        <v>442</v>
      </c>
    </row>
    <row r="1765" spans="1:21" x14ac:dyDescent="0.2">
      <c r="A1765" s="266" t="s">
        <v>172</v>
      </c>
      <c r="B1765" s="267" t="s">
        <v>172</v>
      </c>
      <c r="C1765" s="268" t="s">
        <v>172</v>
      </c>
      <c r="D1765" s="99" t="s">
        <v>27</v>
      </c>
      <c r="E1765" s="54">
        <v>5001723368</v>
      </c>
      <c r="F1765" s="56">
        <v>24</v>
      </c>
      <c r="G1765" s="54" t="s">
        <v>26</v>
      </c>
      <c r="H1765" s="54" t="s">
        <v>52</v>
      </c>
      <c r="I1765" s="54">
        <v>10</v>
      </c>
      <c r="J1765" s="57">
        <v>13449</v>
      </c>
      <c r="K1765" s="57">
        <v>12760</v>
      </c>
      <c r="L1765" s="57">
        <v>11648</v>
      </c>
      <c r="M1765" s="57">
        <v>9802</v>
      </c>
      <c r="N1765" s="57">
        <v>9343</v>
      </c>
      <c r="O1765" s="57">
        <v>7720</v>
      </c>
      <c r="P1765" s="57">
        <v>4120</v>
      </c>
      <c r="Q1765" s="57">
        <v>4283</v>
      </c>
      <c r="R1765" s="57">
        <v>9067</v>
      </c>
      <c r="S1765" s="57">
        <v>9686</v>
      </c>
      <c r="T1765" s="57">
        <v>12142</v>
      </c>
      <c r="U1765" s="57">
        <v>12738</v>
      </c>
    </row>
    <row r="1766" spans="1:21" x14ac:dyDescent="0.2">
      <c r="A1766" s="266" t="s">
        <v>172</v>
      </c>
      <c r="B1766" s="267" t="s">
        <v>172</v>
      </c>
      <c r="C1766" s="268" t="s">
        <v>172</v>
      </c>
      <c r="D1766" s="99" t="s">
        <v>27</v>
      </c>
      <c r="E1766" s="54">
        <v>5001760114</v>
      </c>
      <c r="F1766" s="56">
        <v>24</v>
      </c>
      <c r="G1766" s="54" t="s">
        <v>26</v>
      </c>
      <c r="H1766" s="54" t="s">
        <v>52</v>
      </c>
      <c r="I1766" s="54">
        <v>10</v>
      </c>
      <c r="J1766" s="57">
        <v>625</v>
      </c>
      <c r="K1766" s="57">
        <v>559</v>
      </c>
      <c r="L1766" s="57">
        <v>535</v>
      </c>
      <c r="M1766" s="57">
        <v>492</v>
      </c>
      <c r="N1766" s="57">
        <v>487</v>
      </c>
      <c r="O1766" s="57">
        <v>411</v>
      </c>
      <c r="P1766" s="57">
        <v>365</v>
      </c>
      <c r="Q1766" s="57">
        <v>400</v>
      </c>
      <c r="R1766" s="57">
        <v>406</v>
      </c>
      <c r="S1766" s="57">
        <v>452</v>
      </c>
      <c r="T1766" s="57">
        <v>559</v>
      </c>
      <c r="U1766" s="57">
        <v>447</v>
      </c>
    </row>
    <row r="1767" spans="1:21" x14ac:dyDescent="0.2">
      <c r="A1767" s="266" t="s">
        <v>172</v>
      </c>
      <c r="B1767" s="267" t="s">
        <v>172</v>
      </c>
      <c r="C1767" s="268" t="s">
        <v>172</v>
      </c>
      <c r="D1767" s="99" t="s">
        <v>27</v>
      </c>
      <c r="E1767" s="54">
        <v>5001760127</v>
      </c>
      <c r="F1767" s="56">
        <v>24</v>
      </c>
      <c r="G1767" s="54" t="s">
        <v>26</v>
      </c>
      <c r="H1767" s="54" t="s">
        <v>52</v>
      </c>
      <c r="I1767" s="54">
        <v>10</v>
      </c>
      <c r="J1767" s="57">
        <v>1022</v>
      </c>
      <c r="K1767" s="57">
        <v>926</v>
      </c>
      <c r="L1767" s="57">
        <v>929</v>
      </c>
      <c r="M1767" s="57">
        <v>914</v>
      </c>
      <c r="N1767" s="57">
        <v>983</v>
      </c>
      <c r="O1767" s="57">
        <v>906</v>
      </c>
      <c r="P1767" s="57">
        <v>855</v>
      </c>
      <c r="Q1767" s="57">
        <v>935</v>
      </c>
      <c r="R1767" s="57">
        <v>886</v>
      </c>
      <c r="S1767" s="57">
        <v>892</v>
      </c>
      <c r="T1767" s="57">
        <v>984</v>
      </c>
      <c r="U1767" s="57">
        <v>974</v>
      </c>
    </row>
    <row r="1768" spans="1:21" x14ac:dyDescent="0.2">
      <c r="A1768" s="266" t="s">
        <v>172</v>
      </c>
      <c r="B1768" s="267" t="s">
        <v>172</v>
      </c>
      <c r="C1768" s="268" t="s">
        <v>172</v>
      </c>
      <c r="D1768" s="99" t="s">
        <v>27</v>
      </c>
      <c r="E1768" s="54">
        <v>5001559279</v>
      </c>
      <c r="F1768" s="56">
        <v>24</v>
      </c>
      <c r="G1768" s="54" t="s">
        <v>26</v>
      </c>
      <c r="H1768" s="54" t="s">
        <v>52</v>
      </c>
      <c r="I1768" s="54">
        <v>10</v>
      </c>
      <c r="J1768" s="57">
        <v>7200</v>
      </c>
      <c r="K1768" s="57">
        <v>6720</v>
      </c>
      <c r="L1768" s="57">
        <v>5440</v>
      </c>
      <c r="M1768" s="57">
        <v>4480</v>
      </c>
      <c r="N1768" s="57">
        <v>4160</v>
      </c>
      <c r="O1768" s="57">
        <v>3840</v>
      </c>
      <c r="P1768" s="57">
        <v>4160</v>
      </c>
      <c r="Q1768" s="57">
        <v>4480</v>
      </c>
      <c r="R1768" s="57"/>
      <c r="S1768" s="57">
        <v>10720</v>
      </c>
      <c r="T1768" s="57">
        <v>7040</v>
      </c>
      <c r="U1768" s="57">
        <v>7520</v>
      </c>
    </row>
    <row r="1769" spans="1:21" x14ac:dyDescent="0.2">
      <c r="A1769" s="266" t="s">
        <v>172</v>
      </c>
      <c r="B1769" s="267" t="s">
        <v>172</v>
      </c>
      <c r="C1769" s="268" t="s">
        <v>172</v>
      </c>
      <c r="D1769" s="99" t="s">
        <v>27</v>
      </c>
      <c r="E1769" s="54">
        <v>5001435642</v>
      </c>
      <c r="F1769" s="56">
        <v>24</v>
      </c>
      <c r="G1769" s="54" t="s">
        <v>19</v>
      </c>
      <c r="H1769" s="54" t="s">
        <v>52</v>
      </c>
      <c r="I1769" s="54">
        <v>10</v>
      </c>
      <c r="J1769" s="57">
        <v>949</v>
      </c>
      <c r="K1769" s="57">
        <v>872</v>
      </c>
      <c r="L1769" s="57">
        <v>878</v>
      </c>
      <c r="M1769" s="57">
        <v>847</v>
      </c>
      <c r="N1769" s="57">
        <v>724</v>
      </c>
      <c r="O1769" s="57">
        <v>638</v>
      </c>
      <c r="P1769" s="57">
        <v>637</v>
      </c>
      <c r="Q1769" s="57">
        <v>607</v>
      </c>
      <c r="R1769" s="57">
        <v>737</v>
      </c>
      <c r="S1769" s="57">
        <v>765</v>
      </c>
      <c r="T1769" s="57">
        <v>815</v>
      </c>
      <c r="U1769" s="57">
        <v>1030</v>
      </c>
    </row>
    <row r="1770" spans="1:21" x14ac:dyDescent="0.2">
      <c r="A1770" s="266" t="s">
        <v>172</v>
      </c>
      <c r="B1770" s="267" t="s">
        <v>172</v>
      </c>
      <c r="C1770" s="268" t="s">
        <v>172</v>
      </c>
      <c r="D1770" s="99" t="s">
        <v>27</v>
      </c>
      <c r="E1770" s="54">
        <v>5000379425</v>
      </c>
      <c r="F1770" s="56">
        <v>24</v>
      </c>
      <c r="G1770" s="54" t="s">
        <v>26</v>
      </c>
      <c r="H1770" s="54" t="s">
        <v>52</v>
      </c>
      <c r="I1770" s="54">
        <v>10</v>
      </c>
      <c r="J1770" s="57">
        <v>6559</v>
      </c>
      <c r="K1770" s="57">
        <v>5414</v>
      </c>
      <c r="L1770" s="57">
        <v>4872</v>
      </c>
      <c r="M1770" s="57">
        <v>4765</v>
      </c>
      <c r="N1770" s="57">
        <v>3768</v>
      </c>
      <c r="O1770" s="57">
        <v>3516</v>
      </c>
      <c r="P1770" s="57">
        <v>3764</v>
      </c>
      <c r="Q1770" s="57">
        <v>3135</v>
      </c>
      <c r="R1770" s="57">
        <v>3345</v>
      </c>
      <c r="S1770" s="57">
        <v>4807</v>
      </c>
      <c r="T1770" s="57">
        <v>4883</v>
      </c>
      <c r="U1770" s="57">
        <v>6068</v>
      </c>
    </row>
    <row r="1771" spans="1:21" x14ac:dyDescent="0.2">
      <c r="A1771" s="266" t="s">
        <v>172</v>
      </c>
      <c r="B1771" s="267" t="s">
        <v>172</v>
      </c>
      <c r="C1771" s="268" t="s">
        <v>172</v>
      </c>
      <c r="D1771" s="99" t="s">
        <v>27</v>
      </c>
      <c r="E1771" s="54">
        <v>5001353532</v>
      </c>
      <c r="F1771" s="56">
        <v>24</v>
      </c>
      <c r="G1771" s="54" t="s">
        <v>26</v>
      </c>
      <c r="H1771" s="54" t="s">
        <v>52</v>
      </c>
      <c r="I1771" s="54">
        <v>10</v>
      </c>
      <c r="J1771" s="57">
        <v>1636</v>
      </c>
      <c r="K1771" s="57">
        <v>1496</v>
      </c>
      <c r="L1771" s="57">
        <v>1458</v>
      </c>
      <c r="M1771" s="57">
        <v>1266</v>
      </c>
      <c r="N1771" s="57">
        <v>1105</v>
      </c>
      <c r="O1771" s="57">
        <v>1090</v>
      </c>
      <c r="P1771" s="57">
        <v>962</v>
      </c>
      <c r="Q1771" s="57">
        <v>1010</v>
      </c>
      <c r="R1771" s="57">
        <v>1190</v>
      </c>
      <c r="S1771" s="57">
        <v>1239</v>
      </c>
      <c r="T1771" s="57">
        <v>1327</v>
      </c>
      <c r="U1771" s="57">
        <v>1550</v>
      </c>
    </row>
    <row r="1772" spans="1:21" x14ac:dyDescent="0.2">
      <c r="A1772" s="266" t="s">
        <v>172</v>
      </c>
      <c r="B1772" s="267" t="s">
        <v>172</v>
      </c>
      <c r="C1772" s="268" t="s">
        <v>172</v>
      </c>
      <c r="D1772" s="99" t="s">
        <v>27</v>
      </c>
      <c r="E1772" s="54">
        <v>5001000348</v>
      </c>
      <c r="F1772" s="56">
        <v>24</v>
      </c>
      <c r="G1772" s="54" t="s">
        <v>26</v>
      </c>
      <c r="H1772" s="54" t="s">
        <v>52</v>
      </c>
      <c r="I1772" s="54">
        <v>10</v>
      </c>
      <c r="J1772" s="57">
        <v>392</v>
      </c>
      <c r="K1772" s="57">
        <v>364</v>
      </c>
      <c r="L1772" s="57">
        <v>383</v>
      </c>
      <c r="M1772" s="57">
        <v>353</v>
      </c>
      <c r="N1772" s="57">
        <v>321</v>
      </c>
      <c r="O1772" s="57">
        <v>331</v>
      </c>
      <c r="P1772" s="57">
        <v>294</v>
      </c>
      <c r="Q1772" s="57">
        <v>293</v>
      </c>
      <c r="R1772" s="57">
        <v>327</v>
      </c>
      <c r="S1772" s="57">
        <v>338</v>
      </c>
      <c r="T1772" s="57">
        <v>355</v>
      </c>
      <c r="U1772" s="57">
        <v>400</v>
      </c>
    </row>
    <row r="1773" spans="1:21" x14ac:dyDescent="0.2">
      <c r="A1773" s="266" t="s">
        <v>172</v>
      </c>
      <c r="B1773" s="267" t="s">
        <v>172</v>
      </c>
      <c r="C1773" s="268" t="s">
        <v>172</v>
      </c>
      <c r="D1773" s="99" t="s">
        <v>27</v>
      </c>
      <c r="E1773" s="54">
        <v>5000805498</v>
      </c>
      <c r="F1773" s="56">
        <v>24</v>
      </c>
      <c r="G1773" s="54" t="s">
        <v>26</v>
      </c>
      <c r="H1773" s="54" t="s">
        <v>52</v>
      </c>
      <c r="I1773" s="54">
        <v>10</v>
      </c>
      <c r="J1773" s="57">
        <v>390</v>
      </c>
      <c r="K1773" s="57">
        <v>360</v>
      </c>
      <c r="L1773" s="57">
        <v>380</v>
      </c>
      <c r="M1773" s="57">
        <v>320</v>
      </c>
      <c r="N1773" s="57">
        <v>310</v>
      </c>
      <c r="O1773" s="57">
        <v>320</v>
      </c>
      <c r="P1773" s="57">
        <v>290</v>
      </c>
      <c r="Q1773" s="57">
        <v>280</v>
      </c>
      <c r="R1773" s="57">
        <v>350</v>
      </c>
      <c r="S1773" s="57">
        <v>310</v>
      </c>
      <c r="T1773" s="57">
        <v>350</v>
      </c>
      <c r="U1773" s="57">
        <v>430</v>
      </c>
    </row>
    <row r="1774" spans="1:21" x14ac:dyDescent="0.2">
      <c r="A1774" s="266" t="s">
        <v>172</v>
      </c>
      <c r="B1774" s="267" t="s">
        <v>172</v>
      </c>
      <c r="C1774" s="268" t="s">
        <v>172</v>
      </c>
      <c r="D1774" s="99" t="s">
        <v>27</v>
      </c>
      <c r="E1774" s="54">
        <v>5001519866</v>
      </c>
      <c r="F1774" s="56">
        <v>24</v>
      </c>
      <c r="G1774" s="54" t="s">
        <v>26</v>
      </c>
      <c r="H1774" s="54" t="s">
        <v>52</v>
      </c>
      <c r="I1774" s="54">
        <v>10</v>
      </c>
      <c r="J1774" s="57">
        <v>810</v>
      </c>
      <c r="K1774" s="57">
        <v>730</v>
      </c>
      <c r="L1774" s="57">
        <v>760</v>
      </c>
      <c r="M1774" s="57">
        <v>650</v>
      </c>
      <c r="N1774" s="57">
        <v>610</v>
      </c>
      <c r="O1774" s="57">
        <v>610</v>
      </c>
      <c r="P1774" s="57">
        <v>520</v>
      </c>
      <c r="Q1774" s="57">
        <v>510</v>
      </c>
      <c r="R1774" s="57">
        <v>653</v>
      </c>
      <c r="S1774" s="57">
        <v>632</v>
      </c>
      <c r="T1774" s="57">
        <v>738</v>
      </c>
      <c r="U1774" s="57">
        <v>872</v>
      </c>
    </row>
    <row r="1775" spans="1:21" x14ac:dyDescent="0.2">
      <c r="A1775" s="266" t="s">
        <v>172</v>
      </c>
      <c r="B1775" s="267" t="s">
        <v>172</v>
      </c>
      <c r="C1775" s="268" t="s">
        <v>172</v>
      </c>
      <c r="D1775" s="99" t="s">
        <v>27</v>
      </c>
      <c r="E1775" s="54">
        <v>5001551235</v>
      </c>
      <c r="F1775" s="56">
        <v>24</v>
      </c>
      <c r="G1775" s="54" t="s">
        <v>26</v>
      </c>
      <c r="H1775" s="54" t="s">
        <v>52</v>
      </c>
      <c r="I1775" s="54">
        <v>10</v>
      </c>
      <c r="J1775" s="57">
        <v>305</v>
      </c>
      <c r="K1775" s="57">
        <v>280</v>
      </c>
      <c r="L1775" s="57">
        <v>294</v>
      </c>
      <c r="M1775" s="57">
        <v>267</v>
      </c>
      <c r="N1775" s="57">
        <v>267</v>
      </c>
      <c r="O1775" s="57">
        <v>277</v>
      </c>
      <c r="P1775" s="57">
        <v>258</v>
      </c>
      <c r="Q1775" s="57">
        <v>269.55200000000002</v>
      </c>
      <c r="R1775" s="57">
        <v>303.06099999999998</v>
      </c>
      <c r="S1775" s="57">
        <v>265.387</v>
      </c>
      <c r="T1775" s="57">
        <v>291</v>
      </c>
      <c r="U1775" s="57">
        <v>332</v>
      </c>
    </row>
    <row r="1776" spans="1:21" x14ac:dyDescent="0.2">
      <c r="A1776" s="266" t="s">
        <v>172</v>
      </c>
      <c r="B1776" s="267" t="s">
        <v>172</v>
      </c>
      <c r="C1776" s="268" t="s">
        <v>172</v>
      </c>
      <c r="D1776" s="99" t="s">
        <v>27</v>
      </c>
      <c r="E1776" s="54">
        <v>5000829056</v>
      </c>
      <c r="F1776" s="56">
        <v>24</v>
      </c>
      <c r="G1776" s="54" t="s">
        <v>19</v>
      </c>
      <c r="H1776" s="54" t="s">
        <v>52</v>
      </c>
      <c r="I1776" s="54">
        <v>10</v>
      </c>
      <c r="J1776" s="57">
        <v>3838</v>
      </c>
      <c r="K1776" s="57">
        <v>3132</v>
      </c>
      <c r="L1776" s="57">
        <v>2927</v>
      </c>
      <c r="M1776" s="57">
        <v>2542</v>
      </c>
      <c r="N1776" s="57">
        <v>2480</v>
      </c>
      <c r="O1776" s="57">
        <v>2111</v>
      </c>
      <c r="P1776" s="57">
        <v>2112</v>
      </c>
      <c r="Q1776" s="57">
        <v>1985</v>
      </c>
      <c r="R1776" s="57">
        <v>2324</v>
      </c>
      <c r="S1776" s="57">
        <v>2906</v>
      </c>
      <c r="T1776" s="57">
        <v>2954</v>
      </c>
      <c r="U1776" s="57">
        <v>3148</v>
      </c>
    </row>
    <row r="1777" spans="1:21" x14ac:dyDescent="0.2">
      <c r="A1777" s="266" t="s">
        <v>172</v>
      </c>
      <c r="B1777" s="267" t="s">
        <v>172</v>
      </c>
      <c r="C1777" s="268" t="s">
        <v>172</v>
      </c>
      <c r="D1777" s="99" t="s">
        <v>27</v>
      </c>
      <c r="E1777" s="54">
        <v>5000499957</v>
      </c>
      <c r="F1777" s="56">
        <v>24</v>
      </c>
      <c r="G1777" s="54" t="s">
        <v>19</v>
      </c>
      <c r="H1777" s="54" t="s">
        <v>52</v>
      </c>
      <c r="I1777" s="54">
        <v>10</v>
      </c>
      <c r="J1777" s="57">
        <v>2653</v>
      </c>
      <c r="K1777" s="57">
        <v>2232</v>
      </c>
      <c r="L1777" s="57">
        <v>2068</v>
      </c>
      <c r="M1777" s="57">
        <v>2107</v>
      </c>
      <c r="N1777" s="57">
        <v>1774</v>
      </c>
      <c r="O1777" s="57">
        <v>1744</v>
      </c>
      <c r="P1777" s="57">
        <v>1871</v>
      </c>
      <c r="Q1777" s="57">
        <v>1834</v>
      </c>
      <c r="R1777" s="57">
        <v>2108</v>
      </c>
      <c r="S1777" s="57">
        <v>2146</v>
      </c>
      <c r="T1777" s="57">
        <v>2235</v>
      </c>
      <c r="U1777" s="57">
        <v>2594</v>
      </c>
    </row>
    <row r="1778" spans="1:21" x14ac:dyDescent="0.2">
      <c r="A1778" s="266" t="s">
        <v>172</v>
      </c>
      <c r="B1778" s="267" t="s">
        <v>172</v>
      </c>
      <c r="C1778" s="268" t="s">
        <v>172</v>
      </c>
      <c r="D1778" s="99" t="s">
        <v>27</v>
      </c>
      <c r="E1778" s="54">
        <v>5000464160</v>
      </c>
      <c r="F1778" s="56">
        <v>24</v>
      </c>
      <c r="G1778" s="54" t="s">
        <v>19</v>
      </c>
      <c r="H1778" s="54" t="s">
        <v>52</v>
      </c>
      <c r="I1778" s="54">
        <v>10</v>
      </c>
      <c r="J1778" s="57">
        <v>4000</v>
      </c>
      <c r="K1778" s="57">
        <v>3390</v>
      </c>
      <c r="L1778" s="57">
        <v>3250</v>
      </c>
      <c r="M1778" s="57">
        <v>2720</v>
      </c>
      <c r="N1778" s="57">
        <v>2330</v>
      </c>
      <c r="O1778" s="57">
        <v>2340</v>
      </c>
      <c r="P1778" s="57">
        <v>2150</v>
      </c>
      <c r="Q1778" s="57">
        <v>2397</v>
      </c>
      <c r="R1778" s="57">
        <v>2953</v>
      </c>
      <c r="S1778" s="57">
        <v>3194</v>
      </c>
      <c r="T1778" s="57">
        <v>3407</v>
      </c>
      <c r="U1778" s="57">
        <v>3994</v>
      </c>
    </row>
    <row r="1779" spans="1:21" x14ac:dyDescent="0.2">
      <c r="A1779" s="266" t="s">
        <v>172</v>
      </c>
      <c r="B1779" s="267" t="s">
        <v>172</v>
      </c>
      <c r="C1779" s="268" t="s">
        <v>172</v>
      </c>
      <c r="D1779" s="99" t="s">
        <v>27</v>
      </c>
      <c r="E1779" s="54">
        <v>5001372556</v>
      </c>
      <c r="F1779" s="56">
        <v>24</v>
      </c>
      <c r="G1779" s="54" t="s">
        <v>26</v>
      </c>
      <c r="H1779" s="54" t="s">
        <v>52</v>
      </c>
      <c r="I1779" s="54">
        <v>10</v>
      </c>
      <c r="J1779" s="57">
        <v>970</v>
      </c>
      <c r="K1779" s="57">
        <v>850</v>
      </c>
      <c r="L1779" s="57">
        <v>770</v>
      </c>
      <c r="M1779" s="57">
        <v>810</v>
      </c>
      <c r="N1779" s="57">
        <v>670</v>
      </c>
      <c r="O1779" s="57">
        <v>613</v>
      </c>
      <c r="P1779" s="57">
        <v>578</v>
      </c>
      <c r="Q1779" s="57">
        <v>576</v>
      </c>
      <c r="R1779" s="57">
        <v>683</v>
      </c>
      <c r="S1779" s="57">
        <v>714</v>
      </c>
      <c r="T1779" s="57">
        <v>765</v>
      </c>
      <c r="U1779" s="57">
        <v>891</v>
      </c>
    </row>
    <row r="1780" spans="1:21" x14ac:dyDescent="0.2">
      <c r="A1780" s="266" t="s">
        <v>172</v>
      </c>
      <c r="B1780" s="267" t="s">
        <v>172</v>
      </c>
      <c r="C1780" s="268" t="s">
        <v>172</v>
      </c>
      <c r="D1780" s="99" t="s">
        <v>27</v>
      </c>
      <c r="E1780" s="54">
        <v>5000495335</v>
      </c>
      <c r="F1780" s="56">
        <v>24</v>
      </c>
      <c r="G1780" s="54" t="s">
        <v>26</v>
      </c>
      <c r="H1780" s="54" t="s">
        <v>52</v>
      </c>
      <c r="I1780" s="54">
        <v>10</v>
      </c>
      <c r="J1780" s="57">
        <v>1440</v>
      </c>
      <c r="K1780" s="57">
        <v>1360</v>
      </c>
      <c r="L1780" s="57">
        <v>1120</v>
      </c>
      <c r="M1780" s="57">
        <v>1040</v>
      </c>
      <c r="N1780" s="57">
        <v>960</v>
      </c>
      <c r="O1780" s="57">
        <v>880</v>
      </c>
      <c r="P1780" s="57">
        <v>800</v>
      </c>
      <c r="Q1780" s="57">
        <v>960</v>
      </c>
      <c r="R1780" s="57">
        <v>1040</v>
      </c>
      <c r="S1780" s="57">
        <v>1200</v>
      </c>
      <c r="T1780" s="57">
        <v>1360</v>
      </c>
      <c r="U1780" s="57">
        <v>1360</v>
      </c>
    </row>
    <row r="1781" spans="1:21" x14ac:dyDescent="0.2">
      <c r="A1781" s="266" t="s">
        <v>172</v>
      </c>
      <c r="B1781" s="267" t="s">
        <v>172</v>
      </c>
      <c r="C1781" s="268" t="s">
        <v>172</v>
      </c>
      <c r="D1781" s="99" t="s">
        <v>27</v>
      </c>
      <c r="E1781" s="54">
        <v>5000769915</v>
      </c>
      <c r="F1781" s="56">
        <v>24</v>
      </c>
      <c r="G1781" s="54" t="s">
        <v>26</v>
      </c>
      <c r="H1781" s="54" t="s">
        <v>52</v>
      </c>
      <c r="I1781" s="54">
        <v>10</v>
      </c>
      <c r="J1781" s="57">
        <v>190</v>
      </c>
      <c r="K1781" s="57">
        <v>180</v>
      </c>
      <c r="L1781" s="57">
        <v>188</v>
      </c>
      <c r="M1781" s="57">
        <v>185</v>
      </c>
      <c r="N1781" s="57">
        <v>180</v>
      </c>
      <c r="O1781" s="57">
        <v>201</v>
      </c>
      <c r="P1781" s="57">
        <v>192</v>
      </c>
      <c r="Q1781" s="57">
        <v>192</v>
      </c>
      <c r="R1781" s="57">
        <v>202</v>
      </c>
      <c r="S1781" s="57">
        <v>186</v>
      </c>
      <c r="T1781" s="57">
        <v>178</v>
      </c>
      <c r="U1781" s="57">
        <v>197</v>
      </c>
    </row>
    <row r="1782" spans="1:21" x14ac:dyDescent="0.2">
      <c r="A1782" s="266" t="s">
        <v>172</v>
      </c>
      <c r="B1782" s="267" t="s">
        <v>172</v>
      </c>
      <c r="C1782" s="268" t="s">
        <v>172</v>
      </c>
      <c r="D1782" s="99" t="s">
        <v>27</v>
      </c>
      <c r="E1782" s="54">
        <v>5001311042</v>
      </c>
      <c r="F1782" s="56">
        <v>24</v>
      </c>
      <c r="G1782" s="54" t="s">
        <v>26</v>
      </c>
      <c r="H1782" s="54" t="s">
        <v>52</v>
      </c>
      <c r="I1782" s="54">
        <v>10</v>
      </c>
      <c r="J1782" s="57">
        <v>6035</v>
      </c>
      <c r="K1782" s="57">
        <v>5729</v>
      </c>
      <c r="L1782" s="57">
        <v>5193</v>
      </c>
      <c r="M1782" s="57">
        <v>4338</v>
      </c>
      <c r="N1782" s="57">
        <v>4114</v>
      </c>
      <c r="O1782" s="57">
        <v>3374</v>
      </c>
      <c r="P1782" s="57">
        <v>3154</v>
      </c>
      <c r="Q1782" s="57">
        <v>3514</v>
      </c>
      <c r="R1782" s="57">
        <v>4046</v>
      </c>
      <c r="S1782" s="57">
        <v>4179</v>
      </c>
      <c r="T1782" s="57">
        <v>4463</v>
      </c>
      <c r="U1782" s="57">
        <v>5620</v>
      </c>
    </row>
    <row r="1783" spans="1:21" x14ac:dyDescent="0.2">
      <c r="A1783" s="266" t="s">
        <v>172</v>
      </c>
      <c r="B1783" s="267" t="s">
        <v>172</v>
      </c>
      <c r="C1783" s="268" t="s">
        <v>172</v>
      </c>
      <c r="D1783" s="99" t="s">
        <v>27</v>
      </c>
      <c r="E1783" s="54">
        <v>5000386767</v>
      </c>
      <c r="F1783" s="56">
        <v>24</v>
      </c>
      <c r="G1783" s="54" t="s">
        <v>26</v>
      </c>
      <c r="H1783" s="54" t="s">
        <v>52</v>
      </c>
      <c r="I1783" s="54">
        <v>10</v>
      </c>
      <c r="J1783" s="57">
        <v>1580</v>
      </c>
      <c r="K1783" s="57">
        <v>1470</v>
      </c>
      <c r="L1783" s="57">
        <v>1470</v>
      </c>
      <c r="M1783" s="57">
        <v>1240</v>
      </c>
      <c r="N1783" s="57">
        <v>1120</v>
      </c>
      <c r="O1783" s="57">
        <v>1080</v>
      </c>
      <c r="P1783" s="57">
        <v>930</v>
      </c>
      <c r="Q1783" s="57">
        <v>950</v>
      </c>
      <c r="R1783" s="57">
        <v>1200</v>
      </c>
      <c r="S1783" s="57">
        <v>1200</v>
      </c>
      <c r="T1783" s="57">
        <v>1520</v>
      </c>
      <c r="U1783" s="57">
        <v>1630</v>
      </c>
    </row>
    <row r="1784" spans="1:21" x14ac:dyDescent="0.2">
      <c r="A1784" s="266" t="s">
        <v>172</v>
      </c>
      <c r="B1784" s="267" t="s">
        <v>172</v>
      </c>
      <c r="C1784" s="268" t="s">
        <v>172</v>
      </c>
      <c r="D1784" s="99" t="s">
        <v>27</v>
      </c>
      <c r="E1784" s="54">
        <v>5001487990</v>
      </c>
      <c r="F1784" s="56">
        <v>24</v>
      </c>
      <c r="G1784" s="54" t="s">
        <v>26</v>
      </c>
      <c r="H1784" s="54" t="s">
        <v>52</v>
      </c>
      <c r="I1784" s="54">
        <v>10</v>
      </c>
      <c r="J1784" s="57">
        <v>1186</v>
      </c>
      <c r="K1784" s="57">
        <v>1068</v>
      </c>
      <c r="L1784" s="57">
        <v>1106</v>
      </c>
      <c r="M1784" s="57">
        <v>1058</v>
      </c>
      <c r="N1784" s="57">
        <v>980</v>
      </c>
      <c r="O1784" s="57">
        <v>966</v>
      </c>
      <c r="P1784" s="57">
        <v>987</v>
      </c>
      <c r="Q1784" s="57">
        <v>883</v>
      </c>
      <c r="R1784" s="57">
        <v>995</v>
      </c>
      <c r="S1784" s="57">
        <v>955</v>
      </c>
      <c r="T1784" s="57">
        <v>961</v>
      </c>
      <c r="U1784" s="57">
        <v>1166</v>
      </c>
    </row>
    <row r="1785" spans="1:21" x14ac:dyDescent="0.2">
      <c r="A1785" s="266" t="s">
        <v>172</v>
      </c>
      <c r="B1785" s="267" t="s">
        <v>172</v>
      </c>
      <c r="C1785" s="268" t="s">
        <v>172</v>
      </c>
      <c r="D1785" s="99" t="s">
        <v>27</v>
      </c>
      <c r="E1785" s="54">
        <v>5001887956</v>
      </c>
      <c r="F1785" s="56">
        <v>24</v>
      </c>
      <c r="G1785" s="54" t="s">
        <v>19</v>
      </c>
      <c r="H1785" s="54" t="s">
        <v>52</v>
      </c>
      <c r="I1785" s="54">
        <v>10</v>
      </c>
      <c r="J1785" s="57">
        <v>2720</v>
      </c>
      <c r="K1785" s="57">
        <v>2560</v>
      </c>
      <c r="L1785" s="57">
        <v>2240</v>
      </c>
      <c r="M1785" s="57">
        <v>1920</v>
      </c>
      <c r="N1785" s="57">
        <v>1760</v>
      </c>
      <c r="O1785" s="57">
        <v>1440</v>
      </c>
      <c r="P1785" s="57">
        <v>1280</v>
      </c>
      <c r="Q1785" s="57"/>
      <c r="R1785" s="57">
        <v>2880</v>
      </c>
      <c r="S1785" s="57">
        <v>1600</v>
      </c>
      <c r="T1785" s="57">
        <v>2181.7600000000002</v>
      </c>
      <c r="U1785" s="57">
        <v>2708.48</v>
      </c>
    </row>
    <row r="1786" spans="1:21" x14ac:dyDescent="0.2">
      <c r="A1786" s="266" t="s">
        <v>172</v>
      </c>
      <c r="B1786" s="267" t="s">
        <v>172</v>
      </c>
      <c r="C1786" s="268" t="s">
        <v>172</v>
      </c>
      <c r="D1786" s="99" t="s">
        <v>27</v>
      </c>
      <c r="E1786" s="54">
        <v>5000278254</v>
      </c>
      <c r="F1786" s="56">
        <v>24</v>
      </c>
      <c r="G1786" s="54" t="s">
        <v>19</v>
      </c>
      <c r="H1786" s="54" t="s">
        <v>52</v>
      </c>
      <c r="I1786" s="54">
        <v>10</v>
      </c>
      <c r="J1786" s="57">
        <v>2560</v>
      </c>
      <c r="K1786" s="57">
        <v>2560</v>
      </c>
      <c r="L1786" s="57">
        <v>2080</v>
      </c>
      <c r="M1786" s="57">
        <v>1920</v>
      </c>
      <c r="N1786" s="57">
        <v>1760</v>
      </c>
      <c r="O1786" s="57">
        <v>1440</v>
      </c>
      <c r="P1786" s="57">
        <v>1280</v>
      </c>
      <c r="Q1786" s="57">
        <v>1600</v>
      </c>
      <c r="R1786" s="57">
        <v>1760</v>
      </c>
      <c r="S1786" s="57">
        <v>1920</v>
      </c>
      <c r="T1786" s="57">
        <v>2560</v>
      </c>
      <c r="U1786" s="57">
        <v>2560</v>
      </c>
    </row>
    <row r="1787" spans="1:21" x14ac:dyDescent="0.2">
      <c r="A1787" s="266" t="s">
        <v>172</v>
      </c>
      <c r="B1787" s="267" t="s">
        <v>172</v>
      </c>
      <c r="C1787" s="268" t="s">
        <v>172</v>
      </c>
      <c r="D1787" s="99" t="s">
        <v>27</v>
      </c>
      <c r="E1787" s="54">
        <v>5001656935</v>
      </c>
      <c r="F1787" s="56">
        <v>24</v>
      </c>
      <c r="G1787" s="54" t="s">
        <v>19</v>
      </c>
      <c r="H1787" s="54" t="s">
        <v>52</v>
      </c>
      <c r="I1787" s="54">
        <v>10</v>
      </c>
      <c r="J1787" s="57">
        <v>1998</v>
      </c>
      <c r="K1787" s="57">
        <v>1609</v>
      </c>
      <c r="L1787" s="57">
        <v>1445</v>
      </c>
      <c r="M1787" s="57">
        <v>1483</v>
      </c>
      <c r="N1787" s="57">
        <v>1228</v>
      </c>
      <c r="O1787" s="57">
        <v>1153</v>
      </c>
      <c r="P1787" s="57">
        <v>1123</v>
      </c>
      <c r="Q1787" s="57">
        <v>1164</v>
      </c>
      <c r="R1787" s="57">
        <v>1450</v>
      </c>
      <c r="S1787" s="57">
        <v>1545</v>
      </c>
      <c r="T1787" s="57">
        <v>1659</v>
      </c>
      <c r="U1787" s="57">
        <v>1965</v>
      </c>
    </row>
    <row r="1788" spans="1:21" x14ac:dyDescent="0.2">
      <c r="A1788" s="266" t="s">
        <v>172</v>
      </c>
      <c r="B1788" s="267" t="s">
        <v>172</v>
      </c>
      <c r="C1788" s="268" t="s">
        <v>172</v>
      </c>
      <c r="D1788" s="99" t="s">
        <v>27</v>
      </c>
      <c r="E1788" s="54">
        <v>5001682496</v>
      </c>
      <c r="F1788" s="56">
        <v>24</v>
      </c>
      <c r="G1788" s="54" t="s">
        <v>26</v>
      </c>
      <c r="H1788" s="54" t="s">
        <v>52</v>
      </c>
      <c r="I1788" s="54">
        <v>10</v>
      </c>
      <c r="J1788" s="57">
        <v>13047</v>
      </c>
      <c r="K1788" s="57">
        <v>12345</v>
      </c>
      <c r="L1788" s="57">
        <v>11127</v>
      </c>
      <c r="M1788" s="57">
        <v>9234</v>
      </c>
      <c r="N1788" s="57">
        <v>8753</v>
      </c>
      <c r="O1788" s="57">
        <v>7181</v>
      </c>
      <c r="P1788" s="57">
        <v>6705</v>
      </c>
      <c r="Q1788" s="57">
        <v>7503</v>
      </c>
      <c r="R1788" s="57">
        <v>8711</v>
      </c>
      <c r="S1788" s="57">
        <v>9442</v>
      </c>
      <c r="T1788" s="57">
        <v>11956</v>
      </c>
      <c r="U1788" s="57">
        <v>12498</v>
      </c>
    </row>
    <row r="1789" spans="1:21" x14ac:dyDescent="0.2">
      <c r="A1789" s="266" t="s">
        <v>172</v>
      </c>
      <c r="B1789" s="267" t="s">
        <v>172</v>
      </c>
      <c r="C1789" s="268" t="s">
        <v>172</v>
      </c>
      <c r="D1789" s="99" t="s">
        <v>27</v>
      </c>
      <c r="E1789" s="54">
        <v>5000347785</v>
      </c>
      <c r="F1789" s="56">
        <v>24</v>
      </c>
      <c r="G1789" s="54" t="s">
        <v>26</v>
      </c>
      <c r="H1789" s="54" t="s">
        <v>52</v>
      </c>
      <c r="I1789" s="54">
        <v>10</v>
      </c>
      <c r="J1789" s="57">
        <v>5463</v>
      </c>
      <c r="K1789" s="57">
        <v>5092</v>
      </c>
      <c r="L1789" s="57">
        <v>4833</v>
      </c>
      <c r="M1789" s="57">
        <v>4070</v>
      </c>
      <c r="N1789" s="57">
        <v>3911</v>
      </c>
      <c r="O1789" s="57">
        <v>3260</v>
      </c>
      <c r="P1789" s="57">
        <v>3026</v>
      </c>
      <c r="Q1789" s="57">
        <v>3285</v>
      </c>
      <c r="R1789" s="57">
        <v>3698</v>
      </c>
      <c r="S1789" s="57">
        <v>3906</v>
      </c>
      <c r="T1789" s="57">
        <v>4752</v>
      </c>
      <c r="U1789" s="57">
        <v>4876</v>
      </c>
    </row>
    <row r="1790" spans="1:21" x14ac:dyDescent="0.2">
      <c r="A1790" s="266" t="s">
        <v>172</v>
      </c>
      <c r="B1790" s="267" t="s">
        <v>172</v>
      </c>
      <c r="C1790" s="268" t="s">
        <v>172</v>
      </c>
      <c r="D1790" s="99" t="s">
        <v>27</v>
      </c>
      <c r="E1790" s="54">
        <v>5000144050</v>
      </c>
      <c r="F1790" s="56">
        <v>24</v>
      </c>
      <c r="G1790" s="54" t="s">
        <v>19</v>
      </c>
      <c r="H1790" s="54" t="s">
        <v>52</v>
      </c>
      <c r="I1790" s="54">
        <v>10</v>
      </c>
      <c r="J1790" s="57">
        <v>7438</v>
      </c>
      <c r="K1790" s="57">
        <v>6108</v>
      </c>
      <c r="L1790" s="57">
        <v>5358</v>
      </c>
      <c r="M1790" s="57">
        <v>4497</v>
      </c>
      <c r="N1790" s="57">
        <v>3936</v>
      </c>
      <c r="O1790" s="57">
        <v>3381</v>
      </c>
      <c r="P1790" s="57">
        <v>3543</v>
      </c>
      <c r="Q1790" s="57">
        <v>3737</v>
      </c>
      <c r="R1790" s="57">
        <v>4326</v>
      </c>
      <c r="S1790" s="57">
        <v>5150</v>
      </c>
      <c r="T1790" s="57">
        <v>5190</v>
      </c>
      <c r="U1790" s="57">
        <v>6024</v>
      </c>
    </row>
    <row r="1791" spans="1:21" x14ac:dyDescent="0.2">
      <c r="A1791" s="266" t="s">
        <v>172</v>
      </c>
      <c r="B1791" s="267" t="s">
        <v>172</v>
      </c>
      <c r="C1791" s="268" t="s">
        <v>172</v>
      </c>
      <c r="D1791" s="99" t="s">
        <v>27</v>
      </c>
      <c r="E1791" s="54">
        <v>5000803436</v>
      </c>
      <c r="F1791" s="56">
        <v>24</v>
      </c>
      <c r="G1791" s="54" t="s">
        <v>26</v>
      </c>
      <c r="H1791" s="54" t="s">
        <v>52</v>
      </c>
      <c r="I1791" s="54">
        <v>10</v>
      </c>
      <c r="J1791" s="57">
        <v>2545</v>
      </c>
      <c r="K1791" s="57">
        <v>2334</v>
      </c>
      <c r="L1791" s="57">
        <v>2190</v>
      </c>
      <c r="M1791" s="57">
        <v>2114</v>
      </c>
      <c r="N1791" s="57">
        <v>2234</v>
      </c>
      <c r="O1791" s="57">
        <v>2071</v>
      </c>
      <c r="P1791" s="57">
        <v>2109</v>
      </c>
      <c r="Q1791" s="57">
        <v>1979</v>
      </c>
      <c r="R1791" s="57">
        <v>2054</v>
      </c>
      <c r="S1791" s="57">
        <v>2297</v>
      </c>
      <c r="T1791" s="57">
        <v>2178</v>
      </c>
      <c r="U1791" s="57">
        <v>2372</v>
      </c>
    </row>
    <row r="1792" spans="1:21" x14ac:dyDescent="0.2">
      <c r="A1792" s="266" t="s">
        <v>172</v>
      </c>
      <c r="B1792" s="267" t="s">
        <v>172</v>
      </c>
      <c r="C1792" s="268" t="s">
        <v>172</v>
      </c>
      <c r="D1792" s="99" t="s">
        <v>27</v>
      </c>
      <c r="E1792" s="54">
        <v>5000968954</v>
      </c>
      <c r="F1792" s="56">
        <v>24</v>
      </c>
      <c r="G1792" s="54" t="s">
        <v>19</v>
      </c>
      <c r="H1792" s="54" t="s">
        <v>52</v>
      </c>
      <c r="I1792" s="54">
        <v>10</v>
      </c>
      <c r="J1792" s="57">
        <v>573</v>
      </c>
      <c r="K1792" s="57">
        <v>481</v>
      </c>
      <c r="L1792" s="57">
        <v>434</v>
      </c>
      <c r="M1792" s="57">
        <v>429</v>
      </c>
      <c r="N1792" s="57">
        <v>349</v>
      </c>
      <c r="O1792" s="57">
        <v>343</v>
      </c>
      <c r="P1792" s="57">
        <v>377</v>
      </c>
      <c r="Q1792" s="57">
        <v>376</v>
      </c>
      <c r="R1792" s="57">
        <v>400</v>
      </c>
      <c r="S1792" s="57">
        <v>469</v>
      </c>
      <c r="T1792" s="57">
        <v>476</v>
      </c>
      <c r="U1792" s="57">
        <v>578</v>
      </c>
    </row>
    <row r="1793" spans="1:21" x14ac:dyDescent="0.2">
      <c r="A1793" s="266" t="s">
        <v>172</v>
      </c>
      <c r="B1793" s="267" t="s">
        <v>172</v>
      </c>
      <c r="C1793" s="268" t="s">
        <v>172</v>
      </c>
      <c r="D1793" s="99" t="s">
        <v>27</v>
      </c>
      <c r="E1793" s="54">
        <v>5000559486</v>
      </c>
      <c r="F1793" s="56">
        <v>24</v>
      </c>
      <c r="G1793" s="54" t="s">
        <v>19</v>
      </c>
      <c r="H1793" s="54" t="s">
        <v>52</v>
      </c>
      <c r="I1793" s="54">
        <v>10</v>
      </c>
      <c r="J1793" s="57">
        <v>1970</v>
      </c>
      <c r="K1793" s="57">
        <v>1750</v>
      </c>
      <c r="L1793" s="57">
        <v>1660</v>
      </c>
      <c r="M1793" s="57">
        <v>1490</v>
      </c>
      <c r="N1793" s="57">
        <v>1260</v>
      </c>
      <c r="O1793" s="57">
        <v>1050</v>
      </c>
      <c r="P1793" s="57">
        <v>1060</v>
      </c>
      <c r="Q1793" s="57">
        <v>1025</v>
      </c>
      <c r="R1793" s="57">
        <v>1244</v>
      </c>
      <c r="S1793" s="57">
        <v>1181</v>
      </c>
      <c r="T1793" s="57">
        <v>1164</v>
      </c>
      <c r="U1793" s="57">
        <v>1469</v>
      </c>
    </row>
    <row r="1794" spans="1:21" x14ac:dyDescent="0.2">
      <c r="A1794" s="266" t="s">
        <v>172</v>
      </c>
      <c r="B1794" s="267" t="s">
        <v>172</v>
      </c>
      <c r="C1794" s="268" t="s">
        <v>172</v>
      </c>
      <c r="D1794" s="99" t="s">
        <v>27</v>
      </c>
      <c r="E1794" s="54">
        <v>5000876782</v>
      </c>
      <c r="F1794" s="56">
        <v>24</v>
      </c>
      <c r="G1794" s="54" t="s">
        <v>19</v>
      </c>
      <c r="H1794" s="54" t="s">
        <v>52</v>
      </c>
      <c r="I1794" s="54">
        <v>10</v>
      </c>
      <c r="J1794" s="57">
        <v>750</v>
      </c>
      <c r="K1794" s="57">
        <v>650</v>
      </c>
      <c r="L1794" s="57">
        <v>640</v>
      </c>
      <c r="M1794" s="57">
        <v>590</v>
      </c>
      <c r="N1794" s="57">
        <v>510</v>
      </c>
      <c r="O1794" s="57">
        <v>480</v>
      </c>
      <c r="P1794" s="57">
        <v>500</v>
      </c>
      <c r="Q1794" s="57">
        <v>470</v>
      </c>
      <c r="R1794" s="57">
        <v>590</v>
      </c>
      <c r="S1794" s="57">
        <v>590</v>
      </c>
      <c r="T1794" s="57">
        <v>610</v>
      </c>
      <c r="U1794" s="57">
        <v>760</v>
      </c>
    </row>
    <row r="1795" spans="1:21" x14ac:dyDescent="0.2">
      <c r="A1795" s="266" t="s">
        <v>172</v>
      </c>
      <c r="B1795" s="267" t="s">
        <v>172</v>
      </c>
      <c r="C1795" s="268" t="s">
        <v>172</v>
      </c>
      <c r="D1795" s="99" t="s">
        <v>27</v>
      </c>
      <c r="E1795" s="54">
        <v>5001692557</v>
      </c>
      <c r="F1795" s="56">
        <v>24</v>
      </c>
      <c r="G1795" s="54" t="s">
        <v>19</v>
      </c>
      <c r="H1795" s="54" t="s">
        <v>52</v>
      </c>
      <c r="I1795" s="54">
        <v>10</v>
      </c>
      <c r="J1795" s="57">
        <v>551.58100000000002</v>
      </c>
      <c r="K1795" s="57">
        <v>357.41899999999998</v>
      </c>
      <c r="L1795" s="57">
        <v>402</v>
      </c>
      <c r="M1795" s="57">
        <v>342</v>
      </c>
      <c r="N1795" s="57">
        <v>304</v>
      </c>
      <c r="O1795" s="57">
        <v>232</v>
      </c>
      <c r="P1795" s="57">
        <v>205</v>
      </c>
      <c r="Q1795" s="57">
        <v>206</v>
      </c>
      <c r="R1795" s="57">
        <v>281</v>
      </c>
      <c r="S1795" s="57">
        <v>349.03699999999998</v>
      </c>
      <c r="T1795" s="57">
        <v>362.96300000000002</v>
      </c>
      <c r="U1795" s="57">
        <v>448</v>
      </c>
    </row>
    <row r="1796" spans="1:21" x14ac:dyDescent="0.2">
      <c r="A1796" s="266" t="s">
        <v>172</v>
      </c>
      <c r="B1796" s="267" t="s">
        <v>172</v>
      </c>
      <c r="C1796" s="268" t="s">
        <v>172</v>
      </c>
      <c r="D1796" s="99" t="s">
        <v>27</v>
      </c>
      <c r="E1796" s="54">
        <v>5001047149</v>
      </c>
      <c r="F1796" s="56">
        <v>24</v>
      </c>
      <c r="G1796" s="54" t="s">
        <v>26</v>
      </c>
      <c r="H1796" s="54" t="s">
        <v>52</v>
      </c>
      <c r="I1796" s="54">
        <v>10</v>
      </c>
      <c r="J1796" s="57">
        <v>1458</v>
      </c>
      <c r="K1796" s="57">
        <v>1241</v>
      </c>
      <c r="L1796" s="57">
        <v>1280</v>
      </c>
      <c r="M1796" s="57">
        <v>1175</v>
      </c>
      <c r="N1796" s="57">
        <v>1076</v>
      </c>
      <c r="O1796" s="57">
        <v>870</v>
      </c>
      <c r="P1796" s="57">
        <v>760</v>
      </c>
      <c r="Q1796" s="57">
        <v>850</v>
      </c>
      <c r="R1796" s="57">
        <v>916</v>
      </c>
      <c r="S1796" s="57">
        <v>1071</v>
      </c>
      <c r="T1796" s="57">
        <v>1325</v>
      </c>
      <c r="U1796" s="57">
        <v>1409</v>
      </c>
    </row>
    <row r="1797" spans="1:21" x14ac:dyDescent="0.2">
      <c r="A1797" s="266" t="s">
        <v>172</v>
      </c>
      <c r="B1797" s="267" t="s">
        <v>172</v>
      </c>
      <c r="C1797" s="268" t="s">
        <v>172</v>
      </c>
      <c r="D1797" s="99" t="s">
        <v>27</v>
      </c>
      <c r="E1797" s="54">
        <v>5001875381</v>
      </c>
      <c r="F1797" s="56">
        <v>24</v>
      </c>
      <c r="G1797" s="54" t="s">
        <v>26</v>
      </c>
      <c r="H1797" s="54" t="s">
        <v>52</v>
      </c>
      <c r="I1797" s="54">
        <v>10</v>
      </c>
      <c r="J1797" s="57">
        <v>340</v>
      </c>
      <c r="K1797" s="57">
        <v>310</v>
      </c>
      <c r="L1797" s="57">
        <v>280</v>
      </c>
      <c r="M1797" s="57">
        <v>260</v>
      </c>
      <c r="N1797" s="57">
        <v>260</v>
      </c>
      <c r="O1797" s="57">
        <v>230</v>
      </c>
      <c r="P1797" s="57">
        <v>190</v>
      </c>
      <c r="Q1797" s="57">
        <v>219</v>
      </c>
      <c r="R1797" s="57">
        <v>227</v>
      </c>
      <c r="S1797" s="57">
        <v>280</v>
      </c>
      <c r="T1797" s="57">
        <v>293</v>
      </c>
      <c r="U1797" s="57">
        <v>345</v>
      </c>
    </row>
    <row r="1798" spans="1:21" x14ac:dyDescent="0.2">
      <c r="A1798" s="266" t="s">
        <v>172</v>
      </c>
      <c r="B1798" s="267" t="s">
        <v>172</v>
      </c>
      <c r="C1798" s="268" t="s">
        <v>172</v>
      </c>
      <c r="D1798" s="99" t="s">
        <v>27</v>
      </c>
      <c r="E1798" s="54">
        <v>5000709838</v>
      </c>
      <c r="F1798" s="56">
        <v>24</v>
      </c>
      <c r="G1798" s="54" t="s">
        <v>19</v>
      </c>
      <c r="H1798" s="54" t="s">
        <v>52</v>
      </c>
      <c r="I1798" s="54">
        <v>10</v>
      </c>
      <c r="J1798" s="57">
        <v>360</v>
      </c>
      <c r="K1798" s="57">
        <v>310</v>
      </c>
      <c r="L1798" s="57">
        <v>290</v>
      </c>
      <c r="M1798" s="57">
        <v>250</v>
      </c>
      <c r="N1798" s="57">
        <v>230</v>
      </c>
      <c r="O1798" s="57">
        <v>190</v>
      </c>
      <c r="P1798" s="57">
        <v>140</v>
      </c>
      <c r="Q1798" s="57">
        <v>144</v>
      </c>
      <c r="R1798" s="57">
        <v>161</v>
      </c>
      <c r="S1798" s="57">
        <v>223</v>
      </c>
      <c r="T1798" s="57">
        <v>281</v>
      </c>
      <c r="U1798" s="57">
        <v>345</v>
      </c>
    </row>
    <row r="1799" spans="1:21" x14ac:dyDescent="0.2">
      <c r="A1799" s="266" t="s">
        <v>172</v>
      </c>
      <c r="B1799" s="267" t="s">
        <v>172</v>
      </c>
      <c r="C1799" s="268" t="s">
        <v>172</v>
      </c>
      <c r="D1799" s="99" t="s">
        <v>27</v>
      </c>
      <c r="E1799" s="54">
        <v>5001540454</v>
      </c>
      <c r="F1799" s="56">
        <v>24</v>
      </c>
      <c r="G1799" s="54" t="s">
        <v>26</v>
      </c>
      <c r="H1799" s="54" t="s">
        <v>52</v>
      </c>
      <c r="I1799" s="54">
        <v>10</v>
      </c>
      <c r="J1799" s="57">
        <v>219</v>
      </c>
      <c r="K1799" s="57">
        <v>194</v>
      </c>
      <c r="L1799" s="57">
        <v>189</v>
      </c>
      <c r="M1799" s="57">
        <v>168</v>
      </c>
      <c r="N1799" s="57">
        <v>137</v>
      </c>
      <c r="O1799" s="57">
        <v>136.25</v>
      </c>
      <c r="P1799" s="57">
        <v>108.75</v>
      </c>
      <c r="Q1799" s="57">
        <v>112</v>
      </c>
      <c r="R1799" s="57">
        <v>155.727</v>
      </c>
      <c r="S1799" s="57">
        <v>150.273</v>
      </c>
      <c r="T1799" s="57">
        <v>191.93899999999999</v>
      </c>
      <c r="U1799" s="57">
        <v>229.35</v>
      </c>
    </row>
    <row r="1800" spans="1:21" x14ac:dyDescent="0.2">
      <c r="A1800" s="266" t="s">
        <v>172</v>
      </c>
      <c r="B1800" s="267" t="s">
        <v>172</v>
      </c>
      <c r="C1800" s="268" t="s">
        <v>172</v>
      </c>
      <c r="D1800" s="99" t="s">
        <v>27</v>
      </c>
      <c r="E1800" s="54">
        <v>5000296332</v>
      </c>
      <c r="F1800" s="56">
        <v>24</v>
      </c>
      <c r="G1800" s="54" t="s">
        <v>19</v>
      </c>
      <c r="H1800" s="54" t="s">
        <v>52</v>
      </c>
      <c r="I1800" s="54">
        <v>10</v>
      </c>
      <c r="J1800" s="57">
        <v>341</v>
      </c>
      <c r="K1800" s="57">
        <v>295</v>
      </c>
      <c r="L1800" s="57">
        <v>276</v>
      </c>
      <c r="M1800" s="57">
        <v>235</v>
      </c>
      <c r="N1800" s="57">
        <v>209</v>
      </c>
      <c r="O1800" s="57">
        <v>164</v>
      </c>
      <c r="P1800" s="57">
        <v>127</v>
      </c>
      <c r="Q1800" s="57">
        <v>138</v>
      </c>
      <c r="R1800" s="57">
        <v>154</v>
      </c>
      <c r="S1800" s="57">
        <v>207</v>
      </c>
      <c r="T1800" s="57">
        <v>255</v>
      </c>
      <c r="U1800" s="57">
        <v>331</v>
      </c>
    </row>
    <row r="1801" spans="1:21" x14ac:dyDescent="0.2">
      <c r="A1801" s="266" t="s">
        <v>172</v>
      </c>
      <c r="B1801" s="267" t="s">
        <v>172</v>
      </c>
      <c r="C1801" s="268" t="s">
        <v>172</v>
      </c>
      <c r="D1801" s="99" t="s">
        <v>27</v>
      </c>
      <c r="E1801" s="54">
        <v>5001157037</v>
      </c>
      <c r="F1801" s="56">
        <v>24</v>
      </c>
      <c r="G1801" s="54" t="s">
        <v>26</v>
      </c>
      <c r="H1801" s="54" t="s">
        <v>52</v>
      </c>
      <c r="I1801" s="54">
        <v>10</v>
      </c>
      <c r="J1801" s="57">
        <v>2290</v>
      </c>
      <c r="K1801" s="57">
        <v>1270</v>
      </c>
      <c r="L1801" s="57">
        <v>690</v>
      </c>
      <c r="M1801" s="57">
        <v>610</v>
      </c>
      <c r="N1801" s="57">
        <v>600</v>
      </c>
      <c r="O1801" s="57">
        <v>650</v>
      </c>
      <c r="P1801" s="57">
        <v>820</v>
      </c>
      <c r="Q1801" s="57">
        <v>1221</v>
      </c>
      <c r="R1801" s="57">
        <v>1457</v>
      </c>
      <c r="S1801" s="57">
        <v>1656</v>
      </c>
      <c r="T1801" s="57">
        <v>1993</v>
      </c>
      <c r="U1801" s="57">
        <v>2257</v>
      </c>
    </row>
    <row r="1802" spans="1:21" x14ac:dyDescent="0.2">
      <c r="A1802" s="266" t="s">
        <v>172</v>
      </c>
      <c r="B1802" s="267" t="s">
        <v>172</v>
      </c>
      <c r="C1802" s="268" t="s">
        <v>172</v>
      </c>
      <c r="D1802" s="99" t="s">
        <v>27</v>
      </c>
      <c r="E1802" s="54">
        <v>5000858619</v>
      </c>
      <c r="F1802" s="56">
        <v>24</v>
      </c>
      <c r="G1802" s="54" t="s">
        <v>26</v>
      </c>
      <c r="H1802" s="54" t="s">
        <v>52</v>
      </c>
      <c r="I1802" s="54">
        <v>10</v>
      </c>
      <c r="J1802" s="57">
        <v>2864</v>
      </c>
      <c r="K1802" s="57">
        <v>3178</v>
      </c>
      <c r="L1802" s="57">
        <v>2916</v>
      </c>
      <c r="M1802" s="57">
        <v>2491</v>
      </c>
      <c r="N1802" s="57">
        <v>2390</v>
      </c>
      <c r="O1802" s="57">
        <v>2022</v>
      </c>
      <c r="P1802" s="57">
        <v>1839</v>
      </c>
      <c r="Q1802" s="57">
        <v>1998</v>
      </c>
      <c r="R1802" s="57">
        <v>2230</v>
      </c>
      <c r="S1802" s="57">
        <v>2350</v>
      </c>
      <c r="T1802" s="57">
        <v>2860</v>
      </c>
      <c r="U1802" s="57">
        <v>2927</v>
      </c>
    </row>
    <row r="1803" spans="1:21" x14ac:dyDescent="0.2">
      <c r="A1803" s="266" t="s">
        <v>172</v>
      </c>
      <c r="B1803" s="267" t="s">
        <v>172</v>
      </c>
      <c r="C1803" s="268" t="s">
        <v>172</v>
      </c>
      <c r="D1803" s="99" t="s">
        <v>27</v>
      </c>
      <c r="E1803" s="54">
        <v>5000900885</v>
      </c>
      <c r="F1803" s="56">
        <v>24</v>
      </c>
      <c r="G1803" s="54" t="s">
        <v>26</v>
      </c>
      <c r="H1803" s="54" t="s">
        <v>52</v>
      </c>
      <c r="I1803" s="54">
        <v>10</v>
      </c>
      <c r="J1803" s="57">
        <v>173</v>
      </c>
      <c r="K1803" s="57">
        <v>180</v>
      </c>
      <c r="L1803" s="57">
        <v>188</v>
      </c>
      <c r="M1803" s="57">
        <v>174</v>
      </c>
      <c r="N1803" s="57">
        <v>175</v>
      </c>
      <c r="O1803" s="57">
        <v>171</v>
      </c>
      <c r="P1803" s="57">
        <v>176</v>
      </c>
      <c r="Q1803" s="57">
        <v>160</v>
      </c>
      <c r="R1803" s="57">
        <v>169</v>
      </c>
      <c r="S1803" s="57">
        <v>168</v>
      </c>
      <c r="T1803" s="57">
        <v>184</v>
      </c>
      <c r="U1803" s="57">
        <v>198</v>
      </c>
    </row>
    <row r="1804" spans="1:21" x14ac:dyDescent="0.2">
      <c r="A1804" s="266" t="s">
        <v>172</v>
      </c>
      <c r="B1804" s="267" t="s">
        <v>172</v>
      </c>
      <c r="C1804" s="268" t="s">
        <v>172</v>
      </c>
      <c r="D1804" s="99" t="s">
        <v>27</v>
      </c>
      <c r="E1804" s="54">
        <v>5000790865</v>
      </c>
      <c r="F1804" s="56">
        <v>24</v>
      </c>
      <c r="G1804" s="54" t="s">
        <v>26</v>
      </c>
      <c r="H1804" s="54" t="s">
        <v>52</v>
      </c>
      <c r="I1804" s="54">
        <v>10</v>
      </c>
      <c r="J1804" s="57">
        <v>393</v>
      </c>
      <c r="K1804" s="57">
        <v>405</v>
      </c>
      <c r="L1804" s="57">
        <v>443</v>
      </c>
      <c r="M1804" s="57">
        <v>386</v>
      </c>
      <c r="N1804" s="57">
        <v>355</v>
      </c>
      <c r="O1804" s="57">
        <v>326</v>
      </c>
      <c r="P1804" s="57">
        <v>330</v>
      </c>
      <c r="Q1804" s="57">
        <v>303</v>
      </c>
      <c r="R1804" s="57">
        <v>321</v>
      </c>
      <c r="S1804" s="57">
        <v>315</v>
      </c>
      <c r="T1804" s="57">
        <v>349</v>
      </c>
      <c r="U1804" s="57">
        <v>419</v>
      </c>
    </row>
    <row r="1805" spans="1:21" x14ac:dyDescent="0.2">
      <c r="A1805" s="266" t="s">
        <v>172</v>
      </c>
      <c r="B1805" s="267" t="s">
        <v>172</v>
      </c>
      <c r="C1805" s="268" t="s">
        <v>172</v>
      </c>
      <c r="D1805" s="99" t="s">
        <v>27</v>
      </c>
      <c r="E1805" s="54">
        <v>5001633275</v>
      </c>
      <c r="F1805" s="56">
        <v>24</v>
      </c>
      <c r="G1805" s="54" t="s">
        <v>26</v>
      </c>
      <c r="H1805" s="54" t="s">
        <v>52</v>
      </c>
      <c r="I1805" s="54">
        <v>10</v>
      </c>
      <c r="J1805" s="57">
        <v>361</v>
      </c>
      <c r="K1805" s="57">
        <v>396</v>
      </c>
      <c r="L1805" s="57">
        <v>357</v>
      </c>
      <c r="M1805" s="57">
        <v>350</v>
      </c>
      <c r="N1805" s="57">
        <v>337</v>
      </c>
      <c r="O1805" s="57">
        <v>340</v>
      </c>
      <c r="P1805" s="57">
        <v>294</v>
      </c>
      <c r="Q1805" s="57">
        <v>298</v>
      </c>
      <c r="R1805" s="57">
        <v>317</v>
      </c>
      <c r="S1805" s="57">
        <v>302</v>
      </c>
      <c r="T1805" s="57">
        <v>347</v>
      </c>
      <c r="U1805" s="57">
        <v>351</v>
      </c>
    </row>
    <row r="1806" spans="1:21" x14ac:dyDescent="0.2">
      <c r="A1806" s="266" t="s">
        <v>172</v>
      </c>
      <c r="B1806" s="267" t="s">
        <v>172</v>
      </c>
      <c r="C1806" s="268" t="s">
        <v>172</v>
      </c>
      <c r="D1806" s="99" t="s">
        <v>27</v>
      </c>
      <c r="E1806" s="54">
        <v>5000341775</v>
      </c>
      <c r="F1806" s="56">
        <v>24</v>
      </c>
      <c r="G1806" s="54" t="s">
        <v>26</v>
      </c>
      <c r="H1806" s="54" t="s">
        <v>52</v>
      </c>
      <c r="I1806" s="54">
        <v>10</v>
      </c>
      <c r="J1806" s="57">
        <v>400</v>
      </c>
      <c r="K1806" s="57">
        <v>365</v>
      </c>
      <c r="L1806" s="57">
        <v>376</v>
      </c>
      <c r="M1806" s="57">
        <v>332</v>
      </c>
      <c r="N1806" s="57">
        <v>322</v>
      </c>
      <c r="O1806" s="57">
        <v>326</v>
      </c>
      <c r="P1806" s="57">
        <v>298</v>
      </c>
      <c r="Q1806" s="57">
        <v>296</v>
      </c>
      <c r="R1806" s="57">
        <v>365</v>
      </c>
      <c r="S1806" s="57">
        <v>339</v>
      </c>
      <c r="T1806" s="57">
        <v>367</v>
      </c>
      <c r="U1806" s="57">
        <v>525</v>
      </c>
    </row>
    <row r="1807" spans="1:21" x14ac:dyDescent="0.2">
      <c r="A1807" s="266" t="s">
        <v>172</v>
      </c>
      <c r="B1807" s="267" t="s">
        <v>172</v>
      </c>
      <c r="C1807" s="268" t="s">
        <v>172</v>
      </c>
      <c r="D1807" s="99" t="s">
        <v>27</v>
      </c>
      <c r="E1807" s="54">
        <v>5001376501</v>
      </c>
      <c r="F1807" s="56">
        <v>24</v>
      </c>
      <c r="G1807" s="54" t="s">
        <v>26</v>
      </c>
      <c r="H1807" s="54" t="s">
        <v>52</v>
      </c>
      <c r="I1807" s="54">
        <v>10</v>
      </c>
      <c r="J1807" s="57">
        <v>465</v>
      </c>
      <c r="K1807" s="57">
        <v>427</v>
      </c>
      <c r="L1807" s="57">
        <v>438</v>
      </c>
      <c r="M1807" s="57">
        <v>385</v>
      </c>
      <c r="N1807" s="57">
        <v>370</v>
      </c>
      <c r="O1807" s="57">
        <v>371</v>
      </c>
      <c r="P1807" s="57">
        <v>337</v>
      </c>
      <c r="Q1807" s="57">
        <v>338</v>
      </c>
      <c r="R1807" s="57">
        <v>418</v>
      </c>
      <c r="S1807" s="57">
        <v>394</v>
      </c>
      <c r="T1807" s="57">
        <v>439</v>
      </c>
      <c r="U1807" s="57">
        <v>515</v>
      </c>
    </row>
    <row r="1808" spans="1:21" x14ac:dyDescent="0.2">
      <c r="A1808" s="266" t="s">
        <v>172</v>
      </c>
      <c r="B1808" s="267" t="s">
        <v>172</v>
      </c>
      <c r="C1808" s="268" t="s">
        <v>172</v>
      </c>
      <c r="D1808" s="99" t="s">
        <v>27</v>
      </c>
      <c r="E1808" s="54">
        <v>5001220679</v>
      </c>
      <c r="F1808" s="56">
        <v>24</v>
      </c>
      <c r="G1808" s="54" t="s">
        <v>26</v>
      </c>
      <c r="H1808" s="54" t="s">
        <v>52</v>
      </c>
      <c r="I1808" s="54">
        <v>10</v>
      </c>
      <c r="J1808" s="57">
        <v>924</v>
      </c>
      <c r="K1808" s="57">
        <v>837</v>
      </c>
      <c r="L1808" s="57">
        <v>787</v>
      </c>
      <c r="M1808" s="57">
        <v>750</v>
      </c>
      <c r="N1808" s="57">
        <v>646</v>
      </c>
      <c r="O1808" s="57">
        <v>590</v>
      </c>
      <c r="P1808" s="57">
        <v>599</v>
      </c>
      <c r="Q1808" s="57">
        <v>575</v>
      </c>
      <c r="R1808" s="57">
        <v>653</v>
      </c>
      <c r="S1808" s="57">
        <v>757</v>
      </c>
      <c r="T1808" s="57">
        <v>799</v>
      </c>
      <c r="U1808" s="57">
        <v>958</v>
      </c>
    </row>
    <row r="1809" spans="1:21" x14ac:dyDescent="0.2">
      <c r="A1809" s="266" t="s">
        <v>172</v>
      </c>
      <c r="B1809" s="267" t="s">
        <v>172</v>
      </c>
      <c r="C1809" s="268" t="s">
        <v>172</v>
      </c>
      <c r="D1809" s="99" t="s">
        <v>27</v>
      </c>
      <c r="E1809" s="54">
        <v>5001215664</v>
      </c>
      <c r="F1809" s="56">
        <v>24</v>
      </c>
      <c r="G1809" s="54" t="s">
        <v>26</v>
      </c>
      <c r="H1809" s="54" t="s">
        <v>52</v>
      </c>
      <c r="I1809" s="54">
        <v>10</v>
      </c>
      <c r="J1809" s="57">
        <v>250</v>
      </c>
      <c r="K1809" s="57">
        <v>240</v>
      </c>
      <c r="L1809" s="57">
        <v>200</v>
      </c>
      <c r="M1809" s="57">
        <v>140</v>
      </c>
      <c r="N1809" s="57">
        <v>150</v>
      </c>
      <c r="O1809" s="57">
        <v>140</v>
      </c>
      <c r="P1809" s="57">
        <v>130</v>
      </c>
      <c r="Q1809" s="57">
        <v>127</v>
      </c>
      <c r="R1809" s="57">
        <v>154</v>
      </c>
      <c r="S1809" s="57">
        <v>150</v>
      </c>
      <c r="T1809" s="57">
        <v>170</v>
      </c>
      <c r="U1809" s="57">
        <v>201</v>
      </c>
    </row>
    <row r="1810" spans="1:21" x14ac:dyDescent="0.2">
      <c r="A1810" s="266" t="s">
        <v>172</v>
      </c>
      <c r="B1810" s="267" t="s">
        <v>172</v>
      </c>
      <c r="C1810" s="268" t="s">
        <v>172</v>
      </c>
      <c r="D1810" s="99" t="s">
        <v>27</v>
      </c>
      <c r="E1810" s="54">
        <v>5001264811</v>
      </c>
      <c r="F1810" s="56">
        <v>24</v>
      </c>
      <c r="G1810" s="54" t="s">
        <v>19</v>
      </c>
      <c r="H1810" s="54" t="s">
        <v>52</v>
      </c>
      <c r="I1810" s="54">
        <v>10</v>
      </c>
      <c r="J1810" s="57">
        <v>763</v>
      </c>
      <c r="K1810" s="57">
        <v>684</v>
      </c>
      <c r="L1810" s="57">
        <v>333</v>
      </c>
      <c r="M1810" s="57">
        <v>221</v>
      </c>
      <c r="N1810" s="57">
        <v>258</v>
      </c>
      <c r="O1810" s="57">
        <v>420</v>
      </c>
      <c r="P1810" s="57">
        <v>352</v>
      </c>
      <c r="Q1810" s="57">
        <v>400</v>
      </c>
      <c r="R1810" s="57">
        <v>527</v>
      </c>
      <c r="S1810" s="57">
        <v>558</v>
      </c>
      <c r="T1810" s="57">
        <v>673</v>
      </c>
      <c r="U1810" s="57">
        <v>901</v>
      </c>
    </row>
    <row r="1811" spans="1:21" x14ac:dyDescent="0.2">
      <c r="A1811" s="266" t="s">
        <v>172</v>
      </c>
      <c r="B1811" s="267" t="s">
        <v>172</v>
      </c>
      <c r="C1811" s="268" t="s">
        <v>172</v>
      </c>
      <c r="D1811" s="99" t="s">
        <v>27</v>
      </c>
      <c r="E1811" s="54">
        <v>5001255933</v>
      </c>
      <c r="F1811" s="56">
        <v>24</v>
      </c>
      <c r="G1811" s="54" t="s">
        <v>26</v>
      </c>
      <c r="H1811" s="54" t="s">
        <v>52</v>
      </c>
      <c r="I1811" s="54">
        <v>10</v>
      </c>
      <c r="J1811" s="57">
        <v>467</v>
      </c>
      <c r="K1811" s="57">
        <v>437</v>
      </c>
      <c r="L1811" s="57">
        <v>439</v>
      </c>
      <c r="M1811" s="57">
        <v>374</v>
      </c>
      <c r="N1811" s="57">
        <v>328</v>
      </c>
      <c r="O1811" s="57">
        <v>310</v>
      </c>
      <c r="P1811" s="57">
        <v>260</v>
      </c>
      <c r="Q1811" s="57">
        <v>261</v>
      </c>
      <c r="R1811" s="57">
        <v>388</v>
      </c>
      <c r="S1811" s="57">
        <v>476</v>
      </c>
      <c r="T1811" s="57">
        <v>357</v>
      </c>
      <c r="U1811" s="57">
        <v>600</v>
      </c>
    </row>
    <row r="1812" spans="1:21" x14ac:dyDescent="0.2">
      <c r="A1812" s="266" t="s">
        <v>172</v>
      </c>
      <c r="B1812" s="267" t="s">
        <v>172</v>
      </c>
      <c r="C1812" s="268" t="s">
        <v>172</v>
      </c>
      <c r="D1812" s="99" t="s">
        <v>27</v>
      </c>
      <c r="E1812" s="54">
        <v>5000222142</v>
      </c>
      <c r="F1812" s="56">
        <v>24</v>
      </c>
      <c r="G1812" s="54" t="s">
        <v>19</v>
      </c>
      <c r="H1812" s="54" t="s">
        <v>52</v>
      </c>
      <c r="I1812" s="54">
        <v>10</v>
      </c>
      <c r="J1812" s="57">
        <v>538</v>
      </c>
      <c r="K1812" s="57">
        <v>482</v>
      </c>
      <c r="L1812" s="57">
        <v>489</v>
      </c>
      <c r="M1812" s="57">
        <v>410</v>
      </c>
      <c r="N1812" s="57">
        <v>363</v>
      </c>
      <c r="O1812" s="57">
        <v>345</v>
      </c>
      <c r="P1812" s="57">
        <v>281</v>
      </c>
      <c r="Q1812" s="57">
        <v>280</v>
      </c>
      <c r="R1812" s="57">
        <v>382</v>
      </c>
      <c r="S1812" s="57">
        <v>397</v>
      </c>
      <c r="T1812" s="57">
        <v>485</v>
      </c>
      <c r="U1812" s="57">
        <v>721</v>
      </c>
    </row>
    <row r="1813" spans="1:21" x14ac:dyDescent="0.2">
      <c r="A1813" s="266" t="s">
        <v>172</v>
      </c>
      <c r="B1813" s="267" t="s">
        <v>172</v>
      </c>
      <c r="C1813" s="268" t="s">
        <v>172</v>
      </c>
      <c r="D1813" s="99" t="s">
        <v>27</v>
      </c>
      <c r="E1813" s="54">
        <v>5001342121</v>
      </c>
      <c r="F1813" s="56">
        <v>24</v>
      </c>
      <c r="G1813" s="54" t="s">
        <v>19</v>
      </c>
      <c r="H1813" s="54" t="s">
        <v>52</v>
      </c>
      <c r="I1813" s="54">
        <v>10</v>
      </c>
      <c r="J1813" s="57">
        <v>608</v>
      </c>
      <c r="K1813" s="57">
        <v>539</v>
      </c>
      <c r="L1813" s="57">
        <v>554</v>
      </c>
      <c r="M1813" s="57">
        <v>455</v>
      </c>
      <c r="N1813" s="57">
        <v>373</v>
      </c>
      <c r="O1813" s="57">
        <v>338</v>
      </c>
      <c r="P1813" s="57">
        <v>271</v>
      </c>
      <c r="Q1813" s="57">
        <v>273</v>
      </c>
      <c r="R1813" s="57">
        <v>372</v>
      </c>
      <c r="S1813" s="57">
        <v>405</v>
      </c>
      <c r="T1813" s="57">
        <v>494</v>
      </c>
      <c r="U1813" s="57">
        <v>645</v>
      </c>
    </row>
    <row r="1814" spans="1:21" x14ac:dyDescent="0.2">
      <c r="A1814" s="266" t="s">
        <v>172</v>
      </c>
      <c r="B1814" s="267" t="s">
        <v>172</v>
      </c>
      <c r="C1814" s="268" t="s">
        <v>172</v>
      </c>
      <c r="D1814" s="99" t="s">
        <v>27</v>
      </c>
      <c r="E1814" s="54">
        <v>5001874263</v>
      </c>
      <c r="F1814" s="56">
        <v>24</v>
      </c>
      <c r="G1814" s="54" t="s">
        <v>26</v>
      </c>
      <c r="H1814" s="54" t="s">
        <v>52</v>
      </c>
      <c r="I1814" s="54">
        <v>10</v>
      </c>
      <c r="J1814" s="57">
        <v>990</v>
      </c>
      <c r="K1814" s="57">
        <v>900</v>
      </c>
      <c r="L1814" s="57">
        <v>880</v>
      </c>
      <c r="M1814" s="57">
        <v>720</v>
      </c>
      <c r="N1814" s="57">
        <v>630</v>
      </c>
      <c r="O1814" s="57">
        <v>580</v>
      </c>
      <c r="P1814" s="57">
        <v>537.33000000000004</v>
      </c>
      <c r="Q1814" s="57"/>
      <c r="R1814" s="57">
        <v>4224.67</v>
      </c>
      <c r="S1814" s="57">
        <v>2639</v>
      </c>
      <c r="T1814" s="57">
        <v>2941</v>
      </c>
      <c r="U1814" s="57">
        <v>3601</v>
      </c>
    </row>
    <row r="1815" spans="1:21" x14ac:dyDescent="0.2">
      <c r="A1815" s="266" t="s">
        <v>172</v>
      </c>
      <c r="B1815" s="267" t="s">
        <v>172</v>
      </c>
      <c r="C1815" s="268" t="s">
        <v>172</v>
      </c>
      <c r="D1815" s="99" t="s">
        <v>27</v>
      </c>
      <c r="E1815" s="54">
        <v>5001287216</v>
      </c>
      <c r="F1815" s="56">
        <v>24</v>
      </c>
      <c r="G1815" s="54" t="s">
        <v>26</v>
      </c>
      <c r="H1815" s="54" t="s">
        <v>52</v>
      </c>
      <c r="I1815" s="54">
        <v>10</v>
      </c>
      <c r="J1815" s="57">
        <v>378</v>
      </c>
      <c r="K1815" s="57">
        <v>344</v>
      </c>
      <c r="L1815" s="57">
        <v>334</v>
      </c>
      <c r="M1815" s="57">
        <v>267</v>
      </c>
      <c r="N1815" s="57">
        <v>236</v>
      </c>
      <c r="O1815" s="57">
        <v>220</v>
      </c>
      <c r="P1815" s="57">
        <v>189</v>
      </c>
      <c r="Q1815" s="57">
        <v>200</v>
      </c>
      <c r="R1815" s="57">
        <v>270</v>
      </c>
      <c r="S1815" s="57">
        <v>276</v>
      </c>
      <c r="T1815" s="57">
        <v>336</v>
      </c>
      <c r="U1815" s="57">
        <v>404</v>
      </c>
    </row>
    <row r="1816" spans="1:21" x14ac:dyDescent="0.2">
      <c r="A1816" s="266" t="s">
        <v>172</v>
      </c>
      <c r="B1816" s="267" t="s">
        <v>172</v>
      </c>
      <c r="C1816" s="268" t="s">
        <v>172</v>
      </c>
      <c r="D1816" s="99" t="s">
        <v>27</v>
      </c>
      <c r="E1816" s="54">
        <v>5001295928</v>
      </c>
      <c r="F1816" s="56">
        <v>24</v>
      </c>
      <c r="G1816" s="54" t="s">
        <v>26</v>
      </c>
      <c r="H1816" s="54" t="s">
        <v>52</v>
      </c>
      <c r="I1816" s="54">
        <v>10</v>
      </c>
      <c r="J1816" s="57">
        <v>889</v>
      </c>
      <c r="K1816" s="57">
        <v>790</v>
      </c>
      <c r="L1816" s="57">
        <v>797</v>
      </c>
      <c r="M1816" s="57">
        <v>642</v>
      </c>
      <c r="N1816" s="57">
        <v>566</v>
      </c>
      <c r="O1816" s="57">
        <v>515</v>
      </c>
      <c r="P1816" s="57">
        <v>441</v>
      </c>
      <c r="Q1816" s="57">
        <v>467</v>
      </c>
      <c r="R1816" s="57">
        <v>638</v>
      </c>
      <c r="S1816" s="57">
        <v>664</v>
      </c>
      <c r="T1816" s="57">
        <v>788</v>
      </c>
      <c r="U1816" s="57">
        <v>967</v>
      </c>
    </row>
    <row r="1817" spans="1:21" x14ac:dyDescent="0.2">
      <c r="A1817" s="266" t="s">
        <v>172</v>
      </c>
      <c r="B1817" s="267" t="s">
        <v>172</v>
      </c>
      <c r="C1817" s="268" t="s">
        <v>172</v>
      </c>
      <c r="D1817" s="99" t="s">
        <v>27</v>
      </c>
      <c r="E1817" s="54">
        <v>5000342179</v>
      </c>
      <c r="F1817" s="56">
        <v>24</v>
      </c>
      <c r="G1817" s="54" t="s">
        <v>26</v>
      </c>
      <c r="H1817" s="54" t="s">
        <v>52</v>
      </c>
      <c r="I1817" s="54">
        <v>10</v>
      </c>
      <c r="J1817" s="57">
        <v>644</v>
      </c>
      <c r="K1817" s="57">
        <v>578</v>
      </c>
      <c r="L1817" s="57">
        <v>599</v>
      </c>
      <c r="M1817" s="57">
        <v>505</v>
      </c>
      <c r="N1817" s="57">
        <v>476</v>
      </c>
      <c r="O1817" s="57">
        <v>479</v>
      </c>
      <c r="P1817" s="57">
        <v>429</v>
      </c>
      <c r="Q1817" s="57">
        <v>432</v>
      </c>
      <c r="R1817" s="57">
        <v>544</v>
      </c>
      <c r="S1817" s="57">
        <v>525</v>
      </c>
      <c r="T1817" s="57">
        <v>606</v>
      </c>
      <c r="U1817" s="57">
        <v>707</v>
      </c>
    </row>
    <row r="1818" spans="1:21" x14ac:dyDescent="0.2">
      <c r="A1818" s="266" t="s">
        <v>172</v>
      </c>
      <c r="B1818" s="267" t="s">
        <v>172</v>
      </c>
      <c r="C1818" s="268" t="s">
        <v>172</v>
      </c>
      <c r="D1818" s="99" t="s">
        <v>27</v>
      </c>
      <c r="E1818" s="54">
        <v>5001481663</v>
      </c>
      <c r="F1818" s="56">
        <v>24</v>
      </c>
      <c r="G1818" s="54" t="s">
        <v>26</v>
      </c>
      <c r="H1818" s="54" t="s">
        <v>52</v>
      </c>
      <c r="I1818" s="54">
        <v>10</v>
      </c>
      <c r="J1818" s="57">
        <v>3940</v>
      </c>
      <c r="K1818" s="57">
        <v>3920</v>
      </c>
      <c r="L1818" s="57">
        <v>3640</v>
      </c>
      <c r="M1818" s="57">
        <v>2490</v>
      </c>
      <c r="N1818" s="57">
        <v>2340</v>
      </c>
      <c r="O1818" s="57">
        <v>2710</v>
      </c>
      <c r="P1818" s="57">
        <v>2731</v>
      </c>
      <c r="Q1818" s="57">
        <v>2586</v>
      </c>
      <c r="R1818" s="57">
        <v>3018</v>
      </c>
      <c r="S1818" s="57">
        <v>3198</v>
      </c>
      <c r="T1818" s="57">
        <v>3441</v>
      </c>
      <c r="U1818" s="57">
        <v>4382</v>
      </c>
    </row>
    <row r="1819" spans="1:21" x14ac:dyDescent="0.2">
      <c r="A1819" s="266" t="s">
        <v>172</v>
      </c>
      <c r="B1819" s="267" t="s">
        <v>172</v>
      </c>
      <c r="C1819" s="268" t="s">
        <v>172</v>
      </c>
      <c r="D1819" s="99" t="s">
        <v>27</v>
      </c>
      <c r="E1819" s="54">
        <v>5001406964</v>
      </c>
      <c r="F1819" s="56">
        <v>24</v>
      </c>
      <c r="G1819" s="54" t="s">
        <v>26</v>
      </c>
      <c r="H1819" s="54" t="s">
        <v>52</v>
      </c>
      <c r="I1819" s="54">
        <v>10</v>
      </c>
      <c r="J1819" s="57">
        <v>790</v>
      </c>
      <c r="K1819" s="57">
        <v>702</v>
      </c>
      <c r="L1819" s="57">
        <v>725</v>
      </c>
      <c r="M1819" s="57">
        <v>564</v>
      </c>
      <c r="N1819" s="57">
        <v>491</v>
      </c>
      <c r="O1819" s="57">
        <v>438</v>
      </c>
      <c r="P1819" s="57">
        <v>367</v>
      </c>
      <c r="Q1819" s="57">
        <v>380</v>
      </c>
      <c r="R1819" s="57">
        <v>513</v>
      </c>
      <c r="S1819" s="57">
        <v>525</v>
      </c>
      <c r="T1819" s="57">
        <v>714</v>
      </c>
      <c r="U1819" s="57">
        <v>784</v>
      </c>
    </row>
    <row r="1820" spans="1:21" x14ac:dyDescent="0.2">
      <c r="A1820" s="266" t="s">
        <v>172</v>
      </c>
      <c r="B1820" s="267" t="s">
        <v>172</v>
      </c>
      <c r="C1820" s="268" t="s">
        <v>172</v>
      </c>
      <c r="D1820" s="99" t="s">
        <v>27</v>
      </c>
      <c r="E1820" s="54">
        <v>5001760579</v>
      </c>
      <c r="F1820" s="56">
        <v>24</v>
      </c>
      <c r="G1820" s="54" t="s">
        <v>26</v>
      </c>
      <c r="H1820" s="54" t="s">
        <v>52</v>
      </c>
      <c r="I1820" s="54">
        <v>10</v>
      </c>
      <c r="J1820" s="57">
        <v>572</v>
      </c>
      <c r="K1820" s="57">
        <v>623</v>
      </c>
      <c r="L1820" s="57">
        <v>558</v>
      </c>
      <c r="M1820" s="57">
        <v>693</v>
      </c>
      <c r="N1820" s="57">
        <v>640</v>
      </c>
      <c r="O1820" s="57">
        <v>614</v>
      </c>
      <c r="P1820" s="57">
        <v>509</v>
      </c>
      <c r="Q1820" s="57">
        <v>492</v>
      </c>
      <c r="R1820" s="57">
        <v>545</v>
      </c>
      <c r="S1820" s="57">
        <v>537</v>
      </c>
      <c r="T1820" s="57">
        <v>654</v>
      </c>
      <c r="U1820" s="57">
        <v>706</v>
      </c>
    </row>
    <row r="1821" spans="1:21" x14ac:dyDescent="0.2">
      <c r="A1821" s="266" t="s">
        <v>172</v>
      </c>
      <c r="B1821" s="267" t="s">
        <v>172</v>
      </c>
      <c r="C1821" s="268" t="s">
        <v>172</v>
      </c>
      <c r="D1821" s="99" t="s">
        <v>27</v>
      </c>
      <c r="E1821" s="54">
        <v>5000904921</v>
      </c>
      <c r="F1821" s="56">
        <v>24</v>
      </c>
      <c r="G1821" s="54" t="s">
        <v>19</v>
      </c>
      <c r="H1821" s="54" t="s">
        <v>52</v>
      </c>
      <c r="I1821" s="54">
        <v>10</v>
      </c>
      <c r="J1821" s="57">
        <v>663</v>
      </c>
      <c r="K1821" s="57">
        <v>582</v>
      </c>
      <c r="L1821" s="57">
        <v>552</v>
      </c>
      <c r="M1821" s="57">
        <v>569</v>
      </c>
      <c r="N1821" s="57">
        <v>565</v>
      </c>
      <c r="O1821" s="57">
        <v>481</v>
      </c>
      <c r="P1821" s="57">
        <v>440</v>
      </c>
      <c r="Q1821" s="57">
        <v>502</v>
      </c>
      <c r="R1821" s="57">
        <v>517</v>
      </c>
      <c r="S1821" s="57">
        <v>573</v>
      </c>
      <c r="T1821" s="57">
        <v>675</v>
      </c>
      <c r="U1821" s="57">
        <v>704</v>
      </c>
    </row>
    <row r="1822" spans="1:21" x14ac:dyDescent="0.2">
      <c r="A1822" s="266" t="s">
        <v>172</v>
      </c>
      <c r="B1822" s="267" t="s">
        <v>172</v>
      </c>
      <c r="C1822" s="268" t="s">
        <v>172</v>
      </c>
      <c r="D1822" s="99" t="s">
        <v>27</v>
      </c>
      <c r="E1822" s="54">
        <v>5001364068</v>
      </c>
      <c r="F1822" s="56">
        <v>24</v>
      </c>
      <c r="G1822" s="54" t="s">
        <v>26</v>
      </c>
      <c r="H1822" s="54" t="s">
        <v>52</v>
      </c>
      <c r="I1822" s="54">
        <v>10</v>
      </c>
      <c r="J1822" s="57">
        <v>386.19799999999998</v>
      </c>
      <c r="K1822" s="57">
        <v>319.80200000000002</v>
      </c>
      <c r="L1822" s="57">
        <v>310</v>
      </c>
      <c r="M1822" s="57">
        <v>269</v>
      </c>
      <c r="N1822" s="57">
        <v>251</v>
      </c>
      <c r="O1822" s="57">
        <v>195</v>
      </c>
      <c r="P1822" s="57">
        <v>147</v>
      </c>
      <c r="Q1822" s="57">
        <v>71</v>
      </c>
      <c r="R1822" s="57">
        <v>77</v>
      </c>
      <c r="S1822" s="57">
        <v>27</v>
      </c>
      <c r="T1822" s="57">
        <v>26</v>
      </c>
      <c r="U1822" s="57">
        <v>165</v>
      </c>
    </row>
    <row r="1823" spans="1:21" x14ac:dyDescent="0.2">
      <c r="A1823" s="266" t="s">
        <v>172</v>
      </c>
      <c r="B1823" s="267" t="s">
        <v>172</v>
      </c>
      <c r="C1823" s="268" t="s">
        <v>172</v>
      </c>
      <c r="D1823" s="99" t="s">
        <v>27</v>
      </c>
      <c r="E1823" s="54">
        <v>5000010922</v>
      </c>
      <c r="F1823" s="56">
        <v>24</v>
      </c>
      <c r="G1823" s="54" t="s">
        <v>26</v>
      </c>
      <c r="H1823" s="54" t="s">
        <v>52</v>
      </c>
      <c r="I1823" s="54">
        <v>10</v>
      </c>
      <c r="J1823" s="57">
        <v>794</v>
      </c>
      <c r="K1823" s="57">
        <v>864</v>
      </c>
      <c r="L1823" s="57">
        <v>755</v>
      </c>
      <c r="M1823" s="57">
        <v>841</v>
      </c>
      <c r="N1823" s="57">
        <v>798</v>
      </c>
      <c r="O1823" s="57">
        <v>803</v>
      </c>
      <c r="P1823" s="57">
        <v>710</v>
      </c>
      <c r="Q1823" s="57">
        <v>715</v>
      </c>
      <c r="R1823" s="57">
        <v>812</v>
      </c>
      <c r="S1823" s="57">
        <v>797</v>
      </c>
      <c r="T1823" s="57">
        <v>931</v>
      </c>
      <c r="U1823" s="57">
        <v>970</v>
      </c>
    </row>
    <row r="1824" spans="1:21" x14ac:dyDescent="0.2">
      <c r="A1824" s="266" t="s">
        <v>172</v>
      </c>
      <c r="B1824" s="267" t="s">
        <v>172</v>
      </c>
      <c r="C1824" s="268" t="s">
        <v>172</v>
      </c>
      <c r="D1824" s="99" t="s">
        <v>27</v>
      </c>
      <c r="E1824" s="54">
        <v>5001595305</v>
      </c>
      <c r="F1824" s="56">
        <v>24</v>
      </c>
      <c r="G1824" s="54" t="s">
        <v>26</v>
      </c>
      <c r="H1824" s="54" t="s">
        <v>52</v>
      </c>
      <c r="I1824" s="54">
        <v>10</v>
      </c>
      <c r="J1824" s="57">
        <v>363</v>
      </c>
      <c r="K1824" s="57">
        <v>396</v>
      </c>
      <c r="L1824" s="57">
        <v>351</v>
      </c>
      <c r="M1824" s="57">
        <v>474</v>
      </c>
      <c r="N1824" s="57">
        <v>457</v>
      </c>
      <c r="O1824" s="57">
        <v>461</v>
      </c>
      <c r="P1824" s="57">
        <v>396</v>
      </c>
      <c r="Q1824" s="57">
        <v>418</v>
      </c>
      <c r="R1824" s="57">
        <v>481</v>
      </c>
      <c r="S1824" s="57">
        <v>472</v>
      </c>
      <c r="T1824" s="57">
        <v>546</v>
      </c>
      <c r="U1824" s="57">
        <v>578</v>
      </c>
    </row>
    <row r="1825" spans="1:21" x14ac:dyDescent="0.2">
      <c r="A1825" s="266" t="s">
        <v>172</v>
      </c>
      <c r="B1825" s="267" t="s">
        <v>172</v>
      </c>
      <c r="C1825" s="268" t="s">
        <v>172</v>
      </c>
      <c r="D1825" s="99" t="s">
        <v>27</v>
      </c>
      <c r="E1825" s="54">
        <v>5001912920</v>
      </c>
      <c r="F1825" s="56">
        <v>24</v>
      </c>
      <c r="G1825" s="54" t="s">
        <v>26</v>
      </c>
      <c r="H1825" s="54" t="s">
        <v>52</v>
      </c>
      <c r="I1825" s="54">
        <v>10</v>
      </c>
      <c r="J1825" s="57">
        <v>610</v>
      </c>
      <c r="K1825" s="57">
        <v>546</v>
      </c>
      <c r="L1825" s="57">
        <v>528</v>
      </c>
      <c r="M1825" s="57">
        <v>437</v>
      </c>
      <c r="N1825" s="57">
        <v>385</v>
      </c>
      <c r="O1825" s="57">
        <v>354</v>
      </c>
      <c r="P1825" s="57">
        <v>305</v>
      </c>
      <c r="Q1825" s="57">
        <v>316</v>
      </c>
      <c r="R1825" s="57">
        <v>427</v>
      </c>
      <c r="S1825" s="57">
        <v>416</v>
      </c>
      <c r="T1825" s="57">
        <v>529</v>
      </c>
      <c r="U1825" s="57">
        <v>648</v>
      </c>
    </row>
    <row r="1826" spans="1:21" x14ac:dyDescent="0.2">
      <c r="A1826" s="266" t="s">
        <v>172</v>
      </c>
      <c r="B1826" s="267" t="s">
        <v>172</v>
      </c>
      <c r="C1826" s="268" t="s">
        <v>172</v>
      </c>
      <c r="D1826" s="99" t="s">
        <v>27</v>
      </c>
      <c r="E1826" s="54">
        <v>5000841362</v>
      </c>
      <c r="F1826" s="56">
        <v>24</v>
      </c>
      <c r="G1826" s="54" t="s">
        <v>26</v>
      </c>
      <c r="H1826" s="54" t="s">
        <v>52</v>
      </c>
      <c r="I1826" s="54">
        <v>10</v>
      </c>
      <c r="J1826" s="57">
        <v>772</v>
      </c>
      <c r="K1826" s="57">
        <v>684</v>
      </c>
      <c r="L1826" s="57">
        <v>654</v>
      </c>
      <c r="M1826" s="57">
        <v>523</v>
      </c>
      <c r="N1826" s="57">
        <v>477</v>
      </c>
      <c r="O1826" s="57">
        <v>408</v>
      </c>
      <c r="P1826" s="57">
        <v>439</v>
      </c>
      <c r="Q1826" s="57">
        <v>404</v>
      </c>
      <c r="R1826" s="57">
        <v>535</v>
      </c>
      <c r="S1826" s="57">
        <v>519</v>
      </c>
      <c r="T1826" s="57">
        <v>654</v>
      </c>
      <c r="U1826" s="57">
        <v>808</v>
      </c>
    </row>
    <row r="1827" spans="1:21" x14ac:dyDescent="0.2">
      <c r="A1827" s="266" t="s">
        <v>172</v>
      </c>
      <c r="B1827" s="267" t="s">
        <v>172</v>
      </c>
      <c r="C1827" s="268" t="s">
        <v>172</v>
      </c>
      <c r="D1827" s="99" t="s">
        <v>27</v>
      </c>
      <c r="E1827" s="54">
        <v>5001821986</v>
      </c>
      <c r="F1827" s="56">
        <v>24</v>
      </c>
      <c r="G1827" s="54" t="s">
        <v>26</v>
      </c>
      <c r="H1827" s="54" t="s">
        <v>52</v>
      </c>
      <c r="I1827" s="54">
        <v>10</v>
      </c>
      <c r="J1827" s="57">
        <v>583</v>
      </c>
      <c r="K1827" s="57">
        <v>521</v>
      </c>
      <c r="L1827" s="57">
        <v>539</v>
      </c>
      <c r="M1827" s="57">
        <v>460</v>
      </c>
      <c r="N1827" s="57">
        <v>430</v>
      </c>
      <c r="O1827" s="57">
        <v>433</v>
      </c>
      <c r="P1827" s="57">
        <v>386</v>
      </c>
      <c r="Q1827" s="57">
        <v>388</v>
      </c>
      <c r="R1827" s="57">
        <v>489</v>
      </c>
      <c r="S1827" s="57">
        <v>465</v>
      </c>
      <c r="T1827" s="57">
        <v>565</v>
      </c>
      <c r="U1827" s="57">
        <v>586</v>
      </c>
    </row>
    <row r="1828" spans="1:21" x14ac:dyDescent="0.2">
      <c r="A1828" s="266" t="s">
        <v>172</v>
      </c>
      <c r="B1828" s="267" t="s">
        <v>172</v>
      </c>
      <c r="C1828" s="268" t="s">
        <v>172</v>
      </c>
      <c r="D1828" s="99" t="s">
        <v>27</v>
      </c>
      <c r="E1828" s="54">
        <v>5001926547</v>
      </c>
      <c r="F1828" s="56">
        <v>24</v>
      </c>
      <c r="G1828" s="54" t="s">
        <v>26</v>
      </c>
      <c r="H1828" s="54" t="s">
        <v>52</v>
      </c>
      <c r="I1828" s="54">
        <v>10</v>
      </c>
      <c r="J1828" s="57">
        <v>636</v>
      </c>
      <c r="K1828" s="57">
        <v>577</v>
      </c>
      <c r="L1828" s="57">
        <v>592</v>
      </c>
      <c r="M1828" s="57">
        <v>504</v>
      </c>
      <c r="N1828" s="57">
        <v>451</v>
      </c>
      <c r="O1828" s="57">
        <v>431</v>
      </c>
      <c r="P1828" s="57">
        <v>382</v>
      </c>
      <c r="Q1828" s="57">
        <v>385</v>
      </c>
      <c r="R1828" s="57">
        <v>481</v>
      </c>
      <c r="S1828" s="57">
        <v>445</v>
      </c>
      <c r="T1828" s="57">
        <v>547</v>
      </c>
      <c r="U1828" s="57">
        <v>670</v>
      </c>
    </row>
    <row r="1829" spans="1:21" x14ac:dyDescent="0.2">
      <c r="A1829" s="266" t="s">
        <v>172</v>
      </c>
      <c r="B1829" s="267" t="s">
        <v>172</v>
      </c>
      <c r="C1829" s="268" t="s">
        <v>172</v>
      </c>
      <c r="D1829" s="99" t="s">
        <v>27</v>
      </c>
      <c r="E1829" s="54">
        <v>5001087557</v>
      </c>
      <c r="F1829" s="56">
        <v>24</v>
      </c>
      <c r="G1829" s="54" t="s">
        <v>26</v>
      </c>
      <c r="H1829" s="54" t="s">
        <v>52</v>
      </c>
      <c r="I1829" s="54">
        <v>10</v>
      </c>
      <c r="J1829" s="57">
        <v>1220</v>
      </c>
      <c r="K1829" s="57">
        <v>1080</v>
      </c>
      <c r="L1829" s="57">
        <v>1030</v>
      </c>
      <c r="M1829" s="57">
        <v>930</v>
      </c>
      <c r="N1829" s="57">
        <v>910</v>
      </c>
      <c r="O1829" s="57">
        <v>760</v>
      </c>
      <c r="P1829" s="57">
        <v>670</v>
      </c>
      <c r="Q1829" s="57">
        <v>730</v>
      </c>
      <c r="R1829" s="57">
        <v>730</v>
      </c>
      <c r="S1829" s="57">
        <v>820</v>
      </c>
      <c r="T1829" s="57">
        <v>1010</v>
      </c>
      <c r="U1829" s="57">
        <v>1060</v>
      </c>
    </row>
    <row r="1830" spans="1:21" x14ac:dyDescent="0.2">
      <c r="A1830" s="266" t="s">
        <v>172</v>
      </c>
      <c r="B1830" s="267" t="s">
        <v>172</v>
      </c>
      <c r="C1830" s="268" t="s">
        <v>172</v>
      </c>
      <c r="D1830" s="99" t="s">
        <v>27</v>
      </c>
      <c r="E1830" s="54">
        <v>5000223867</v>
      </c>
      <c r="F1830" s="56">
        <v>24</v>
      </c>
      <c r="G1830" s="54" t="s">
        <v>26</v>
      </c>
      <c r="H1830" s="54" t="s">
        <v>52</v>
      </c>
      <c r="I1830" s="54">
        <v>10</v>
      </c>
      <c r="J1830" s="57">
        <v>980.63</v>
      </c>
      <c r="K1830" s="57">
        <v>860</v>
      </c>
      <c r="L1830" s="57">
        <v>830</v>
      </c>
      <c r="M1830" s="57">
        <v>700</v>
      </c>
      <c r="N1830" s="57">
        <v>670</v>
      </c>
      <c r="O1830" s="57">
        <v>610</v>
      </c>
      <c r="P1830" s="57">
        <v>610</v>
      </c>
      <c r="Q1830" s="57">
        <v>620</v>
      </c>
      <c r="R1830" s="57">
        <v>550</v>
      </c>
      <c r="S1830" s="57">
        <v>750</v>
      </c>
      <c r="T1830" s="57">
        <v>877.44</v>
      </c>
      <c r="U1830" s="57">
        <v>792.56</v>
      </c>
    </row>
    <row r="1831" spans="1:21" x14ac:dyDescent="0.2">
      <c r="A1831" s="266" t="s">
        <v>172</v>
      </c>
      <c r="B1831" s="267" t="s">
        <v>172</v>
      </c>
      <c r="C1831" s="268" t="s">
        <v>172</v>
      </c>
      <c r="D1831" s="99" t="s">
        <v>27</v>
      </c>
      <c r="E1831" s="54">
        <v>5001935582</v>
      </c>
      <c r="F1831" s="56">
        <v>24</v>
      </c>
      <c r="G1831" s="54" t="s">
        <v>26</v>
      </c>
      <c r="H1831" s="54" t="s">
        <v>52</v>
      </c>
      <c r="I1831" s="54">
        <v>10</v>
      </c>
      <c r="J1831" s="57">
        <v>936</v>
      </c>
      <c r="K1831" s="57">
        <v>835</v>
      </c>
      <c r="L1831" s="57">
        <v>769</v>
      </c>
      <c r="M1831" s="57">
        <v>687</v>
      </c>
      <c r="N1831" s="57">
        <v>683</v>
      </c>
      <c r="O1831" s="57">
        <v>570</v>
      </c>
      <c r="P1831" s="57">
        <v>524</v>
      </c>
      <c r="Q1831" s="57">
        <v>633</v>
      </c>
      <c r="R1831" s="57">
        <v>652</v>
      </c>
      <c r="S1831" s="57">
        <v>720</v>
      </c>
      <c r="T1831" s="57">
        <v>855</v>
      </c>
      <c r="U1831" s="57">
        <v>908</v>
      </c>
    </row>
    <row r="1832" spans="1:21" x14ac:dyDescent="0.2">
      <c r="A1832" s="266" t="s">
        <v>172</v>
      </c>
      <c r="B1832" s="267" t="s">
        <v>172</v>
      </c>
      <c r="C1832" s="268" t="s">
        <v>172</v>
      </c>
      <c r="D1832" s="99" t="s">
        <v>27</v>
      </c>
      <c r="E1832" s="54">
        <v>5001524208</v>
      </c>
      <c r="F1832" s="56">
        <v>24</v>
      </c>
      <c r="G1832" s="54" t="s">
        <v>19</v>
      </c>
      <c r="H1832" s="54" t="s">
        <v>52</v>
      </c>
      <c r="I1832" s="54">
        <v>10</v>
      </c>
      <c r="J1832" s="57">
        <v>721</v>
      </c>
      <c r="K1832" s="57">
        <v>775</v>
      </c>
      <c r="L1832" s="57">
        <v>655</v>
      </c>
      <c r="M1832" s="57">
        <v>594</v>
      </c>
      <c r="N1832" s="57">
        <v>559</v>
      </c>
      <c r="O1832" s="57">
        <v>543</v>
      </c>
      <c r="P1832" s="57">
        <v>462</v>
      </c>
      <c r="Q1832" s="57">
        <v>416</v>
      </c>
      <c r="R1832" s="57">
        <v>475</v>
      </c>
      <c r="S1832" s="57">
        <v>481</v>
      </c>
      <c r="T1832" s="57">
        <v>553</v>
      </c>
      <c r="U1832" s="57">
        <v>575</v>
      </c>
    </row>
    <row r="1833" spans="1:21" x14ac:dyDescent="0.2">
      <c r="A1833" s="266" t="s">
        <v>172</v>
      </c>
      <c r="B1833" s="267" t="s">
        <v>172</v>
      </c>
      <c r="C1833" s="268" t="s">
        <v>172</v>
      </c>
      <c r="D1833" s="99" t="s">
        <v>27</v>
      </c>
      <c r="E1833" s="54">
        <v>5001278348</v>
      </c>
      <c r="F1833" s="56">
        <v>24</v>
      </c>
      <c r="G1833" s="54" t="s">
        <v>26</v>
      </c>
      <c r="H1833" s="54" t="s">
        <v>52</v>
      </c>
      <c r="I1833" s="54">
        <v>10</v>
      </c>
      <c r="J1833" s="57">
        <v>593</v>
      </c>
      <c r="K1833" s="57">
        <v>528</v>
      </c>
      <c r="L1833" s="57">
        <v>507</v>
      </c>
      <c r="M1833" s="57">
        <v>473</v>
      </c>
      <c r="N1833" s="57">
        <v>490</v>
      </c>
      <c r="O1833" s="57">
        <v>440</v>
      </c>
      <c r="P1833" s="57">
        <v>407</v>
      </c>
      <c r="Q1833" s="57">
        <v>466</v>
      </c>
      <c r="R1833" s="57">
        <v>462</v>
      </c>
      <c r="S1833" s="57">
        <v>486</v>
      </c>
      <c r="T1833" s="57">
        <v>542</v>
      </c>
      <c r="U1833" s="57">
        <v>555</v>
      </c>
    </row>
    <row r="1834" spans="1:21" x14ac:dyDescent="0.2">
      <c r="A1834" s="266" t="s">
        <v>172</v>
      </c>
      <c r="B1834" s="267" t="s">
        <v>172</v>
      </c>
      <c r="C1834" s="268" t="s">
        <v>172</v>
      </c>
      <c r="D1834" s="99" t="s">
        <v>27</v>
      </c>
      <c r="E1834" s="54">
        <v>5001298659</v>
      </c>
      <c r="F1834" s="56">
        <v>24</v>
      </c>
      <c r="G1834" s="54" t="s">
        <v>26</v>
      </c>
      <c r="H1834" s="54" t="s">
        <v>52</v>
      </c>
      <c r="I1834" s="54">
        <v>10</v>
      </c>
      <c r="J1834" s="57">
        <v>917</v>
      </c>
      <c r="K1834" s="57">
        <v>754</v>
      </c>
      <c r="L1834" s="57">
        <v>581</v>
      </c>
      <c r="M1834" s="57">
        <v>564</v>
      </c>
      <c r="N1834" s="57">
        <v>558</v>
      </c>
      <c r="O1834" s="57">
        <v>513</v>
      </c>
      <c r="P1834" s="57">
        <v>414</v>
      </c>
      <c r="Q1834" s="57">
        <v>448</v>
      </c>
      <c r="R1834" s="57">
        <v>559</v>
      </c>
      <c r="S1834" s="57">
        <v>605</v>
      </c>
      <c r="T1834" s="57">
        <v>749</v>
      </c>
      <c r="U1834" s="57">
        <v>814</v>
      </c>
    </row>
    <row r="1835" spans="1:21" x14ac:dyDescent="0.2">
      <c r="A1835" s="266" t="s">
        <v>172</v>
      </c>
      <c r="B1835" s="267" t="s">
        <v>172</v>
      </c>
      <c r="C1835" s="268" t="s">
        <v>172</v>
      </c>
      <c r="D1835" s="99" t="s">
        <v>27</v>
      </c>
      <c r="E1835" s="54">
        <v>5000213236</v>
      </c>
      <c r="F1835" s="56">
        <v>24</v>
      </c>
      <c r="G1835" s="54" t="s">
        <v>26</v>
      </c>
      <c r="H1835" s="54" t="s">
        <v>52</v>
      </c>
      <c r="I1835" s="54">
        <v>10</v>
      </c>
      <c r="J1835" s="57">
        <v>359</v>
      </c>
      <c r="K1835" s="57">
        <v>304</v>
      </c>
      <c r="L1835" s="57">
        <v>298</v>
      </c>
      <c r="M1835" s="57">
        <v>288</v>
      </c>
      <c r="N1835" s="57">
        <v>308</v>
      </c>
      <c r="O1835" s="57">
        <v>280</v>
      </c>
      <c r="P1835" s="57">
        <v>258</v>
      </c>
      <c r="Q1835" s="57">
        <v>302</v>
      </c>
      <c r="R1835" s="57">
        <v>290</v>
      </c>
      <c r="S1835" s="57">
        <v>306</v>
      </c>
      <c r="T1835" s="57">
        <v>335</v>
      </c>
      <c r="U1835" s="57">
        <v>333</v>
      </c>
    </row>
    <row r="1836" spans="1:21" x14ac:dyDescent="0.2">
      <c r="A1836" s="266" t="s">
        <v>172</v>
      </c>
      <c r="B1836" s="267" t="s">
        <v>172</v>
      </c>
      <c r="C1836" s="268" t="s">
        <v>172</v>
      </c>
      <c r="D1836" s="99" t="s">
        <v>27</v>
      </c>
      <c r="E1836" s="54">
        <v>5000165026</v>
      </c>
      <c r="F1836" s="56">
        <v>24</v>
      </c>
      <c r="G1836" s="54" t="s">
        <v>26</v>
      </c>
      <c r="H1836" s="54" t="s">
        <v>52</v>
      </c>
      <c r="I1836" s="54">
        <v>10</v>
      </c>
      <c r="J1836" s="57">
        <v>1784</v>
      </c>
      <c r="K1836" s="57">
        <v>1798</v>
      </c>
      <c r="L1836" s="57">
        <v>1738</v>
      </c>
      <c r="M1836" s="57">
        <v>1475</v>
      </c>
      <c r="N1836" s="57">
        <v>1370</v>
      </c>
      <c r="O1836" s="57">
        <v>1210</v>
      </c>
      <c r="P1836" s="57">
        <v>1224</v>
      </c>
      <c r="Q1836" s="57">
        <v>1173</v>
      </c>
      <c r="R1836" s="57">
        <v>1373</v>
      </c>
      <c r="S1836" s="57">
        <v>1451</v>
      </c>
      <c r="T1836" s="57">
        <v>1627</v>
      </c>
      <c r="U1836" s="57">
        <v>1948</v>
      </c>
    </row>
    <row r="1837" spans="1:21" x14ac:dyDescent="0.2">
      <c r="A1837" s="266" t="s">
        <v>172</v>
      </c>
      <c r="B1837" s="267" t="s">
        <v>172</v>
      </c>
      <c r="C1837" s="268" t="s">
        <v>172</v>
      </c>
      <c r="D1837" s="99" t="s">
        <v>27</v>
      </c>
      <c r="E1837" s="54">
        <v>5000997518</v>
      </c>
      <c r="F1837" s="56">
        <v>24</v>
      </c>
      <c r="G1837" s="54" t="s">
        <v>26</v>
      </c>
      <c r="H1837" s="54" t="s">
        <v>52</v>
      </c>
      <c r="I1837" s="54">
        <v>10</v>
      </c>
      <c r="J1837" s="57">
        <v>621</v>
      </c>
      <c r="K1837" s="57">
        <v>559</v>
      </c>
      <c r="L1837" s="57">
        <v>548</v>
      </c>
      <c r="M1837" s="57">
        <v>496</v>
      </c>
      <c r="N1837" s="57">
        <v>491</v>
      </c>
      <c r="O1837" s="57">
        <v>527</v>
      </c>
      <c r="P1837" s="57">
        <v>513</v>
      </c>
      <c r="Q1837" s="57">
        <v>584</v>
      </c>
      <c r="R1837" s="57">
        <v>587</v>
      </c>
      <c r="S1837" s="57">
        <v>628</v>
      </c>
      <c r="T1837" s="57">
        <v>703</v>
      </c>
      <c r="U1837" s="57">
        <v>744</v>
      </c>
    </row>
    <row r="1838" spans="1:21" x14ac:dyDescent="0.2">
      <c r="A1838" s="266" t="s">
        <v>172</v>
      </c>
      <c r="B1838" s="267" t="s">
        <v>172</v>
      </c>
      <c r="C1838" s="268" t="s">
        <v>172</v>
      </c>
      <c r="D1838" s="99" t="s">
        <v>27</v>
      </c>
      <c r="E1838" s="54">
        <v>5001006068</v>
      </c>
      <c r="F1838" s="56">
        <v>24</v>
      </c>
      <c r="G1838" s="54" t="s">
        <v>26</v>
      </c>
      <c r="H1838" s="54" t="s">
        <v>52</v>
      </c>
      <c r="I1838" s="54">
        <v>10</v>
      </c>
      <c r="J1838" s="57">
        <v>1636</v>
      </c>
      <c r="K1838" s="57">
        <v>1424</v>
      </c>
      <c r="L1838" s="57">
        <v>1270</v>
      </c>
      <c r="M1838" s="57">
        <v>1180</v>
      </c>
      <c r="N1838" s="57">
        <v>1154</v>
      </c>
      <c r="O1838" s="57">
        <v>962</v>
      </c>
      <c r="P1838" s="57">
        <v>857</v>
      </c>
      <c r="Q1838" s="57">
        <v>1009</v>
      </c>
      <c r="R1838" s="57">
        <v>1052</v>
      </c>
      <c r="S1838" s="57">
        <v>1122</v>
      </c>
      <c r="T1838" s="57">
        <v>1191</v>
      </c>
      <c r="U1838" s="57">
        <v>1240</v>
      </c>
    </row>
    <row r="1839" spans="1:21" x14ac:dyDescent="0.2">
      <c r="A1839" s="266" t="s">
        <v>172</v>
      </c>
      <c r="B1839" s="267" t="s">
        <v>172</v>
      </c>
      <c r="C1839" s="268" t="s">
        <v>172</v>
      </c>
      <c r="D1839" s="99" t="s">
        <v>27</v>
      </c>
      <c r="E1839" s="54">
        <v>5000390077</v>
      </c>
      <c r="F1839" s="55">
        <v>25</v>
      </c>
      <c r="G1839" s="54" t="s">
        <v>18</v>
      </c>
      <c r="H1839" s="54" t="s">
        <v>52</v>
      </c>
      <c r="I1839" s="54">
        <v>10</v>
      </c>
      <c r="J1839" s="57">
        <v>15046</v>
      </c>
      <c r="K1839" s="57">
        <v>13167</v>
      </c>
      <c r="L1839" s="57">
        <v>11753</v>
      </c>
      <c r="M1839" s="57">
        <v>10099</v>
      </c>
      <c r="N1839" s="57">
        <v>7803</v>
      </c>
      <c r="O1839" s="57">
        <v>6980</v>
      </c>
      <c r="P1839" s="57">
        <v>6959</v>
      </c>
      <c r="Q1839" s="57">
        <v>6922</v>
      </c>
      <c r="R1839" s="57">
        <v>8976</v>
      </c>
      <c r="S1839" s="57">
        <v>9454</v>
      </c>
      <c r="T1839" s="57">
        <v>10412</v>
      </c>
      <c r="U1839" s="57">
        <v>12837</v>
      </c>
    </row>
    <row r="1840" spans="1:21" x14ac:dyDescent="0.2">
      <c r="A1840" s="266" t="s">
        <v>172</v>
      </c>
      <c r="B1840" s="267" t="s">
        <v>172</v>
      </c>
      <c r="C1840" s="268" t="s">
        <v>172</v>
      </c>
      <c r="D1840" s="99" t="s">
        <v>27</v>
      </c>
      <c r="E1840" s="54">
        <v>5000246753</v>
      </c>
      <c r="F1840" s="56">
        <v>24</v>
      </c>
      <c r="G1840" s="54" t="s">
        <v>26</v>
      </c>
      <c r="H1840" s="54" t="s">
        <v>52</v>
      </c>
      <c r="I1840" s="54">
        <v>10</v>
      </c>
      <c r="J1840" s="57">
        <v>2055</v>
      </c>
      <c r="K1840" s="57">
        <v>1692</v>
      </c>
      <c r="L1840" s="57">
        <v>1589</v>
      </c>
      <c r="M1840" s="57">
        <v>1653</v>
      </c>
      <c r="N1840" s="57">
        <v>1390</v>
      </c>
      <c r="O1840" s="57">
        <v>1345</v>
      </c>
      <c r="P1840" s="57">
        <v>1360</v>
      </c>
      <c r="Q1840" s="57">
        <v>1360</v>
      </c>
      <c r="R1840" s="57">
        <v>1493</v>
      </c>
      <c r="S1840" s="57">
        <v>1116</v>
      </c>
      <c r="T1840" s="57">
        <v>1305</v>
      </c>
      <c r="U1840" s="57">
        <v>1889</v>
      </c>
    </row>
    <row r="1841" spans="1:21" x14ac:dyDescent="0.2">
      <c r="A1841" s="266" t="s">
        <v>172</v>
      </c>
      <c r="B1841" s="267" t="s">
        <v>172</v>
      </c>
      <c r="C1841" s="268" t="s">
        <v>172</v>
      </c>
      <c r="D1841" s="99" t="s">
        <v>27</v>
      </c>
      <c r="E1841" s="54">
        <v>5000201174</v>
      </c>
      <c r="F1841" s="56">
        <v>24</v>
      </c>
      <c r="G1841" s="54" t="s">
        <v>26</v>
      </c>
      <c r="H1841" s="54" t="s">
        <v>52</v>
      </c>
      <c r="I1841" s="54">
        <v>10</v>
      </c>
      <c r="J1841" s="57">
        <v>1586</v>
      </c>
      <c r="K1841" s="57">
        <v>1545</v>
      </c>
      <c r="L1841" s="57">
        <v>1382</v>
      </c>
      <c r="M1841" s="57">
        <v>1124</v>
      </c>
      <c r="N1841" s="57">
        <v>937</v>
      </c>
      <c r="O1841" s="57">
        <v>1006</v>
      </c>
      <c r="P1841" s="57">
        <v>888</v>
      </c>
      <c r="Q1841" s="57">
        <v>863</v>
      </c>
      <c r="R1841" s="57">
        <v>1014</v>
      </c>
      <c r="S1841" s="57">
        <v>1125</v>
      </c>
      <c r="T1841" s="57">
        <v>1238</v>
      </c>
      <c r="U1841" s="57">
        <v>1613</v>
      </c>
    </row>
    <row r="1842" spans="1:21" x14ac:dyDescent="0.2">
      <c r="A1842" s="266" t="s">
        <v>172</v>
      </c>
      <c r="B1842" s="267" t="s">
        <v>172</v>
      </c>
      <c r="C1842" s="268" t="s">
        <v>172</v>
      </c>
      <c r="D1842" s="99" t="s">
        <v>27</v>
      </c>
      <c r="E1842" s="54">
        <v>5001059622</v>
      </c>
      <c r="F1842" s="56">
        <v>24</v>
      </c>
      <c r="G1842" s="54" t="s">
        <v>26</v>
      </c>
      <c r="H1842" s="54" t="s">
        <v>52</v>
      </c>
      <c r="I1842" s="54">
        <v>10</v>
      </c>
      <c r="J1842" s="57">
        <v>1080</v>
      </c>
      <c r="K1842" s="57">
        <v>1010</v>
      </c>
      <c r="L1842" s="57">
        <v>1070</v>
      </c>
      <c r="M1842" s="57">
        <v>870</v>
      </c>
      <c r="N1842" s="57">
        <v>800</v>
      </c>
      <c r="O1842" s="57">
        <v>820</v>
      </c>
      <c r="P1842" s="57">
        <v>700</v>
      </c>
      <c r="Q1842" s="57">
        <v>690</v>
      </c>
      <c r="R1842" s="57">
        <v>860</v>
      </c>
      <c r="S1842" s="57">
        <v>870</v>
      </c>
      <c r="T1842" s="57">
        <v>930</v>
      </c>
      <c r="U1842" s="57">
        <v>1150</v>
      </c>
    </row>
    <row r="1843" spans="1:21" x14ac:dyDescent="0.2">
      <c r="A1843" s="266" t="s">
        <v>172</v>
      </c>
      <c r="B1843" s="267" t="s">
        <v>172</v>
      </c>
      <c r="C1843" s="268" t="s">
        <v>172</v>
      </c>
      <c r="D1843" s="99" t="s">
        <v>27</v>
      </c>
      <c r="E1843" s="54">
        <v>5001535064</v>
      </c>
      <c r="F1843" s="56">
        <v>24</v>
      </c>
      <c r="G1843" s="54" t="s">
        <v>26</v>
      </c>
      <c r="H1843" s="54" t="s">
        <v>52</v>
      </c>
      <c r="I1843" s="54">
        <v>10</v>
      </c>
      <c r="J1843" s="57">
        <v>2450</v>
      </c>
      <c r="K1843" s="57">
        <v>2230</v>
      </c>
      <c r="L1843" s="57">
        <v>2220</v>
      </c>
      <c r="M1843" s="57">
        <v>1905.172</v>
      </c>
      <c r="N1843" s="57">
        <v>1455.828</v>
      </c>
      <c r="O1843" s="57">
        <v>1478</v>
      </c>
      <c r="P1843" s="57">
        <v>1298</v>
      </c>
      <c r="Q1843" s="57">
        <v>1334</v>
      </c>
      <c r="R1843" s="57">
        <v>1718</v>
      </c>
      <c r="S1843" s="57">
        <v>1818</v>
      </c>
      <c r="T1843" s="57">
        <v>1853</v>
      </c>
      <c r="U1843" s="57">
        <v>2238</v>
      </c>
    </row>
    <row r="1844" spans="1:21" x14ac:dyDescent="0.2">
      <c r="A1844" s="266" t="s">
        <v>172</v>
      </c>
      <c r="B1844" s="267" t="s">
        <v>172</v>
      </c>
      <c r="C1844" s="268" t="s">
        <v>172</v>
      </c>
      <c r="D1844" s="99" t="s">
        <v>27</v>
      </c>
      <c r="E1844" s="54">
        <v>5001071010</v>
      </c>
      <c r="F1844" s="56">
        <v>24</v>
      </c>
      <c r="G1844" s="54" t="s">
        <v>26</v>
      </c>
      <c r="H1844" s="54" t="s">
        <v>52</v>
      </c>
      <c r="I1844" s="54">
        <v>10</v>
      </c>
      <c r="J1844" s="57">
        <v>620</v>
      </c>
      <c r="K1844" s="57">
        <v>419</v>
      </c>
      <c r="L1844" s="57">
        <v>462</v>
      </c>
      <c r="M1844" s="57">
        <v>460</v>
      </c>
      <c r="N1844" s="57">
        <v>484</v>
      </c>
      <c r="O1844" s="57">
        <v>530</v>
      </c>
      <c r="P1844" s="57">
        <v>461</v>
      </c>
      <c r="Q1844" s="57">
        <v>474</v>
      </c>
      <c r="R1844" s="57">
        <v>553</v>
      </c>
      <c r="S1844" s="57">
        <v>627</v>
      </c>
      <c r="T1844" s="57">
        <v>614</v>
      </c>
      <c r="U1844" s="57">
        <v>663</v>
      </c>
    </row>
    <row r="1845" spans="1:21" x14ac:dyDescent="0.2">
      <c r="A1845" s="266" t="s">
        <v>172</v>
      </c>
      <c r="B1845" s="267" t="s">
        <v>172</v>
      </c>
      <c r="C1845" s="268" t="s">
        <v>172</v>
      </c>
      <c r="D1845" s="99" t="s">
        <v>27</v>
      </c>
      <c r="E1845" s="54">
        <v>5000284933</v>
      </c>
      <c r="F1845" s="55">
        <v>25</v>
      </c>
      <c r="G1845" s="54" t="s">
        <v>25</v>
      </c>
      <c r="H1845" s="54" t="s">
        <v>52</v>
      </c>
      <c r="I1845" s="54">
        <v>10</v>
      </c>
      <c r="J1845" s="57">
        <v>35739</v>
      </c>
      <c r="K1845" s="57">
        <v>31871</v>
      </c>
      <c r="L1845" s="57">
        <v>31258</v>
      </c>
      <c r="M1845" s="57">
        <v>24576</v>
      </c>
      <c r="N1845" s="57">
        <v>21910</v>
      </c>
      <c r="O1845" s="57">
        <v>20125</v>
      </c>
      <c r="P1845" s="57">
        <v>17926</v>
      </c>
      <c r="Q1845" s="57">
        <v>19180</v>
      </c>
      <c r="R1845" s="57">
        <v>25193</v>
      </c>
      <c r="S1845" s="57">
        <v>28107</v>
      </c>
      <c r="T1845" s="57">
        <v>30644</v>
      </c>
      <c r="U1845" s="57">
        <v>37497</v>
      </c>
    </row>
    <row r="1846" spans="1:21" x14ac:dyDescent="0.2">
      <c r="A1846" s="266" t="s">
        <v>172</v>
      </c>
      <c r="B1846" s="267" t="s">
        <v>172</v>
      </c>
      <c r="C1846" s="268" t="s">
        <v>172</v>
      </c>
      <c r="D1846" s="99" t="s">
        <v>27</v>
      </c>
      <c r="E1846" s="54">
        <v>5000213092</v>
      </c>
      <c r="F1846" s="56">
        <v>24</v>
      </c>
      <c r="G1846" s="54" t="s">
        <v>26</v>
      </c>
      <c r="H1846" s="54" t="s">
        <v>52</v>
      </c>
      <c r="I1846" s="54">
        <v>10</v>
      </c>
      <c r="J1846" s="57">
        <v>328</v>
      </c>
      <c r="K1846" s="57">
        <v>338</v>
      </c>
      <c r="L1846" s="57">
        <v>296</v>
      </c>
      <c r="M1846" s="57">
        <v>266</v>
      </c>
      <c r="N1846" s="57">
        <v>230</v>
      </c>
      <c r="O1846" s="57">
        <v>222</v>
      </c>
      <c r="P1846" s="57">
        <v>163</v>
      </c>
      <c r="Q1846" s="57">
        <v>163</v>
      </c>
      <c r="R1846" s="57">
        <v>205</v>
      </c>
      <c r="S1846" s="57">
        <v>274</v>
      </c>
      <c r="T1846" s="57">
        <v>318</v>
      </c>
      <c r="U1846" s="57">
        <v>321</v>
      </c>
    </row>
    <row r="1847" spans="1:21" x14ac:dyDescent="0.2">
      <c r="A1847" s="266" t="s">
        <v>172</v>
      </c>
      <c r="B1847" s="267" t="s">
        <v>172</v>
      </c>
      <c r="C1847" s="268" t="s">
        <v>172</v>
      </c>
      <c r="D1847" s="99" t="s">
        <v>27</v>
      </c>
      <c r="E1847" s="54">
        <v>5001093466</v>
      </c>
      <c r="F1847" s="56">
        <v>24</v>
      </c>
      <c r="G1847" s="54" t="s">
        <v>26</v>
      </c>
      <c r="H1847" s="54" t="s">
        <v>52</v>
      </c>
      <c r="I1847" s="54">
        <v>10</v>
      </c>
      <c r="J1847" s="57">
        <v>4640</v>
      </c>
      <c r="K1847" s="57">
        <v>4320</v>
      </c>
      <c r="L1847" s="57">
        <v>3680</v>
      </c>
      <c r="M1847" s="57">
        <v>3360</v>
      </c>
      <c r="N1847" s="57">
        <v>3040</v>
      </c>
      <c r="O1847" s="57">
        <v>3040</v>
      </c>
      <c r="P1847" s="57">
        <v>2720</v>
      </c>
      <c r="Q1847" s="57">
        <v>1805.6</v>
      </c>
      <c r="R1847" s="57">
        <v>3314.4</v>
      </c>
      <c r="S1847" s="57">
        <v>3840</v>
      </c>
      <c r="T1847" s="57">
        <v>4000</v>
      </c>
      <c r="U1847" s="57">
        <v>4160</v>
      </c>
    </row>
    <row r="1848" spans="1:21" x14ac:dyDescent="0.2">
      <c r="A1848" s="266" t="s">
        <v>172</v>
      </c>
      <c r="B1848" s="267" t="s">
        <v>172</v>
      </c>
      <c r="C1848" s="268" t="s">
        <v>172</v>
      </c>
      <c r="D1848" s="99" t="s">
        <v>27</v>
      </c>
      <c r="E1848" s="54">
        <v>5000951921</v>
      </c>
      <c r="F1848" s="56">
        <v>24</v>
      </c>
      <c r="G1848" s="54" t="s">
        <v>26</v>
      </c>
      <c r="H1848" s="54" t="s">
        <v>52</v>
      </c>
      <c r="I1848" s="54">
        <v>10</v>
      </c>
      <c r="J1848" s="57">
        <v>2012</v>
      </c>
      <c r="K1848" s="57">
        <v>2008</v>
      </c>
      <c r="L1848" s="57">
        <v>2261</v>
      </c>
      <c r="M1848" s="57">
        <v>2127</v>
      </c>
      <c r="N1848" s="57">
        <v>2267</v>
      </c>
      <c r="O1848" s="57">
        <v>2261</v>
      </c>
      <c r="P1848" s="57">
        <v>1590</v>
      </c>
      <c r="Q1848" s="57">
        <v>1528</v>
      </c>
      <c r="R1848" s="57">
        <v>1791</v>
      </c>
      <c r="S1848" s="57">
        <v>1681</v>
      </c>
      <c r="T1848" s="57">
        <v>1679</v>
      </c>
      <c r="U1848" s="57">
        <v>1951</v>
      </c>
    </row>
    <row r="1849" spans="1:21" x14ac:dyDescent="0.2">
      <c r="A1849" s="266" t="s">
        <v>172</v>
      </c>
      <c r="B1849" s="267" t="s">
        <v>172</v>
      </c>
      <c r="C1849" s="268" t="s">
        <v>172</v>
      </c>
      <c r="D1849" s="99" t="s">
        <v>27</v>
      </c>
      <c r="E1849" s="54">
        <v>5001772734</v>
      </c>
      <c r="F1849" s="56">
        <v>24</v>
      </c>
      <c r="G1849" s="54" t="s">
        <v>26</v>
      </c>
      <c r="H1849" s="54" t="s">
        <v>52</v>
      </c>
      <c r="I1849" s="54">
        <v>10</v>
      </c>
      <c r="J1849" s="57">
        <v>262</v>
      </c>
      <c r="K1849" s="57">
        <v>256</v>
      </c>
      <c r="L1849" s="57">
        <v>246</v>
      </c>
      <c r="M1849" s="57">
        <v>225</v>
      </c>
      <c r="N1849" s="57">
        <v>238</v>
      </c>
      <c r="O1849" s="57">
        <v>214</v>
      </c>
      <c r="P1849" s="57">
        <v>212</v>
      </c>
      <c r="Q1849" s="57">
        <v>226</v>
      </c>
      <c r="R1849" s="57">
        <v>236</v>
      </c>
      <c r="S1849" s="57">
        <v>232</v>
      </c>
      <c r="T1849" s="57">
        <v>267</v>
      </c>
      <c r="U1849" s="57">
        <v>268</v>
      </c>
    </row>
    <row r="1850" spans="1:21" x14ac:dyDescent="0.2">
      <c r="A1850" s="266" t="s">
        <v>172</v>
      </c>
      <c r="B1850" s="267" t="s">
        <v>172</v>
      </c>
      <c r="C1850" s="268" t="s">
        <v>172</v>
      </c>
      <c r="D1850" s="99" t="s">
        <v>27</v>
      </c>
      <c r="E1850" s="54">
        <v>5000205122</v>
      </c>
      <c r="F1850" s="56">
        <v>24</v>
      </c>
      <c r="G1850" s="54" t="s">
        <v>19</v>
      </c>
      <c r="H1850" s="54" t="s">
        <v>52</v>
      </c>
      <c r="I1850" s="54">
        <v>10</v>
      </c>
      <c r="J1850" s="57">
        <v>13952</v>
      </c>
      <c r="K1850" s="57">
        <v>12117</v>
      </c>
      <c r="L1850" s="57">
        <v>11993</v>
      </c>
      <c r="M1850" s="57">
        <v>9385</v>
      </c>
      <c r="N1850" s="57">
        <v>8323</v>
      </c>
      <c r="O1850" s="57">
        <v>8188</v>
      </c>
      <c r="P1850" s="57">
        <v>7284</v>
      </c>
      <c r="Q1850" s="57">
        <v>7580</v>
      </c>
      <c r="R1850" s="57">
        <v>9724</v>
      </c>
      <c r="S1850" s="57">
        <v>10034</v>
      </c>
      <c r="T1850" s="57">
        <v>11297</v>
      </c>
      <c r="U1850" s="57">
        <v>13579</v>
      </c>
    </row>
    <row r="1851" spans="1:21" x14ac:dyDescent="0.2">
      <c r="A1851" s="266" t="s">
        <v>172</v>
      </c>
      <c r="B1851" s="267" t="s">
        <v>172</v>
      </c>
      <c r="C1851" s="268" t="s">
        <v>172</v>
      </c>
      <c r="D1851" s="99" t="s">
        <v>27</v>
      </c>
      <c r="E1851" s="54">
        <v>5000296565</v>
      </c>
      <c r="F1851" s="56">
        <v>24</v>
      </c>
      <c r="G1851" s="54" t="s">
        <v>26</v>
      </c>
      <c r="H1851" s="54" t="s">
        <v>52</v>
      </c>
      <c r="I1851" s="54">
        <v>10</v>
      </c>
      <c r="J1851" s="57">
        <v>3507</v>
      </c>
      <c r="K1851" s="57">
        <v>3106</v>
      </c>
      <c r="L1851" s="57">
        <v>1986</v>
      </c>
      <c r="M1851" s="57">
        <v>2457</v>
      </c>
      <c r="N1851" s="57">
        <v>2250</v>
      </c>
      <c r="O1851" s="57">
        <v>2287</v>
      </c>
      <c r="P1851" s="57">
        <v>2069</v>
      </c>
      <c r="Q1851" s="57">
        <v>2107</v>
      </c>
      <c r="R1851" s="57">
        <v>2607</v>
      </c>
      <c r="S1851" s="57">
        <v>2688</v>
      </c>
      <c r="T1851" s="57">
        <v>2961</v>
      </c>
      <c r="U1851" s="57">
        <v>3595</v>
      </c>
    </row>
    <row r="1852" spans="1:21" x14ac:dyDescent="0.2">
      <c r="A1852" s="266" t="s">
        <v>172</v>
      </c>
      <c r="B1852" s="267" t="s">
        <v>172</v>
      </c>
      <c r="C1852" s="268" t="s">
        <v>172</v>
      </c>
      <c r="D1852" s="99" t="s">
        <v>27</v>
      </c>
      <c r="E1852" s="54">
        <v>5000060524</v>
      </c>
      <c r="F1852" s="56">
        <v>24</v>
      </c>
      <c r="G1852" s="54" t="s">
        <v>26</v>
      </c>
      <c r="H1852" s="54" t="s">
        <v>52</v>
      </c>
      <c r="I1852" s="54">
        <v>10</v>
      </c>
      <c r="J1852" s="57">
        <v>3160</v>
      </c>
      <c r="K1852" s="57">
        <v>2560</v>
      </c>
      <c r="L1852" s="57">
        <v>2760</v>
      </c>
      <c r="M1852" s="57">
        <v>2200</v>
      </c>
      <c r="N1852" s="57">
        <v>1840</v>
      </c>
      <c r="O1852" s="57">
        <v>1880</v>
      </c>
      <c r="P1852" s="57">
        <v>1560</v>
      </c>
      <c r="Q1852" s="57">
        <v>1600</v>
      </c>
      <c r="R1852" s="57">
        <v>2000</v>
      </c>
      <c r="S1852" s="57">
        <v>2280</v>
      </c>
      <c r="T1852" s="57">
        <v>2720</v>
      </c>
      <c r="U1852" s="57">
        <v>3280</v>
      </c>
    </row>
    <row r="1853" spans="1:21" x14ac:dyDescent="0.2">
      <c r="A1853" s="266" t="s">
        <v>172</v>
      </c>
      <c r="B1853" s="267" t="s">
        <v>172</v>
      </c>
      <c r="C1853" s="268" t="s">
        <v>172</v>
      </c>
      <c r="D1853" s="99" t="s">
        <v>27</v>
      </c>
      <c r="E1853" s="54">
        <v>5000183778</v>
      </c>
      <c r="F1853" s="56">
        <v>24</v>
      </c>
      <c r="G1853" s="54" t="s">
        <v>26</v>
      </c>
      <c r="H1853" s="54" t="s">
        <v>52</v>
      </c>
      <c r="I1853" s="54">
        <v>10</v>
      </c>
      <c r="J1853" s="57">
        <v>2771</v>
      </c>
      <c r="K1853" s="57">
        <v>2550</v>
      </c>
      <c r="L1853" s="57">
        <v>2402</v>
      </c>
      <c r="M1853" s="57">
        <v>1891</v>
      </c>
      <c r="N1853" s="57">
        <v>1640</v>
      </c>
      <c r="O1853" s="57">
        <v>1544</v>
      </c>
      <c r="P1853" s="57">
        <v>1342</v>
      </c>
      <c r="Q1853" s="57">
        <v>1422</v>
      </c>
      <c r="R1853" s="57">
        <v>1904</v>
      </c>
      <c r="S1853" s="57">
        <v>2017</v>
      </c>
      <c r="T1853" s="57">
        <v>2249</v>
      </c>
      <c r="U1853" s="57">
        <v>2796</v>
      </c>
    </row>
    <row r="1854" spans="1:21" x14ac:dyDescent="0.2">
      <c r="A1854" s="266" t="s">
        <v>172</v>
      </c>
      <c r="B1854" s="267" t="s">
        <v>172</v>
      </c>
      <c r="C1854" s="268" t="s">
        <v>172</v>
      </c>
      <c r="D1854" s="99" t="s">
        <v>27</v>
      </c>
      <c r="E1854" s="54">
        <v>5001614587</v>
      </c>
      <c r="F1854" s="56">
        <v>24</v>
      </c>
      <c r="G1854" s="54" t="s">
        <v>26</v>
      </c>
      <c r="H1854" s="54" t="s">
        <v>52</v>
      </c>
      <c r="I1854" s="54">
        <v>10</v>
      </c>
      <c r="J1854" s="57">
        <v>888</v>
      </c>
      <c r="K1854" s="57">
        <v>810</v>
      </c>
      <c r="L1854" s="57">
        <v>818</v>
      </c>
      <c r="M1854" s="57">
        <v>668</v>
      </c>
      <c r="N1854" s="57">
        <v>601</v>
      </c>
      <c r="O1854" s="57">
        <v>570</v>
      </c>
      <c r="P1854" s="57">
        <v>500</v>
      </c>
      <c r="Q1854" s="57">
        <v>507</v>
      </c>
      <c r="R1854" s="57">
        <v>677</v>
      </c>
      <c r="S1854" s="57">
        <v>701</v>
      </c>
      <c r="T1854" s="57">
        <v>699</v>
      </c>
      <c r="U1854" s="57">
        <v>1023</v>
      </c>
    </row>
    <row r="1855" spans="1:21" x14ac:dyDescent="0.2">
      <c r="A1855" s="266" t="s">
        <v>172</v>
      </c>
      <c r="B1855" s="267" t="s">
        <v>172</v>
      </c>
      <c r="C1855" s="268" t="s">
        <v>172</v>
      </c>
      <c r="D1855" s="99" t="s">
        <v>27</v>
      </c>
      <c r="E1855" s="54">
        <v>5000689588</v>
      </c>
      <c r="F1855" s="56">
        <v>24</v>
      </c>
      <c r="G1855" s="54" t="s">
        <v>26</v>
      </c>
      <c r="H1855" s="54" t="s">
        <v>52</v>
      </c>
      <c r="I1855" s="54">
        <v>10</v>
      </c>
      <c r="J1855" s="57">
        <v>925</v>
      </c>
      <c r="K1855" s="57">
        <v>846</v>
      </c>
      <c r="L1855" s="57">
        <v>863</v>
      </c>
      <c r="M1855" s="57">
        <v>682</v>
      </c>
      <c r="N1855" s="57">
        <v>592</v>
      </c>
      <c r="O1855" s="57">
        <v>573</v>
      </c>
      <c r="P1855" s="57">
        <v>505</v>
      </c>
      <c r="Q1855" s="57">
        <v>521</v>
      </c>
      <c r="R1855" s="57">
        <v>651</v>
      </c>
      <c r="S1855" s="57">
        <v>650</v>
      </c>
      <c r="T1855" s="57">
        <v>720</v>
      </c>
      <c r="U1855" s="57">
        <v>971</v>
      </c>
    </row>
    <row r="1856" spans="1:21" x14ac:dyDescent="0.2">
      <c r="A1856" s="266" t="s">
        <v>172</v>
      </c>
      <c r="B1856" s="267" t="s">
        <v>172</v>
      </c>
      <c r="C1856" s="268" t="s">
        <v>172</v>
      </c>
      <c r="D1856" s="99" t="s">
        <v>27</v>
      </c>
      <c r="E1856" s="54">
        <v>5001576746</v>
      </c>
      <c r="F1856" s="56">
        <v>24</v>
      </c>
      <c r="G1856" s="54" t="s">
        <v>26</v>
      </c>
      <c r="H1856" s="54" t="s">
        <v>52</v>
      </c>
      <c r="I1856" s="54">
        <v>10</v>
      </c>
      <c r="J1856" s="57">
        <v>10721</v>
      </c>
      <c r="K1856" s="57">
        <v>9708</v>
      </c>
      <c r="L1856" s="57">
        <v>9660</v>
      </c>
      <c r="M1856" s="57">
        <v>7509</v>
      </c>
      <c r="N1856" s="57">
        <v>6687</v>
      </c>
      <c r="O1856" s="57">
        <v>6358</v>
      </c>
      <c r="P1856" s="57">
        <v>5669</v>
      </c>
      <c r="Q1856" s="57">
        <v>6057</v>
      </c>
      <c r="R1856" s="57">
        <v>8014</v>
      </c>
      <c r="S1856" s="57">
        <v>8447</v>
      </c>
      <c r="T1856" s="57">
        <v>9335</v>
      </c>
      <c r="U1856" s="57">
        <v>11473</v>
      </c>
    </row>
    <row r="1857" spans="1:21" x14ac:dyDescent="0.2">
      <c r="A1857" s="266" t="s">
        <v>172</v>
      </c>
      <c r="B1857" s="267" t="s">
        <v>172</v>
      </c>
      <c r="C1857" s="268" t="s">
        <v>172</v>
      </c>
      <c r="D1857" s="99" t="s">
        <v>27</v>
      </c>
      <c r="E1857" s="54">
        <v>5001249801</v>
      </c>
      <c r="F1857" s="56">
        <v>24</v>
      </c>
      <c r="G1857" s="54" t="s">
        <v>26</v>
      </c>
      <c r="H1857" s="54" t="s">
        <v>52</v>
      </c>
      <c r="I1857" s="54">
        <v>10</v>
      </c>
      <c r="J1857" s="57">
        <v>12387</v>
      </c>
      <c r="K1857" s="57">
        <v>12115</v>
      </c>
      <c r="L1857" s="57">
        <v>13033</v>
      </c>
      <c r="M1857" s="57">
        <v>10048</v>
      </c>
      <c r="N1857" s="57">
        <v>7827</v>
      </c>
      <c r="O1857" s="57">
        <v>8340</v>
      </c>
      <c r="P1857" s="57">
        <v>7888</v>
      </c>
      <c r="Q1857" s="57">
        <v>7502</v>
      </c>
      <c r="R1857" s="57">
        <v>7919</v>
      </c>
      <c r="S1857" s="57">
        <v>8495</v>
      </c>
      <c r="T1857" s="57">
        <v>9552</v>
      </c>
      <c r="U1857" s="57">
        <v>12814</v>
      </c>
    </row>
    <row r="1858" spans="1:21" x14ac:dyDescent="0.2">
      <c r="A1858" s="266" t="s">
        <v>172</v>
      </c>
      <c r="B1858" s="267" t="s">
        <v>172</v>
      </c>
      <c r="C1858" s="268" t="s">
        <v>172</v>
      </c>
      <c r="D1858" s="99" t="s">
        <v>27</v>
      </c>
      <c r="E1858" s="54">
        <v>5000047097</v>
      </c>
      <c r="F1858" s="56">
        <v>24</v>
      </c>
      <c r="G1858" s="54" t="s">
        <v>26</v>
      </c>
      <c r="H1858" s="54" t="s">
        <v>52</v>
      </c>
      <c r="I1858" s="54">
        <v>10</v>
      </c>
      <c r="J1858" s="57">
        <v>4400</v>
      </c>
      <c r="K1858" s="57">
        <v>3600</v>
      </c>
      <c r="L1858" s="57">
        <v>3360</v>
      </c>
      <c r="M1858" s="57">
        <v>3360</v>
      </c>
      <c r="N1858" s="57">
        <v>2560</v>
      </c>
      <c r="O1858" s="57">
        <v>2160</v>
      </c>
      <c r="P1858" s="57">
        <v>2240</v>
      </c>
      <c r="Q1858" s="57">
        <v>2240</v>
      </c>
      <c r="R1858" s="57">
        <v>2560</v>
      </c>
      <c r="S1858" s="57">
        <v>3040</v>
      </c>
      <c r="T1858" s="57">
        <v>3120</v>
      </c>
      <c r="U1858" s="57">
        <v>3920</v>
      </c>
    </row>
    <row r="1859" spans="1:21" x14ac:dyDescent="0.2">
      <c r="A1859" s="266" t="s">
        <v>172</v>
      </c>
      <c r="B1859" s="267" t="s">
        <v>172</v>
      </c>
      <c r="C1859" s="268" t="s">
        <v>172</v>
      </c>
      <c r="D1859" s="99" t="s">
        <v>27</v>
      </c>
      <c r="E1859" s="54">
        <v>5001435841</v>
      </c>
      <c r="F1859" s="56">
        <v>24</v>
      </c>
      <c r="G1859" s="54" t="s">
        <v>26</v>
      </c>
      <c r="H1859" s="54" t="s">
        <v>52</v>
      </c>
      <c r="I1859" s="54">
        <v>10</v>
      </c>
      <c r="J1859" s="57">
        <v>5537</v>
      </c>
      <c r="K1859" s="57">
        <v>4830</v>
      </c>
      <c r="L1859" s="57">
        <v>4449</v>
      </c>
      <c r="M1859" s="57">
        <v>3998</v>
      </c>
      <c r="N1859" s="57">
        <v>3846</v>
      </c>
      <c r="O1859" s="57">
        <v>3247</v>
      </c>
      <c r="P1859" s="57">
        <v>2940</v>
      </c>
      <c r="Q1859" s="57">
        <v>3369</v>
      </c>
      <c r="R1859" s="57">
        <v>3528</v>
      </c>
      <c r="S1859" s="57">
        <v>3934</v>
      </c>
      <c r="T1859" s="57">
        <v>4725</v>
      </c>
      <c r="U1859" s="57">
        <v>4928</v>
      </c>
    </row>
    <row r="1860" spans="1:21" x14ac:dyDescent="0.2">
      <c r="A1860" s="266" t="s">
        <v>172</v>
      </c>
      <c r="B1860" s="267" t="s">
        <v>172</v>
      </c>
      <c r="C1860" s="268" t="s">
        <v>172</v>
      </c>
      <c r="D1860" s="99" t="s">
        <v>27</v>
      </c>
      <c r="E1860" s="54">
        <v>5001842675</v>
      </c>
      <c r="F1860" s="56">
        <v>24</v>
      </c>
      <c r="G1860" s="54" t="s">
        <v>26</v>
      </c>
      <c r="H1860" s="54" t="s">
        <v>52</v>
      </c>
      <c r="I1860" s="54">
        <v>10</v>
      </c>
      <c r="J1860" s="57">
        <v>2820</v>
      </c>
      <c r="K1860" s="57">
        <v>2552</v>
      </c>
      <c r="L1860" s="57">
        <v>2694</v>
      </c>
      <c r="M1860" s="57">
        <v>2322</v>
      </c>
      <c r="N1860" s="57">
        <v>2242</v>
      </c>
      <c r="O1860" s="57">
        <v>1960</v>
      </c>
      <c r="P1860" s="57">
        <v>2023</v>
      </c>
      <c r="Q1860" s="57">
        <v>1864</v>
      </c>
      <c r="R1860" s="57">
        <v>2101</v>
      </c>
      <c r="S1860" s="57">
        <v>2255</v>
      </c>
      <c r="T1860" s="57">
        <v>2414</v>
      </c>
      <c r="U1860" s="57">
        <v>2814</v>
      </c>
    </row>
    <row r="1861" spans="1:21" x14ac:dyDescent="0.2">
      <c r="A1861" s="266" t="s">
        <v>172</v>
      </c>
      <c r="B1861" s="267" t="s">
        <v>172</v>
      </c>
      <c r="C1861" s="268" t="s">
        <v>172</v>
      </c>
      <c r="D1861" s="99" t="s">
        <v>27</v>
      </c>
      <c r="E1861" s="54">
        <v>5001823485</v>
      </c>
      <c r="F1861" s="56">
        <v>24</v>
      </c>
      <c r="G1861" s="54" t="s">
        <v>26</v>
      </c>
      <c r="H1861" s="54" t="s">
        <v>52</v>
      </c>
      <c r="I1861" s="54">
        <v>10</v>
      </c>
      <c r="J1861" s="57">
        <v>3687</v>
      </c>
      <c r="K1861" s="57">
        <v>2983</v>
      </c>
      <c r="L1861" s="57">
        <v>2881</v>
      </c>
      <c r="M1861" s="57">
        <v>3055</v>
      </c>
      <c r="N1861" s="57">
        <v>2673</v>
      </c>
      <c r="O1861" s="57">
        <v>2790</v>
      </c>
      <c r="P1861" s="57">
        <v>3007</v>
      </c>
      <c r="Q1861" s="57">
        <v>2884</v>
      </c>
      <c r="R1861" s="57">
        <v>2900</v>
      </c>
      <c r="S1861" s="57">
        <v>3243</v>
      </c>
      <c r="T1861" s="57">
        <v>3110</v>
      </c>
      <c r="U1861" s="57">
        <v>3673</v>
      </c>
    </row>
    <row r="1862" spans="1:21" x14ac:dyDescent="0.2">
      <c r="A1862" s="266" t="s">
        <v>172</v>
      </c>
      <c r="B1862" s="267" t="s">
        <v>172</v>
      </c>
      <c r="C1862" s="268" t="s">
        <v>172</v>
      </c>
      <c r="D1862" s="99" t="s">
        <v>27</v>
      </c>
      <c r="E1862" s="54">
        <v>5000916989</v>
      </c>
      <c r="F1862" s="56">
        <v>24</v>
      </c>
      <c r="G1862" s="54" t="s">
        <v>26</v>
      </c>
      <c r="H1862" s="54" t="s">
        <v>52</v>
      </c>
      <c r="I1862" s="54">
        <v>10</v>
      </c>
      <c r="J1862" s="57">
        <v>4533</v>
      </c>
      <c r="K1862" s="57">
        <v>4118</v>
      </c>
      <c r="L1862" s="57">
        <v>4112</v>
      </c>
      <c r="M1862" s="57">
        <v>3626</v>
      </c>
      <c r="N1862" s="57">
        <v>3491</v>
      </c>
      <c r="O1862" s="57">
        <v>2975</v>
      </c>
      <c r="P1862" s="57">
        <v>2988</v>
      </c>
      <c r="Q1862" s="57">
        <v>2724</v>
      </c>
      <c r="R1862" s="57">
        <v>3086</v>
      </c>
      <c r="S1862" s="57">
        <v>3776</v>
      </c>
      <c r="T1862" s="57">
        <v>4246</v>
      </c>
      <c r="U1862" s="57">
        <v>4944</v>
      </c>
    </row>
    <row r="1863" spans="1:21" x14ac:dyDescent="0.2">
      <c r="A1863" s="266" t="s">
        <v>172</v>
      </c>
      <c r="B1863" s="267" t="s">
        <v>172</v>
      </c>
      <c r="C1863" s="268" t="s">
        <v>172</v>
      </c>
      <c r="D1863" s="99" t="s">
        <v>27</v>
      </c>
      <c r="E1863" s="54">
        <v>5000162086</v>
      </c>
      <c r="F1863" s="56">
        <v>24</v>
      </c>
      <c r="G1863" s="54" t="s">
        <v>19</v>
      </c>
      <c r="H1863" s="54" t="s">
        <v>52</v>
      </c>
      <c r="I1863" s="54">
        <v>10</v>
      </c>
      <c r="J1863" s="57">
        <v>790</v>
      </c>
      <c r="K1863" s="57">
        <v>700</v>
      </c>
      <c r="L1863" s="57">
        <v>690</v>
      </c>
      <c r="M1863" s="57">
        <v>597</v>
      </c>
      <c r="N1863" s="57">
        <v>532</v>
      </c>
      <c r="O1863" s="57">
        <v>552</v>
      </c>
      <c r="P1863" s="57">
        <v>516</v>
      </c>
      <c r="Q1863" s="57">
        <v>551</v>
      </c>
      <c r="R1863" s="57">
        <v>644</v>
      </c>
      <c r="S1863" s="57">
        <v>677</v>
      </c>
      <c r="T1863" s="57">
        <v>711</v>
      </c>
      <c r="U1863" s="57">
        <v>833</v>
      </c>
    </row>
    <row r="1864" spans="1:21" x14ac:dyDescent="0.2">
      <c r="A1864" s="266" t="s">
        <v>172</v>
      </c>
      <c r="B1864" s="267" t="s">
        <v>172</v>
      </c>
      <c r="C1864" s="268" t="s">
        <v>172</v>
      </c>
      <c r="D1864" s="99" t="s">
        <v>27</v>
      </c>
      <c r="E1864" s="54">
        <v>5000338244</v>
      </c>
      <c r="F1864" s="56">
        <v>24</v>
      </c>
      <c r="G1864" s="54" t="s">
        <v>26</v>
      </c>
      <c r="H1864" s="54" t="s">
        <v>52</v>
      </c>
      <c r="I1864" s="54">
        <v>10</v>
      </c>
      <c r="J1864" s="57">
        <v>9773</v>
      </c>
      <c r="K1864" s="57">
        <v>7274</v>
      </c>
      <c r="L1864" s="57">
        <v>4918</v>
      </c>
      <c r="M1864" s="57">
        <v>5514</v>
      </c>
      <c r="N1864" s="57">
        <v>5311</v>
      </c>
      <c r="O1864" s="57">
        <v>4838</v>
      </c>
      <c r="P1864" s="57">
        <v>4781</v>
      </c>
      <c r="Q1864" s="57">
        <v>5080</v>
      </c>
      <c r="R1864" s="57">
        <v>5622</v>
      </c>
      <c r="S1864" s="57">
        <v>6568</v>
      </c>
      <c r="T1864" s="57">
        <v>6904</v>
      </c>
      <c r="U1864" s="57">
        <v>8714</v>
      </c>
    </row>
    <row r="1865" spans="1:21" x14ac:dyDescent="0.2">
      <c r="A1865" s="266" t="s">
        <v>172</v>
      </c>
      <c r="B1865" s="267" t="s">
        <v>172</v>
      </c>
      <c r="C1865" s="268" t="s">
        <v>172</v>
      </c>
      <c r="D1865" s="99" t="s">
        <v>27</v>
      </c>
      <c r="E1865" s="54">
        <v>5001528831</v>
      </c>
      <c r="F1865" s="56">
        <v>24</v>
      </c>
      <c r="G1865" s="54" t="s">
        <v>19</v>
      </c>
      <c r="H1865" s="54" t="s">
        <v>52</v>
      </c>
      <c r="I1865" s="54">
        <v>10</v>
      </c>
      <c r="J1865" s="57">
        <v>4000</v>
      </c>
      <c r="K1865" s="57">
        <v>3360</v>
      </c>
      <c r="L1865" s="57">
        <v>2880</v>
      </c>
      <c r="M1865" s="57">
        <v>2560</v>
      </c>
      <c r="N1865" s="57">
        <v>2400</v>
      </c>
      <c r="O1865" s="57">
        <v>2080</v>
      </c>
      <c r="P1865" s="57">
        <v>2080</v>
      </c>
      <c r="Q1865" s="57">
        <v>2560</v>
      </c>
      <c r="R1865" s="57">
        <v>2560</v>
      </c>
      <c r="S1865" s="57">
        <v>3360</v>
      </c>
      <c r="T1865" s="57"/>
      <c r="U1865" s="57">
        <v>6400</v>
      </c>
    </row>
    <row r="1866" spans="1:21" x14ac:dyDescent="0.2">
      <c r="A1866" s="266" t="s">
        <v>172</v>
      </c>
      <c r="B1866" s="267" t="s">
        <v>172</v>
      </c>
      <c r="C1866" s="268" t="s">
        <v>172</v>
      </c>
      <c r="D1866" s="99" t="s">
        <v>27</v>
      </c>
      <c r="E1866" s="54">
        <v>5001843921</v>
      </c>
      <c r="F1866" s="56">
        <v>24</v>
      </c>
      <c r="G1866" s="54" t="s">
        <v>19</v>
      </c>
      <c r="H1866" s="54" t="s">
        <v>52</v>
      </c>
      <c r="I1866" s="54">
        <v>10</v>
      </c>
      <c r="J1866" s="57">
        <v>860</v>
      </c>
      <c r="K1866" s="57">
        <v>740</v>
      </c>
      <c r="L1866" s="57">
        <v>660</v>
      </c>
      <c r="M1866" s="57">
        <v>620</v>
      </c>
      <c r="N1866" s="57">
        <v>500</v>
      </c>
      <c r="O1866" s="57">
        <v>440</v>
      </c>
      <c r="P1866" s="57">
        <v>480</v>
      </c>
      <c r="Q1866" s="57">
        <v>460</v>
      </c>
      <c r="R1866" s="57">
        <v>580</v>
      </c>
      <c r="S1866" s="57">
        <v>660</v>
      </c>
      <c r="T1866" s="57">
        <v>762.42</v>
      </c>
      <c r="U1866" s="57">
        <v>826.22</v>
      </c>
    </row>
    <row r="1867" spans="1:21" x14ac:dyDescent="0.2">
      <c r="A1867" s="266" t="s">
        <v>172</v>
      </c>
      <c r="B1867" s="267" t="s">
        <v>172</v>
      </c>
      <c r="C1867" s="268" t="s">
        <v>172</v>
      </c>
      <c r="D1867" s="99" t="s">
        <v>27</v>
      </c>
      <c r="E1867" s="54">
        <v>5001548258</v>
      </c>
      <c r="F1867" s="56">
        <v>24</v>
      </c>
      <c r="G1867" s="54" t="s">
        <v>26</v>
      </c>
      <c r="H1867" s="54" t="s">
        <v>52</v>
      </c>
      <c r="I1867" s="54">
        <v>10</v>
      </c>
      <c r="J1867" s="57">
        <v>5143</v>
      </c>
      <c r="K1867" s="57">
        <v>4774</v>
      </c>
      <c r="L1867" s="57">
        <v>4364</v>
      </c>
      <c r="M1867" s="57">
        <v>4151</v>
      </c>
      <c r="N1867" s="57">
        <v>3122</v>
      </c>
      <c r="O1867" s="57">
        <v>2822</v>
      </c>
      <c r="P1867" s="57">
        <v>2960</v>
      </c>
      <c r="Q1867" s="57">
        <v>3157</v>
      </c>
      <c r="R1867" s="57">
        <v>3934</v>
      </c>
      <c r="S1867" s="57">
        <v>4387</v>
      </c>
      <c r="T1867" s="57">
        <v>5479</v>
      </c>
      <c r="U1867" s="57">
        <v>5400</v>
      </c>
    </row>
    <row r="1868" spans="1:21" x14ac:dyDescent="0.2">
      <c r="A1868" s="266" t="s">
        <v>172</v>
      </c>
      <c r="B1868" s="267" t="s">
        <v>172</v>
      </c>
      <c r="C1868" s="268" t="s">
        <v>172</v>
      </c>
      <c r="D1868" s="99" t="s">
        <v>27</v>
      </c>
      <c r="E1868" s="54">
        <v>5001423326</v>
      </c>
      <c r="F1868" s="56">
        <v>24</v>
      </c>
      <c r="G1868" s="54" t="s">
        <v>26</v>
      </c>
      <c r="H1868" s="54" t="s">
        <v>52</v>
      </c>
      <c r="I1868" s="54">
        <v>10</v>
      </c>
      <c r="J1868" s="57">
        <v>3740</v>
      </c>
      <c r="K1868" s="57">
        <v>3020</v>
      </c>
      <c r="L1868" s="57">
        <v>2690</v>
      </c>
      <c r="M1868" s="57">
        <v>2370</v>
      </c>
      <c r="N1868" s="57">
        <v>2200</v>
      </c>
      <c r="O1868" s="57">
        <v>1941</v>
      </c>
      <c r="P1868" s="57">
        <v>1940</v>
      </c>
      <c r="Q1868" s="57">
        <v>2304</v>
      </c>
      <c r="R1868" s="57">
        <v>2460</v>
      </c>
      <c r="S1868" s="57">
        <v>2921</v>
      </c>
      <c r="T1868" s="57">
        <v>2892</v>
      </c>
      <c r="U1868" s="57">
        <v>3178</v>
      </c>
    </row>
    <row r="1869" spans="1:21" x14ac:dyDescent="0.2">
      <c r="A1869" s="266" t="s">
        <v>172</v>
      </c>
      <c r="B1869" s="267" t="s">
        <v>172</v>
      </c>
      <c r="C1869" s="268" t="s">
        <v>172</v>
      </c>
      <c r="D1869" s="99" t="s">
        <v>27</v>
      </c>
      <c r="E1869" s="54">
        <v>5001222885</v>
      </c>
      <c r="F1869" s="56">
        <v>24</v>
      </c>
      <c r="G1869" s="54" t="s">
        <v>26</v>
      </c>
      <c r="H1869" s="54" t="s">
        <v>52</v>
      </c>
      <c r="I1869" s="54">
        <v>10</v>
      </c>
      <c r="J1869" s="57">
        <v>392</v>
      </c>
      <c r="K1869" s="57">
        <v>356</v>
      </c>
      <c r="L1869" s="57">
        <v>329</v>
      </c>
      <c r="M1869" s="57">
        <v>334</v>
      </c>
      <c r="N1869" s="57">
        <v>289</v>
      </c>
      <c r="O1869" s="57">
        <v>286</v>
      </c>
      <c r="P1869" s="57">
        <v>314</v>
      </c>
      <c r="Q1869" s="57">
        <v>315</v>
      </c>
      <c r="R1869" s="57">
        <v>357</v>
      </c>
      <c r="S1869" s="57">
        <v>360</v>
      </c>
      <c r="T1869" s="57">
        <v>425</v>
      </c>
      <c r="U1869" s="57">
        <v>388</v>
      </c>
    </row>
    <row r="1870" spans="1:21" x14ac:dyDescent="0.2">
      <c r="A1870" s="266" t="s">
        <v>172</v>
      </c>
      <c r="B1870" s="267" t="s">
        <v>172</v>
      </c>
      <c r="C1870" s="268" t="s">
        <v>172</v>
      </c>
      <c r="D1870" s="99" t="s">
        <v>27</v>
      </c>
      <c r="E1870" s="54">
        <v>5000613732</v>
      </c>
      <c r="F1870" s="56">
        <v>24</v>
      </c>
      <c r="G1870" s="54" t="s">
        <v>26</v>
      </c>
      <c r="H1870" s="54" t="s">
        <v>52</v>
      </c>
      <c r="I1870" s="54">
        <v>10</v>
      </c>
      <c r="J1870" s="57">
        <v>8160</v>
      </c>
      <c r="K1870" s="57">
        <v>6880</v>
      </c>
      <c r="L1870" s="57">
        <v>5760</v>
      </c>
      <c r="M1870" s="57">
        <v>6616.48</v>
      </c>
      <c r="N1870" s="57">
        <v>4448</v>
      </c>
      <c r="O1870" s="57">
        <v>4320</v>
      </c>
      <c r="P1870" s="57">
        <v>4160</v>
      </c>
      <c r="Q1870" s="57">
        <v>4800</v>
      </c>
      <c r="R1870" s="57">
        <v>5600</v>
      </c>
      <c r="S1870" s="57">
        <v>6240</v>
      </c>
      <c r="T1870" s="57">
        <v>8160</v>
      </c>
      <c r="U1870" s="57">
        <v>7840</v>
      </c>
    </row>
    <row r="1871" spans="1:21" x14ac:dyDescent="0.2">
      <c r="A1871" s="266" t="s">
        <v>172</v>
      </c>
      <c r="B1871" s="267" t="s">
        <v>172</v>
      </c>
      <c r="C1871" s="268" t="s">
        <v>172</v>
      </c>
      <c r="D1871" s="99" t="s">
        <v>27</v>
      </c>
      <c r="E1871" s="54">
        <v>5001569520</v>
      </c>
      <c r="F1871" s="56">
        <v>24</v>
      </c>
      <c r="G1871" s="54" t="s">
        <v>26</v>
      </c>
      <c r="H1871" s="54" t="s">
        <v>52</v>
      </c>
      <c r="I1871" s="54">
        <v>10</v>
      </c>
      <c r="J1871" s="57">
        <v>4871</v>
      </c>
      <c r="K1871" s="57">
        <v>4407</v>
      </c>
      <c r="L1871" s="57">
        <v>4186</v>
      </c>
      <c r="M1871" s="57">
        <v>3487</v>
      </c>
      <c r="N1871" s="57">
        <v>2968</v>
      </c>
      <c r="O1871" s="57">
        <v>2963</v>
      </c>
      <c r="P1871" s="57">
        <v>2786</v>
      </c>
      <c r="Q1871" s="57">
        <v>2666</v>
      </c>
      <c r="R1871" s="57">
        <v>2954</v>
      </c>
      <c r="S1871" s="57">
        <v>3865</v>
      </c>
      <c r="T1871" s="57">
        <v>4801</v>
      </c>
      <c r="U1871" s="57">
        <v>4666</v>
      </c>
    </row>
    <row r="1872" spans="1:21" x14ac:dyDescent="0.2">
      <c r="A1872" s="266" t="s">
        <v>172</v>
      </c>
      <c r="B1872" s="267" t="s">
        <v>172</v>
      </c>
      <c r="C1872" s="268" t="s">
        <v>172</v>
      </c>
      <c r="D1872" s="99" t="s">
        <v>27</v>
      </c>
      <c r="E1872" s="54">
        <v>5000778201</v>
      </c>
      <c r="F1872" s="56">
        <v>24</v>
      </c>
      <c r="G1872" s="54" t="s">
        <v>26</v>
      </c>
      <c r="H1872" s="54" t="s">
        <v>52</v>
      </c>
      <c r="I1872" s="54">
        <v>10</v>
      </c>
      <c r="J1872" s="57">
        <v>169</v>
      </c>
      <c r="K1872" s="57">
        <v>292</v>
      </c>
      <c r="L1872" s="57">
        <v>417</v>
      </c>
      <c r="M1872" s="57">
        <v>439</v>
      </c>
      <c r="N1872" s="57">
        <v>543</v>
      </c>
      <c r="O1872" s="57">
        <v>586</v>
      </c>
      <c r="P1872" s="57">
        <v>393</v>
      </c>
      <c r="Q1872" s="57">
        <v>402</v>
      </c>
      <c r="R1872" s="57">
        <v>433</v>
      </c>
      <c r="S1872" s="57">
        <v>415</v>
      </c>
      <c r="T1872" s="57">
        <v>503</v>
      </c>
      <c r="U1872" s="57">
        <v>451</v>
      </c>
    </row>
    <row r="1873" spans="1:21" x14ac:dyDescent="0.2">
      <c r="A1873" s="266" t="s">
        <v>172</v>
      </c>
      <c r="B1873" s="267" t="s">
        <v>172</v>
      </c>
      <c r="C1873" s="268" t="s">
        <v>172</v>
      </c>
      <c r="D1873" s="99" t="s">
        <v>27</v>
      </c>
      <c r="E1873" s="54">
        <v>5000167125</v>
      </c>
      <c r="F1873" s="56">
        <v>24</v>
      </c>
      <c r="G1873" s="54" t="s">
        <v>26</v>
      </c>
      <c r="H1873" s="54" t="s">
        <v>52</v>
      </c>
      <c r="I1873" s="54">
        <v>10</v>
      </c>
      <c r="J1873" s="57">
        <v>899</v>
      </c>
      <c r="K1873" s="57">
        <v>809</v>
      </c>
      <c r="L1873" s="57">
        <v>763</v>
      </c>
      <c r="M1873" s="57">
        <v>647</v>
      </c>
      <c r="N1873" s="57">
        <v>571</v>
      </c>
      <c r="O1873" s="57">
        <v>563</v>
      </c>
      <c r="P1873" s="57">
        <v>542</v>
      </c>
      <c r="Q1873" s="57">
        <v>613</v>
      </c>
      <c r="R1873" s="57">
        <v>661</v>
      </c>
      <c r="S1873" s="57">
        <v>658</v>
      </c>
      <c r="T1873" s="57">
        <v>805</v>
      </c>
      <c r="U1873" s="57">
        <v>1084</v>
      </c>
    </row>
    <row r="1874" spans="1:21" x14ac:dyDescent="0.2">
      <c r="A1874" s="266" t="s">
        <v>172</v>
      </c>
      <c r="B1874" s="267" t="s">
        <v>172</v>
      </c>
      <c r="C1874" s="268" t="s">
        <v>172</v>
      </c>
      <c r="D1874" s="99" t="s">
        <v>27</v>
      </c>
      <c r="E1874" s="54">
        <v>5001604803</v>
      </c>
      <c r="F1874" s="56">
        <v>24</v>
      </c>
      <c r="G1874" s="54" t="s">
        <v>26</v>
      </c>
      <c r="H1874" s="54" t="s">
        <v>52</v>
      </c>
      <c r="I1874" s="54">
        <v>10</v>
      </c>
      <c r="J1874" s="57">
        <v>730</v>
      </c>
      <c r="K1874" s="57">
        <v>710</v>
      </c>
      <c r="L1874" s="57">
        <v>700</v>
      </c>
      <c r="M1874" s="57">
        <v>610</v>
      </c>
      <c r="N1874" s="57">
        <v>560</v>
      </c>
      <c r="O1874" s="57">
        <v>530</v>
      </c>
      <c r="P1874" s="57">
        <v>490</v>
      </c>
      <c r="Q1874" s="57">
        <v>510</v>
      </c>
      <c r="R1874" s="57">
        <v>650</v>
      </c>
      <c r="S1874" s="57">
        <v>660</v>
      </c>
      <c r="T1874" s="57">
        <v>770</v>
      </c>
      <c r="U1874" s="57">
        <v>754.33</v>
      </c>
    </row>
    <row r="1875" spans="1:21" x14ac:dyDescent="0.2">
      <c r="A1875" s="266" t="s">
        <v>172</v>
      </c>
      <c r="B1875" s="267" t="s">
        <v>172</v>
      </c>
      <c r="C1875" s="268" t="s">
        <v>172</v>
      </c>
      <c r="D1875" s="99" t="s">
        <v>27</v>
      </c>
      <c r="E1875" s="54">
        <v>5001548845</v>
      </c>
      <c r="F1875" s="56">
        <v>24</v>
      </c>
      <c r="G1875" s="54" t="s">
        <v>26</v>
      </c>
      <c r="H1875" s="54" t="s">
        <v>52</v>
      </c>
      <c r="I1875" s="54">
        <v>10</v>
      </c>
      <c r="J1875" s="57">
        <v>1647</v>
      </c>
      <c r="K1875" s="57">
        <v>1494</v>
      </c>
      <c r="L1875" s="57">
        <v>1408</v>
      </c>
      <c r="M1875" s="57">
        <v>1174</v>
      </c>
      <c r="N1875" s="57">
        <v>1027</v>
      </c>
      <c r="O1875" s="57">
        <v>1030</v>
      </c>
      <c r="P1875" s="57">
        <v>1002</v>
      </c>
      <c r="Q1875" s="57">
        <v>1119</v>
      </c>
      <c r="R1875" s="57">
        <v>1344</v>
      </c>
      <c r="S1875" s="57">
        <v>1448</v>
      </c>
      <c r="T1875" s="57">
        <v>1756</v>
      </c>
      <c r="U1875" s="57">
        <v>1646</v>
      </c>
    </row>
    <row r="1876" spans="1:21" x14ac:dyDescent="0.2">
      <c r="A1876" s="266" t="s">
        <v>172</v>
      </c>
      <c r="B1876" s="267" t="s">
        <v>172</v>
      </c>
      <c r="C1876" s="268" t="s">
        <v>172</v>
      </c>
      <c r="D1876" s="99" t="s">
        <v>27</v>
      </c>
      <c r="E1876" s="54">
        <v>5001013985</v>
      </c>
      <c r="F1876" s="56">
        <v>24</v>
      </c>
      <c r="G1876" s="54" t="s">
        <v>19</v>
      </c>
      <c r="H1876" s="54" t="s">
        <v>52</v>
      </c>
      <c r="I1876" s="54">
        <v>10</v>
      </c>
      <c r="J1876" s="57">
        <v>5600</v>
      </c>
      <c r="K1876" s="57">
        <v>5120</v>
      </c>
      <c r="L1876" s="57">
        <v>5440</v>
      </c>
      <c r="M1876" s="57">
        <v>4480</v>
      </c>
      <c r="N1876" s="57">
        <v>3840</v>
      </c>
      <c r="O1876" s="57">
        <v>3840</v>
      </c>
      <c r="P1876" s="57">
        <v>3840</v>
      </c>
      <c r="Q1876" s="57">
        <v>4160</v>
      </c>
      <c r="R1876" s="57">
        <v>4800</v>
      </c>
      <c r="S1876" s="57">
        <v>5280</v>
      </c>
      <c r="T1876" s="57">
        <v>6400</v>
      </c>
      <c r="U1876" s="57">
        <v>5760</v>
      </c>
    </row>
    <row r="1877" spans="1:21" x14ac:dyDescent="0.2">
      <c r="A1877" s="266" t="s">
        <v>172</v>
      </c>
      <c r="B1877" s="267" t="s">
        <v>172</v>
      </c>
      <c r="C1877" s="268" t="s">
        <v>172</v>
      </c>
      <c r="D1877" s="99" t="s">
        <v>27</v>
      </c>
      <c r="E1877" s="54">
        <v>5000504964</v>
      </c>
      <c r="F1877" s="56">
        <v>24</v>
      </c>
      <c r="G1877" s="54" t="s">
        <v>26</v>
      </c>
      <c r="H1877" s="54" t="s">
        <v>52</v>
      </c>
      <c r="I1877" s="54">
        <v>10</v>
      </c>
      <c r="J1877" s="57">
        <v>9258.7199999999993</v>
      </c>
      <c r="K1877" s="57">
        <v>8137.44</v>
      </c>
      <c r="L1877" s="57">
        <v>6536.84</v>
      </c>
      <c r="M1877" s="57">
        <v>5763</v>
      </c>
      <c r="N1877" s="57">
        <v>4918</v>
      </c>
      <c r="O1877" s="57">
        <v>4850</v>
      </c>
      <c r="P1877" s="57">
        <v>3159</v>
      </c>
      <c r="Q1877" s="57">
        <v>3522</v>
      </c>
      <c r="R1877" s="57">
        <v>4240</v>
      </c>
      <c r="S1877" s="57">
        <v>4537</v>
      </c>
      <c r="T1877" s="57">
        <v>5464</v>
      </c>
      <c r="U1877" s="57">
        <v>5024</v>
      </c>
    </row>
    <row r="1878" spans="1:21" x14ac:dyDescent="0.2">
      <c r="A1878" s="266" t="s">
        <v>172</v>
      </c>
      <c r="B1878" s="267" t="s">
        <v>172</v>
      </c>
      <c r="C1878" s="268" t="s">
        <v>172</v>
      </c>
      <c r="D1878" s="99" t="s">
        <v>27</v>
      </c>
      <c r="E1878" s="54">
        <v>5001861503</v>
      </c>
      <c r="F1878" s="56">
        <v>24</v>
      </c>
      <c r="G1878" s="54" t="s">
        <v>26</v>
      </c>
      <c r="H1878" s="54" t="s">
        <v>52</v>
      </c>
      <c r="I1878" s="54">
        <v>10</v>
      </c>
      <c r="J1878" s="57">
        <v>3240</v>
      </c>
      <c r="K1878" s="57">
        <v>3114</v>
      </c>
      <c r="L1878" s="57">
        <v>4035</v>
      </c>
      <c r="M1878" s="57">
        <v>3860</v>
      </c>
      <c r="N1878" s="57">
        <v>3219</v>
      </c>
      <c r="O1878" s="57">
        <v>3186</v>
      </c>
      <c r="P1878" s="57">
        <v>3048</v>
      </c>
      <c r="Q1878" s="57">
        <v>3412</v>
      </c>
      <c r="R1878" s="57">
        <v>4148</v>
      </c>
      <c r="S1878" s="57">
        <v>4430</v>
      </c>
      <c r="T1878" s="57">
        <v>5325</v>
      </c>
      <c r="U1878" s="57">
        <v>5160</v>
      </c>
    </row>
    <row r="1879" spans="1:21" x14ac:dyDescent="0.2">
      <c r="A1879" s="266" t="s">
        <v>172</v>
      </c>
      <c r="B1879" s="267" t="s">
        <v>172</v>
      </c>
      <c r="C1879" s="268" t="s">
        <v>172</v>
      </c>
      <c r="D1879" s="99" t="s">
        <v>27</v>
      </c>
      <c r="E1879" s="54">
        <v>5001704266</v>
      </c>
      <c r="F1879" s="56">
        <v>24</v>
      </c>
      <c r="G1879" s="54" t="s">
        <v>26</v>
      </c>
      <c r="H1879" s="54" t="s">
        <v>52</v>
      </c>
      <c r="I1879" s="54">
        <v>10</v>
      </c>
      <c r="J1879" s="57">
        <v>854</v>
      </c>
      <c r="K1879" s="57">
        <v>826</v>
      </c>
      <c r="L1879" s="57">
        <v>791</v>
      </c>
      <c r="M1879" s="57">
        <v>689</v>
      </c>
      <c r="N1879" s="57">
        <v>617</v>
      </c>
      <c r="O1879" s="57">
        <v>649</v>
      </c>
      <c r="P1879" s="57">
        <v>619</v>
      </c>
      <c r="Q1879" s="57">
        <v>672</v>
      </c>
      <c r="R1879" s="57">
        <v>789</v>
      </c>
      <c r="S1879" s="57">
        <v>821</v>
      </c>
      <c r="T1879" s="57">
        <v>977</v>
      </c>
      <c r="U1879" s="57">
        <v>890</v>
      </c>
    </row>
    <row r="1880" spans="1:21" x14ac:dyDescent="0.2">
      <c r="A1880" s="266" t="s">
        <v>172</v>
      </c>
      <c r="B1880" s="267" t="s">
        <v>172</v>
      </c>
      <c r="C1880" s="268" t="s">
        <v>172</v>
      </c>
      <c r="D1880" s="99" t="s">
        <v>27</v>
      </c>
      <c r="E1880" s="54">
        <v>5000650302</v>
      </c>
      <c r="F1880" s="56">
        <v>24</v>
      </c>
      <c r="G1880" s="54" t="s">
        <v>19</v>
      </c>
      <c r="H1880" s="54" t="s">
        <v>52</v>
      </c>
      <c r="I1880" s="54">
        <v>10</v>
      </c>
      <c r="J1880" s="57">
        <v>462</v>
      </c>
      <c r="K1880" s="57">
        <v>451</v>
      </c>
      <c r="L1880" s="57">
        <v>445</v>
      </c>
      <c r="M1880" s="57">
        <v>394</v>
      </c>
      <c r="N1880" s="57">
        <v>357</v>
      </c>
      <c r="O1880" s="57">
        <v>373</v>
      </c>
      <c r="P1880" s="57">
        <v>355</v>
      </c>
      <c r="Q1880" s="57">
        <v>383</v>
      </c>
      <c r="R1880" s="57">
        <v>442</v>
      </c>
      <c r="S1880" s="57">
        <v>452</v>
      </c>
      <c r="T1880" s="57">
        <v>533</v>
      </c>
      <c r="U1880" s="57">
        <v>480</v>
      </c>
    </row>
    <row r="1881" spans="1:21" x14ac:dyDescent="0.2">
      <c r="A1881" s="266" t="s">
        <v>172</v>
      </c>
      <c r="B1881" s="267" t="s">
        <v>172</v>
      </c>
      <c r="C1881" s="268" t="s">
        <v>172</v>
      </c>
      <c r="D1881" s="99" t="s">
        <v>27</v>
      </c>
      <c r="E1881" s="54">
        <v>5001834262</v>
      </c>
      <c r="F1881" s="56">
        <v>24</v>
      </c>
      <c r="G1881" s="54" t="s">
        <v>26</v>
      </c>
      <c r="H1881" s="54" t="s">
        <v>52</v>
      </c>
      <c r="I1881" s="54">
        <v>10</v>
      </c>
      <c r="J1881" s="57">
        <v>3136</v>
      </c>
      <c r="K1881" s="57">
        <v>2797</v>
      </c>
      <c r="L1881" s="57">
        <v>2693</v>
      </c>
      <c r="M1881" s="57">
        <v>2327</v>
      </c>
      <c r="N1881" s="57">
        <v>2289</v>
      </c>
      <c r="O1881" s="57">
        <v>1942</v>
      </c>
      <c r="P1881" s="57">
        <v>1983</v>
      </c>
      <c r="Q1881" s="57">
        <v>1910</v>
      </c>
      <c r="R1881" s="57">
        <v>2276</v>
      </c>
      <c r="S1881" s="57">
        <v>2555</v>
      </c>
      <c r="T1881" s="57">
        <v>2757</v>
      </c>
      <c r="U1881" s="57">
        <v>3230</v>
      </c>
    </row>
    <row r="1882" spans="1:21" x14ac:dyDescent="0.2">
      <c r="A1882" s="266" t="s">
        <v>172</v>
      </c>
      <c r="B1882" s="267" t="s">
        <v>172</v>
      </c>
      <c r="C1882" s="268" t="s">
        <v>172</v>
      </c>
      <c r="D1882" s="99" t="s">
        <v>27</v>
      </c>
      <c r="E1882" s="54">
        <v>5002026030</v>
      </c>
      <c r="F1882" s="56">
        <v>24</v>
      </c>
      <c r="G1882" s="54" t="s">
        <v>26</v>
      </c>
      <c r="H1882" s="54" t="s">
        <v>52</v>
      </c>
      <c r="I1882" s="54">
        <v>10</v>
      </c>
      <c r="J1882" s="57">
        <v>500</v>
      </c>
      <c r="K1882" s="57">
        <v>470</v>
      </c>
      <c r="L1882" s="57">
        <v>500</v>
      </c>
      <c r="M1882" s="57">
        <v>380</v>
      </c>
      <c r="N1882" s="57">
        <v>370</v>
      </c>
      <c r="O1882" s="57">
        <v>370</v>
      </c>
      <c r="P1882" s="57">
        <v>338</v>
      </c>
      <c r="Q1882" s="57">
        <v>331</v>
      </c>
      <c r="R1882" s="57">
        <v>396</v>
      </c>
      <c r="S1882" s="57">
        <v>360</v>
      </c>
      <c r="T1882" s="57">
        <v>418</v>
      </c>
      <c r="U1882" s="57">
        <v>526</v>
      </c>
    </row>
    <row r="1883" spans="1:21" x14ac:dyDescent="0.2">
      <c r="A1883" s="266" t="s">
        <v>172</v>
      </c>
      <c r="B1883" s="267" t="s">
        <v>172</v>
      </c>
      <c r="C1883" s="268" t="s">
        <v>172</v>
      </c>
      <c r="D1883" s="99" t="s">
        <v>27</v>
      </c>
      <c r="E1883" s="54">
        <v>5000764364</v>
      </c>
      <c r="F1883" s="56">
        <v>24</v>
      </c>
      <c r="G1883" s="54" t="s">
        <v>26</v>
      </c>
      <c r="H1883" s="54" t="s">
        <v>52</v>
      </c>
      <c r="I1883" s="54">
        <v>10</v>
      </c>
      <c r="J1883" s="57">
        <v>841</v>
      </c>
      <c r="K1883" s="57">
        <v>699</v>
      </c>
      <c r="L1883" s="57">
        <v>645</v>
      </c>
      <c r="M1883" s="57">
        <v>610</v>
      </c>
      <c r="N1883" s="57">
        <v>585</v>
      </c>
      <c r="O1883" s="57">
        <v>535</v>
      </c>
      <c r="P1883" s="57">
        <v>545</v>
      </c>
      <c r="Q1883" s="57">
        <v>614</v>
      </c>
      <c r="R1883" s="57">
        <v>578</v>
      </c>
      <c r="S1883" s="57">
        <v>668</v>
      </c>
      <c r="T1883" s="57">
        <v>634</v>
      </c>
      <c r="U1883" s="57">
        <v>714</v>
      </c>
    </row>
    <row r="1884" spans="1:21" x14ac:dyDescent="0.2">
      <c r="A1884" s="266" t="s">
        <v>172</v>
      </c>
      <c r="B1884" s="267" t="s">
        <v>172</v>
      </c>
      <c r="C1884" s="268" t="s">
        <v>172</v>
      </c>
      <c r="D1884" s="99" t="s">
        <v>27</v>
      </c>
      <c r="E1884" s="54">
        <v>5001990760</v>
      </c>
      <c r="F1884" s="56">
        <v>24</v>
      </c>
      <c r="G1884" s="54" t="s">
        <v>26</v>
      </c>
      <c r="H1884" s="54" t="s">
        <v>52</v>
      </c>
      <c r="I1884" s="54">
        <v>10</v>
      </c>
      <c r="J1884" s="57">
        <v>480</v>
      </c>
      <c r="K1884" s="57">
        <v>450</v>
      </c>
      <c r="L1884" s="57">
        <v>500</v>
      </c>
      <c r="M1884" s="57">
        <v>420</v>
      </c>
      <c r="N1884" s="57">
        <v>380</v>
      </c>
      <c r="O1884" s="57">
        <v>370</v>
      </c>
      <c r="P1884" s="57">
        <v>353</v>
      </c>
      <c r="Q1884" s="57">
        <v>346</v>
      </c>
      <c r="R1884" s="57">
        <v>407</v>
      </c>
      <c r="S1884" s="57">
        <v>367</v>
      </c>
      <c r="T1884" s="57">
        <v>408</v>
      </c>
      <c r="U1884" s="57">
        <v>502</v>
      </c>
    </row>
    <row r="1885" spans="1:21" x14ac:dyDescent="0.2">
      <c r="A1885" s="266" t="s">
        <v>172</v>
      </c>
      <c r="B1885" s="267" t="s">
        <v>172</v>
      </c>
      <c r="C1885" s="268" t="s">
        <v>172</v>
      </c>
      <c r="D1885" s="99" t="s">
        <v>27</v>
      </c>
      <c r="E1885" s="54">
        <v>5001248394</v>
      </c>
      <c r="F1885" s="56">
        <v>24</v>
      </c>
      <c r="G1885" s="54" t="s">
        <v>26</v>
      </c>
      <c r="H1885" s="54" t="s">
        <v>52</v>
      </c>
      <c r="I1885" s="54">
        <v>10</v>
      </c>
      <c r="J1885" s="57"/>
      <c r="K1885" s="57">
        <v>611</v>
      </c>
      <c r="L1885" s="57"/>
      <c r="M1885" s="57">
        <v>511</v>
      </c>
      <c r="N1885" s="57"/>
      <c r="O1885" s="57">
        <v>415</v>
      </c>
      <c r="P1885" s="57"/>
      <c r="Q1885" s="57">
        <v>383</v>
      </c>
      <c r="R1885" s="57"/>
      <c r="S1885" s="57">
        <v>485</v>
      </c>
      <c r="T1885" s="57"/>
      <c r="U1885" s="57">
        <v>624</v>
      </c>
    </row>
    <row r="1886" spans="1:21" x14ac:dyDescent="0.2">
      <c r="A1886" s="266" t="s">
        <v>172</v>
      </c>
      <c r="B1886" s="267" t="s">
        <v>172</v>
      </c>
      <c r="C1886" s="268" t="s">
        <v>172</v>
      </c>
      <c r="D1886" s="99" t="s">
        <v>27</v>
      </c>
      <c r="E1886" s="54">
        <v>5001937716</v>
      </c>
      <c r="F1886" s="56">
        <v>24</v>
      </c>
      <c r="G1886" s="54" t="s">
        <v>26</v>
      </c>
      <c r="H1886" s="54" t="s">
        <v>52</v>
      </c>
      <c r="I1886" s="54">
        <v>10</v>
      </c>
      <c r="J1886" s="57">
        <v>819</v>
      </c>
      <c r="K1886" s="57">
        <v>737</v>
      </c>
      <c r="L1886" s="57">
        <v>690</v>
      </c>
      <c r="M1886" s="57">
        <v>569</v>
      </c>
      <c r="N1886" s="57">
        <v>482</v>
      </c>
      <c r="O1886" s="57">
        <v>475</v>
      </c>
      <c r="P1886" s="57">
        <v>458</v>
      </c>
      <c r="Q1886" s="57">
        <v>439</v>
      </c>
      <c r="R1886" s="57">
        <v>424</v>
      </c>
      <c r="S1886" s="57">
        <v>445</v>
      </c>
      <c r="T1886" s="57">
        <v>469</v>
      </c>
      <c r="U1886" s="57">
        <v>442</v>
      </c>
    </row>
    <row r="1887" spans="1:21" x14ac:dyDescent="0.2">
      <c r="A1887" s="266" t="s">
        <v>172</v>
      </c>
      <c r="B1887" s="267" t="s">
        <v>172</v>
      </c>
      <c r="C1887" s="268" t="s">
        <v>172</v>
      </c>
      <c r="D1887" s="99" t="s">
        <v>27</v>
      </c>
      <c r="E1887" s="54">
        <v>5002095669</v>
      </c>
      <c r="F1887" s="56">
        <v>24</v>
      </c>
      <c r="G1887" s="54" t="s">
        <v>26</v>
      </c>
      <c r="H1887" s="54" t="s">
        <v>52</v>
      </c>
      <c r="I1887" s="54">
        <v>10</v>
      </c>
      <c r="J1887" s="57">
        <v>970</v>
      </c>
      <c r="K1887" s="57">
        <v>971</v>
      </c>
      <c r="L1887" s="57">
        <v>784</v>
      </c>
      <c r="M1887" s="57">
        <v>645</v>
      </c>
      <c r="N1887" s="57">
        <v>240</v>
      </c>
      <c r="O1887" s="57">
        <v>220</v>
      </c>
      <c r="P1887" s="57">
        <v>178</v>
      </c>
      <c r="Q1887" s="57">
        <v>209</v>
      </c>
      <c r="R1887" s="57">
        <v>222</v>
      </c>
      <c r="S1887" s="57">
        <v>258</v>
      </c>
      <c r="T1887" s="57">
        <v>314</v>
      </c>
      <c r="U1887" s="57">
        <v>355</v>
      </c>
    </row>
    <row r="1888" spans="1:21" x14ac:dyDescent="0.2">
      <c r="A1888" s="266" t="s">
        <v>172</v>
      </c>
      <c r="B1888" s="267" t="s">
        <v>172</v>
      </c>
      <c r="C1888" s="268" t="s">
        <v>172</v>
      </c>
      <c r="D1888" s="99" t="s">
        <v>27</v>
      </c>
      <c r="E1888" s="54">
        <v>5002069368</v>
      </c>
      <c r="F1888" s="56">
        <v>24</v>
      </c>
      <c r="G1888" s="54" t="s">
        <v>26</v>
      </c>
      <c r="H1888" s="54" t="s">
        <v>52</v>
      </c>
      <c r="I1888" s="54">
        <v>10</v>
      </c>
      <c r="J1888" s="57">
        <v>401</v>
      </c>
      <c r="K1888" s="57">
        <v>403</v>
      </c>
      <c r="L1888" s="57">
        <v>412</v>
      </c>
      <c r="M1888" s="57">
        <v>374</v>
      </c>
      <c r="N1888" s="57">
        <v>381</v>
      </c>
      <c r="O1888" s="57">
        <v>350</v>
      </c>
      <c r="P1888" s="57">
        <v>349</v>
      </c>
      <c r="Q1888" s="57">
        <v>360</v>
      </c>
      <c r="R1888" s="57">
        <v>375</v>
      </c>
      <c r="S1888" s="57">
        <v>350</v>
      </c>
      <c r="T1888" s="57">
        <v>409</v>
      </c>
      <c r="U1888" s="57">
        <v>413</v>
      </c>
    </row>
    <row r="1889" spans="1:21" x14ac:dyDescent="0.2">
      <c r="A1889" s="266" t="s">
        <v>172</v>
      </c>
      <c r="B1889" s="267" t="s">
        <v>172</v>
      </c>
      <c r="C1889" s="268" t="s">
        <v>172</v>
      </c>
      <c r="D1889" s="99" t="s">
        <v>27</v>
      </c>
      <c r="E1889" s="54">
        <v>5000338528</v>
      </c>
      <c r="F1889" s="56">
        <v>24</v>
      </c>
      <c r="G1889" s="54" t="s">
        <v>26</v>
      </c>
      <c r="H1889" s="54" t="s">
        <v>52</v>
      </c>
      <c r="I1889" s="54">
        <v>10</v>
      </c>
      <c r="J1889" s="57">
        <v>1580</v>
      </c>
      <c r="K1889" s="57">
        <v>1360</v>
      </c>
      <c r="L1889" s="57">
        <v>1260</v>
      </c>
      <c r="M1889" s="57">
        <v>1224.06</v>
      </c>
      <c r="N1889" s="57">
        <v>515.94000000000005</v>
      </c>
      <c r="O1889" s="57">
        <v>590</v>
      </c>
      <c r="P1889" s="57">
        <v>730</v>
      </c>
      <c r="Q1889" s="57">
        <v>901</v>
      </c>
      <c r="R1889" s="57">
        <v>918</v>
      </c>
      <c r="S1889" s="57"/>
      <c r="T1889" s="57">
        <v>2424</v>
      </c>
      <c r="U1889" s="57">
        <v>1541</v>
      </c>
    </row>
    <row r="1890" spans="1:21" x14ac:dyDescent="0.2">
      <c r="A1890" s="266" t="s">
        <v>172</v>
      </c>
      <c r="B1890" s="267" t="s">
        <v>172</v>
      </c>
      <c r="C1890" s="268" t="s">
        <v>172</v>
      </c>
      <c r="D1890" s="99" t="s">
        <v>27</v>
      </c>
      <c r="E1890" s="54">
        <v>5000475768</v>
      </c>
      <c r="F1890" s="56">
        <v>24</v>
      </c>
      <c r="G1890" s="54" t="s">
        <v>26</v>
      </c>
      <c r="H1890" s="54" t="s">
        <v>52</v>
      </c>
      <c r="I1890" s="54">
        <v>10</v>
      </c>
      <c r="J1890" s="57">
        <v>4318</v>
      </c>
      <c r="K1890" s="57">
        <v>4714</v>
      </c>
      <c r="L1890" s="57">
        <v>5079</v>
      </c>
      <c r="M1890" s="57">
        <v>3280</v>
      </c>
      <c r="N1890" s="57">
        <v>1475</v>
      </c>
      <c r="O1890" s="57">
        <v>1198</v>
      </c>
      <c r="P1890" s="57">
        <v>1051</v>
      </c>
      <c r="Q1890" s="57">
        <v>1078</v>
      </c>
      <c r="R1890" s="57">
        <v>1143</v>
      </c>
      <c r="S1890" s="57">
        <v>1818</v>
      </c>
      <c r="T1890" s="57">
        <v>5362</v>
      </c>
      <c r="U1890" s="57">
        <v>3388</v>
      </c>
    </row>
    <row r="1891" spans="1:21" x14ac:dyDescent="0.2">
      <c r="A1891" s="266" t="s">
        <v>172</v>
      </c>
      <c r="B1891" s="267" t="s">
        <v>172</v>
      </c>
      <c r="C1891" s="268" t="s">
        <v>172</v>
      </c>
      <c r="D1891" s="99" t="s">
        <v>27</v>
      </c>
      <c r="E1891" s="54">
        <v>5002212081</v>
      </c>
      <c r="F1891" s="56">
        <v>24</v>
      </c>
      <c r="G1891" s="54" t="s">
        <v>26</v>
      </c>
      <c r="H1891" s="54" t="s">
        <v>52</v>
      </c>
      <c r="I1891" s="54">
        <v>10</v>
      </c>
      <c r="J1891" s="57">
        <v>8546</v>
      </c>
      <c r="K1891" s="57">
        <v>7479</v>
      </c>
      <c r="L1891" s="57">
        <v>7004</v>
      </c>
      <c r="M1891" s="57">
        <v>5758</v>
      </c>
      <c r="N1891" s="57">
        <v>4901</v>
      </c>
      <c r="O1891" s="57">
        <v>4809</v>
      </c>
      <c r="P1891" s="57">
        <v>4621</v>
      </c>
      <c r="Q1891" s="57">
        <v>5263</v>
      </c>
      <c r="R1891" s="57">
        <v>6487</v>
      </c>
      <c r="S1891" s="57">
        <v>7074</v>
      </c>
      <c r="T1891" s="57">
        <v>8672</v>
      </c>
      <c r="U1891" s="57">
        <v>8003</v>
      </c>
    </row>
    <row r="1892" spans="1:21" x14ac:dyDescent="0.2">
      <c r="A1892" s="266" t="s">
        <v>172</v>
      </c>
      <c r="B1892" s="267" t="s">
        <v>172</v>
      </c>
      <c r="C1892" s="268" t="s">
        <v>172</v>
      </c>
      <c r="D1892" s="99" t="s">
        <v>27</v>
      </c>
      <c r="E1892" s="54">
        <v>5001064040</v>
      </c>
      <c r="F1892" s="55">
        <v>31</v>
      </c>
      <c r="G1892" s="54" t="s">
        <v>23</v>
      </c>
      <c r="H1892" s="54" t="s">
        <v>52</v>
      </c>
      <c r="I1892" s="54">
        <v>10</v>
      </c>
      <c r="J1892" s="57">
        <v>10800</v>
      </c>
      <c r="K1892" s="57">
        <v>11700</v>
      </c>
      <c r="L1892" s="57">
        <v>9900</v>
      </c>
      <c r="M1892" s="57">
        <v>9000</v>
      </c>
      <c r="N1892" s="57">
        <v>6300</v>
      </c>
      <c r="O1892" s="57">
        <v>7200</v>
      </c>
      <c r="P1892" s="57">
        <v>6600</v>
      </c>
      <c r="Q1892" s="57">
        <v>6900</v>
      </c>
      <c r="R1892" s="57">
        <v>6000</v>
      </c>
      <c r="S1892" s="57">
        <v>7800</v>
      </c>
      <c r="T1892" s="57">
        <v>9300</v>
      </c>
      <c r="U1892" s="57">
        <v>10200</v>
      </c>
    </row>
    <row r="1893" spans="1:21" x14ac:dyDescent="0.2">
      <c r="A1893" s="266" t="s">
        <v>172</v>
      </c>
      <c r="B1893" s="267" t="s">
        <v>172</v>
      </c>
      <c r="C1893" s="268" t="s">
        <v>172</v>
      </c>
      <c r="D1893" s="99" t="s">
        <v>27</v>
      </c>
      <c r="E1893" s="54">
        <v>5000676408</v>
      </c>
      <c r="F1893" s="55">
        <v>31</v>
      </c>
      <c r="G1893" s="54" t="s">
        <v>23</v>
      </c>
      <c r="H1893" s="54" t="s">
        <v>52</v>
      </c>
      <c r="I1893" s="54">
        <v>10</v>
      </c>
      <c r="J1893" s="57">
        <v>58860</v>
      </c>
      <c r="K1893" s="57">
        <v>58500</v>
      </c>
      <c r="L1893" s="57">
        <v>57780</v>
      </c>
      <c r="M1893" s="57">
        <v>46620</v>
      </c>
      <c r="N1893" s="57">
        <v>43200</v>
      </c>
      <c r="O1893" s="57">
        <v>32160</v>
      </c>
      <c r="P1893" s="57">
        <v>29520</v>
      </c>
      <c r="Q1893" s="57">
        <v>25620</v>
      </c>
      <c r="R1893" s="57">
        <v>25380</v>
      </c>
      <c r="S1893" s="57">
        <v>32520</v>
      </c>
      <c r="T1893" s="57">
        <v>54480</v>
      </c>
      <c r="U1893" s="57">
        <v>56760</v>
      </c>
    </row>
    <row r="1894" spans="1:21" x14ac:dyDescent="0.2">
      <c r="A1894" s="266" t="s">
        <v>172</v>
      </c>
      <c r="B1894" s="267" t="s">
        <v>172</v>
      </c>
      <c r="C1894" s="268" t="s">
        <v>172</v>
      </c>
      <c r="D1894" s="99" t="s">
        <v>27</v>
      </c>
      <c r="E1894" s="54">
        <v>5001184182</v>
      </c>
      <c r="F1894" s="56">
        <v>24</v>
      </c>
      <c r="G1894" s="54" t="s">
        <v>26</v>
      </c>
      <c r="H1894" s="54" t="s">
        <v>52</v>
      </c>
      <c r="I1894" s="54">
        <v>10</v>
      </c>
      <c r="J1894" s="57">
        <v>2410</v>
      </c>
      <c r="K1894" s="57">
        <v>2520</v>
      </c>
      <c r="L1894" s="57">
        <v>2250</v>
      </c>
      <c r="M1894" s="57">
        <v>2070</v>
      </c>
      <c r="N1894" s="57">
        <v>1910</v>
      </c>
      <c r="O1894" s="57">
        <v>1880</v>
      </c>
      <c r="P1894" s="57">
        <v>1580</v>
      </c>
      <c r="Q1894" s="57">
        <v>1670</v>
      </c>
      <c r="R1894" s="57">
        <v>1970</v>
      </c>
      <c r="S1894" s="57">
        <v>2100</v>
      </c>
      <c r="T1894" s="57">
        <v>3040</v>
      </c>
      <c r="U1894" s="57">
        <v>3180</v>
      </c>
    </row>
    <row r="1895" spans="1:21" x14ac:dyDescent="0.2">
      <c r="A1895" s="266" t="s">
        <v>172</v>
      </c>
      <c r="B1895" s="267" t="s">
        <v>172</v>
      </c>
      <c r="C1895" s="268" t="s">
        <v>172</v>
      </c>
      <c r="D1895" s="99" t="s">
        <v>27</v>
      </c>
      <c r="E1895" s="54">
        <v>5001020817</v>
      </c>
      <c r="F1895" s="55">
        <v>31</v>
      </c>
      <c r="G1895" s="54" t="s">
        <v>23</v>
      </c>
      <c r="H1895" s="54" t="s">
        <v>52</v>
      </c>
      <c r="I1895" s="54">
        <v>10</v>
      </c>
      <c r="J1895" s="57">
        <v>37200</v>
      </c>
      <c r="K1895" s="57">
        <v>39600</v>
      </c>
      <c r="L1895" s="57">
        <v>35700</v>
      </c>
      <c r="M1895" s="57">
        <v>28200</v>
      </c>
      <c r="N1895" s="57">
        <v>18300</v>
      </c>
      <c r="O1895" s="57">
        <v>14400</v>
      </c>
      <c r="P1895" s="57">
        <v>12300</v>
      </c>
      <c r="Q1895" s="57">
        <v>12000</v>
      </c>
      <c r="R1895" s="57">
        <v>13500</v>
      </c>
      <c r="S1895" s="57">
        <v>22200</v>
      </c>
      <c r="T1895" s="57">
        <v>30300</v>
      </c>
      <c r="U1895" s="57">
        <v>38700</v>
      </c>
    </row>
    <row r="1896" spans="1:21" x14ac:dyDescent="0.2">
      <c r="A1896" s="266" t="s">
        <v>172</v>
      </c>
      <c r="B1896" s="267" t="s">
        <v>172</v>
      </c>
      <c r="C1896" s="268" t="s">
        <v>172</v>
      </c>
      <c r="D1896" s="99" t="s">
        <v>29</v>
      </c>
      <c r="E1896" s="54">
        <v>5000510716</v>
      </c>
      <c r="F1896" s="55">
        <v>31</v>
      </c>
      <c r="G1896" s="54" t="s">
        <v>23</v>
      </c>
      <c r="H1896" s="54" t="s">
        <v>52</v>
      </c>
      <c r="I1896" s="54">
        <v>15</v>
      </c>
      <c r="J1896" s="57">
        <v>585000</v>
      </c>
      <c r="K1896" s="57">
        <v>631800</v>
      </c>
      <c r="L1896" s="57">
        <v>622800</v>
      </c>
      <c r="M1896" s="57">
        <v>560700</v>
      </c>
      <c r="N1896" s="57">
        <v>584100</v>
      </c>
      <c r="O1896" s="57">
        <v>534600</v>
      </c>
      <c r="P1896" s="57">
        <v>577800</v>
      </c>
      <c r="Q1896" s="57">
        <v>575100</v>
      </c>
      <c r="R1896" s="57">
        <v>559800</v>
      </c>
      <c r="S1896" s="57">
        <v>549000</v>
      </c>
      <c r="T1896" s="57">
        <v>626400</v>
      </c>
      <c r="U1896" s="57">
        <v>642600</v>
      </c>
    </row>
    <row r="1897" spans="1:21" x14ac:dyDescent="0.2">
      <c r="A1897" s="266" t="s">
        <v>172</v>
      </c>
      <c r="B1897" s="267" t="s">
        <v>172</v>
      </c>
      <c r="C1897" s="268" t="s">
        <v>172</v>
      </c>
      <c r="D1897" s="99" t="s">
        <v>27</v>
      </c>
      <c r="E1897" s="54">
        <v>5000924827</v>
      </c>
      <c r="F1897" s="55">
        <v>25</v>
      </c>
      <c r="G1897" s="54" t="s">
        <v>25</v>
      </c>
      <c r="H1897" s="54" t="s">
        <v>52</v>
      </c>
      <c r="I1897" s="54">
        <v>10</v>
      </c>
      <c r="J1897" s="57">
        <v>45720</v>
      </c>
      <c r="K1897" s="57">
        <v>45560</v>
      </c>
      <c r="L1897" s="57">
        <v>49080</v>
      </c>
      <c r="M1897" s="57">
        <v>49080</v>
      </c>
      <c r="N1897" s="57">
        <v>45480</v>
      </c>
      <c r="O1897" s="57">
        <v>50640</v>
      </c>
      <c r="P1897" s="57">
        <v>48280</v>
      </c>
      <c r="Q1897" s="57">
        <v>47480</v>
      </c>
      <c r="R1897" s="57">
        <v>46320</v>
      </c>
      <c r="S1897" s="57">
        <v>47160</v>
      </c>
      <c r="T1897" s="57">
        <v>45400</v>
      </c>
      <c r="U1897" s="57">
        <v>48440</v>
      </c>
    </row>
    <row r="1898" spans="1:21" x14ac:dyDescent="0.2">
      <c r="A1898" s="266" t="s">
        <v>172</v>
      </c>
      <c r="B1898" s="267" t="s">
        <v>172</v>
      </c>
      <c r="C1898" s="268" t="s">
        <v>172</v>
      </c>
      <c r="D1898" s="99" t="s">
        <v>27</v>
      </c>
      <c r="E1898" s="54">
        <v>5000924846</v>
      </c>
      <c r="F1898" s="55">
        <v>25</v>
      </c>
      <c r="G1898" s="54" t="s">
        <v>25</v>
      </c>
      <c r="H1898" s="54" t="s">
        <v>52</v>
      </c>
      <c r="I1898" s="54">
        <v>10</v>
      </c>
      <c r="J1898" s="57">
        <v>103800</v>
      </c>
      <c r="K1898" s="57">
        <v>110160</v>
      </c>
      <c r="L1898" s="57">
        <v>98160</v>
      </c>
      <c r="M1898" s="57">
        <v>96960</v>
      </c>
      <c r="N1898" s="57">
        <v>94800</v>
      </c>
      <c r="O1898" s="57">
        <v>104880</v>
      </c>
      <c r="P1898" s="57">
        <v>99600</v>
      </c>
      <c r="Q1898" s="57">
        <v>105360</v>
      </c>
      <c r="R1898" s="57">
        <v>89400</v>
      </c>
      <c r="S1898" s="57">
        <v>87840</v>
      </c>
      <c r="T1898" s="57">
        <v>95640</v>
      </c>
      <c r="U1898" s="57">
        <v>109320</v>
      </c>
    </row>
    <row r="1899" spans="1:21" x14ac:dyDescent="0.2">
      <c r="A1899" s="266" t="s">
        <v>172</v>
      </c>
      <c r="B1899" s="267" t="s">
        <v>172</v>
      </c>
      <c r="C1899" s="268" t="s">
        <v>172</v>
      </c>
      <c r="D1899" s="99" t="s">
        <v>27</v>
      </c>
      <c r="E1899" s="54">
        <v>5000924863</v>
      </c>
      <c r="F1899" s="56">
        <v>24</v>
      </c>
      <c r="G1899" s="54" t="s">
        <v>26</v>
      </c>
      <c r="H1899" s="54" t="s">
        <v>52</v>
      </c>
      <c r="I1899" s="54">
        <v>10</v>
      </c>
      <c r="J1899" s="57">
        <v>3292</v>
      </c>
      <c r="K1899" s="57">
        <v>2929</v>
      </c>
      <c r="L1899" s="57">
        <v>2790</v>
      </c>
      <c r="M1899" s="57">
        <v>2318</v>
      </c>
      <c r="N1899" s="57">
        <v>3371</v>
      </c>
      <c r="O1899" s="57">
        <v>3790</v>
      </c>
      <c r="P1899" s="57">
        <v>2742</v>
      </c>
      <c r="Q1899" s="57">
        <v>1928</v>
      </c>
      <c r="R1899" s="57">
        <v>2327</v>
      </c>
      <c r="S1899" s="57">
        <v>2594</v>
      </c>
      <c r="T1899" s="57">
        <v>2837</v>
      </c>
      <c r="U1899" s="57">
        <v>4242</v>
      </c>
    </row>
    <row r="1900" spans="1:21" x14ac:dyDescent="0.2">
      <c r="A1900" s="266" t="s">
        <v>172</v>
      </c>
      <c r="B1900" s="267" t="s">
        <v>172</v>
      </c>
      <c r="C1900" s="268" t="s">
        <v>172</v>
      </c>
      <c r="D1900" s="99" t="s">
        <v>27</v>
      </c>
      <c r="E1900" s="54">
        <v>5000925201</v>
      </c>
      <c r="F1900" s="56">
        <v>24</v>
      </c>
      <c r="G1900" s="54" t="s">
        <v>26</v>
      </c>
      <c r="H1900" s="54" t="s">
        <v>52</v>
      </c>
      <c r="I1900" s="54">
        <v>10</v>
      </c>
      <c r="J1900" s="57">
        <v>40</v>
      </c>
      <c r="K1900" s="57"/>
      <c r="L1900" s="57"/>
      <c r="M1900" s="57">
        <v>80</v>
      </c>
      <c r="N1900" s="57"/>
      <c r="O1900" s="57"/>
      <c r="P1900" s="57">
        <v>40</v>
      </c>
      <c r="Q1900" s="57"/>
      <c r="R1900" s="57"/>
      <c r="S1900" s="57">
        <v>240</v>
      </c>
      <c r="T1900" s="57"/>
      <c r="U1900" s="57">
        <v>40</v>
      </c>
    </row>
    <row r="1901" spans="1:21" x14ac:dyDescent="0.2">
      <c r="A1901" s="266" t="s">
        <v>172</v>
      </c>
      <c r="B1901" s="267" t="s">
        <v>172</v>
      </c>
      <c r="C1901" s="268" t="s">
        <v>172</v>
      </c>
      <c r="D1901" s="99" t="s">
        <v>27</v>
      </c>
      <c r="E1901" s="54">
        <v>5001985505</v>
      </c>
      <c r="F1901" s="55">
        <v>25</v>
      </c>
      <c r="G1901" s="54" t="s">
        <v>20</v>
      </c>
      <c r="H1901" s="54" t="s">
        <v>52</v>
      </c>
      <c r="I1901" s="54">
        <v>10</v>
      </c>
      <c r="J1901" s="57">
        <v>165300</v>
      </c>
      <c r="K1901" s="57">
        <v>159300</v>
      </c>
      <c r="L1901" s="57">
        <v>165000</v>
      </c>
      <c r="M1901" s="57">
        <v>154200</v>
      </c>
      <c r="N1901" s="57">
        <v>159000</v>
      </c>
      <c r="O1901" s="57">
        <v>155400</v>
      </c>
      <c r="P1901" s="57">
        <v>168900</v>
      </c>
      <c r="Q1901" s="57">
        <v>153600</v>
      </c>
      <c r="R1901" s="57">
        <v>165000</v>
      </c>
      <c r="S1901" s="57">
        <v>153900</v>
      </c>
      <c r="T1901" s="57">
        <v>157500</v>
      </c>
      <c r="U1901" s="57">
        <v>174000</v>
      </c>
    </row>
    <row r="1902" spans="1:21" x14ac:dyDescent="0.2">
      <c r="A1902" s="266" t="s">
        <v>172</v>
      </c>
      <c r="B1902" s="267" t="s">
        <v>172</v>
      </c>
      <c r="C1902" s="268" t="s">
        <v>172</v>
      </c>
      <c r="D1902" s="99" t="s">
        <v>27</v>
      </c>
      <c r="E1902" s="54">
        <v>5001985506</v>
      </c>
      <c r="F1902" s="55">
        <v>26</v>
      </c>
      <c r="G1902" s="54" t="s">
        <v>24</v>
      </c>
      <c r="H1902" s="54" t="s">
        <v>52</v>
      </c>
      <c r="I1902" s="54">
        <v>10</v>
      </c>
      <c r="J1902" s="57">
        <v>203100</v>
      </c>
      <c r="K1902" s="57">
        <v>205500</v>
      </c>
      <c r="L1902" s="57">
        <v>212400</v>
      </c>
      <c r="M1902" s="57">
        <v>198600</v>
      </c>
      <c r="N1902" s="57">
        <v>221700</v>
      </c>
      <c r="O1902" s="57">
        <v>219300</v>
      </c>
      <c r="P1902" s="57">
        <v>265800</v>
      </c>
      <c r="Q1902" s="57">
        <v>248400</v>
      </c>
      <c r="R1902" s="57">
        <v>268200</v>
      </c>
      <c r="S1902" s="57">
        <v>222300</v>
      </c>
      <c r="T1902" s="57">
        <v>207600</v>
      </c>
      <c r="U1902" s="57">
        <v>219900</v>
      </c>
    </row>
    <row r="1903" spans="1:21" x14ac:dyDescent="0.2">
      <c r="A1903" s="266" t="s">
        <v>172</v>
      </c>
      <c r="B1903" s="267" t="s">
        <v>172</v>
      </c>
      <c r="C1903" s="268" t="s">
        <v>172</v>
      </c>
      <c r="D1903" s="99" t="s">
        <v>27</v>
      </c>
      <c r="E1903" s="54">
        <v>5001985513</v>
      </c>
      <c r="F1903" s="55">
        <v>26</v>
      </c>
      <c r="G1903" s="54" t="s">
        <v>24</v>
      </c>
      <c r="H1903" s="54" t="s">
        <v>52</v>
      </c>
      <c r="I1903" s="54">
        <v>10</v>
      </c>
      <c r="J1903" s="57">
        <v>176400</v>
      </c>
      <c r="K1903" s="57">
        <v>158700</v>
      </c>
      <c r="L1903" s="57">
        <v>153600</v>
      </c>
      <c r="M1903" s="57">
        <v>150900</v>
      </c>
      <c r="N1903" s="57">
        <v>145500</v>
      </c>
      <c r="O1903" s="57">
        <v>144900</v>
      </c>
      <c r="P1903" s="57">
        <v>160200</v>
      </c>
      <c r="Q1903" s="57">
        <v>140100</v>
      </c>
      <c r="R1903" s="57">
        <v>144600</v>
      </c>
      <c r="S1903" s="57">
        <v>131400</v>
      </c>
      <c r="T1903" s="57">
        <v>141000</v>
      </c>
      <c r="U1903" s="57">
        <v>172500</v>
      </c>
    </row>
    <row r="1904" spans="1:21" x14ac:dyDescent="0.2">
      <c r="A1904" s="266" t="s">
        <v>172</v>
      </c>
      <c r="B1904" s="267" t="s">
        <v>172</v>
      </c>
      <c r="C1904" s="268" t="s">
        <v>172</v>
      </c>
      <c r="D1904" s="99" t="s">
        <v>27</v>
      </c>
      <c r="E1904" s="54">
        <v>5001985510</v>
      </c>
      <c r="F1904" s="55">
        <v>26</v>
      </c>
      <c r="G1904" s="54" t="s">
        <v>24</v>
      </c>
      <c r="H1904" s="54" t="s">
        <v>52</v>
      </c>
      <c r="I1904" s="54">
        <v>10</v>
      </c>
      <c r="J1904" s="57">
        <v>126000</v>
      </c>
      <c r="K1904" s="57">
        <v>124500</v>
      </c>
      <c r="L1904" s="57">
        <v>126600</v>
      </c>
      <c r="M1904" s="57">
        <v>117900</v>
      </c>
      <c r="N1904" s="57">
        <v>145200</v>
      </c>
      <c r="O1904" s="57">
        <v>150900</v>
      </c>
      <c r="P1904" s="57">
        <v>202200</v>
      </c>
      <c r="Q1904" s="57">
        <v>184500</v>
      </c>
      <c r="R1904" s="57">
        <v>183000</v>
      </c>
      <c r="S1904" s="57">
        <v>144900</v>
      </c>
      <c r="T1904" s="57">
        <v>121800</v>
      </c>
      <c r="U1904" s="57">
        <v>132300</v>
      </c>
    </row>
    <row r="1905" spans="1:21" x14ac:dyDescent="0.2">
      <c r="A1905" s="266" t="s">
        <v>172</v>
      </c>
      <c r="B1905" s="267" t="s">
        <v>172</v>
      </c>
      <c r="C1905" s="268" t="s">
        <v>172</v>
      </c>
      <c r="D1905" s="99" t="s">
        <v>27</v>
      </c>
      <c r="E1905" s="54">
        <v>5001985511</v>
      </c>
      <c r="F1905" s="55">
        <v>26</v>
      </c>
      <c r="G1905" s="54" t="s">
        <v>24</v>
      </c>
      <c r="H1905" s="54" t="s">
        <v>52</v>
      </c>
      <c r="I1905" s="54">
        <v>10</v>
      </c>
      <c r="J1905" s="57">
        <v>134700</v>
      </c>
      <c r="K1905" s="57">
        <v>128700</v>
      </c>
      <c r="L1905" s="57">
        <v>130500</v>
      </c>
      <c r="M1905" s="57">
        <v>123600</v>
      </c>
      <c r="N1905" s="57">
        <v>135000</v>
      </c>
      <c r="O1905" s="57">
        <v>132600</v>
      </c>
      <c r="P1905" s="57">
        <v>163200</v>
      </c>
      <c r="Q1905" s="57">
        <v>141000</v>
      </c>
      <c r="R1905" s="57">
        <v>161400</v>
      </c>
      <c r="S1905" s="57">
        <v>115500</v>
      </c>
      <c r="T1905" s="57">
        <v>117600</v>
      </c>
      <c r="U1905" s="57">
        <v>120300</v>
      </c>
    </row>
    <row r="1906" spans="1:21" x14ac:dyDescent="0.2">
      <c r="A1906" s="266" t="s">
        <v>172</v>
      </c>
      <c r="B1906" s="267" t="s">
        <v>172</v>
      </c>
      <c r="C1906" s="268" t="s">
        <v>172</v>
      </c>
      <c r="D1906" s="99" t="s">
        <v>27</v>
      </c>
      <c r="E1906" s="54">
        <v>5002045828</v>
      </c>
      <c r="F1906" s="55">
        <v>26</v>
      </c>
      <c r="G1906" s="54" t="s">
        <v>24</v>
      </c>
      <c r="H1906" s="54" t="s">
        <v>52</v>
      </c>
      <c r="I1906" s="54">
        <v>10</v>
      </c>
      <c r="J1906" s="57">
        <v>306300</v>
      </c>
      <c r="K1906" s="57">
        <v>303300</v>
      </c>
      <c r="L1906" s="57">
        <v>287700</v>
      </c>
      <c r="M1906" s="57">
        <v>309300</v>
      </c>
      <c r="N1906" s="57">
        <v>318900</v>
      </c>
      <c r="O1906" s="57">
        <v>366000</v>
      </c>
      <c r="P1906" s="57">
        <v>379200</v>
      </c>
      <c r="Q1906" s="57">
        <v>394200</v>
      </c>
      <c r="R1906" s="57">
        <v>345300</v>
      </c>
      <c r="S1906" s="57">
        <v>322200</v>
      </c>
      <c r="T1906" s="57">
        <v>327300</v>
      </c>
      <c r="U1906" s="57">
        <v>315000</v>
      </c>
    </row>
    <row r="1907" spans="1:21" x14ac:dyDescent="0.2">
      <c r="A1907" s="266" t="s">
        <v>172</v>
      </c>
      <c r="B1907" s="267" t="s">
        <v>172</v>
      </c>
      <c r="C1907" s="268" t="s">
        <v>172</v>
      </c>
      <c r="D1907" s="99" t="s">
        <v>27</v>
      </c>
      <c r="E1907" s="54">
        <v>5002039584</v>
      </c>
      <c r="F1907" s="55">
        <v>26</v>
      </c>
      <c r="G1907" s="54" t="s">
        <v>24</v>
      </c>
      <c r="H1907" s="54" t="s">
        <v>52</v>
      </c>
      <c r="I1907" s="54">
        <v>10</v>
      </c>
      <c r="J1907" s="57">
        <v>342600</v>
      </c>
      <c r="K1907" s="57">
        <v>350100</v>
      </c>
      <c r="L1907" s="57">
        <v>330000</v>
      </c>
      <c r="M1907" s="57">
        <v>354300</v>
      </c>
      <c r="N1907" s="57">
        <v>354000</v>
      </c>
      <c r="O1907" s="57">
        <v>435000</v>
      </c>
      <c r="P1907" s="57">
        <v>487200</v>
      </c>
      <c r="Q1907" s="57">
        <v>508800</v>
      </c>
      <c r="R1907" s="57">
        <v>416400</v>
      </c>
      <c r="S1907" s="57">
        <v>365700</v>
      </c>
      <c r="T1907" s="57">
        <v>385800</v>
      </c>
      <c r="U1907" s="57">
        <v>385800</v>
      </c>
    </row>
    <row r="1908" spans="1:21" x14ac:dyDescent="0.2">
      <c r="A1908" s="266" t="s">
        <v>172</v>
      </c>
      <c r="B1908" s="267" t="s">
        <v>172</v>
      </c>
      <c r="C1908" s="268" t="s">
        <v>172</v>
      </c>
      <c r="D1908" s="99" t="s">
        <v>27</v>
      </c>
      <c r="E1908" s="54">
        <v>5002039585</v>
      </c>
      <c r="F1908" s="55">
        <v>26</v>
      </c>
      <c r="G1908" s="54" t="s">
        <v>24</v>
      </c>
      <c r="H1908" s="54" t="s">
        <v>52</v>
      </c>
      <c r="I1908" s="54">
        <v>10</v>
      </c>
      <c r="J1908" s="57">
        <v>421500</v>
      </c>
      <c r="K1908" s="57">
        <v>418500</v>
      </c>
      <c r="L1908" s="57">
        <v>398100</v>
      </c>
      <c r="M1908" s="57">
        <v>448800</v>
      </c>
      <c r="N1908" s="57">
        <v>466800</v>
      </c>
      <c r="O1908" s="57">
        <v>532200</v>
      </c>
      <c r="P1908" s="57">
        <v>537900</v>
      </c>
      <c r="Q1908" s="57">
        <v>558600</v>
      </c>
      <c r="R1908" s="57">
        <v>497100</v>
      </c>
      <c r="S1908" s="57">
        <v>438600</v>
      </c>
      <c r="T1908" s="57">
        <v>436800</v>
      </c>
      <c r="U1908" s="57">
        <v>417600</v>
      </c>
    </row>
    <row r="1909" spans="1:21" x14ac:dyDescent="0.2">
      <c r="A1909" s="266" t="s">
        <v>172</v>
      </c>
      <c r="B1909" s="267" t="s">
        <v>172</v>
      </c>
      <c r="C1909" s="268" t="s">
        <v>172</v>
      </c>
      <c r="D1909" s="99" t="s">
        <v>27</v>
      </c>
      <c r="E1909" s="54">
        <v>5002039586</v>
      </c>
      <c r="F1909" s="55">
        <v>26</v>
      </c>
      <c r="G1909" s="54" t="s">
        <v>24</v>
      </c>
      <c r="H1909" s="54" t="s">
        <v>52</v>
      </c>
      <c r="I1909" s="54">
        <v>10</v>
      </c>
      <c r="J1909" s="57">
        <v>391800</v>
      </c>
      <c r="K1909" s="57">
        <v>391800</v>
      </c>
      <c r="L1909" s="57">
        <v>373200</v>
      </c>
      <c r="M1909" s="57">
        <v>390900</v>
      </c>
      <c r="N1909" s="57">
        <v>392100</v>
      </c>
      <c r="O1909" s="57">
        <v>443700</v>
      </c>
      <c r="P1909" s="57">
        <v>462600</v>
      </c>
      <c r="Q1909" s="57">
        <v>483600</v>
      </c>
      <c r="R1909" s="57">
        <v>425100</v>
      </c>
      <c r="S1909" s="57">
        <v>393000</v>
      </c>
      <c r="T1909" s="57">
        <v>405600</v>
      </c>
      <c r="U1909" s="57">
        <v>394500</v>
      </c>
    </row>
    <row r="1910" spans="1:21" x14ac:dyDescent="0.2">
      <c r="A1910" s="266" t="s">
        <v>172</v>
      </c>
      <c r="B1910" s="267" t="s">
        <v>172</v>
      </c>
      <c r="C1910" s="268" t="s">
        <v>172</v>
      </c>
      <c r="D1910" s="99" t="s">
        <v>27</v>
      </c>
      <c r="E1910" s="54">
        <v>5000091311</v>
      </c>
      <c r="F1910" s="56">
        <v>24</v>
      </c>
      <c r="G1910" s="54" t="s">
        <v>26</v>
      </c>
      <c r="H1910" s="54" t="s">
        <v>52</v>
      </c>
      <c r="I1910" s="54">
        <v>10</v>
      </c>
      <c r="J1910" s="57">
        <v>2480</v>
      </c>
      <c r="K1910" s="57">
        <v>2960</v>
      </c>
      <c r="L1910" s="57">
        <v>2640</v>
      </c>
      <c r="M1910" s="57">
        <v>2040</v>
      </c>
      <c r="N1910" s="57">
        <v>1280</v>
      </c>
      <c r="O1910" s="57">
        <v>1760</v>
      </c>
      <c r="P1910" s="57">
        <v>5000</v>
      </c>
      <c r="Q1910" s="57">
        <v>4080</v>
      </c>
      <c r="R1910" s="57">
        <v>1960</v>
      </c>
      <c r="S1910" s="57">
        <v>920</v>
      </c>
      <c r="T1910" s="57">
        <v>880</v>
      </c>
      <c r="U1910" s="57">
        <v>1520</v>
      </c>
    </row>
    <row r="1911" spans="1:21" x14ac:dyDescent="0.2">
      <c r="A1911" s="266" t="s">
        <v>172</v>
      </c>
      <c r="B1911" s="267" t="s">
        <v>172</v>
      </c>
      <c r="C1911" s="268" t="s">
        <v>172</v>
      </c>
      <c r="D1911" s="99" t="s">
        <v>27</v>
      </c>
      <c r="E1911" s="54">
        <v>5000408520</v>
      </c>
      <c r="F1911" s="56">
        <v>24</v>
      </c>
      <c r="G1911" s="54" t="s">
        <v>26</v>
      </c>
      <c r="H1911" s="54" t="s">
        <v>52</v>
      </c>
      <c r="I1911" s="54">
        <v>10</v>
      </c>
      <c r="J1911" s="57">
        <v>30</v>
      </c>
      <c r="K1911" s="57">
        <v>27</v>
      </c>
      <c r="L1911" s="57">
        <v>26</v>
      </c>
      <c r="M1911" s="57">
        <v>29</v>
      </c>
      <c r="N1911" s="57">
        <v>35</v>
      </c>
      <c r="O1911" s="57">
        <v>40</v>
      </c>
      <c r="P1911" s="57">
        <v>43</v>
      </c>
      <c r="Q1911" s="57">
        <v>42</v>
      </c>
      <c r="R1911" s="57">
        <v>39</v>
      </c>
      <c r="S1911" s="57">
        <v>43</v>
      </c>
      <c r="T1911" s="57">
        <v>38</v>
      </c>
      <c r="U1911" s="57">
        <v>44</v>
      </c>
    </row>
    <row r="1912" spans="1:21" x14ac:dyDescent="0.2">
      <c r="A1912" s="266" t="s">
        <v>172</v>
      </c>
      <c r="B1912" s="267" t="s">
        <v>172</v>
      </c>
      <c r="C1912" s="268" t="s">
        <v>172</v>
      </c>
      <c r="D1912" s="99" t="s">
        <v>27</v>
      </c>
      <c r="E1912" s="54">
        <v>5001876556</v>
      </c>
      <c r="F1912" s="55">
        <v>25</v>
      </c>
      <c r="G1912" s="54" t="s">
        <v>25</v>
      </c>
      <c r="H1912" s="54" t="s">
        <v>52</v>
      </c>
      <c r="I1912" s="54">
        <v>10</v>
      </c>
      <c r="J1912" s="57">
        <v>16233.76</v>
      </c>
      <c r="K1912" s="57">
        <v>23646.240000000002</v>
      </c>
      <c r="L1912" s="57">
        <v>20240</v>
      </c>
      <c r="M1912" s="57">
        <v>23840</v>
      </c>
      <c r="N1912" s="57">
        <v>20560</v>
      </c>
      <c r="O1912" s="57">
        <v>22080</v>
      </c>
      <c r="P1912" s="57">
        <v>26440</v>
      </c>
      <c r="Q1912" s="57">
        <v>24120</v>
      </c>
      <c r="R1912" s="57">
        <v>20880</v>
      </c>
      <c r="S1912" s="57">
        <v>20080</v>
      </c>
      <c r="T1912" s="57">
        <v>17880</v>
      </c>
      <c r="U1912" s="57">
        <v>21240</v>
      </c>
    </row>
    <row r="1913" spans="1:21" x14ac:dyDescent="0.2">
      <c r="A1913" s="266" t="s">
        <v>172</v>
      </c>
      <c r="B1913" s="267" t="s">
        <v>172</v>
      </c>
      <c r="C1913" s="268" t="s">
        <v>172</v>
      </c>
      <c r="D1913" s="99" t="s">
        <v>27</v>
      </c>
      <c r="E1913" s="54">
        <v>5000275744</v>
      </c>
      <c r="F1913" s="55">
        <v>25</v>
      </c>
      <c r="G1913" s="54" t="s">
        <v>25</v>
      </c>
      <c r="H1913" s="54" t="s">
        <v>52</v>
      </c>
      <c r="I1913" s="54">
        <v>10</v>
      </c>
      <c r="J1913" s="57">
        <v>18920</v>
      </c>
      <c r="K1913" s="57">
        <v>17320</v>
      </c>
      <c r="L1913" s="57">
        <v>15720</v>
      </c>
      <c r="M1913" s="57">
        <v>20880</v>
      </c>
      <c r="N1913" s="57">
        <v>16762.52</v>
      </c>
      <c r="O1913" s="57">
        <v>26037.48</v>
      </c>
      <c r="P1913" s="57">
        <v>26028.76</v>
      </c>
      <c r="Q1913" s="57">
        <v>34011.24</v>
      </c>
      <c r="R1913" s="57">
        <v>23760</v>
      </c>
      <c r="S1913" s="57">
        <v>15577.16</v>
      </c>
      <c r="T1913" s="57">
        <v>26982.84</v>
      </c>
      <c r="U1913" s="57">
        <v>20760</v>
      </c>
    </row>
    <row r="1914" spans="1:21" x14ac:dyDescent="0.2">
      <c r="A1914" s="266" t="s">
        <v>172</v>
      </c>
      <c r="B1914" s="267" t="s">
        <v>172</v>
      </c>
      <c r="C1914" s="268" t="s">
        <v>172</v>
      </c>
      <c r="D1914" s="99" t="s">
        <v>27</v>
      </c>
      <c r="E1914" s="54">
        <v>5001743863</v>
      </c>
      <c r="F1914" s="56">
        <v>24</v>
      </c>
      <c r="G1914" s="54" t="s">
        <v>26</v>
      </c>
      <c r="H1914" s="54" t="s">
        <v>52</v>
      </c>
      <c r="I1914" s="54">
        <v>10</v>
      </c>
      <c r="J1914" s="57">
        <v>11645</v>
      </c>
      <c r="K1914" s="57">
        <v>11909.32</v>
      </c>
      <c r="L1914" s="57">
        <v>22805.68</v>
      </c>
      <c r="M1914" s="57">
        <v>17800</v>
      </c>
      <c r="N1914" s="57">
        <v>17120</v>
      </c>
      <c r="O1914" s="57">
        <v>21480</v>
      </c>
      <c r="P1914" s="57">
        <v>23040</v>
      </c>
      <c r="Q1914" s="57">
        <v>21440</v>
      </c>
      <c r="R1914" s="57">
        <v>17680</v>
      </c>
      <c r="S1914" s="57">
        <v>17000</v>
      </c>
      <c r="T1914" s="57">
        <v>16400</v>
      </c>
      <c r="U1914" s="57">
        <v>16760</v>
      </c>
    </row>
    <row r="1915" spans="1:21" x14ac:dyDescent="0.2">
      <c r="A1915" s="266" t="s">
        <v>172</v>
      </c>
      <c r="B1915" s="267" t="s">
        <v>172</v>
      </c>
      <c r="C1915" s="268" t="s">
        <v>172</v>
      </c>
      <c r="D1915" s="99" t="s">
        <v>27</v>
      </c>
      <c r="E1915" s="54">
        <v>5000375116</v>
      </c>
      <c r="F1915" s="56">
        <v>24</v>
      </c>
      <c r="G1915" s="54" t="s">
        <v>26</v>
      </c>
      <c r="H1915" s="54" t="s">
        <v>52</v>
      </c>
      <c r="I1915" s="54">
        <v>10</v>
      </c>
      <c r="J1915" s="57">
        <v>9840</v>
      </c>
      <c r="K1915" s="57">
        <v>8600</v>
      </c>
      <c r="L1915" s="57">
        <v>8960</v>
      </c>
      <c r="M1915" s="57">
        <v>9960</v>
      </c>
      <c r="N1915" s="57">
        <v>8800</v>
      </c>
      <c r="O1915" s="57">
        <v>8960</v>
      </c>
      <c r="P1915" s="57">
        <v>11000</v>
      </c>
      <c r="Q1915" s="57">
        <v>10520</v>
      </c>
      <c r="R1915" s="57">
        <v>10440</v>
      </c>
      <c r="S1915" s="57">
        <v>10520</v>
      </c>
      <c r="T1915" s="57">
        <v>9160</v>
      </c>
      <c r="U1915" s="57">
        <v>10160</v>
      </c>
    </row>
    <row r="1916" spans="1:21" x14ac:dyDescent="0.2">
      <c r="A1916" s="266" t="s">
        <v>172</v>
      </c>
      <c r="B1916" s="267" t="s">
        <v>172</v>
      </c>
      <c r="C1916" s="268" t="s">
        <v>172</v>
      </c>
      <c r="D1916" s="99" t="s">
        <v>27</v>
      </c>
      <c r="E1916" s="54">
        <v>5001149104</v>
      </c>
      <c r="F1916" s="56">
        <v>24</v>
      </c>
      <c r="G1916" s="54" t="s">
        <v>26</v>
      </c>
      <c r="H1916" s="54" t="s">
        <v>52</v>
      </c>
      <c r="I1916" s="54">
        <v>10</v>
      </c>
      <c r="J1916" s="57">
        <v>29</v>
      </c>
      <c r="K1916" s="57">
        <v>26</v>
      </c>
      <c r="L1916" s="57">
        <v>26</v>
      </c>
      <c r="M1916" s="57">
        <v>31</v>
      </c>
      <c r="N1916" s="57">
        <v>38</v>
      </c>
      <c r="O1916" s="57">
        <v>39</v>
      </c>
      <c r="P1916" s="57">
        <v>42</v>
      </c>
      <c r="Q1916" s="57">
        <v>39</v>
      </c>
      <c r="R1916" s="57">
        <v>39</v>
      </c>
      <c r="S1916" s="57">
        <v>42</v>
      </c>
      <c r="T1916" s="57">
        <v>38</v>
      </c>
      <c r="U1916" s="57">
        <v>225</v>
      </c>
    </row>
    <row r="1917" spans="1:21" x14ac:dyDescent="0.2">
      <c r="A1917" s="266" t="s">
        <v>172</v>
      </c>
      <c r="B1917" s="267" t="s">
        <v>172</v>
      </c>
      <c r="C1917" s="268" t="s">
        <v>172</v>
      </c>
      <c r="D1917" s="99" t="s">
        <v>27</v>
      </c>
      <c r="E1917" s="54">
        <v>5000265698</v>
      </c>
      <c r="F1917" s="55">
        <v>25</v>
      </c>
      <c r="G1917" s="54" t="s">
        <v>25</v>
      </c>
      <c r="H1917" s="54" t="s">
        <v>52</v>
      </c>
      <c r="I1917" s="54">
        <v>10</v>
      </c>
      <c r="J1917" s="57">
        <v>9720</v>
      </c>
      <c r="K1917" s="57">
        <v>9200</v>
      </c>
      <c r="L1917" s="57">
        <v>5600</v>
      </c>
      <c r="M1917" s="57">
        <v>5160</v>
      </c>
      <c r="N1917" s="57">
        <v>5200</v>
      </c>
      <c r="O1917" s="57">
        <v>7960</v>
      </c>
      <c r="P1917" s="57">
        <v>11680</v>
      </c>
      <c r="Q1917" s="57">
        <v>12480</v>
      </c>
      <c r="R1917" s="57">
        <v>8440</v>
      </c>
      <c r="S1917" s="57">
        <v>4240</v>
      </c>
      <c r="T1917" s="57">
        <v>3960</v>
      </c>
      <c r="U1917" s="57">
        <v>9240</v>
      </c>
    </row>
    <row r="1918" spans="1:21" x14ac:dyDescent="0.2">
      <c r="A1918" s="266" t="s">
        <v>172</v>
      </c>
      <c r="B1918" s="267" t="s">
        <v>172</v>
      </c>
      <c r="C1918" s="268" t="s">
        <v>172</v>
      </c>
      <c r="D1918" s="99" t="s">
        <v>27</v>
      </c>
      <c r="E1918" s="54">
        <v>5000798379</v>
      </c>
      <c r="F1918" s="55">
        <v>25</v>
      </c>
      <c r="G1918" s="54" t="s">
        <v>25</v>
      </c>
      <c r="H1918" s="54" t="s">
        <v>52</v>
      </c>
      <c r="I1918" s="54">
        <v>10</v>
      </c>
      <c r="J1918" s="57">
        <v>26360</v>
      </c>
      <c r="K1918" s="57">
        <v>20680</v>
      </c>
      <c r="L1918" s="57">
        <v>15360</v>
      </c>
      <c r="M1918" s="57">
        <v>16520</v>
      </c>
      <c r="N1918" s="57">
        <v>20440</v>
      </c>
      <c r="O1918" s="57">
        <v>26680</v>
      </c>
      <c r="P1918" s="57">
        <v>46560</v>
      </c>
      <c r="Q1918" s="57">
        <v>42600</v>
      </c>
      <c r="R1918" s="57">
        <v>31360</v>
      </c>
      <c r="S1918" s="57">
        <v>17920</v>
      </c>
      <c r="T1918" s="57">
        <v>18520</v>
      </c>
      <c r="U1918" s="57">
        <v>20720</v>
      </c>
    </row>
    <row r="1919" spans="1:21" x14ac:dyDescent="0.2">
      <c r="A1919" s="266" t="s">
        <v>172</v>
      </c>
      <c r="B1919" s="267" t="s">
        <v>172</v>
      </c>
      <c r="C1919" s="268" t="s">
        <v>172</v>
      </c>
      <c r="D1919" s="99" t="s">
        <v>27</v>
      </c>
      <c r="E1919" s="54">
        <v>5000687622</v>
      </c>
      <c r="F1919" s="55">
        <v>25</v>
      </c>
      <c r="G1919" s="54" t="s">
        <v>25</v>
      </c>
      <c r="H1919" s="54" t="s">
        <v>52</v>
      </c>
      <c r="I1919" s="54">
        <v>10</v>
      </c>
      <c r="J1919" s="57">
        <v>14800</v>
      </c>
      <c r="K1919" s="57">
        <v>14560</v>
      </c>
      <c r="L1919" s="57">
        <v>15040</v>
      </c>
      <c r="M1919" s="57">
        <v>18320</v>
      </c>
      <c r="N1919" s="57">
        <v>14160</v>
      </c>
      <c r="O1919" s="57">
        <v>14400</v>
      </c>
      <c r="P1919" s="57">
        <v>18480</v>
      </c>
      <c r="Q1919" s="57">
        <v>17120</v>
      </c>
      <c r="R1919" s="57">
        <v>15200</v>
      </c>
      <c r="S1919" s="57">
        <v>13600</v>
      </c>
      <c r="T1919" s="57">
        <v>12480</v>
      </c>
      <c r="U1919" s="57">
        <v>17520</v>
      </c>
    </row>
    <row r="1920" spans="1:21" x14ac:dyDescent="0.2">
      <c r="A1920" s="266" t="s">
        <v>172</v>
      </c>
      <c r="B1920" s="267" t="s">
        <v>172</v>
      </c>
      <c r="C1920" s="268" t="s">
        <v>172</v>
      </c>
      <c r="D1920" s="99" t="s">
        <v>27</v>
      </c>
      <c r="E1920" s="54">
        <v>5000573271</v>
      </c>
      <c r="F1920" s="55">
        <v>25</v>
      </c>
      <c r="G1920" s="54" t="s">
        <v>25</v>
      </c>
      <c r="H1920" s="54" t="s">
        <v>52</v>
      </c>
      <c r="I1920" s="54">
        <v>10</v>
      </c>
      <c r="J1920" s="57">
        <v>19760</v>
      </c>
      <c r="K1920" s="57">
        <v>18680</v>
      </c>
      <c r="L1920" s="57">
        <v>21760</v>
      </c>
      <c r="M1920" s="57">
        <v>25000</v>
      </c>
      <c r="N1920" s="57">
        <v>26080</v>
      </c>
      <c r="O1920" s="57">
        <v>36440</v>
      </c>
      <c r="P1920" s="57">
        <v>54560</v>
      </c>
      <c r="Q1920" s="57">
        <v>50720</v>
      </c>
      <c r="R1920" s="57">
        <v>39320</v>
      </c>
      <c r="S1920" s="57">
        <v>26360</v>
      </c>
      <c r="T1920" s="57">
        <v>22760</v>
      </c>
      <c r="U1920" s="57">
        <v>22040</v>
      </c>
    </row>
    <row r="1921" spans="1:21" x14ac:dyDescent="0.2">
      <c r="A1921" s="266" t="s">
        <v>172</v>
      </c>
      <c r="B1921" s="267" t="s">
        <v>172</v>
      </c>
      <c r="C1921" s="268" t="s">
        <v>172</v>
      </c>
      <c r="D1921" s="99" t="s">
        <v>27</v>
      </c>
      <c r="E1921" s="54">
        <v>5000573104</v>
      </c>
      <c r="F1921" s="56">
        <v>24</v>
      </c>
      <c r="G1921" s="54" t="s">
        <v>26</v>
      </c>
      <c r="H1921" s="54" t="s">
        <v>52</v>
      </c>
      <c r="I1921" s="54">
        <v>10</v>
      </c>
      <c r="J1921" s="57">
        <v>3291</v>
      </c>
      <c r="K1921" s="57">
        <v>3451</v>
      </c>
      <c r="L1921" s="57">
        <v>3529</v>
      </c>
      <c r="M1921" s="57">
        <v>2735</v>
      </c>
      <c r="N1921" s="57">
        <v>1801</v>
      </c>
      <c r="O1921" s="57">
        <v>1988</v>
      </c>
      <c r="P1921" s="57">
        <v>1549</v>
      </c>
      <c r="Q1921" s="57">
        <v>1424</v>
      </c>
      <c r="R1921" s="57">
        <v>1620</v>
      </c>
      <c r="S1921" s="57">
        <v>1748</v>
      </c>
      <c r="T1921" s="57">
        <v>1876</v>
      </c>
      <c r="U1921" s="57">
        <v>2991</v>
      </c>
    </row>
    <row r="1922" spans="1:21" x14ac:dyDescent="0.2">
      <c r="A1922" s="266" t="s">
        <v>172</v>
      </c>
      <c r="B1922" s="267" t="s">
        <v>172</v>
      </c>
      <c r="C1922" s="268" t="s">
        <v>172</v>
      </c>
      <c r="D1922" s="99" t="s">
        <v>27</v>
      </c>
      <c r="E1922" s="54">
        <v>5001848488</v>
      </c>
      <c r="F1922" s="55">
        <v>25</v>
      </c>
      <c r="G1922" s="54" t="s">
        <v>25</v>
      </c>
      <c r="H1922" s="54" t="s">
        <v>52</v>
      </c>
      <c r="I1922" s="54">
        <v>10</v>
      </c>
      <c r="J1922" s="57">
        <v>16960</v>
      </c>
      <c r="K1922" s="57">
        <v>16880</v>
      </c>
      <c r="L1922" s="57">
        <v>14560</v>
      </c>
      <c r="M1922" s="57">
        <v>12320</v>
      </c>
      <c r="N1922" s="57">
        <v>9680</v>
      </c>
      <c r="O1922" s="57">
        <v>8960</v>
      </c>
      <c r="P1922" s="57">
        <v>14480</v>
      </c>
      <c r="Q1922" s="57">
        <v>14320</v>
      </c>
      <c r="R1922" s="57">
        <v>15440</v>
      </c>
      <c r="S1922" s="57">
        <v>18880</v>
      </c>
      <c r="T1922" s="57">
        <v>16080</v>
      </c>
      <c r="U1922" s="57">
        <v>19200</v>
      </c>
    </row>
    <row r="1923" spans="1:21" x14ac:dyDescent="0.2">
      <c r="A1923" s="266" t="s">
        <v>172</v>
      </c>
      <c r="B1923" s="267" t="s">
        <v>172</v>
      </c>
      <c r="C1923" s="268" t="s">
        <v>172</v>
      </c>
      <c r="D1923" s="99" t="s">
        <v>27</v>
      </c>
      <c r="E1923" s="54">
        <v>5000877452</v>
      </c>
      <c r="F1923" s="56">
        <v>24</v>
      </c>
      <c r="G1923" s="54" t="s">
        <v>26</v>
      </c>
      <c r="H1923" s="54" t="s">
        <v>52</v>
      </c>
      <c r="I1923" s="54">
        <v>10</v>
      </c>
      <c r="J1923" s="57">
        <v>2280</v>
      </c>
      <c r="K1923" s="57">
        <v>2200</v>
      </c>
      <c r="L1923" s="57">
        <v>1960</v>
      </c>
      <c r="M1923" s="57">
        <v>1480</v>
      </c>
      <c r="N1923" s="57">
        <v>1080</v>
      </c>
      <c r="O1923" s="57">
        <v>1400</v>
      </c>
      <c r="P1923" s="57">
        <v>1600</v>
      </c>
      <c r="Q1923" s="57">
        <v>2520</v>
      </c>
      <c r="R1923" s="57">
        <v>1720</v>
      </c>
      <c r="S1923" s="57">
        <v>1400</v>
      </c>
      <c r="T1923" s="57">
        <v>1600</v>
      </c>
      <c r="U1923" s="57">
        <v>2440</v>
      </c>
    </row>
    <row r="1924" spans="1:21" x14ac:dyDescent="0.2">
      <c r="A1924" s="266" t="s">
        <v>172</v>
      </c>
      <c r="B1924" s="267" t="s">
        <v>172</v>
      </c>
      <c r="C1924" s="268" t="s">
        <v>172</v>
      </c>
      <c r="D1924" s="99" t="s">
        <v>27</v>
      </c>
      <c r="E1924" s="54">
        <v>5001917992</v>
      </c>
      <c r="F1924" s="56">
        <v>24</v>
      </c>
      <c r="G1924" s="54" t="s">
        <v>26</v>
      </c>
      <c r="H1924" s="54" t="s">
        <v>52</v>
      </c>
      <c r="I1924" s="54">
        <v>10</v>
      </c>
      <c r="J1924" s="57">
        <v>4040</v>
      </c>
      <c r="K1924" s="57">
        <v>3880</v>
      </c>
      <c r="L1924" s="57">
        <v>3600</v>
      </c>
      <c r="M1924" s="57">
        <v>3880</v>
      </c>
      <c r="N1924" s="57">
        <v>3360</v>
      </c>
      <c r="O1924" s="57">
        <v>3640</v>
      </c>
      <c r="P1924" s="57">
        <v>3600</v>
      </c>
      <c r="Q1924" s="57">
        <v>3600</v>
      </c>
      <c r="R1924" s="57">
        <v>3800</v>
      </c>
      <c r="S1924" s="57">
        <v>3680</v>
      </c>
      <c r="T1924" s="57">
        <v>3400</v>
      </c>
      <c r="U1924" s="57">
        <v>4080</v>
      </c>
    </row>
    <row r="1925" spans="1:21" x14ac:dyDescent="0.2">
      <c r="A1925" s="266" t="s">
        <v>172</v>
      </c>
      <c r="B1925" s="267" t="s">
        <v>172</v>
      </c>
      <c r="C1925" s="268" t="s">
        <v>172</v>
      </c>
      <c r="D1925" s="99" t="s">
        <v>27</v>
      </c>
      <c r="E1925" s="54">
        <v>5000666020</v>
      </c>
      <c r="F1925" s="56">
        <v>24</v>
      </c>
      <c r="G1925" s="54" t="s">
        <v>26</v>
      </c>
      <c r="H1925" s="54" t="s">
        <v>52</v>
      </c>
      <c r="I1925" s="54">
        <v>10</v>
      </c>
      <c r="J1925" s="57">
        <v>718</v>
      </c>
      <c r="K1925" s="57">
        <v>582</v>
      </c>
      <c r="L1925" s="57">
        <v>576</v>
      </c>
      <c r="M1925" s="57">
        <v>588</v>
      </c>
      <c r="N1925" s="57">
        <v>489</v>
      </c>
      <c r="O1925" s="57">
        <v>499</v>
      </c>
      <c r="P1925" s="57">
        <v>633</v>
      </c>
      <c r="Q1925" s="57">
        <v>687</v>
      </c>
      <c r="R1925" s="57">
        <v>700</v>
      </c>
      <c r="S1925" s="57">
        <v>758</v>
      </c>
      <c r="T1925" s="57">
        <v>701</v>
      </c>
      <c r="U1925" s="57">
        <v>780</v>
      </c>
    </row>
    <row r="1926" spans="1:21" x14ac:dyDescent="0.2">
      <c r="A1926" s="266" t="s">
        <v>172</v>
      </c>
      <c r="B1926" s="267" t="s">
        <v>172</v>
      </c>
      <c r="C1926" s="268" t="s">
        <v>172</v>
      </c>
      <c r="D1926" s="99" t="s">
        <v>27</v>
      </c>
      <c r="E1926" s="54">
        <v>5001248397</v>
      </c>
      <c r="F1926" s="55">
        <v>25</v>
      </c>
      <c r="G1926" s="54" t="s">
        <v>25</v>
      </c>
      <c r="H1926" s="54" t="s">
        <v>52</v>
      </c>
      <c r="I1926" s="54">
        <v>10</v>
      </c>
      <c r="J1926" s="57">
        <v>11040</v>
      </c>
      <c r="K1926" s="57">
        <v>10000</v>
      </c>
      <c r="L1926" s="57">
        <v>9520</v>
      </c>
      <c r="M1926" s="57">
        <v>10480</v>
      </c>
      <c r="N1926" s="57">
        <v>10880</v>
      </c>
      <c r="O1926" s="57">
        <v>12920</v>
      </c>
      <c r="P1926" s="57">
        <v>18880</v>
      </c>
      <c r="Q1926" s="57">
        <v>18280</v>
      </c>
      <c r="R1926" s="57">
        <v>15760</v>
      </c>
      <c r="S1926" s="57">
        <v>10600</v>
      </c>
      <c r="T1926" s="57">
        <v>9360</v>
      </c>
      <c r="U1926" s="57">
        <v>11000</v>
      </c>
    </row>
    <row r="1927" spans="1:21" x14ac:dyDescent="0.2">
      <c r="A1927" s="266" t="s">
        <v>172</v>
      </c>
      <c r="B1927" s="267" t="s">
        <v>172</v>
      </c>
      <c r="C1927" s="268" t="s">
        <v>172</v>
      </c>
      <c r="D1927" s="99" t="s">
        <v>27</v>
      </c>
      <c r="E1927" s="54">
        <v>5001766125</v>
      </c>
      <c r="F1927" s="55">
        <v>25</v>
      </c>
      <c r="G1927" s="54" t="s">
        <v>25</v>
      </c>
      <c r="H1927" s="54" t="s">
        <v>52</v>
      </c>
      <c r="I1927" s="54">
        <v>10</v>
      </c>
      <c r="J1927" s="57">
        <v>24440</v>
      </c>
      <c r="K1927" s="57">
        <v>25240</v>
      </c>
      <c r="L1927" s="57">
        <v>19320</v>
      </c>
      <c r="M1927" s="57">
        <v>23480</v>
      </c>
      <c r="N1927" s="57">
        <v>28360</v>
      </c>
      <c r="O1927" s="57">
        <v>35440</v>
      </c>
      <c r="P1927" s="57">
        <v>68680</v>
      </c>
      <c r="Q1927" s="57">
        <v>63760</v>
      </c>
      <c r="R1927" s="57">
        <v>43640</v>
      </c>
      <c r="S1927" s="57">
        <v>24400</v>
      </c>
      <c r="T1927" s="57">
        <v>24000</v>
      </c>
      <c r="U1927" s="57">
        <v>22840</v>
      </c>
    </row>
    <row r="1928" spans="1:21" x14ac:dyDescent="0.2">
      <c r="A1928" s="266" t="s">
        <v>172</v>
      </c>
      <c r="B1928" s="267" t="s">
        <v>172</v>
      </c>
      <c r="C1928" s="268" t="s">
        <v>172</v>
      </c>
      <c r="D1928" s="99" t="s">
        <v>27</v>
      </c>
      <c r="E1928" s="54">
        <v>5000515945</v>
      </c>
      <c r="F1928" s="55">
        <v>26</v>
      </c>
      <c r="G1928" s="54" t="s">
        <v>24</v>
      </c>
      <c r="H1928" s="54" t="s">
        <v>52</v>
      </c>
      <c r="I1928" s="54">
        <v>10</v>
      </c>
      <c r="J1928" s="57">
        <v>77100</v>
      </c>
      <c r="K1928" s="57">
        <v>65100</v>
      </c>
      <c r="L1928" s="57">
        <v>83100</v>
      </c>
      <c r="M1928" s="57">
        <v>87300</v>
      </c>
      <c r="N1928" s="57">
        <v>72900</v>
      </c>
      <c r="O1928" s="57">
        <v>62100</v>
      </c>
      <c r="P1928" s="57">
        <v>53100</v>
      </c>
      <c r="Q1928" s="57">
        <v>48701.4</v>
      </c>
      <c r="R1928" s="57">
        <v>42798.6</v>
      </c>
      <c r="S1928" s="57">
        <v>50700</v>
      </c>
      <c r="T1928" s="57">
        <v>77100</v>
      </c>
      <c r="U1928" s="57">
        <v>83700</v>
      </c>
    </row>
    <row r="1929" spans="1:21" x14ac:dyDescent="0.2">
      <c r="A1929" s="266" t="s">
        <v>172</v>
      </c>
      <c r="B1929" s="267" t="s">
        <v>172</v>
      </c>
      <c r="C1929" s="268" t="s">
        <v>172</v>
      </c>
      <c r="D1929" s="99" t="s">
        <v>27</v>
      </c>
      <c r="E1929" s="54">
        <v>5000875383</v>
      </c>
      <c r="F1929" s="56">
        <v>24</v>
      </c>
      <c r="G1929" s="54" t="s">
        <v>26</v>
      </c>
      <c r="H1929" s="54" t="s">
        <v>52</v>
      </c>
      <c r="I1929" s="54">
        <v>10</v>
      </c>
      <c r="J1929" s="57"/>
      <c r="K1929" s="57">
        <v>318</v>
      </c>
      <c r="L1929" s="57"/>
      <c r="M1929" s="57">
        <v>303</v>
      </c>
      <c r="N1929" s="57"/>
      <c r="O1929" s="57">
        <v>229</v>
      </c>
      <c r="P1929" s="57"/>
      <c r="Q1929" s="57">
        <v>193</v>
      </c>
      <c r="R1929" s="57"/>
      <c r="S1929" s="57">
        <v>262</v>
      </c>
      <c r="T1929" s="57"/>
      <c r="U1929" s="57">
        <v>345</v>
      </c>
    </row>
    <row r="1930" spans="1:21" x14ac:dyDescent="0.2">
      <c r="A1930" s="266" t="s">
        <v>172</v>
      </c>
      <c r="B1930" s="267" t="s">
        <v>172</v>
      </c>
      <c r="C1930" s="268" t="s">
        <v>172</v>
      </c>
      <c r="D1930" s="99" t="s">
        <v>27</v>
      </c>
      <c r="E1930" s="54">
        <v>5000720682</v>
      </c>
      <c r="F1930" s="56">
        <v>24</v>
      </c>
      <c r="G1930" s="54" t="s">
        <v>19</v>
      </c>
      <c r="H1930" s="54" t="s">
        <v>52</v>
      </c>
      <c r="I1930" s="54">
        <v>10</v>
      </c>
      <c r="J1930" s="57">
        <v>2393</v>
      </c>
      <c r="K1930" s="57">
        <v>2167</v>
      </c>
      <c r="L1930" s="57">
        <v>2155</v>
      </c>
      <c r="M1930" s="57">
        <v>1875</v>
      </c>
      <c r="N1930" s="57">
        <v>1692</v>
      </c>
      <c r="O1930" s="57">
        <v>1587</v>
      </c>
      <c r="P1930" s="57">
        <v>1283</v>
      </c>
      <c r="Q1930" s="57">
        <v>1311</v>
      </c>
      <c r="R1930" s="57">
        <v>1747</v>
      </c>
      <c r="S1930" s="57">
        <v>1794</v>
      </c>
      <c r="T1930" s="57">
        <v>2029</v>
      </c>
      <c r="U1930" s="57">
        <v>2559</v>
      </c>
    </row>
    <row r="1931" spans="1:21" x14ac:dyDescent="0.2">
      <c r="A1931" s="266" t="s">
        <v>172</v>
      </c>
      <c r="B1931" s="267" t="s">
        <v>172</v>
      </c>
      <c r="C1931" s="268" t="s">
        <v>172</v>
      </c>
      <c r="D1931" s="99" t="s">
        <v>27</v>
      </c>
      <c r="E1931" s="54">
        <v>5000149667</v>
      </c>
      <c r="F1931" s="56">
        <v>24</v>
      </c>
      <c r="G1931" s="54" t="s">
        <v>26</v>
      </c>
      <c r="H1931" s="54" t="s">
        <v>52</v>
      </c>
      <c r="I1931" s="54">
        <v>10</v>
      </c>
      <c r="J1931" s="57">
        <v>8160</v>
      </c>
      <c r="K1931" s="57">
        <v>9040</v>
      </c>
      <c r="L1931" s="57">
        <v>7360</v>
      </c>
      <c r="M1931" s="57">
        <v>6560</v>
      </c>
      <c r="N1931" s="57">
        <v>5760</v>
      </c>
      <c r="O1931" s="57">
        <v>5360</v>
      </c>
      <c r="P1931" s="57">
        <v>4480</v>
      </c>
      <c r="Q1931" s="57">
        <v>4800</v>
      </c>
      <c r="R1931" s="57">
        <v>5920</v>
      </c>
      <c r="S1931" s="57">
        <v>6240</v>
      </c>
      <c r="T1931" s="57">
        <v>7600</v>
      </c>
      <c r="U1931" s="57">
        <v>8240</v>
      </c>
    </row>
    <row r="1932" spans="1:21" x14ac:dyDescent="0.2">
      <c r="A1932" s="266" t="s">
        <v>172</v>
      </c>
      <c r="B1932" s="267" t="s">
        <v>172</v>
      </c>
      <c r="C1932" s="268" t="s">
        <v>172</v>
      </c>
      <c r="D1932" s="99" t="s">
        <v>27</v>
      </c>
      <c r="E1932" s="54">
        <v>5001465235</v>
      </c>
      <c r="F1932" s="56">
        <v>24</v>
      </c>
      <c r="G1932" s="54" t="s">
        <v>26</v>
      </c>
      <c r="H1932" s="54" t="s">
        <v>52</v>
      </c>
      <c r="I1932" s="54">
        <v>10</v>
      </c>
      <c r="J1932" s="57">
        <v>2920</v>
      </c>
      <c r="K1932" s="57">
        <v>2550</v>
      </c>
      <c r="L1932" s="57">
        <v>2500</v>
      </c>
      <c r="M1932" s="57">
        <v>1970</v>
      </c>
      <c r="N1932" s="57">
        <v>1710</v>
      </c>
      <c r="O1932" s="57">
        <v>1570</v>
      </c>
      <c r="P1932" s="57">
        <v>1370</v>
      </c>
      <c r="Q1932" s="57">
        <v>1440</v>
      </c>
      <c r="R1932" s="57">
        <v>1930</v>
      </c>
      <c r="S1932" s="57">
        <v>1990</v>
      </c>
      <c r="T1932" s="57">
        <v>2540</v>
      </c>
      <c r="U1932" s="57">
        <v>2660</v>
      </c>
    </row>
    <row r="1933" spans="1:21" x14ac:dyDescent="0.2">
      <c r="A1933" s="266" t="s">
        <v>172</v>
      </c>
      <c r="B1933" s="267" t="s">
        <v>172</v>
      </c>
      <c r="C1933" s="268" t="s">
        <v>172</v>
      </c>
      <c r="D1933" s="99" t="s">
        <v>27</v>
      </c>
      <c r="E1933" s="54">
        <v>5001371499</v>
      </c>
      <c r="F1933" s="56">
        <v>24</v>
      </c>
      <c r="G1933" s="54" t="s">
        <v>26</v>
      </c>
      <c r="H1933" s="54" t="s">
        <v>52</v>
      </c>
      <c r="I1933" s="54">
        <v>10</v>
      </c>
      <c r="J1933" s="57">
        <v>730</v>
      </c>
      <c r="K1933" s="57">
        <v>640</v>
      </c>
      <c r="L1933" s="57">
        <v>640</v>
      </c>
      <c r="M1933" s="57">
        <v>570</v>
      </c>
      <c r="N1933" s="57">
        <v>570</v>
      </c>
      <c r="O1933" s="57">
        <v>470</v>
      </c>
      <c r="P1933" s="57">
        <v>450</v>
      </c>
      <c r="Q1933" s="57">
        <v>500</v>
      </c>
      <c r="R1933" s="57">
        <v>510</v>
      </c>
      <c r="S1933" s="57">
        <v>560</v>
      </c>
      <c r="T1933" s="57">
        <v>660</v>
      </c>
      <c r="U1933" s="57">
        <v>710</v>
      </c>
    </row>
    <row r="1934" spans="1:21" x14ac:dyDescent="0.2">
      <c r="A1934" s="266" t="s">
        <v>172</v>
      </c>
      <c r="B1934" s="267" t="s">
        <v>172</v>
      </c>
      <c r="C1934" s="268" t="s">
        <v>172</v>
      </c>
      <c r="D1934" s="99" t="s">
        <v>27</v>
      </c>
      <c r="E1934" s="54">
        <v>5001722972</v>
      </c>
      <c r="F1934" s="56">
        <v>24</v>
      </c>
      <c r="G1934" s="54" t="s">
        <v>26</v>
      </c>
      <c r="H1934" s="54" t="s">
        <v>52</v>
      </c>
      <c r="I1934" s="54">
        <v>10</v>
      </c>
      <c r="J1934" s="57">
        <v>814</v>
      </c>
      <c r="K1934" s="57">
        <v>690</v>
      </c>
      <c r="L1934" s="57">
        <v>648</v>
      </c>
      <c r="M1934" s="57">
        <v>529</v>
      </c>
      <c r="N1934" s="57">
        <v>442</v>
      </c>
      <c r="O1934" s="57">
        <v>442</v>
      </c>
      <c r="P1934" s="57">
        <v>402</v>
      </c>
      <c r="Q1934" s="57">
        <v>452</v>
      </c>
      <c r="R1934" s="57">
        <v>572</v>
      </c>
      <c r="S1934" s="57">
        <v>628</v>
      </c>
      <c r="T1934" s="57">
        <v>729</v>
      </c>
      <c r="U1934" s="57">
        <v>844</v>
      </c>
    </row>
    <row r="1935" spans="1:21" x14ac:dyDescent="0.2">
      <c r="A1935" s="266" t="s">
        <v>172</v>
      </c>
      <c r="B1935" s="267" t="s">
        <v>172</v>
      </c>
      <c r="C1935" s="268" t="s">
        <v>172</v>
      </c>
      <c r="D1935" s="99" t="s">
        <v>27</v>
      </c>
      <c r="E1935" s="54">
        <v>5001146707</v>
      </c>
      <c r="F1935" s="56">
        <v>24</v>
      </c>
      <c r="G1935" s="54" t="s">
        <v>19</v>
      </c>
      <c r="H1935" s="54" t="s">
        <v>52</v>
      </c>
      <c r="I1935" s="54">
        <v>10</v>
      </c>
      <c r="J1935" s="57">
        <v>4080</v>
      </c>
      <c r="K1935" s="57"/>
      <c r="L1935" s="57">
        <v>3760</v>
      </c>
      <c r="M1935" s="57"/>
      <c r="N1935" s="57">
        <v>2800</v>
      </c>
      <c r="O1935" s="57"/>
      <c r="P1935" s="57">
        <v>2160</v>
      </c>
      <c r="Q1935" s="57"/>
      <c r="R1935" s="57">
        <v>2640</v>
      </c>
      <c r="S1935" s="57"/>
      <c r="T1935" s="57">
        <v>3440</v>
      </c>
      <c r="U1935" s="57"/>
    </row>
    <row r="1936" spans="1:21" x14ac:dyDescent="0.2">
      <c r="A1936" s="266" t="s">
        <v>172</v>
      </c>
      <c r="B1936" s="267" t="s">
        <v>172</v>
      </c>
      <c r="C1936" s="268" t="s">
        <v>172</v>
      </c>
      <c r="D1936" s="99" t="s">
        <v>27</v>
      </c>
      <c r="E1936" s="54">
        <v>5001647647</v>
      </c>
      <c r="F1936" s="56">
        <v>24</v>
      </c>
      <c r="G1936" s="54" t="s">
        <v>26</v>
      </c>
      <c r="H1936" s="54" t="s">
        <v>52</v>
      </c>
      <c r="I1936" s="54">
        <v>10</v>
      </c>
      <c r="J1936" s="57">
        <v>720</v>
      </c>
      <c r="K1936" s="57">
        <v>677.42</v>
      </c>
      <c r="L1936" s="57">
        <v>472.58</v>
      </c>
      <c r="M1936" s="57">
        <v>480</v>
      </c>
      <c r="N1936" s="57">
        <v>510</v>
      </c>
      <c r="O1936" s="57">
        <v>497.88</v>
      </c>
      <c r="P1936" s="57">
        <v>372.12</v>
      </c>
      <c r="Q1936" s="57">
        <v>509.38</v>
      </c>
      <c r="R1936" s="57">
        <v>510.96</v>
      </c>
      <c r="S1936" s="57">
        <v>509.66</v>
      </c>
      <c r="T1936" s="57">
        <v>660</v>
      </c>
      <c r="U1936" s="57">
        <v>680</v>
      </c>
    </row>
    <row r="1937" spans="1:21" x14ac:dyDescent="0.2">
      <c r="A1937" s="266" t="s">
        <v>172</v>
      </c>
      <c r="B1937" s="267" t="s">
        <v>172</v>
      </c>
      <c r="C1937" s="268" t="s">
        <v>172</v>
      </c>
      <c r="D1937" s="99" t="s">
        <v>27</v>
      </c>
      <c r="E1937" s="54">
        <v>5001175367</v>
      </c>
      <c r="F1937" s="55">
        <v>25</v>
      </c>
      <c r="G1937" s="54" t="s">
        <v>25</v>
      </c>
      <c r="H1937" s="54" t="s">
        <v>52</v>
      </c>
      <c r="I1937" s="54">
        <v>10</v>
      </c>
      <c r="J1937" s="57">
        <v>22720</v>
      </c>
      <c r="K1937" s="57">
        <v>21440</v>
      </c>
      <c r="L1937" s="57">
        <v>22400</v>
      </c>
      <c r="M1937" s="57">
        <v>18240</v>
      </c>
      <c r="N1937" s="57">
        <v>13440</v>
      </c>
      <c r="O1937" s="57">
        <v>9920</v>
      </c>
      <c r="P1937" s="57">
        <v>6400</v>
      </c>
      <c r="Q1937" s="57"/>
      <c r="R1937" s="57">
        <v>7434.24</v>
      </c>
      <c r="S1937" s="57">
        <v>16885.759999999998</v>
      </c>
      <c r="T1937" s="57">
        <v>15040</v>
      </c>
      <c r="U1937" s="57">
        <v>22400</v>
      </c>
    </row>
    <row r="1938" spans="1:21" x14ac:dyDescent="0.2">
      <c r="A1938" s="266" t="s">
        <v>172</v>
      </c>
      <c r="B1938" s="267" t="s">
        <v>172</v>
      </c>
      <c r="C1938" s="268" t="s">
        <v>172</v>
      </c>
      <c r="D1938" s="99" t="s">
        <v>27</v>
      </c>
      <c r="E1938" s="54">
        <v>5001593792</v>
      </c>
      <c r="F1938" s="56">
        <v>24</v>
      </c>
      <c r="G1938" s="54" t="s">
        <v>26</v>
      </c>
      <c r="H1938" s="54" t="s">
        <v>52</v>
      </c>
      <c r="I1938" s="54">
        <v>10</v>
      </c>
      <c r="J1938" s="57">
        <v>3300</v>
      </c>
      <c r="K1938" s="57">
        <v>3120</v>
      </c>
      <c r="L1938" s="57">
        <v>2670</v>
      </c>
      <c r="M1938" s="57">
        <v>2230</v>
      </c>
      <c r="N1938" s="57">
        <v>2140</v>
      </c>
      <c r="O1938" s="57">
        <v>1830</v>
      </c>
      <c r="P1938" s="57">
        <v>1770</v>
      </c>
      <c r="Q1938" s="57">
        <v>1990</v>
      </c>
      <c r="R1938" s="57">
        <v>2260</v>
      </c>
      <c r="S1938" s="57">
        <v>2410</v>
      </c>
      <c r="T1938" s="57">
        <v>3020</v>
      </c>
      <c r="U1938" s="57">
        <v>3190</v>
      </c>
    </row>
    <row r="1939" spans="1:21" x14ac:dyDescent="0.2">
      <c r="A1939" s="266" t="s">
        <v>172</v>
      </c>
      <c r="B1939" s="267" t="s">
        <v>172</v>
      </c>
      <c r="C1939" s="268" t="s">
        <v>172</v>
      </c>
      <c r="D1939" s="99" t="s">
        <v>27</v>
      </c>
      <c r="E1939" s="54">
        <v>5000158454</v>
      </c>
      <c r="F1939" s="56">
        <v>24</v>
      </c>
      <c r="G1939" s="54" t="s">
        <v>19</v>
      </c>
      <c r="H1939" s="54" t="s">
        <v>52</v>
      </c>
      <c r="I1939" s="54">
        <v>10</v>
      </c>
      <c r="J1939" s="57">
        <v>2160</v>
      </c>
      <c r="K1939" s="57">
        <v>1920</v>
      </c>
      <c r="L1939" s="57">
        <v>1760</v>
      </c>
      <c r="M1939" s="57">
        <v>1440</v>
      </c>
      <c r="N1939" s="57">
        <v>1440</v>
      </c>
      <c r="O1939" s="57">
        <v>1120</v>
      </c>
      <c r="P1939" s="57">
        <v>960</v>
      </c>
      <c r="Q1939" s="57">
        <v>1120</v>
      </c>
      <c r="R1939" s="57">
        <v>1280</v>
      </c>
      <c r="S1939" s="57">
        <v>1360</v>
      </c>
      <c r="T1939" s="57">
        <v>1840</v>
      </c>
      <c r="U1939" s="57">
        <v>2000</v>
      </c>
    </row>
    <row r="1940" spans="1:21" x14ac:dyDescent="0.2">
      <c r="A1940" s="266" t="s">
        <v>172</v>
      </c>
      <c r="B1940" s="267" t="s">
        <v>172</v>
      </c>
      <c r="C1940" s="268" t="s">
        <v>172</v>
      </c>
      <c r="D1940" s="99" t="s">
        <v>27</v>
      </c>
      <c r="E1940" s="54">
        <v>5000413841</v>
      </c>
      <c r="F1940" s="56">
        <v>24</v>
      </c>
      <c r="G1940" s="54" t="s">
        <v>19</v>
      </c>
      <c r="H1940" s="54" t="s">
        <v>52</v>
      </c>
      <c r="I1940" s="54">
        <v>10</v>
      </c>
      <c r="J1940" s="57">
        <v>2400</v>
      </c>
      <c r="K1940" s="57">
        <v>2160</v>
      </c>
      <c r="L1940" s="57">
        <v>2080</v>
      </c>
      <c r="M1940" s="57">
        <v>1840</v>
      </c>
      <c r="N1940" s="57">
        <v>1600</v>
      </c>
      <c r="O1940" s="57">
        <v>1280</v>
      </c>
      <c r="P1940" s="57">
        <v>1280</v>
      </c>
      <c r="Q1940" s="57">
        <v>1280</v>
      </c>
      <c r="R1940" s="57">
        <v>1680</v>
      </c>
      <c r="S1940" s="57">
        <v>1920</v>
      </c>
      <c r="T1940" s="57">
        <v>2160</v>
      </c>
      <c r="U1940" s="57">
        <v>2480</v>
      </c>
    </row>
    <row r="1941" spans="1:21" x14ac:dyDescent="0.2">
      <c r="A1941" s="266" t="s">
        <v>172</v>
      </c>
      <c r="B1941" s="267" t="s">
        <v>172</v>
      </c>
      <c r="C1941" s="268" t="s">
        <v>172</v>
      </c>
      <c r="D1941" s="99" t="s">
        <v>27</v>
      </c>
      <c r="E1941" s="54">
        <v>5001690109</v>
      </c>
      <c r="F1941" s="56">
        <v>24</v>
      </c>
      <c r="G1941" s="54" t="s">
        <v>19</v>
      </c>
      <c r="H1941" s="54" t="s">
        <v>52</v>
      </c>
      <c r="I1941" s="54">
        <v>10</v>
      </c>
      <c r="J1941" s="57">
        <v>3680</v>
      </c>
      <c r="K1941" s="57"/>
      <c r="L1941" s="57">
        <v>3200</v>
      </c>
      <c r="M1941" s="57"/>
      <c r="N1941" s="57">
        <v>2400</v>
      </c>
      <c r="O1941" s="57"/>
      <c r="P1941" s="57">
        <v>1920</v>
      </c>
      <c r="Q1941" s="57"/>
      <c r="R1941" s="57">
        <v>2240</v>
      </c>
      <c r="S1941" s="57"/>
      <c r="T1941" s="57">
        <v>2880</v>
      </c>
      <c r="U1941" s="57"/>
    </row>
    <row r="1942" spans="1:21" x14ac:dyDescent="0.2">
      <c r="A1942" s="266" t="s">
        <v>172</v>
      </c>
      <c r="B1942" s="267" t="s">
        <v>172</v>
      </c>
      <c r="C1942" s="268" t="s">
        <v>172</v>
      </c>
      <c r="D1942" s="99" t="s">
        <v>27</v>
      </c>
      <c r="E1942" s="54">
        <v>5000497034</v>
      </c>
      <c r="F1942" s="56">
        <v>24</v>
      </c>
      <c r="G1942" s="54" t="s">
        <v>19</v>
      </c>
      <c r="H1942" s="54" t="s">
        <v>52</v>
      </c>
      <c r="I1942" s="54">
        <v>10</v>
      </c>
      <c r="J1942" s="57">
        <v>5280</v>
      </c>
      <c r="K1942" s="57">
        <v>4800</v>
      </c>
      <c r="L1942" s="57">
        <v>4320</v>
      </c>
      <c r="M1942" s="57">
        <v>3680</v>
      </c>
      <c r="N1942" s="57">
        <v>3440</v>
      </c>
      <c r="O1942" s="57">
        <v>2720</v>
      </c>
      <c r="P1942" s="57">
        <v>2560</v>
      </c>
      <c r="Q1942" s="57">
        <v>2640</v>
      </c>
      <c r="R1942" s="57">
        <v>2960</v>
      </c>
      <c r="S1942" s="57">
        <v>3200</v>
      </c>
      <c r="T1942" s="57">
        <v>4160</v>
      </c>
      <c r="U1942" s="57">
        <v>4240</v>
      </c>
    </row>
    <row r="1943" spans="1:21" x14ac:dyDescent="0.2">
      <c r="A1943" s="266" t="s">
        <v>172</v>
      </c>
      <c r="B1943" s="267" t="s">
        <v>172</v>
      </c>
      <c r="C1943" s="268" t="s">
        <v>172</v>
      </c>
      <c r="D1943" s="99" t="s">
        <v>27</v>
      </c>
      <c r="E1943" s="54">
        <v>5000966199</v>
      </c>
      <c r="F1943" s="56">
        <v>24</v>
      </c>
      <c r="G1943" s="54" t="s">
        <v>19</v>
      </c>
      <c r="H1943" s="54" t="s">
        <v>52</v>
      </c>
      <c r="I1943" s="54">
        <v>10</v>
      </c>
      <c r="J1943" s="57">
        <v>4080</v>
      </c>
      <c r="K1943" s="57"/>
      <c r="L1943" s="57">
        <v>3680</v>
      </c>
      <c r="M1943" s="57"/>
      <c r="N1943" s="57">
        <v>2720</v>
      </c>
      <c r="O1943" s="57"/>
      <c r="P1943" s="57">
        <v>1920</v>
      </c>
      <c r="Q1943" s="57"/>
      <c r="R1943" s="57">
        <v>2240</v>
      </c>
      <c r="S1943" s="57"/>
      <c r="T1943" s="57">
        <v>3360</v>
      </c>
      <c r="U1943" s="57"/>
    </row>
    <row r="1944" spans="1:21" x14ac:dyDescent="0.2">
      <c r="A1944" s="266" t="s">
        <v>172</v>
      </c>
      <c r="B1944" s="267" t="s">
        <v>172</v>
      </c>
      <c r="C1944" s="268" t="s">
        <v>172</v>
      </c>
      <c r="D1944" s="99" t="s">
        <v>27</v>
      </c>
      <c r="E1944" s="54">
        <v>5000937690</v>
      </c>
      <c r="F1944" s="56">
        <v>24</v>
      </c>
      <c r="G1944" s="54" t="s">
        <v>19</v>
      </c>
      <c r="H1944" s="54" t="s">
        <v>52</v>
      </c>
      <c r="I1944" s="54">
        <v>10</v>
      </c>
      <c r="J1944" s="57">
        <v>2560</v>
      </c>
      <c r="K1944" s="57">
        <v>2320</v>
      </c>
      <c r="L1944" s="57">
        <v>2160</v>
      </c>
      <c r="M1944" s="57">
        <v>1920</v>
      </c>
      <c r="N1944" s="57">
        <v>1600</v>
      </c>
      <c r="O1944" s="57">
        <v>1280</v>
      </c>
      <c r="P1944" s="57">
        <v>1280</v>
      </c>
      <c r="Q1944" s="57">
        <v>1200</v>
      </c>
      <c r="R1944" s="57">
        <v>1520</v>
      </c>
      <c r="S1944" s="57">
        <v>1920</v>
      </c>
      <c r="T1944" s="57">
        <v>1920</v>
      </c>
      <c r="U1944" s="57">
        <v>2480</v>
      </c>
    </row>
    <row r="1945" spans="1:21" x14ac:dyDescent="0.2">
      <c r="A1945" s="266" t="s">
        <v>172</v>
      </c>
      <c r="B1945" s="267" t="s">
        <v>172</v>
      </c>
      <c r="C1945" s="268" t="s">
        <v>172</v>
      </c>
      <c r="D1945" s="99" t="s">
        <v>27</v>
      </c>
      <c r="E1945" s="54">
        <v>5001610894</v>
      </c>
      <c r="F1945" s="56">
        <v>24</v>
      </c>
      <c r="G1945" s="54" t="s">
        <v>19</v>
      </c>
      <c r="H1945" s="54" t="s">
        <v>52</v>
      </c>
      <c r="I1945" s="54">
        <v>10</v>
      </c>
      <c r="J1945" s="57">
        <v>941.52</v>
      </c>
      <c r="K1945" s="57"/>
      <c r="L1945" s="57">
        <v>911.6</v>
      </c>
      <c r="M1945" s="57"/>
      <c r="N1945" s="57">
        <v>866.88</v>
      </c>
      <c r="O1945" s="57"/>
      <c r="P1945" s="57">
        <v>880</v>
      </c>
      <c r="Q1945" s="57"/>
      <c r="R1945" s="57">
        <v>880</v>
      </c>
      <c r="S1945" s="57"/>
      <c r="T1945" s="57">
        <v>1840</v>
      </c>
      <c r="U1945" s="57"/>
    </row>
    <row r="1946" spans="1:21" x14ac:dyDescent="0.2">
      <c r="A1946" s="266" t="s">
        <v>172</v>
      </c>
      <c r="B1946" s="267" t="s">
        <v>172</v>
      </c>
      <c r="C1946" s="268" t="s">
        <v>172</v>
      </c>
      <c r="D1946" s="99" t="s">
        <v>27</v>
      </c>
      <c r="E1946" s="54">
        <v>5001543444</v>
      </c>
      <c r="F1946" s="56">
        <v>24</v>
      </c>
      <c r="G1946" s="54" t="s">
        <v>19</v>
      </c>
      <c r="H1946" s="54" t="s">
        <v>52</v>
      </c>
      <c r="I1946" s="54">
        <v>10</v>
      </c>
      <c r="J1946" s="57"/>
      <c r="K1946" s="57">
        <v>4000</v>
      </c>
      <c r="L1946" s="57"/>
      <c r="M1946" s="57">
        <v>3280</v>
      </c>
      <c r="N1946" s="57"/>
      <c r="O1946" s="57">
        <v>2400</v>
      </c>
      <c r="P1946" s="57"/>
      <c r="Q1946" s="57">
        <v>2080</v>
      </c>
      <c r="R1946" s="57"/>
      <c r="S1946" s="57">
        <v>2960</v>
      </c>
      <c r="T1946" s="57"/>
      <c r="U1946" s="57">
        <v>4080</v>
      </c>
    </row>
    <row r="1947" spans="1:21" x14ac:dyDescent="0.2">
      <c r="A1947" s="266" t="s">
        <v>172</v>
      </c>
      <c r="B1947" s="267" t="s">
        <v>172</v>
      </c>
      <c r="C1947" s="268" t="s">
        <v>172</v>
      </c>
      <c r="D1947" s="99" t="s">
        <v>27</v>
      </c>
      <c r="E1947" s="54">
        <v>5000627821</v>
      </c>
      <c r="F1947" s="56">
        <v>24</v>
      </c>
      <c r="G1947" s="54" t="s">
        <v>26</v>
      </c>
      <c r="H1947" s="54" t="s">
        <v>52</v>
      </c>
      <c r="I1947" s="54">
        <v>10</v>
      </c>
      <c r="J1947" s="57">
        <v>13360</v>
      </c>
      <c r="K1947" s="57">
        <v>12040</v>
      </c>
      <c r="L1947" s="57">
        <v>11480</v>
      </c>
      <c r="M1947" s="57">
        <v>6480</v>
      </c>
      <c r="N1947" s="57">
        <v>3600</v>
      </c>
      <c r="O1947" s="57">
        <v>2720</v>
      </c>
      <c r="P1947" s="57">
        <v>3040</v>
      </c>
      <c r="Q1947" s="57">
        <v>3120</v>
      </c>
      <c r="R1947" s="57">
        <v>3480</v>
      </c>
      <c r="S1947" s="57">
        <v>5080</v>
      </c>
      <c r="T1947" s="57">
        <v>4120</v>
      </c>
      <c r="U1947" s="57">
        <v>5160</v>
      </c>
    </row>
    <row r="1948" spans="1:21" x14ac:dyDescent="0.2">
      <c r="A1948" s="266" t="s">
        <v>172</v>
      </c>
      <c r="B1948" s="267" t="s">
        <v>172</v>
      </c>
      <c r="C1948" s="268" t="s">
        <v>172</v>
      </c>
      <c r="D1948" s="99" t="s">
        <v>27</v>
      </c>
      <c r="E1948" s="54">
        <v>5000000728</v>
      </c>
      <c r="F1948" s="56">
        <v>24</v>
      </c>
      <c r="G1948" s="54" t="s">
        <v>26</v>
      </c>
      <c r="H1948" s="54" t="s">
        <v>52</v>
      </c>
      <c r="I1948" s="54">
        <v>10</v>
      </c>
      <c r="J1948" s="57">
        <v>11840</v>
      </c>
      <c r="K1948" s="57">
        <v>11000</v>
      </c>
      <c r="L1948" s="57">
        <v>11320</v>
      </c>
      <c r="M1948" s="57">
        <v>7680</v>
      </c>
      <c r="N1948" s="57">
        <v>5400</v>
      </c>
      <c r="O1948" s="57">
        <v>3200</v>
      </c>
      <c r="P1948" s="57">
        <v>2760</v>
      </c>
      <c r="Q1948" s="57">
        <v>2920</v>
      </c>
      <c r="R1948" s="57">
        <v>2960</v>
      </c>
      <c r="S1948" s="57">
        <v>4200</v>
      </c>
      <c r="T1948" s="57">
        <v>4640</v>
      </c>
      <c r="U1948" s="57">
        <v>5920</v>
      </c>
    </row>
    <row r="1949" spans="1:21" x14ac:dyDescent="0.2">
      <c r="A1949" s="266" t="s">
        <v>172</v>
      </c>
      <c r="B1949" s="267" t="s">
        <v>172</v>
      </c>
      <c r="C1949" s="268" t="s">
        <v>172</v>
      </c>
      <c r="D1949" s="99" t="s">
        <v>27</v>
      </c>
      <c r="E1949" s="54">
        <v>5001741861</v>
      </c>
      <c r="F1949" s="56">
        <v>24</v>
      </c>
      <c r="G1949" s="54" t="s">
        <v>19</v>
      </c>
      <c r="H1949" s="54" t="s">
        <v>52</v>
      </c>
      <c r="I1949" s="54">
        <v>10</v>
      </c>
      <c r="J1949" s="57">
        <v>2560</v>
      </c>
      <c r="K1949" s="57">
        <v>2240</v>
      </c>
      <c r="L1949" s="57">
        <v>2080</v>
      </c>
      <c r="M1949" s="57">
        <v>1680</v>
      </c>
      <c r="N1949" s="57">
        <v>1520</v>
      </c>
      <c r="O1949" s="57">
        <v>1120</v>
      </c>
      <c r="P1949" s="57">
        <v>1040</v>
      </c>
      <c r="Q1949" s="57">
        <v>1200</v>
      </c>
      <c r="R1949" s="57">
        <v>1360</v>
      </c>
      <c r="S1949" s="57">
        <v>1680</v>
      </c>
      <c r="T1949" s="57">
        <v>1760</v>
      </c>
      <c r="U1949" s="57">
        <v>2320</v>
      </c>
    </row>
    <row r="1950" spans="1:21" x14ac:dyDescent="0.2">
      <c r="A1950" s="266" t="s">
        <v>172</v>
      </c>
      <c r="B1950" s="267" t="s">
        <v>172</v>
      </c>
      <c r="C1950" s="268" t="s">
        <v>172</v>
      </c>
      <c r="D1950" s="99" t="s">
        <v>27</v>
      </c>
      <c r="E1950" s="54">
        <v>5000656773</v>
      </c>
      <c r="F1950" s="56">
        <v>24</v>
      </c>
      <c r="G1950" s="54" t="s">
        <v>19</v>
      </c>
      <c r="H1950" s="54" t="s">
        <v>52</v>
      </c>
      <c r="I1950" s="54">
        <v>10</v>
      </c>
      <c r="J1950" s="57"/>
      <c r="K1950" s="57">
        <v>3840</v>
      </c>
      <c r="L1950" s="57"/>
      <c r="M1950" s="57">
        <v>3280</v>
      </c>
      <c r="N1950" s="57"/>
      <c r="O1950" s="57">
        <v>2160</v>
      </c>
      <c r="P1950" s="57"/>
      <c r="Q1950" s="57">
        <v>1840</v>
      </c>
      <c r="R1950" s="57"/>
      <c r="S1950" s="57">
        <v>2800</v>
      </c>
      <c r="T1950" s="57"/>
      <c r="U1950" s="57">
        <v>3680</v>
      </c>
    </row>
    <row r="1951" spans="1:21" x14ac:dyDescent="0.2">
      <c r="A1951" s="266" t="s">
        <v>172</v>
      </c>
      <c r="B1951" s="267" t="s">
        <v>172</v>
      </c>
      <c r="C1951" s="268" t="s">
        <v>172</v>
      </c>
      <c r="D1951" s="99" t="s">
        <v>27</v>
      </c>
      <c r="E1951" s="54">
        <v>5001764433</v>
      </c>
      <c r="F1951" s="56">
        <v>24</v>
      </c>
      <c r="G1951" s="54" t="s">
        <v>19</v>
      </c>
      <c r="H1951" s="54" t="s">
        <v>52</v>
      </c>
      <c r="I1951" s="54">
        <v>10</v>
      </c>
      <c r="J1951" s="57">
        <v>5120</v>
      </c>
      <c r="K1951" s="57">
        <v>4640</v>
      </c>
      <c r="L1951" s="57">
        <v>4160</v>
      </c>
      <c r="M1951" s="57">
        <v>3920</v>
      </c>
      <c r="N1951" s="57">
        <v>3280</v>
      </c>
      <c r="O1951" s="57">
        <v>2960</v>
      </c>
      <c r="P1951" s="57">
        <v>2960</v>
      </c>
      <c r="Q1951" s="57">
        <v>2720</v>
      </c>
      <c r="R1951" s="57">
        <v>3120</v>
      </c>
      <c r="S1951" s="57">
        <v>3600</v>
      </c>
      <c r="T1951" s="57">
        <v>3920</v>
      </c>
      <c r="U1951" s="57">
        <v>4640</v>
      </c>
    </row>
    <row r="1952" spans="1:21" x14ac:dyDescent="0.2">
      <c r="A1952" s="266" t="s">
        <v>172</v>
      </c>
      <c r="B1952" s="267" t="s">
        <v>172</v>
      </c>
      <c r="C1952" s="268" t="s">
        <v>172</v>
      </c>
      <c r="D1952" s="99" t="s">
        <v>27</v>
      </c>
      <c r="E1952" s="54">
        <v>5001949532</v>
      </c>
      <c r="F1952" s="56">
        <v>24</v>
      </c>
      <c r="G1952" s="54" t="s">
        <v>19</v>
      </c>
      <c r="H1952" s="54" t="s">
        <v>52</v>
      </c>
      <c r="I1952" s="54">
        <v>10</v>
      </c>
      <c r="J1952" s="57">
        <v>2320</v>
      </c>
      <c r="K1952" s="57">
        <v>1920</v>
      </c>
      <c r="L1952" s="57">
        <v>2000</v>
      </c>
      <c r="M1952" s="57">
        <v>1760</v>
      </c>
      <c r="N1952" s="57">
        <v>1440</v>
      </c>
      <c r="O1952" s="57">
        <v>1280</v>
      </c>
      <c r="P1952" s="57">
        <v>1280</v>
      </c>
      <c r="Q1952" s="57">
        <v>1120</v>
      </c>
      <c r="R1952" s="57">
        <v>1360</v>
      </c>
      <c r="S1952" s="57">
        <v>1680</v>
      </c>
      <c r="T1952" s="57">
        <v>1920</v>
      </c>
      <c r="U1952" s="57">
        <v>2480</v>
      </c>
    </row>
    <row r="1953" spans="1:21" x14ac:dyDescent="0.2">
      <c r="A1953" s="266" t="s">
        <v>172</v>
      </c>
      <c r="B1953" s="267" t="s">
        <v>172</v>
      </c>
      <c r="C1953" s="268" t="s">
        <v>172</v>
      </c>
      <c r="D1953" s="99" t="s">
        <v>27</v>
      </c>
      <c r="E1953" s="54">
        <v>5001018736</v>
      </c>
      <c r="F1953" s="56">
        <v>24</v>
      </c>
      <c r="G1953" s="54" t="s">
        <v>26</v>
      </c>
      <c r="H1953" s="54" t="s">
        <v>52</v>
      </c>
      <c r="I1953" s="54">
        <v>10</v>
      </c>
      <c r="J1953" s="57">
        <v>3960</v>
      </c>
      <c r="K1953" s="57">
        <v>3770</v>
      </c>
      <c r="L1953" s="57">
        <v>3420</v>
      </c>
      <c r="M1953" s="57">
        <v>2870</v>
      </c>
      <c r="N1953" s="57">
        <v>2660</v>
      </c>
      <c r="O1953" s="57">
        <v>2540</v>
      </c>
      <c r="P1953" s="57">
        <v>1880</v>
      </c>
      <c r="Q1953" s="57">
        <v>2170</v>
      </c>
      <c r="R1953" s="57">
        <v>2610</v>
      </c>
      <c r="S1953" s="57">
        <v>2700</v>
      </c>
      <c r="T1953" s="57">
        <v>3280</v>
      </c>
      <c r="U1953" s="57">
        <v>3320</v>
      </c>
    </row>
    <row r="1954" spans="1:21" x14ac:dyDescent="0.2">
      <c r="A1954" s="266" t="s">
        <v>172</v>
      </c>
      <c r="B1954" s="267" t="s">
        <v>172</v>
      </c>
      <c r="C1954" s="268" t="s">
        <v>172</v>
      </c>
      <c r="D1954" s="99" t="s">
        <v>27</v>
      </c>
      <c r="E1954" s="54">
        <v>5001539159</v>
      </c>
      <c r="F1954" s="56">
        <v>24</v>
      </c>
      <c r="G1954" s="54" t="s">
        <v>26</v>
      </c>
      <c r="H1954" s="54" t="s">
        <v>52</v>
      </c>
      <c r="I1954" s="54">
        <v>10</v>
      </c>
      <c r="J1954" s="57">
        <v>2400</v>
      </c>
      <c r="K1954" s="57">
        <v>2080</v>
      </c>
      <c r="L1954" s="57">
        <v>2000</v>
      </c>
      <c r="M1954" s="57">
        <v>1760</v>
      </c>
      <c r="N1954" s="57">
        <v>1600</v>
      </c>
      <c r="O1954" s="57">
        <v>1280</v>
      </c>
      <c r="P1954" s="57">
        <v>1360</v>
      </c>
      <c r="Q1954" s="57">
        <v>1280</v>
      </c>
      <c r="R1954" s="57">
        <v>1440</v>
      </c>
      <c r="S1954" s="57">
        <v>1680</v>
      </c>
      <c r="T1954" s="57">
        <v>2000</v>
      </c>
      <c r="U1954" s="57">
        <v>2400</v>
      </c>
    </row>
    <row r="1955" spans="1:21" x14ac:dyDescent="0.2">
      <c r="A1955" s="266" t="s">
        <v>172</v>
      </c>
      <c r="B1955" s="267" t="s">
        <v>172</v>
      </c>
      <c r="C1955" s="268" t="s">
        <v>172</v>
      </c>
      <c r="D1955" s="99" t="s">
        <v>27</v>
      </c>
      <c r="E1955" s="54">
        <v>5000269506</v>
      </c>
      <c r="F1955" s="56">
        <v>24</v>
      </c>
      <c r="G1955" s="54" t="s">
        <v>26</v>
      </c>
      <c r="H1955" s="54" t="s">
        <v>52</v>
      </c>
      <c r="I1955" s="54">
        <v>10</v>
      </c>
      <c r="J1955" s="57">
        <v>11280</v>
      </c>
      <c r="K1955" s="57">
        <v>9880</v>
      </c>
      <c r="L1955" s="57">
        <v>9080</v>
      </c>
      <c r="M1955" s="57">
        <v>7720</v>
      </c>
      <c r="N1955" s="57">
        <v>7160</v>
      </c>
      <c r="O1955" s="57">
        <v>5760</v>
      </c>
      <c r="P1955" s="57">
        <v>5720</v>
      </c>
      <c r="Q1955" s="57">
        <v>5640</v>
      </c>
      <c r="R1955" s="57">
        <v>7080</v>
      </c>
      <c r="S1955" s="57">
        <v>8200</v>
      </c>
      <c r="T1955" s="57">
        <v>9120</v>
      </c>
      <c r="U1955" s="57">
        <v>10920</v>
      </c>
    </row>
    <row r="1956" spans="1:21" x14ac:dyDescent="0.2">
      <c r="A1956" s="266" t="s">
        <v>172</v>
      </c>
      <c r="B1956" s="267" t="s">
        <v>172</v>
      </c>
      <c r="C1956" s="268" t="s">
        <v>172</v>
      </c>
      <c r="D1956" s="99" t="s">
        <v>27</v>
      </c>
      <c r="E1956" s="54">
        <v>5001108865</v>
      </c>
      <c r="F1956" s="56">
        <v>24</v>
      </c>
      <c r="G1956" s="54" t="s">
        <v>26</v>
      </c>
      <c r="H1956" s="54" t="s">
        <v>52</v>
      </c>
      <c r="I1956" s="54">
        <v>10</v>
      </c>
      <c r="J1956" s="57">
        <v>3040</v>
      </c>
      <c r="K1956" s="57">
        <v>2560</v>
      </c>
      <c r="L1956" s="57">
        <v>2480</v>
      </c>
      <c r="M1956" s="57">
        <v>2000</v>
      </c>
      <c r="N1956" s="57">
        <v>1920</v>
      </c>
      <c r="O1956" s="57">
        <v>1440</v>
      </c>
      <c r="P1956" s="57">
        <v>1520</v>
      </c>
      <c r="Q1956" s="57">
        <v>1600</v>
      </c>
      <c r="R1956" s="57">
        <v>1920</v>
      </c>
      <c r="S1956" s="57">
        <v>2240</v>
      </c>
      <c r="T1956" s="57">
        <v>2560</v>
      </c>
      <c r="U1956" s="57">
        <v>3120</v>
      </c>
    </row>
    <row r="1957" spans="1:21" x14ac:dyDescent="0.2">
      <c r="A1957" s="266" t="s">
        <v>172</v>
      </c>
      <c r="B1957" s="267" t="s">
        <v>172</v>
      </c>
      <c r="C1957" s="268" t="s">
        <v>172</v>
      </c>
      <c r="D1957" s="99" t="s">
        <v>27</v>
      </c>
      <c r="E1957" s="54">
        <v>5000387460</v>
      </c>
      <c r="F1957" s="56">
        <v>24</v>
      </c>
      <c r="G1957" s="54" t="s">
        <v>26</v>
      </c>
      <c r="H1957" s="54" t="s">
        <v>52</v>
      </c>
      <c r="I1957" s="54">
        <v>10</v>
      </c>
      <c r="J1957" s="57">
        <v>320</v>
      </c>
      <c r="K1957" s="57">
        <v>300</v>
      </c>
      <c r="L1957" s="57">
        <v>310</v>
      </c>
      <c r="M1957" s="57">
        <v>260</v>
      </c>
      <c r="N1957" s="57">
        <v>260</v>
      </c>
      <c r="O1957" s="57">
        <v>240</v>
      </c>
      <c r="P1957" s="57">
        <v>250</v>
      </c>
      <c r="Q1957" s="57">
        <v>240</v>
      </c>
      <c r="R1957" s="57">
        <v>260</v>
      </c>
      <c r="S1957" s="57">
        <v>260</v>
      </c>
      <c r="T1957" s="57">
        <v>270</v>
      </c>
      <c r="U1957" s="57">
        <v>350</v>
      </c>
    </row>
    <row r="1958" spans="1:21" x14ac:dyDescent="0.2">
      <c r="A1958" s="266" t="s">
        <v>172</v>
      </c>
      <c r="B1958" s="267" t="s">
        <v>172</v>
      </c>
      <c r="C1958" s="268" t="s">
        <v>172</v>
      </c>
      <c r="D1958" s="99" t="s">
        <v>27</v>
      </c>
      <c r="E1958" s="54">
        <v>5001035792</v>
      </c>
      <c r="F1958" s="56">
        <v>24</v>
      </c>
      <c r="G1958" s="54" t="s">
        <v>26</v>
      </c>
      <c r="H1958" s="54" t="s">
        <v>52</v>
      </c>
      <c r="I1958" s="54">
        <v>10</v>
      </c>
      <c r="J1958" s="57">
        <v>2920</v>
      </c>
      <c r="K1958" s="57">
        <v>2440</v>
      </c>
      <c r="L1958" s="57">
        <v>2360</v>
      </c>
      <c r="M1958" s="57">
        <v>1840</v>
      </c>
      <c r="N1958" s="57">
        <v>1760</v>
      </c>
      <c r="O1958" s="57">
        <v>1400</v>
      </c>
      <c r="P1958" s="57">
        <v>1400</v>
      </c>
      <c r="Q1958" s="57">
        <v>1400</v>
      </c>
      <c r="R1958" s="57">
        <v>1720</v>
      </c>
      <c r="S1958" s="57">
        <v>2040</v>
      </c>
      <c r="T1958" s="57">
        <v>2400</v>
      </c>
      <c r="U1958" s="57">
        <v>2880</v>
      </c>
    </row>
    <row r="1959" spans="1:21" x14ac:dyDescent="0.2">
      <c r="A1959" s="266" t="s">
        <v>172</v>
      </c>
      <c r="B1959" s="267" t="s">
        <v>172</v>
      </c>
      <c r="C1959" s="268" t="s">
        <v>172</v>
      </c>
      <c r="D1959" s="99" t="s">
        <v>27</v>
      </c>
      <c r="E1959" s="54">
        <v>5001597031</v>
      </c>
      <c r="F1959" s="56">
        <v>24</v>
      </c>
      <c r="G1959" s="54" t="s">
        <v>26</v>
      </c>
      <c r="H1959" s="54" t="s">
        <v>52</v>
      </c>
      <c r="I1959" s="54">
        <v>10</v>
      </c>
      <c r="J1959" s="57">
        <v>1281</v>
      </c>
      <c r="K1959" s="57">
        <v>1371</v>
      </c>
      <c r="L1959" s="57">
        <v>1135</v>
      </c>
      <c r="M1959" s="57">
        <v>1015</v>
      </c>
      <c r="N1959" s="57">
        <v>923</v>
      </c>
      <c r="O1959" s="57">
        <v>871</v>
      </c>
      <c r="P1959" s="57">
        <v>738</v>
      </c>
      <c r="Q1959" s="57">
        <v>781</v>
      </c>
      <c r="R1959" s="57">
        <v>951</v>
      </c>
      <c r="S1959" s="57">
        <v>997</v>
      </c>
      <c r="T1959" s="57">
        <v>1147</v>
      </c>
      <c r="U1959" s="57">
        <v>1147</v>
      </c>
    </row>
    <row r="1960" spans="1:21" x14ac:dyDescent="0.2">
      <c r="A1960" s="266" t="s">
        <v>172</v>
      </c>
      <c r="B1960" s="267" t="s">
        <v>172</v>
      </c>
      <c r="C1960" s="268" t="s">
        <v>172</v>
      </c>
      <c r="D1960" s="99" t="s">
        <v>27</v>
      </c>
      <c r="E1960" s="54">
        <v>5000666562</v>
      </c>
      <c r="F1960" s="56">
        <v>24</v>
      </c>
      <c r="G1960" s="54" t="s">
        <v>26</v>
      </c>
      <c r="H1960" s="54" t="s">
        <v>52</v>
      </c>
      <c r="I1960" s="54">
        <v>10</v>
      </c>
      <c r="J1960" s="57">
        <v>5240</v>
      </c>
      <c r="K1960" s="57">
        <v>4510</v>
      </c>
      <c r="L1960" s="57">
        <v>4220</v>
      </c>
      <c r="M1960" s="57">
        <v>3560</v>
      </c>
      <c r="N1960" s="57">
        <v>3270</v>
      </c>
      <c r="O1960" s="57">
        <v>2630</v>
      </c>
      <c r="P1960" s="57">
        <v>2480</v>
      </c>
      <c r="Q1960" s="57">
        <v>2520</v>
      </c>
      <c r="R1960" s="57">
        <v>3300</v>
      </c>
      <c r="S1960" s="57">
        <v>3900</v>
      </c>
      <c r="T1960" s="57">
        <v>4350</v>
      </c>
      <c r="U1960" s="57">
        <v>5250</v>
      </c>
    </row>
    <row r="1961" spans="1:21" x14ac:dyDescent="0.2">
      <c r="A1961" s="266" t="s">
        <v>172</v>
      </c>
      <c r="B1961" s="267" t="s">
        <v>172</v>
      </c>
      <c r="C1961" s="268" t="s">
        <v>172</v>
      </c>
      <c r="D1961" s="99" t="s">
        <v>27</v>
      </c>
      <c r="E1961" s="54">
        <v>5001633135</v>
      </c>
      <c r="F1961" s="56">
        <v>24</v>
      </c>
      <c r="G1961" s="54" t="s">
        <v>26</v>
      </c>
      <c r="H1961" s="54" t="s">
        <v>52</v>
      </c>
      <c r="I1961" s="54">
        <v>10</v>
      </c>
      <c r="J1961" s="57">
        <v>1250</v>
      </c>
      <c r="K1961" s="57">
        <v>1090</v>
      </c>
      <c r="L1961" s="57">
        <v>1020</v>
      </c>
      <c r="M1961" s="57">
        <v>840</v>
      </c>
      <c r="N1961" s="57">
        <v>780</v>
      </c>
      <c r="O1961" s="57">
        <v>630</v>
      </c>
      <c r="P1961" s="57">
        <v>630</v>
      </c>
      <c r="Q1961" s="57">
        <v>630</v>
      </c>
      <c r="R1961" s="57">
        <v>800</v>
      </c>
      <c r="S1961" s="57">
        <v>940</v>
      </c>
      <c r="T1961" s="57">
        <v>1060</v>
      </c>
      <c r="U1961" s="57">
        <v>1310</v>
      </c>
    </row>
    <row r="1962" spans="1:21" x14ac:dyDescent="0.2">
      <c r="A1962" s="266" t="s">
        <v>172</v>
      </c>
      <c r="B1962" s="267" t="s">
        <v>172</v>
      </c>
      <c r="C1962" s="268" t="s">
        <v>172</v>
      </c>
      <c r="D1962" s="99" t="s">
        <v>27</v>
      </c>
      <c r="E1962" s="54">
        <v>5001845365</v>
      </c>
      <c r="F1962" s="56">
        <v>24</v>
      </c>
      <c r="G1962" s="54" t="s">
        <v>19</v>
      </c>
      <c r="H1962" s="54" t="s">
        <v>52</v>
      </c>
      <c r="I1962" s="54">
        <v>10</v>
      </c>
      <c r="J1962" s="57">
        <v>700</v>
      </c>
      <c r="K1962" s="57">
        <v>640</v>
      </c>
      <c r="L1962" s="57">
        <v>640</v>
      </c>
      <c r="M1962" s="57">
        <v>540</v>
      </c>
      <c r="N1962" s="57">
        <v>480</v>
      </c>
      <c r="O1962" s="57">
        <v>440</v>
      </c>
      <c r="P1962" s="57">
        <v>450</v>
      </c>
      <c r="Q1962" s="57">
        <v>430</v>
      </c>
      <c r="R1962" s="57">
        <v>480</v>
      </c>
      <c r="S1962" s="57">
        <v>570</v>
      </c>
      <c r="T1962" s="57">
        <v>590</v>
      </c>
      <c r="U1962" s="57">
        <v>690</v>
      </c>
    </row>
    <row r="1963" spans="1:21" x14ac:dyDescent="0.2">
      <c r="A1963" s="266" t="s">
        <v>172</v>
      </c>
      <c r="B1963" s="267" t="s">
        <v>172</v>
      </c>
      <c r="C1963" s="268" t="s">
        <v>172</v>
      </c>
      <c r="D1963" s="99" t="s">
        <v>27</v>
      </c>
      <c r="E1963" s="54">
        <v>5001458447</v>
      </c>
      <c r="F1963" s="56">
        <v>24</v>
      </c>
      <c r="G1963" s="54" t="s">
        <v>26</v>
      </c>
      <c r="H1963" s="54" t="s">
        <v>52</v>
      </c>
      <c r="I1963" s="54">
        <v>10</v>
      </c>
      <c r="J1963" s="57">
        <v>600</v>
      </c>
      <c r="K1963" s="57">
        <v>650</v>
      </c>
      <c r="L1963" s="57">
        <v>550</v>
      </c>
      <c r="M1963" s="57">
        <v>500</v>
      </c>
      <c r="N1963" s="57">
        <v>470</v>
      </c>
      <c r="O1963" s="57">
        <v>470</v>
      </c>
      <c r="P1963" s="57">
        <v>420</v>
      </c>
      <c r="Q1963" s="57">
        <v>460</v>
      </c>
      <c r="R1963" s="57">
        <v>540</v>
      </c>
      <c r="S1963" s="57">
        <v>540</v>
      </c>
      <c r="T1963" s="57">
        <v>610</v>
      </c>
      <c r="U1963" s="57">
        <v>620</v>
      </c>
    </row>
    <row r="1964" spans="1:21" x14ac:dyDescent="0.2">
      <c r="A1964" s="266" t="s">
        <v>172</v>
      </c>
      <c r="B1964" s="267" t="s">
        <v>172</v>
      </c>
      <c r="C1964" s="268" t="s">
        <v>172</v>
      </c>
      <c r="D1964" s="99" t="s">
        <v>27</v>
      </c>
      <c r="E1964" s="54">
        <v>5001541219</v>
      </c>
      <c r="F1964" s="56">
        <v>24</v>
      </c>
      <c r="G1964" s="54" t="s">
        <v>26</v>
      </c>
      <c r="H1964" s="54" t="s">
        <v>52</v>
      </c>
      <c r="I1964" s="54">
        <v>10</v>
      </c>
      <c r="J1964" s="57">
        <v>390</v>
      </c>
      <c r="K1964" s="57">
        <v>420</v>
      </c>
      <c r="L1964" s="57">
        <v>340</v>
      </c>
      <c r="M1964" s="57">
        <v>300</v>
      </c>
      <c r="N1964" s="57">
        <v>260</v>
      </c>
      <c r="O1964" s="57">
        <v>230</v>
      </c>
      <c r="P1964" s="57">
        <v>190</v>
      </c>
      <c r="Q1964" s="57">
        <v>200</v>
      </c>
      <c r="R1964" s="57">
        <v>260</v>
      </c>
      <c r="S1964" s="57">
        <v>290</v>
      </c>
      <c r="T1964" s="57">
        <v>370</v>
      </c>
      <c r="U1964" s="57">
        <v>400</v>
      </c>
    </row>
    <row r="1965" spans="1:21" x14ac:dyDescent="0.2">
      <c r="A1965" s="266" t="s">
        <v>172</v>
      </c>
      <c r="B1965" s="267" t="s">
        <v>172</v>
      </c>
      <c r="C1965" s="268" t="s">
        <v>172</v>
      </c>
      <c r="D1965" s="99" t="s">
        <v>27</v>
      </c>
      <c r="E1965" s="54">
        <v>5000106521</v>
      </c>
      <c r="F1965" s="56">
        <v>24</v>
      </c>
      <c r="G1965" s="54" t="s">
        <v>26</v>
      </c>
      <c r="H1965" s="54" t="s">
        <v>52</v>
      </c>
      <c r="I1965" s="54">
        <v>10</v>
      </c>
      <c r="J1965" s="57">
        <v>1460</v>
      </c>
      <c r="K1965" s="57">
        <v>1580</v>
      </c>
      <c r="L1965" s="57">
        <v>1290</v>
      </c>
      <c r="M1965" s="57">
        <v>1120</v>
      </c>
      <c r="N1965" s="57">
        <v>970</v>
      </c>
      <c r="O1965" s="57">
        <v>880</v>
      </c>
      <c r="P1965" s="57">
        <v>720</v>
      </c>
      <c r="Q1965" s="57">
        <v>760</v>
      </c>
      <c r="R1965" s="57">
        <v>970</v>
      </c>
      <c r="S1965" s="57">
        <v>1050</v>
      </c>
      <c r="T1965" s="57">
        <v>1120</v>
      </c>
      <c r="U1965" s="57">
        <v>1220</v>
      </c>
    </row>
    <row r="1966" spans="1:21" x14ac:dyDescent="0.2">
      <c r="A1966" s="266" t="s">
        <v>172</v>
      </c>
      <c r="B1966" s="267" t="s">
        <v>172</v>
      </c>
      <c r="C1966" s="268" t="s">
        <v>172</v>
      </c>
      <c r="D1966" s="99" t="s">
        <v>27</v>
      </c>
      <c r="E1966" s="54">
        <v>5001228313</v>
      </c>
      <c r="F1966" s="56">
        <v>24</v>
      </c>
      <c r="G1966" s="54" t="s">
        <v>26</v>
      </c>
      <c r="H1966" s="54" t="s">
        <v>52</v>
      </c>
      <c r="I1966" s="54">
        <v>10</v>
      </c>
      <c r="J1966" s="57">
        <v>710</v>
      </c>
      <c r="K1966" s="57">
        <v>780</v>
      </c>
      <c r="L1966" s="57">
        <v>650</v>
      </c>
      <c r="M1966" s="57">
        <v>600</v>
      </c>
      <c r="N1966" s="57">
        <v>550</v>
      </c>
      <c r="O1966" s="57">
        <v>530</v>
      </c>
      <c r="P1966" s="57">
        <v>440</v>
      </c>
      <c r="Q1966" s="57">
        <v>460</v>
      </c>
      <c r="R1966" s="57">
        <v>550</v>
      </c>
      <c r="S1966" s="57">
        <v>570</v>
      </c>
      <c r="T1966" s="57">
        <v>640</v>
      </c>
      <c r="U1966" s="57">
        <v>670</v>
      </c>
    </row>
    <row r="1967" spans="1:21" x14ac:dyDescent="0.2">
      <c r="A1967" s="266" t="s">
        <v>172</v>
      </c>
      <c r="B1967" s="267" t="s">
        <v>172</v>
      </c>
      <c r="C1967" s="268" t="s">
        <v>172</v>
      </c>
      <c r="D1967" s="99" t="s">
        <v>27</v>
      </c>
      <c r="E1967" s="54">
        <v>5000727012</v>
      </c>
      <c r="F1967" s="56">
        <v>24</v>
      </c>
      <c r="G1967" s="54" t="s">
        <v>26</v>
      </c>
      <c r="H1967" s="54" t="s">
        <v>52</v>
      </c>
      <c r="I1967" s="54">
        <v>10</v>
      </c>
      <c r="J1967" s="57">
        <v>560</v>
      </c>
      <c r="K1967" s="57">
        <v>660</v>
      </c>
      <c r="L1967" s="57">
        <v>550</v>
      </c>
      <c r="M1967" s="57">
        <v>490</v>
      </c>
      <c r="N1967" s="57">
        <v>470</v>
      </c>
      <c r="O1967" s="57">
        <v>450</v>
      </c>
      <c r="P1967" s="57">
        <v>390</v>
      </c>
      <c r="Q1967" s="57">
        <v>410</v>
      </c>
      <c r="R1967" s="57">
        <v>490</v>
      </c>
      <c r="S1967" s="57">
        <v>500</v>
      </c>
      <c r="T1967" s="57">
        <v>580</v>
      </c>
      <c r="U1967" s="57">
        <v>610</v>
      </c>
    </row>
    <row r="1968" spans="1:21" x14ac:dyDescent="0.2">
      <c r="A1968" s="266" t="s">
        <v>172</v>
      </c>
      <c r="B1968" s="267" t="s">
        <v>172</v>
      </c>
      <c r="C1968" s="268" t="s">
        <v>172</v>
      </c>
      <c r="D1968" s="99" t="s">
        <v>27</v>
      </c>
      <c r="E1968" s="54">
        <v>5000755476</v>
      </c>
      <c r="F1968" s="56">
        <v>24</v>
      </c>
      <c r="G1968" s="54" t="s">
        <v>26</v>
      </c>
      <c r="H1968" s="54" t="s">
        <v>52</v>
      </c>
      <c r="I1968" s="54">
        <v>10</v>
      </c>
      <c r="J1968" s="57">
        <v>726</v>
      </c>
      <c r="K1968" s="57">
        <v>788</v>
      </c>
      <c r="L1968" s="57">
        <v>717</v>
      </c>
      <c r="M1968" s="57">
        <v>682</v>
      </c>
      <c r="N1968" s="57">
        <v>585</v>
      </c>
      <c r="O1968" s="57">
        <v>532</v>
      </c>
      <c r="P1968" s="57">
        <v>441</v>
      </c>
      <c r="Q1968" s="57">
        <v>469</v>
      </c>
      <c r="R1968" s="57">
        <v>544</v>
      </c>
      <c r="S1968" s="57">
        <v>564</v>
      </c>
      <c r="T1968" s="57">
        <v>723</v>
      </c>
      <c r="U1968" s="57">
        <v>818</v>
      </c>
    </row>
    <row r="1969" spans="1:21" x14ac:dyDescent="0.2">
      <c r="A1969" s="266" t="s">
        <v>172</v>
      </c>
      <c r="B1969" s="267" t="s">
        <v>172</v>
      </c>
      <c r="C1969" s="268" t="s">
        <v>172</v>
      </c>
      <c r="D1969" s="99" t="s">
        <v>27</v>
      </c>
      <c r="E1969" s="54">
        <v>5000451367</v>
      </c>
      <c r="F1969" s="56">
        <v>24</v>
      </c>
      <c r="G1969" s="54" t="s">
        <v>26</v>
      </c>
      <c r="H1969" s="54" t="s">
        <v>52</v>
      </c>
      <c r="I1969" s="54">
        <v>10</v>
      </c>
      <c r="J1969" s="57">
        <v>395</v>
      </c>
      <c r="K1969" s="57">
        <v>422</v>
      </c>
      <c r="L1969" s="57">
        <v>371</v>
      </c>
      <c r="M1969" s="57">
        <v>309</v>
      </c>
      <c r="N1969" s="57">
        <v>256</v>
      </c>
      <c r="O1969" s="57">
        <v>219</v>
      </c>
      <c r="P1969" s="57">
        <v>176</v>
      </c>
      <c r="Q1969" s="57">
        <v>188</v>
      </c>
      <c r="R1969" s="57">
        <v>236</v>
      </c>
      <c r="S1969" s="57">
        <v>255</v>
      </c>
      <c r="T1969" s="57">
        <v>336</v>
      </c>
      <c r="U1969" s="57">
        <v>387</v>
      </c>
    </row>
    <row r="1970" spans="1:21" x14ac:dyDescent="0.2">
      <c r="A1970" s="266" t="s">
        <v>172</v>
      </c>
      <c r="B1970" s="267" t="s">
        <v>172</v>
      </c>
      <c r="C1970" s="268" t="s">
        <v>172</v>
      </c>
      <c r="D1970" s="99" t="s">
        <v>27</v>
      </c>
      <c r="E1970" s="54">
        <v>5001316997</v>
      </c>
      <c r="F1970" s="56">
        <v>24</v>
      </c>
      <c r="G1970" s="54" t="s">
        <v>26</v>
      </c>
      <c r="H1970" s="54" t="s">
        <v>52</v>
      </c>
      <c r="I1970" s="54">
        <v>10</v>
      </c>
      <c r="J1970" s="57">
        <v>190</v>
      </c>
      <c r="K1970" s="57">
        <v>210</v>
      </c>
      <c r="L1970" s="57">
        <v>180</v>
      </c>
      <c r="M1970" s="57">
        <v>140</v>
      </c>
      <c r="N1970" s="57">
        <v>130</v>
      </c>
      <c r="O1970" s="57">
        <v>120</v>
      </c>
      <c r="P1970" s="57">
        <v>90</v>
      </c>
      <c r="Q1970" s="57">
        <v>100</v>
      </c>
      <c r="R1970" s="57">
        <v>130</v>
      </c>
      <c r="S1970" s="57">
        <v>140</v>
      </c>
      <c r="T1970" s="57">
        <v>190</v>
      </c>
      <c r="U1970" s="57">
        <v>200</v>
      </c>
    </row>
    <row r="1971" spans="1:21" x14ac:dyDescent="0.2">
      <c r="A1971" s="266" t="s">
        <v>172</v>
      </c>
      <c r="B1971" s="267" t="s">
        <v>172</v>
      </c>
      <c r="C1971" s="268" t="s">
        <v>172</v>
      </c>
      <c r="D1971" s="99" t="s">
        <v>27</v>
      </c>
      <c r="E1971" s="54">
        <v>5000518967</v>
      </c>
      <c r="F1971" s="56">
        <v>24</v>
      </c>
      <c r="G1971" s="54" t="s">
        <v>26</v>
      </c>
      <c r="H1971" s="54" t="s">
        <v>52</v>
      </c>
      <c r="I1971" s="54">
        <v>10</v>
      </c>
      <c r="J1971" s="57">
        <v>790</v>
      </c>
      <c r="K1971" s="57">
        <v>700</v>
      </c>
      <c r="L1971" s="57">
        <v>670</v>
      </c>
      <c r="M1971" s="57">
        <v>590</v>
      </c>
      <c r="N1971" s="57">
        <v>600</v>
      </c>
      <c r="O1971" s="57">
        <v>520</v>
      </c>
      <c r="P1971" s="57">
        <v>480</v>
      </c>
      <c r="Q1971" s="57">
        <v>540</v>
      </c>
      <c r="R1971" s="57">
        <v>550</v>
      </c>
      <c r="S1971" s="57">
        <v>600</v>
      </c>
      <c r="T1971" s="57">
        <v>690</v>
      </c>
      <c r="U1971" s="57">
        <v>730</v>
      </c>
    </row>
    <row r="1972" spans="1:21" x14ac:dyDescent="0.2">
      <c r="A1972" s="266" t="s">
        <v>172</v>
      </c>
      <c r="B1972" s="267" t="s">
        <v>172</v>
      </c>
      <c r="C1972" s="268" t="s">
        <v>172</v>
      </c>
      <c r="D1972" s="99" t="s">
        <v>27</v>
      </c>
      <c r="E1972" s="54">
        <v>5000989885</v>
      </c>
      <c r="F1972" s="56">
        <v>24</v>
      </c>
      <c r="G1972" s="54" t="s">
        <v>26</v>
      </c>
      <c r="H1972" s="54" t="s">
        <v>52</v>
      </c>
      <c r="I1972" s="54">
        <v>10</v>
      </c>
      <c r="J1972" s="57">
        <v>770</v>
      </c>
      <c r="K1972" s="57">
        <v>680</v>
      </c>
      <c r="L1972" s="57">
        <v>650</v>
      </c>
      <c r="M1972" s="57">
        <v>570</v>
      </c>
      <c r="N1972" s="57">
        <v>530</v>
      </c>
      <c r="O1972" s="57">
        <v>432.12</v>
      </c>
      <c r="P1972" s="57">
        <v>377.88</v>
      </c>
      <c r="Q1972" s="57">
        <v>440</v>
      </c>
      <c r="R1972" s="57">
        <v>420</v>
      </c>
      <c r="S1972" s="57">
        <v>500</v>
      </c>
      <c r="T1972" s="57">
        <v>650</v>
      </c>
      <c r="U1972" s="57">
        <v>690</v>
      </c>
    </row>
    <row r="1973" spans="1:21" x14ac:dyDescent="0.2">
      <c r="A1973" s="266" t="s">
        <v>172</v>
      </c>
      <c r="B1973" s="267" t="s">
        <v>172</v>
      </c>
      <c r="C1973" s="268" t="s">
        <v>172</v>
      </c>
      <c r="D1973" s="99" t="s">
        <v>27</v>
      </c>
      <c r="E1973" s="54">
        <v>5001216376</v>
      </c>
      <c r="F1973" s="56">
        <v>24</v>
      </c>
      <c r="G1973" s="54" t="s">
        <v>26</v>
      </c>
      <c r="H1973" s="54" t="s">
        <v>52</v>
      </c>
      <c r="I1973" s="54">
        <v>10</v>
      </c>
      <c r="J1973" s="57">
        <v>1030</v>
      </c>
      <c r="K1973" s="57">
        <v>1000</v>
      </c>
      <c r="L1973" s="57">
        <v>820</v>
      </c>
      <c r="M1973" s="57">
        <v>730</v>
      </c>
      <c r="N1973" s="57">
        <v>680</v>
      </c>
      <c r="O1973" s="57">
        <v>610</v>
      </c>
      <c r="P1973" s="57">
        <v>500</v>
      </c>
      <c r="Q1973" s="57">
        <v>540</v>
      </c>
      <c r="R1973" s="57">
        <v>690</v>
      </c>
      <c r="S1973" s="57">
        <v>760</v>
      </c>
      <c r="T1973" s="57">
        <v>960</v>
      </c>
      <c r="U1973" s="57">
        <v>1060</v>
      </c>
    </row>
    <row r="1974" spans="1:21" x14ac:dyDescent="0.2">
      <c r="A1974" s="266" t="s">
        <v>172</v>
      </c>
      <c r="B1974" s="267" t="s">
        <v>172</v>
      </c>
      <c r="C1974" s="268" t="s">
        <v>172</v>
      </c>
      <c r="D1974" s="99" t="s">
        <v>27</v>
      </c>
      <c r="E1974" s="54">
        <v>5001013147</v>
      </c>
      <c r="F1974" s="56">
        <v>24</v>
      </c>
      <c r="G1974" s="54" t="s">
        <v>26</v>
      </c>
      <c r="H1974" s="54" t="s">
        <v>52</v>
      </c>
      <c r="I1974" s="54">
        <v>10</v>
      </c>
      <c r="J1974" s="57">
        <v>400.32</v>
      </c>
      <c r="K1974" s="57">
        <v>339.68</v>
      </c>
      <c r="L1974" s="57">
        <v>870</v>
      </c>
      <c r="M1974" s="57">
        <v>740</v>
      </c>
      <c r="N1974" s="57">
        <v>660</v>
      </c>
      <c r="O1974" s="57">
        <v>610</v>
      </c>
      <c r="P1974" s="57">
        <v>490</v>
      </c>
      <c r="Q1974" s="57">
        <v>530</v>
      </c>
      <c r="R1974" s="57">
        <v>690</v>
      </c>
      <c r="S1974" s="57">
        <v>760</v>
      </c>
      <c r="T1974" s="57">
        <v>970</v>
      </c>
      <c r="U1974" s="57">
        <v>1090</v>
      </c>
    </row>
    <row r="1975" spans="1:21" x14ac:dyDescent="0.2">
      <c r="A1975" s="266" t="s">
        <v>172</v>
      </c>
      <c r="B1975" s="267" t="s">
        <v>172</v>
      </c>
      <c r="C1975" s="268" t="s">
        <v>172</v>
      </c>
      <c r="D1975" s="99" t="s">
        <v>27</v>
      </c>
      <c r="E1975" s="54">
        <v>5001374888</v>
      </c>
      <c r="F1975" s="56">
        <v>24</v>
      </c>
      <c r="G1975" s="54" t="s">
        <v>19</v>
      </c>
      <c r="H1975" s="54" t="s">
        <v>52</v>
      </c>
      <c r="I1975" s="54">
        <v>10</v>
      </c>
      <c r="J1975" s="57">
        <v>940</v>
      </c>
      <c r="K1975" s="57">
        <v>970</v>
      </c>
      <c r="L1975" s="57">
        <v>880</v>
      </c>
      <c r="M1975" s="57">
        <v>710</v>
      </c>
      <c r="N1975" s="57">
        <v>620</v>
      </c>
      <c r="O1975" s="57">
        <v>560</v>
      </c>
      <c r="P1975" s="57">
        <v>440</v>
      </c>
      <c r="Q1975" s="57">
        <v>480</v>
      </c>
      <c r="R1975" s="57">
        <v>630</v>
      </c>
      <c r="S1975" s="57">
        <v>680</v>
      </c>
      <c r="T1975" s="57">
        <v>860</v>
      </c>
      <c r="U1975" s="57">
        <v>962.27</v>
      </c>
    </row>
    <row r="1976" spans="1:21" x14ac:dyDescent="0.2">
      <c r="A1976" s="266" t="s">
        <v>172</v>
      </c>
      <c r="B1976" s="267" t="s">
        <v>172</v>
      </c>
      <c r="C1976" s="268" t="s">
        <v>172</v>
      </c>
      <c r="D1976" s="99" t="s">
        <v>27</v>
      </c>
      <c r="E1976" s="54">
        <v>5001961112</v>
      </c>
      <c r="F1976" s="56">
        <v>24</v>
      </c>
      <c r="G1976" s="54" t="s">
        <v>26</v>
      </c>
      <c r="H1976" s="54" t="s">
        <v>52</v>
      </c>
      <c r="I1976" s="54">
        <v>10</v>
      </c>
      <c r="J1976" s="57">
        <v>315</v>
      </c>
      <c r="K1976" s="57">
        <v>336</v>
      </c>
      <c r="L1976" s="57">
        <v>360</v>
      </c>
      <c r="M1976" s="57">
        <v>301</v>
      </c>
      <c r="N1976" s="57">
        <v>271</v>
      </c>
      <c r="O1976" s="57">
        <v>270</v>
      </c>
      <c r="P1976" s="57">
        <v>244</v>
      </c>
      <c r="Q1976" s="57">
        <v>258</v>
      </c>
      <c r="R1976" s="57">
        <v>256</v>
      </c>
      <c r="S1976" s="57">
        <v>230</v>
      </c>
      <c r="T1976" s="57">
        <v>250</v>
      </c>
      <c r="U1976" s="57">
        <v>267</v>
      </c>
    </row>
    <row r="1977" spans="1:21" x14ac:dyDescent="0.2">
      <c r="A1977" s="266" t="s">
        <v>172</v>
      </c>
      <c r="B1977" s="267" t="s">
        <v>172</v>
      </c>
      <c r="C1977" s="268" t="s">
        <v>172</v>
      </c>
      <c r="D1977" s="99" t="s">
        <v>27</v>
      </c>
      <c r="E1977" s="54">
        <v>5001975134</v>
      </c>
      <c r="F1977" s="56">
        <v>24</v>
      </c>
      <c r="G1977" s="54" t="s">
        <v>26</v>
      </c>
      <c r="H1977" s="54" t="s">
        <v>52</v>
      </c>
      <c r="I1977" s="54">
        <v>10</v>
      </c>
      <c r="J1977" s="57">
        <v>558.1</v>
      </c>
      <c r="K1977" s="57">
        <v>447.6</v>
      </c>
      <c r="L1977" s="57">
        <v>415.67</v>
      </c>
      <c r="M1977" s="57">
        <v>87.13</v>
      </c>
      <c r="N1977" s="57">
        <v>310</v>
      </c>
      <c r="O1977" s="57">
        <v>280.94</v>
      </c>
      <c r="P1977" s="57">
        <v>179.06</v>
      </c>
      <c r="Q1977" s="57">
        <v>307.37</v>
      </c>
      <c r="R1977" s="57">
        <v>192.63</v>
      </c>
      <c r="S1977" s="57">
        <v>290</v>
      </c>
      <c r="T1977" s="57">
        <v>380</v>
      </c>
      <c r="U1977" s="57">
        <v>430</v>
      </c>
    </row>
    <row r="1978" spans="1:21" x14ac:dyDescent="0.2">
      <c r="A1978" s="266" t="s">
        <v>172</v>
      </c>
      <c r="B1978" s="267" t="s">
        <v>172</v>
      </c>
      <c r="C1978" s="268" t="s">
        <v>172</v>
      </c>
      <c r="D1978" s="99" t="s">
        <v>27</v>
      </c>
      <c r="E1978" s="54">
        <v>5000651030</v>
      </c>
      <c r="F1978" s="56">
        <v>24</v>
      </c>
      <c r="G1978" s="54" t="s">
        <v>26</v>
      </c>
      <c r="H1978" s="54" t="s">
        <v>52</v>
      </c>
      <c r="I1978" s="54">
        <v>10</v>
      </c>
      <c r="J1978" s="57">
        <v>310</v>
      </c>
      <c r="K1978" s="57">
        <v>280</v>
      </c>
      <c r="L1978" s="57">
        <v>250</v>
      </c>
      <c r="M1978" s="57">
        <v>210</v>
      </c>
      <c r="N1978" s="57">
        <v>170</v>
      </c>
      <c r="O1978" s="57">
        <v>160</v>
      </c>
      <c r="P1978" s="57">
        <v>150</v>
      </c>
      <c r="Q1978" s="57">
        <v>180</v>
      </c>
      <c r="R1978" s="57">
        <v>220</v>
      </c>
      <c r="S1978" s="57">
        <v>240</v>
      </c>
      <c r="T1978" s="57">
        <v>280</v>
      </c>
      <c r="U1978" s="57">
        <v>330</v>
      </c>
    </row>
    <row r="1979" spans="1:21" x14ac:dyDescent="0.2">
      <c r="A1979" s="266" t="s">
        <v>172</v>
      </c>
      <c r="B1979" s="267" t="s">
        <v>172</v>
      </c>
      <c r="C1979" s="268" t="s">
        <v>172</v>
      </c>
      <c r="D1979" s="99" t="s">
        <v>27</v>
      </c>
      <c r="E1979" s="54">
        <v>5001272171</v>
      </c>
      <c r="F1979" s="56">
        <v>24</v>
      </c>
      <c r="G1979" s="54" t="s">
        <v>26</v>
      </c>
      <c r="H1979" s="54" t="s">
        <v>52</v>
      </c>
      <c r="I1979" s="54">
        <v>10</v>
      </c>
      <c r="J1979" s="57">
        <v>470</v>
      </c>
      <c r="K1979" s="57">
        <v>380</v>
      </c>
      <c r="L1979" s="57">
        <v>340</v>
      </c>
      <c r="M1979" s="57">
        <v>290</v>
      </c>
      <c r="N1979" s="57">
        <v>270</v>
      </c>
      <c r="O1979" s="57">
        <v>220</v>
      </c>
      <c r="P1979" s="57">
        <v>230</v>
      </c>
      <c r="Q1979" s="57">
        <v>240</v>
      </c>
      <c r="R1979" s="57">
        <v>290</v>
      </c>
      <c r="S1979" s="57">
        <v>360</v>
      </c>
      <c r="T1979" s="57">
        <v>390</v>
      </c>
      <c r="U1979" s="57">
        <v>440</v>
      </c>
    </row>
    <row r="1980" spans="1:21" x14ac:dyDescent="0.2">
      <c r="A1980" s="266" t="s">
        <v>172</v>
      </c>
      <c r="B1980" s="267" t="s">
        <v>172</v>
      </c>
      <c r="C1980" s="268" t="s">
        <v>172</v>
      </c>
      <c r="D1980" s="99" t="s">
        <v>27</v>
      </c>
      <c r="E1980" s="54">
        <v>5001230204</v>
      </c>
      <c r="F1980" s="56">
        <v>24</v>
      </c>
      <c r="G1980" s="54" t="s">
        <v>26</v>
      </c>
      <c r="H1980" s="54" t="s">
        <v>52</v>
      </c>
      <c r="I1980" s="54">
        <v>10</v>
      </c>
      <c r="J1980" s="57">
        <v>840</v>
      </c>
      <c r="K1980" s="57">
        <v>700</v>
      </c>
      <c r="L1980" s="57">
        <v>600</v>
      </c>
      <c r="M1980" s="57">
        <v>520</v>
      </c>
      <c r="N1980" s="57">
        <v>460</v>
      </c>
      <c r="O1980" s="57">
        <v>370</v>
      </c>
      <c r="P1980" s="57">
        <v>380</v>
      </c>
      <c r="Q1980" s="57">
        <v>410</v>
      </c>
      <c r="R1980" s="57">
        <v>510</v>
      </c>
      <c r="S1980" s="57">
        <v>640</v>
      </c>
      <c r="T1980" s="57">
        <v>680</v>
      </c>
      <c r="U1980" s="57">
        <v>780</v>
      </c>
    </row>
    <row r="1981" spans="1:21" x14ac:dyDescent="0.2">
      <c r="A1981" s="266" t="s">
        <v>172</v>
      </c>
      <c r="B1981" s="267" t="s">
        <v>172</v>
      </c>
      <c r="C1981" s="268" t="s">
        <v>172</v>
      </c>
      <c r="D1981" s="99" t="s">
        <v>27</v>
      </c>
      <c r="E1981" s="54">
        <v>5001975142</v>
      </c>
      <c r="F1981" s="56">
        <v>24</v>
      </c>
      <c r="G1981" s="54" t="s">
        <v>26</v>
      </c>
      <c r="H1981" s="54" t="s">
        <v>52</v>
      </c>
      <c r="I1981" s="54">
        <v>10</v>
      </c>
      <c r="J1981" s="57">
        <v>1330</v>
      </c>
      <c r="K1981" s="57">
        <v>1070</v>
      </c>
      <c r="L1981" s="57">
        <v>970</v>
      </c>
      <c r="M1981" s="57">
        <v>840</v>
      </c>
      <c r="N1981" s="57">
        <v>760</v>
      </c>
      <c r="O1981" s="57">
        <v>560</v>
      </c>
      <c r="P1981" s="57">
        <v>480</v>
      </c>
      <c r="Q1981" s="57">
        <v>560</v>
      </c>
      <c r="R1981" s="57">
        <v>630</v>
      </c>
      <c r="S1981" s="57">
        <v>760</v>
      </c>
      <c r="T1981" s="57">
        <v>950</v>
      </c>
      <c r="U1981" s="57">
        <v>1040</v>
      </c>
    </row>
    <row r="1982" spans="1:21" x14ac:dyDescent="0.2">
      <c r="A1982" s="266" t="s">
        <v>172</v>
      </c>
      <c r="B1982" s="267" t="s">
        <v>172</v>
      </c>
      <c r="C1982" s="268" t="s">
        <v>172</v>
      </c>
      <c r="D1982" s="99" t="s">
        <v>27</v>
      </c>
      <c r="E1982" s="54">
        <v>5001975141</v>
      </c>
      <c r="F1982" s="56">
        <v>24</v>
      </c>
      <c r="G1982" s="54" t="s">
        <v>26</v>
      </c>
      <c r="H1982" s="54" t="s">
        <v>52</v>
      </c>
      <c r="I1982" s="54">
        <v>10</v>
      </c>
      <c r="J1982" s="57">
        <v>1180</v>
      </c>
      <c r="K1982" s="57">
        <v>1030</v>
      </c>
      <c r="L1982" s="57">
        <v>1065.52</v>
      </c>
      <c r="M1982" s="57">
        <v>304.48</v>
      </c>
      <c r="N1982" s="57">
        <v>814.26</v>
      </c>
      <c r="O1982" s="57">
        <v>740.23</v>
      </c>
      <c r="P1982" s="57">
        <v>715.56</v>
      </c>
      <c r="Q1982" s="57">
        <v>789.58</v>
      </c>
      <c r="R1982" s="57">
        <v>740.24</v>
      </c>
      <c r="S1982" s="57">
        <v>880.13</v>
      </c>
      <c r="T1982" s="57">
        <v>1050</v>
      </c>
      <c r="U1982" s="57">
        <v>1230</v>
      </c>
    </row>
    <row r="1983" spans="1:21" x14ac:dyDescent="0.2">
      <c r="A1983" s="266" t="s">
        <v>172</v>
      </c>
      <c r="B1983" s="267" t="s">
        <v>172</v>
      </c>
      <c r="C1983" s="268" t="s">
        <v>172</v>
      </c>
      <c r="D1983" s="99" t="s">
        <v>27</v>
      </c>
      <c r="E1983" s="54">
        <v>5001030123</v>
      </c>
      <c r="F1983" s="56">
        <v>24</v>
      </c>
      <c r="G1983" s="54" t="s">
        <v>26</v>
      </c>
      <c r="H1983" s="54" t="s">
        <v>52</v>
      </c>
      <c r="I1983" s="54">
        <v>10</v>
      </c>
      <c r="J1983" s="57">
        <v>510</v>
      </c>
      <c r="K1983" s="57">
        <v>500</v>
      </c>
      <c r="L1983" s="57">
        <v>620</v>
      </c>
      <c r="M1983" s="57">
        <v>480</v>
      </c>
      <c r="N1983" s="57">
        <v>490</v>
      </c>
      <c r="O1983" s="57">
        <v>620</v>
      </c>
      <c r="P1983" s="57">
        <v>1440</v>
      </c>
      <c r="Q1983" s="57">
        <v>1550</v>
      </c>
      <c r="R1983" s="57">
        <v>1680</v>
      </c>
      <c r="S1983" s="57">
        <v>1410</v>
      </c>
      <c r="T1983" s="57">
        <v>950</v>
      </c>
      <c r="U1983" s="57">
        <v>980</v>
      </c>
    </row>
    <row r="1984" spans="1:21" x14ac:dyDescent="0.2">
      <c r="A1984" s="266" t="s">
        <v>172</v>
      </c>
      <c r="B1984" s="267" t="s">
        <v>172</v>
      </c>
      <c r="C1984" s="268" t="s">
        <v>172</v>
      </c>
      <c r="D1984" s="99" t="s">
        <v>27</v>
      </c>
      <c r="E1984" s="54">
        <v>5001535620</v>
      </c>
      <c r="F1984" s="56">
        <v>24</v>
      </c>
      <c r="G1984" s="54" t="s">
        <v>26</v>
      </c>
      <c r="H1984" s="54" t="s">
        <v>52</v>
      </c>
      <c r="I1984" s="54">
        <v>10</v>
      </c>
      <c r="J1984" s="57">
        <v>331</v>
      </c>
      <c r="K1984" s="57">
        <v>307</v>
      </c>
      <c r="L1984" s="57">
        <v>331</v>
      </c>
      <c r="M1984" s="57">
        <v>288</v>
      </c>
      <c r="N1984" s="57">
        <v>296</v>
      </c>
      <c r="O1984" s="57">
        <v>267</v>
      </c>
      <c r="P1984" s="57">
        <v>267</v>
      </c>
      <c r="Q1984" s="57">
        <v>241</v>
      </c>
      <c r="R1984" s="57">
        <v>259</v>
      </c>
      <c r="S1984" s="57">
        <v>269</v>
      </c>
      <c r="T1984" s="57">
        <v>278</v>
      </c>
      <c r="U1984" s="57">
        <v>355</v>
      </c>
    </row>
    <row r="1985" spans="1:21" x14ac:dyDescent="0.2">
      <c r="A1985" s="266" t="s">
        <v>172</v>
      </c>
      <c r="B1985" s="267" t="s">
        <v>172</v>
      </c>
      <c r="C1985" s="268" t="s">
        <v>172</v>
      </c>
      <c r="D1985" s="99" t="s">
        <v>27</v>
      </c>
      <c r="E1985" s="54">
        <v>5001065416</v>
      </c>
      <c r="F1985" s="56">
        <v>24</v>
      </c>
      <c r="G1985" s="54" t="s">
        <v>26</v>
      </c>
      <c r="H1985" s="54" t="s">
        <v>52</v>
      </c>
      <c r="I1985" s="54">
        <v>10</v>
      </c>
      <c r="J1985" s="57">
        <v>520</v>
      </c>
      <c r="K1985" s="57">
        <v>420</v>
      </c>
      <c r="L1985" s="57">
        <v>690</v>
      </c>
      <c r="M1985" s="57">
        <v>470</v>
      </c>
      <c r="N1985" s="57">
        <v>470</v>
      </c>
      <c r="O1985" s="57">
        <v>490</v>
      </c>
      <c r="P1985" s="57">
        <v>350</v>
      </c>
      <c r="Q1985" s="57">
        <v>440</v>
      </c>
      <c r="R1985" s="57">
        <v>530</v>
      </c>
      <c r="S1985" s="57">
        <v>530</v>
      </c>
      <c r="T1985" s="57">
        <v>550</v>
      </c>
      <c r="U1985" s="57">
        <v>480</v>
      </c>
    </row>
    <row r="1986" spans="1:21" x14ac:dyDescent="0.2">
      <c r="A1986" s="266" t="s">
        <v>172</v>
      </c>
      <c r="B1986" s="267" t="s">
        <v>172</v>
      </c>
      <c r="C1986" s="268" t="s">
        <v>172</v>
      </c>
      <c r="D1986" s="99" t="s">
        <v>27</v>
      </c>
      <c r="E1986" s="54">
        <v>5000171097</v>
      </c>
      <c r="F1986" s="56">
        <v>24</v>
      </c>
      <c r="G1986" s="54" t="s">
        <v>26</v>
      </c>
      <c r="H1986" s="54" t="s">
        <v>52</v>
      </c>
      <c r="I1986" s="54">
        <v>10</v>
      </c>
      <c r="J1986" s="57">
        <v>520</v>
      </c>
      <c r="K1986" s="57">
        <v>490</v>
      </c>
      <c r="L1986" s="57">
        <v>940</v>
      </c>
      <c r="M1986" s="57">
        <v>990</v>
      </c>
      <c r="N1986" s="57">
        <v>660</v>
      </c>
      <c r="O1986" s="57">
        <v>440</v>
      </c>
      <c r="P1986" s="57">
        <v>440</v>
      </c>
      <c r="Q1986" s="57">
        <v>430</v>
      </c>
      <c r="R1986" s="57">
        <v>440</v>
      </c>
      <c r="S1986" s="57">
        <v>390</v>
      </c>
      <c r="T1986" s="57">
        <v>380</v>
      </c>
      <c r="U1986" s="57">
        <v>500</v>
      </c>
    </row>
    <row r="1987" spans="1:21" x14ac:dyDescent="0.2">
      <c r="A1987" s="266" t="s">
        <v>172</v>
      </c>
      <c r="B1987" s="267" t="s">
        <v>172</v>
      </c>
      <c r="C1987" s="268" t="s">
        <v>172</v>
      </c>
      <c r="D1987" s="99" t="s">
        <v>27</v>
      </c>
      <c r="E1987" s="54">
        <v>5001512359</v>
      </c>
      <c r="F1987" s="56">
        <v>24</v>
      </c>
      <c r="G1987" s="54" t="s">
        <v>19</v>
      </c>
      <c r="H1987" s="54" t="s">
        <v>52</v>
      </c>
      <c r="I1987" s="54">
        <v>10</v>
      </c>
      <c r="J1987" s="57">
        <v>130</v>
      </c>
      <c r="K1987" s="57">
        <v>110</v>
      </c>
      <c r="L1987" s="57">
        <v>140</v>
      </c>
      <c r="M1987" s="57">
        <v>134.19</v>
      </c>
      <c r="N1987" s="57">
        <v>105.81</v>
      </c>
      <c r="O1987" s="57">
        <v>120</v>
      </c>
      <c r="P1987" s="57">
        <v>130</v>
      </c>
      <c r="Q1987" s="57">
        <v>110</v>
      </c>
      <c r="R1987" s="57">
        <v>120</v>
      </c>
      <c r="S1987" s="57">
        <v>120</v>
      </c>
      <c r="T1987" s="57">
        <v>120</v>
      </c>
      <c r="U1987" s="57">
        <v>140</v>
      </c>
    </row>
    <row r="1988" spans="1:21" x14ac:dyDescent="0.2">
      <c r="A1988" s="266" t="s">
        <v>172</v>
      </c>
      <c r="B1988" s="267" t="s">
        <v>172</v>
      </c>
      <c r="C1988" s="268" t="s">
        <v>172</v>
      </c>
      <c r="D1988" s="99" t="s">
        <v>27</v>
      </c>
      <c r="E1988" s="54">
        <v>5000093194</v>
      </c>
      <c r="F1988" s="56">
        <v>24</v>
      </c>
      <c r="G1988" s="54" t="s">
        <v>19</v>
      </c>
      <c r="H1988" s="54" t="s">
        <v>52</v>
      </c>
      <c r="I1988" s="54">
        <v>10</v>
      </c>
      <c r="J1988" s="57">
        <v>170.58</v>
      </c>
      <c r="K1988" s="57">
        <v>139.41999999999999</v>
      </c>
      <c r="L1988" s="57">
        <v>178.13</v>
      </c>
      <c r="M1988" s="57">
        <v>172.8</v>
      </c>
      <c r="N1988" s="57">
        <v>125.39</v>
      </c>
      <c r="O1988" s="57">
        <v>83.68</v>
      </c>
      <c r="P1988" s="57">
        <v>137.93</v>
      </c>
      <c r="Q1988" s="57">
        <v>115.89</v>
      </c>
      <c r="R1988" s="57">
        <v>126.18</v>
      </c>
      <c r="S1988" s="57">
        <v>130</v>
      </c>
      <c r="T1988" s="57">
        <v>130</v>
      </c>
      <c r="U1988" s="57">
        <v>228.87</v>
      </c>
    </row>
    <row r="1989" spans="1:21" x14ac:dyDescent="0.2">
      <c r="A1989" s="266" t="s">
        <v>172</v>
      </c>
      <c r="B1989" s="267" t="s">
        <v>172</v>
      </c>
      <c r="C1989" s="268" t="s">
        <v>172</v>
      </c>
      <c r="D1989" s="99" t="s">
        <v>27</v>
      </c>
      <c r="E1989" s="54">
        <v>5000697706</v>
      </c>
      <c r="F1989" s="56">
        <v>24</v>
      </c>
      <c r="G1989" s="54" t="s">
        <v>19</v>
      </c>
      <c r="H1989" s="54" t="s">
        <v>52</v>
      </c>
      <c r="I1989" s="54">
        <v>10</v>
      </c>
      <c r="J1989" s="57">
        <v>290</v>
      </c>
      <c r="K1989" s="57">
        <v>260</v>
      </c>
      <c r="L1989" s="57">
        <v>260</v>
      </c>
      <c r="M1989" s="57">
        <v>210</v>
      </c>
      <c r="N1989" s="57">
        <v>180</v>
      </c>
      <c r="O1989" s="57">
        <v>130</v>
      </c>
      <c r="P1989" s="57">
        <v>120</v>
      </c>
      <c r="Q1989" s="57">
        <v>130</v>
      </c>
      <c r="R1989" s="57">
        <v>120</v>
      </c>
      <c r="S1989" s="57">
        <v>140</v>
      </c>
      <c r="T1989" s="57">
        <v>180</v>
      </c>
      <c r="U1989" s="57">
        <v>260</v>
      </c>
    </row>
    <row r="1990" spans="1:21" x14ac:dyDescent="0.2">
      <c r="A1990" s="266" t="s">
        <v>172</v>
      </c>
      <c r="B1990" s="267" t="s">
        <v>172</v>
      </c>
      <c r="C1990" s="268" t="s">
        <v>172</v>
      </c>
      <c r="D1990" s="99" t="s">
        <v>27</v>
      </c>
      <c r="E1990" s="54">
        <v>5001201935</v>
      </c>
      <c r="F1990" s="56">
        <v>24</v>
      </c>
      <c r="G1990" s="54" t="s">
        <v>26</v>
      </c>
      <c r="H1990" s="54" t="s">
        <v>52</v>
      </c>
      <c r="I1990" s="54">
        <v>10</v>
      </c>
      <c r="J1990" s="57"/>
      <c r="K1990" s="57">
        <v>219</v>
      </c>
      <c r="L1990" s="57"/>
      <c r="M1990" s="57">
        <v>160</v>
      </c>
      <c r="N1990" s="57"/>
      <c r="O1990" s="57">
        <v>125</v>
      </c>
      <c r="P1990" s="57"/>
      <c r="Q1990" s="57">
        <v>118</v>
      </c>
      <c r="R1990" s="57"/>
      <c r="S1990" s="57">
        <v>166</v>
      </c>
      <c r="T1990" s="57"/>
      <c r="U1990" s="57">
        <v>211</v>
      </c>
    </row>
    <row r="1991" spans="1:21" x14ac:dyDescent="0.2">
      <c r="A1991" s="266" t="s">
        <v>172</v>
      </c>
      <c r="B1991" s="267" t="s">
        <v>172</v>
      </c>
      <c r="C1991" s="268" t="s">
        <v>172</v>
      </c>
      <c r="D1991" s="99" t="s">
        <v>27</v>
      </c>
      <c r="E1991" s="54">
        <v>5000082371</v>
      </c>
      <c r="F1991" s="56">
        <v>24</v>
      </c>
      <c r="G1991" s="54" t="s">
        <v>26</v>
      </c>
      <c r="H1991" s="54" t="s">
        <v>52</v>
      </c>
      <c r="I1991" s="54">
        <v>10</v>
      </c>
      <c r="J1991" s="57"/>
      <c r="K1991" s="57">
        <v>628</v>
      </c>
      <c r="L1991" s="57"/>
      <c r="M1991" s="57">
        <v>460</v>
      </c>
      <c r="N1991" s="57"/>
      <c r="O1991" s="57">
        <v>357</v>
      </c>
      <c r="P1991" s="57"/>
      <c r="Q1991" s="57">
        <v>339</v>
      </c>
      <c r="R1991" s="57"/>
      <c r="S1991" s="57">
        <v>475</v>
      </c>
      <c r="T1991" s="57"/>
      <c r="U1991" s="57">
        <v>591</v>
      </c>
    </row>
    <row r="1992" spans="1:21" x14ac:dyDescent="0.2">
      <c r="A1992" s="266" t="s">
        <v>172</v>
      </c>
      <c r="B1992" s="267" t="s">
        <v>172</v>
      </c>
      <c r="C1992" s="268" t="s">
        <v>172</v>
      </c>
      <c r="D1992" s="99" t="s">
        <v>27</v>
      </c>
      <c r="E1992" s="54">
        <v>5001164109</v>
      </c>
      <c r="F1992" s="56">
        <v>24</v>
      </c>
      <c r="G1992" s="54" t="s">
        <v>19</v>
      </c>
      <c r="H1992" s="54" t="s">
        <v>52</v>
      </c>
      <c r="I1992" s="54">
        <v>10</v>
      </c>
      <c r="J1992" s="57">
        <v>2410</v>
      </c>
      <c r="K1992" s="57">
        <v>2580</v>
      </c>
      <c r="L1992" s="57">
        <v>2090</v>
      </c>
      <c r="M1992" s="57">
        <v>1860</v>
      </c>
      <c r="N1992" s="57">
        <v>1680</v>
      </c>
      <c r="O1992" s="57">
        <v>1540</v>
      </c>
      <c r="P1992" s="57">
        <v>1270</v>
      </c>
      <c r="Q1992" s="57">
        <v>1350</v>
      </c>
      <c r="R1992" s="57">
        <v>1670</v>
      </c>
      <c r="S1992" s="57">
        <v>1790</v>
      </c>
      <c r="T1992" s="57">
        <v>2240</v>
      </c>
      <c r="U1992" s="57">
        <v>2520</v>
      </c>
    </row>
    <row r="1993" spans="1:21" x14ac:dyDescent="0.2">
      <c r="A1993" s="266" t="s">
        <v>172</v>
      </c>
      <c r="B1993" s="267" t="s">
        <v>172</v>
      </c>
      <c r="C1993" s="268" t="s">
        <v>172</v>
      </c>
      <c r="D1993" s="99" t="s">
        <v>27</v>
      </c>
      <c r="E1993" s="54">
        <v>5000079611</v>
      </c>
      <c r="F1993" s="56">
        <v>24</v>
      </c>
      <c r="G1993" s="54" t="s">
        <v>26</v>
      </c>
      <c r="H1993" s="54" t="s">
        <v>52</v>
      </c>
      <c r="I1993" s="54">
        <v>10</v>
      </c>
      <c r="J1993" s="57">
        <v>330</v>
      </c>
      <c r="K1993" s="57">
        <v>280</v>
      </c>
      <c r="L1993" s="57">
        <v>290</v>
      </c>
      <c r="M1993" s="57">
        <v>260</v>
      </c>
      <c r="N1993" s="57">
        <v>270</v>
      </c>
      <c r="O1993" s="57">
        <v>227.58</v>
      </c>
      <c r="P1993" s="57">
        <v>212.42</v>
      </c>
      <c r="Q1993" s="57">
        <v>138.97</v>
      </c>
      <c r="R1993" s="57">
        <v>209.93</v>
      </c>
      <c r="S1993" s="57">
        <v>401.1</v>
      </c>
      <c r="T1993" s="57">
        <v>220</v>
      </c>
      <c r="U1993" s="57">
        <v>260</v>
      </c>
    </row>
    <row r="1994" spans="1:21" x14ac:dyDescent="0.2">
      <c r="A1994" s="266" t="s">
        <v>172</v>
      </c>
      <c r="B1994" s="267" t="s">
        <v>172</v>
      </c>
      <c r="C1994" s="268" t="s">
        <v>172</v>
      </c>
      <c r="D1994" s="99" t="s">
        <v>27</v>
      </c>
      <c r="E1994" s="54">
        <v>5001835394</v>
      </c>
      <c r="F1994" s="56">
        <v>24</v>
      </c>
      <c r="G1994" s="54" t="s">
        <v>19</v>
      </c>
      <c r="H1994" s="54" t="s">
        <v>52</v>
      </c>
      <c r="I1994" s="54">
        <v>10</v>
      </c>
      <c r="J1994" s="57">
        <v>1158</v>
      </c>
      <c r="K1994" s="57"/>
      <c r="L1994" s="57">
        <v>917</v>
      </c>
      <c r="M1994" s="57"/>
      <c r="N1994" s="57">
        <v>701</v>
      </c>
      <c r="O1994" s="57"/>
      <c r="P1994" s="57">
        <v>580</v>
      </c>
      <c r="Q1994" s="57"/>
      <c r="R1994" s="57">
        <v>707</v>
      </c>
      <c r="S1994" s="57"/>
      <c r="T1994" s="57">
        <v>940</v>
      </c>
      <c r="U1994" s="57"/>
    </row>
    <row r="1995" spans="1:21" x14ac:dyDescent="0.2">
      <c r="A1995" s="266" t="s">
        <v>172</v>
      </c>
      <c r="B1995" s="267" t="s">
        <v>172</v>
      </c>
      <c r="C1995" s="268" t="s">
        <v>172</v>
      </c>
      <c r="D1995" s="99" t="s">
        <v>27</v>
      </c>
      <c r="E1995" s="54">
        <v>5001844411</v>
      </c>
      <c r="F1995" s="56">
        <v>24</v>
      </c>
      <c r="G1995" s="54" t="s">
        <v>26</v>
      </c>
      <c r="H1995" s="54" t="s">
        <v>52</v>
      </c>
      <c r="I1995" s="54">
        <v>10</v>
      </c>
      <c r="J1995" s="57">
        <v>217</v>
      </c>
      <c r="K1995" s="57"/>
      <c r="L1995" s="57">
        <v>175</v>
      </c>
      <c r="M1995" s="57"/>
      <c r="N1995" s="57">
        <v>133</v>
      </c>
      <c r="O1995" s="57"/>
      <c r="P1995" s="57">
        <v>103</v>
      </c>
      <c r="Q1995" s="57"/>
      <c r="R1995" s="57">
        <v>132</v>
      </c>
      <c r="S1995" s="57"/>
      <c r="T1995" s="57">
        <v>176</v>
      </c>
      <c r="U1995" s="57"/>
    </row>
    <row r="1996" spans="1:21" x14ac:dyDescent="0.2">
      <c r="A1996" s="266" t="s">
        <v>172</v>
      </c>
      <c r="B1996" s="267" t="s">
        <v>172</v>
      </c>
      <c r="C1996" s="268" t="s">
        <v>172</v>
      </c>
      <c r="D1996" s="99" t="s">
        <v>27</v>
      </c>
      <c r="E1996" s="54">
        <v>5000474895</v>
      </c>
      <c r="F1996" s="56">
        <v>24</v>
      </c>
      <c r="G1996" s="54" t="s">
        <v>26</v>
      </c>
      <c r="H1996" s="54" t="s">
        <v>52</v>
      </c>
      <c r="I1996" s="54">
        <v>10</v>
      </c>
      <c r="J1996" s="57">
        <v>223</v>
      </c>
      <c r="K1996" s="57"/>
      <c r="L1996" s="57">
        <v>178</v>
      </c>
      <c r="M1996" s="57"/>
      <c r="N1996" s="57">
        <v>139</v>
      </c>
      <c r="O1996" s="57"/>
      <c r="P1996" s="57">
        <v>108</v>
      </c>
      <c r="Q1996" s="57"/>
      <c r="R1996" s="57">
        <v>132</v>
      </c>
      <c r="S1996" s="57"/>
      <c r="T1996" s="57">
        <v>185</v>
      </c>
      <c r="U1996" s="57"/>
    </row>
    <row r="1997" spans="1:21" x14ac:dyDescent="0.2">
      <c r="A1997" s="266" t="s">
        <v>172</v>
      </c>
      <c r="B1997" s="267" t="s">
        <v>172</v>
      </c>
      <c r="C1997" s="268" t="s">
        <v>172</v>
      </c>
      <c r="D1997" s="99" t="s">
        <v>27</v>
      </c>
      <c r="E1997" s="54">
        <v>5001816511</v>
      </c>
      <c r="F1997" s="56">
        <v>24</v>
      </c>
      <c r="G1997" s="54" t="s">
        <v>26</v>
      </c>
      <c r="H1997" s="54" t="s">
        <v>52</v>
      </c>
      <c r="I1997" s="54">
        <v>10</v>
      </c>
      <c r="J1997" s="57">
        <v>221</v>
      </c>
      <c r="K1997" s="57"/>
      <c r="L1997" s="57">
        <v>177</v>
      </c>
      <c r="M1997" s="57"/>
      <c r="N1997" s="57">
        <v>137</v>
      </c>
      <c r="O1997" s="57"/>
      <c r="P1997" s="57">
        <v>106</v>
      </c>
      <c r="Q1997" s="57"/>
      <c r="R1997" s="57">
        <v>128</v>
      </c>
      <c r="S1997" s="57"/>
      <c r="T1997" s="57">
        <v>184</v>
      </c>
      <c r="U1997" s="57"/>
    </row>
    <row r="1998" spans="1:21" x14ac:dyDescent="0.2">
      <c r="A1998" s="266" t="s">
        <v>172</v>
      </c>
      <c r="B1998" s="267" t="s">
        <v>172</v>
      </c>
      <c r="C1998" s="268" t="s">
        <v>172</v>
      </c>
      <c r="D1998" s="99" t="s">
        <v>27</v>
      </c>
      <c r="E1998" s="54">
        <v>5001846602</v>
      </c>
      <c r="F1998" s="56">
        <v>24</v>
      </c>
      <c r="G1998" s="54" t="s">
        <v>19</v>
      </c>
      <c r="H1998" s="54" t="s">
        <v>52</v>
      </c>
      <c r="I1998" s="54">
        <v>10</v>
      </c>
      <c r="J1998" s="57">
        <v>230</v>
      </c>
      <c r="K1998" s="57"/>
      <c r="L1998" s="57">
        <v>184</v>
      </c>
      <c r="M1998" s="57"/>
      <c r="N1998" s="57">
        <v>143</v>
      </c>
      <c r="O1998" s="57"/>
      <c r="P1998" s="57">
        <v>113</v>
      </c>
      <c r="Q1998" s="57"/>
      <c r="R1998" s="57">
        <v>137</v>
      </c>
      <c r="S1998" s="57"/>
      <c r="T1998" s="57">
        <v>193</v>
      </c>
      <c r="U1998" s="57"/>
    </row>
    <row r="1999" spans="1:21" x14ac:dyDescent="0.2">
      <c r="A1999" s="266" t="s">
        <v>172</v>
      </c>
      <c r="B1999" s="267" t="s">
        <v>172</v>
      </c>
      <c r="C1999" s="268" t="s">
        <v>172</v>
      </c>
      <c r="D1999" s="99" t="s">
        <v>27</v>
      </c>
      <c r="E1999" s="54">
        <v>5000186339</v>
      </c>
      <c r="F1999" s="56">
        <v>24</v>
      </c>
      <c r="G1999" s="54" t="s">
        <v>26</v>
      </c>
      <c r="H1999" s="54" t="s">
        <v>52</v>
      </c>
      <c r="I1999" s="54">
        <v>10</v>
      </c>
      <c r="J1999" s="57">
        <v>422</v>
      </c>
      <c r="K1999" s="57"/>
      <c r="L1999" s="57">
        <v>361</v>
      </c>
      <c r="M1999" s="57"/>
      <c r="N1999" s="57">
        <v>259</v>
      </c>
      <c r="O1999" s="57"/>
      <c r="P1999" s="57">
        <v>226</v>
      </c>
      <c r="Q1999" s="57"/>
      <c r="R1999" s="57">
        <v>294</v>
      </c>
      <c r="S1999" s="57"/>
      <c r="T1999" s="57">
        <v>412</v>
      </c>
      <c r="U1999" s="57"/>
    </row>
    <row r="2000" spans="1:21" x14ac:dyDescent="0.2">
      <c r="A2000" s="266" t="s">
        <v>172</v>
      </c>
      <c r="B2000" s="267" t="s">
        <v>172</v>
      </c>
      <c r="C2000" s="268" t="s">
        <v>172</v>
      </c>
      <c r="D2000" s="99" t="s">
        <v>27</v>
      </c>
      <c r="E2000" s="54">
        <v>5000475312</v>
      </c>
      <c r="F2000" s="56">
        <v>24</v>
      </c>
      <c r="G2000" s="54" t="s">
        <v>26</v>
      </c>
      <c r="H2000" s="54" t="s">
        <v>52</v>
      </c>
      <c r="I2000" s="54">
        <v>10</v>
      </c>
      <c r="J2000" s="57">
        <v>434</v>
      </c>
      <c r="K2000" s="57"/>
      <c r="L2000" s="57">
        <v>343</v>
      </c>
      <c r="M2000" s="57"/>
      <c r="N2000" s="57">
        <v>257</v>
      </c>
      <c r="O2000" s="57"/>
      <c r="P2000" s="57">
        <v>214</v>
      </c>
      <c r="Q2000" s="57"/>
      <c r="R2000" s="57">
        <v>278.41899999999998</v>
      </c>
      <c r="S2000" s="57"/>
      <c r="T2000" s="57">
        <v>417.44400000000002</v>
      </c>
      <c r="U2000" s="57"/>
    </row>
    <row r="2001" spans="1:21" x14ac:dyDescent="0.2">
      <c r="A2001" s="266" t="s">
        <v>172</v>
      </c>
      <c r="B2001" s="267" t="s">
        <v>172</v>
      </c>
      <c r="C2001" s="268" t="s">
        <v>172</v>
      </c>
      <c r="D2001" s="99" t="s">
        <v>27</v>
      </c>
      <c r="E2001" s="54">
        <v>5000017181</v>
      </c>
      <c r="F2001" s="56">
        <v>24</v>
      </c>
      <c r="G2001" s="54" t="s">
        <v>26</v>
      </c>
      <c r="H2001" s="54" t="s">
        <v>52</v>
      </c>
      <c r="I2001" s="54">
        <v>10</v>
      </c>
      <c r="J2001" s="57">
        <v>910</v>
      </c>
      <c r="K2001" s="57">
        <v>680</v>
      </c>
      <c r="L2001" s="57">
        <v>660</v>
      </c>
      <c r="M2001" s="57">
        <v>560</v>
      </c>
      <c r="N2001" s="57">
        <v>420</v>
      </c>
      <c r="O2001" s="57">
        <v>420</v>
      </c>
      <c r="P2001" s="57">
        <v>410</v>
      </c>
      <c r="Q2001" s="57">
        <v>490</v>
      </c>
      <c r="R2001" s="57">
        <v>550</v>
      </c>
      <c r="S2001" s="57">
        <v>690</v>
      </c>
      <c r="T2001" s="57">
        <v>760</v>
      </c>
      <c r="U2001" s="57">
        <v>940</v>
      </c>
    </row>
    <row r="2002" spans="1:21" x14ac:dyDescent="0.2">
      <c r="A2002" s="266" t="s">
        <v>172</v>
      </c>
      <c r="B2002" s="267" t="s">
        <v>172</v>
      </c>
      <c r="C2002" s="268" t="s">
        <v>172</v>
      </c>
      <c r="D2002" s="99" t="s">
        <v>27</v>
      </c>
      <c r="E2002" s="54">
        <v>5000059865</v>
      </c>
      <c r="F2002" s="56">
        <v>24</v>
      </c>
      <c r="G2002" s="54" t="s">
        <v>26</v>
      </c>
      <c r="H2002" s="54" t="s">
        <v>52</v>
      </c>
      <c r="I2002" s="54">
        <v>10</v>
      </c>
      <c r="J2002" s="57">
        <v>258</v>
      </c>
      <c r="K2002" s="57">
        <v>218</v>
      </c>
      <c r="L2002" s="57">
        <v>224</v>
      </c>
      <c r="M2002" s="57">
        <v>233</v>
      </c>
      <c r="N2002" s="57">
        <v>254</v>
      </c>
      <c r="O2002" s="57">
        <v>213</v>
      </c>
      <c r="P2002" s="57">
        <v>224</v>
      </c>
      <c r="Q2002" s="57">
        <v>265</v>
      </c>
      <c r="R2002" s="57">
        <v>238</v>
      </c>
      <c r="S2002" s="57">
        <v>232</v>
      </c>
      <c r="T2002" s="57">
        <v>260</v>
      </c>
      <c r="U2002" s="57">
        <v>255</v>
      </c>
    </row>
    <row r="2003" spans="1:21" x14ac:dyDescent="0.2">
      <c r="A2003" s="266" t="s">
        <v>172</v>
      </c>
      <c r="B2003" s="267" t="s">
        <v>172</v>
      </c>
      <c r="C2003" s="268" t="s">
        <v>172</v>
      </c>
      <c r="D2003" s="99" t="s">
        <v>28</v>
      </c>
      <c r="E2003" s="54">
        <v>5002162496</v>
      </c>
      <c r="F2003" s="56">
        <v>24</v>
      </c>
      <c r="G2003" s="54" t="s">
        <v>26</v>
      </c>
      <c r="H2003" s="54" t="s">
        <v>52</v>
      </c>
      <c r="I2003" s="54">
        <v>18</v>
      </c>
      <c r="J2003" s="57">
        <v>1527</v>
      </c>
      <c r="K2003" s="57"/>
      <c r="L2003" s="57">
        <v>1519</v>
      </c>
      <c r="M2003" s="57"/>
      <c r="N2003" s="57">
        <v>1488</v>
      </c>
      <c r="O2003" s="57"/>
      <c r="P2003" s="57">
        <v>1431</v>
      </c>
      <c r="Q2003" s="57"/>
      <c r="R2003" s="57">
        <v>1375</v>
      </c>
      <c r="S2003" s="57"/>
      <c r="T2003" s="57">
        <v>1426</v>
      </c>
      <c r="U2003" s="57"/>
    </row>
    <row r="2004" spans="1:21" x14ac:dyDescent="0.2">
      <c r="A2004" s="266" t="s">
        <v>172</v>
      </c>
      <c r="B2004" s="267" t="s">
        <v>172</v>
      </c>
      <c r="C2004" s="268" t="s">
        <v>172</v>
      </c>
      <c r="D2004" s="99" t="s">
        <v>28</v>
      </c>
      <c r="E2004" s="54">
        <v>5002214177</v>
      </c>
      <c r="F2004" s="56">
        <v>24</v>
      </c>
      <c r="G2004" s="54" t="s">
        <v>26</v>
      </c>
      <c r="H2004" s="54" t="s">
        <v>52</v>
      </c>
      <c r="I2004" s="54">
        <v>18</v>
      </c>
      <c r="J2004" s="57">
        <v>3164</v>
      </c>
      <c r="K2004" s="57">
        <v>2974</v>
      </c>
      <c r="L2004" s="57">
        <v>3088</v>
      </c>
      <c r="M2004" s="57">
        <v>2959</v>
      </c>
      <c r="N2004" s="57">
        <v>3266</v>
      </c>
      <c r="O2004" s="57">
        <v>3110</v>
      </c>
      <c r="P2004" s="57">
        <v>3509</v>
      </c>
      <c r="Q2004" s="57">
        <v>3201</v>
      </c>
      <c r="R2004" s="57">
        <v>3318</v>
      </c>
      <c r="S2004" s="57">
        <v>3138</v>
      </c>
      <c r="T2004" s="57">
        <v>3100</v>
      </c>
      <c r="U2004" s="57">
        <v>3223</v>
      </c>
    </row>
    <row r="2005" spans="1:21" x14ac:dyDescent="0.2">
      <c r="A2005" s="266" t="s">
        <v>172</v>
      </c>
      <c r="B2005" s="267" t="s">
        <v>172</v>
      </c>
      <c r="C2005" s="268" t="s">
        <v>172</v>
      </c>
      <c r="D2005" s="99" t="s">
        <v>28</v>
      </c>
      <c r="E2005" s="54">
        <v>5001514541</v>
      </c>
      <c r="F2005" s="56">
        <v>24</v>
      </c>
      <c r="G2005" s="54" t="s">
        <v>26</v>
      </c>
      <c r="H2005" s="54" t="s">
        <v>52</v>
      </c>
      <c r="I2005" s="54">
        <v>18</v>
      </c>
      <c r="J2005" s="57">
        <v>1880</v>
      </c>
      <c r="K2005" s="57">
        <v>2040</v>
      </c>
      <c r="L2005" s="57">
        <v>2110</v>
      </c>
      <c r="M2005" s="57">
        <v>1990</v>
      </c>
      <c r="N2005" s="57">
        <v>1850</v>
      </c>
      <c r="O2005" s="57">
        <v>2050</v>
      </c>
      <c r="P2005" s="57">
        <v>1950</v>
      </c>
      <c r="Q2005" s="57">
        <v>1920</v>
      </c>
      <c r="R2005" s="57">
        <v>1990</v>
      </c>
      <c r="S2005" s="57">
        <v>1900</v>
      </c>
      <c r="T2005" s="57">
        <v>1820</v>
      </c>
      <c r="U2005" s="57">
        <v>2180</v>
      </c>
    </row>
    <row r="2006" spans="1:21" x14ac:dyDescent="0.2">
      <c r="A2006" s="266" t="s">
        <v>172</v>
      </c>
      <c r="B2006" s="267" t="s">
        <v>172</v>
      </c>
      <c r="C2006" s="268" t="s">
        <v>172</v>
      </c>
      <c r="D2006" s="99" t="s">
        <v>28</v>
      </c>
      <c r="E2006" s="54">
        <v>5002210306</v>
      </c>
      <c r="F2006" s="56">
        <v>24</v>
      </c>
      <c r="G2006" s="54" t="s">
        <v>26</v>
      </c>
      <c r="H2006" s="54" t="s">
        <v>52</v>
      </c>
      <c r="I2006" s="54">
        <v>18</v>
      </c>
      <c r="J2006" s="57">
        <v>3165</v>
      </c>
      <c r="K2006" s="57">
        <v>3291</v>
      </c>
      <c r="L2006" s="57">
        <v>3304</v>
      </c>
      <c r="M2006" s="57">
        <v>4135</v>
      </c>
      <c r="N2006" s="57">
        <v>6615</v>
      </c>
      <c r="O2006" s="57">
        <v>6426</v>
      </c>
      <c r="P2006" s="57">
        <v>6512</v>
      </c>
      <c r="Q2006" s="57">
        <v>6813</v>
      </c>
      <c r="R2006" s="57">
        <v>7218</v>
      </c>
      <c r="S2006" s="57">
        <v>7195</v>
      </c>
      <c r="T2006" s="57">
        <v>7894</v>
      </c>
      <c r="U2006" s="57">
        <v>7561</v>
      </c>
    </row>
    <row r="2007" spans="1:21" x14ac:dyDescent="0.2">
      <c r="A2007" s="266" t="s">
        <v>172</v>
      </c>
      <c r="B2007" s="267" t="s">
        <v>172</v>
      </c>
      <c r="C2007" s="268" t="s">
        <v>172</v>
      </c>
      <c r="D2007" s="99" t="s">
        <v>28</v>
      </c>
      <c r="E2007" s="54">
        <v>5002266901</v>
      </c>
      <c r="F2007" s="56">
        <v>24</v>
      </c>
      <c r="G2007" s="54" t="s">
        <v>26</v>
      </c>
      <c r="H2007" s="54" t="s">
        <v>52</v>
      </c>
      <c r="I2007" s="54">
        <v>18</v>
      </c>
      <c r="J2007" s="57">
        <v>8692</v>
      </c>
      <c r="K2007" s="57">
        <v>8178</v>
      </c>
      <c r="L2007" s="57">
        <v>9810</v>
      </c>
      <c r="M2007" s="57">
        <v>10088</v>
      </c>
      <c r="N2007" s="57">
        <v>11367</v>
      </c>
      <c r="O2007" s="57">
        <v>10642</v>
      </c>
      <c r="P2007" s="57">
        <v>11744</v>
      </c>
      <c r="Q2007" s="57">
        <v>11238</v>
      </c>
      <c r="R2007" s="57">
        <v>11471</v>
      </c>
      <c r="S2007" s="57">
        <v>12365</v>
      </c>
      <c r="T2007" s="57">
        <v>11185</v>
      </c>
      <c r="U2007" s="57">
        <v>11495</v>
      </c>
    </row>
    <row r="2008" spans="1:21" x14ac:dyDescent="0.2">
      <c r="A2008" s="266" t="s">
        <v>172</v>
      </c>
      <c r="B2008" s="267" t="s">
        <v>172</v>
      </c>
      <c r="C2008" s="268" t="s">
        <v>172</v>
      </c>
      <c r="D2008" s="99" t="s">
        <v>27</v>
      </c>
      <c r="E2008" s="54">
        <v>5000993289</v>
      </c>
      <c r="F2008" s="55">
        <v>25</v>
      </c>
      <c r="G2008" s="54" t="s">
        <v>25</v>
      </c>
      <c r="H2008" s="54" t="s">
        <v>52</v>
      </c>
      <c r="I2008" s="54">
        <v>10</v>
      </c>
      <c r="J2008" s="57">
        <v>67320</v>
      </c>
      <c r="K2008" s="57">
        <v>65520</v>
      </c>
      <c r="L2008" s="57">
        <v>56640</v>
      </c>
      <c r="M2008" s="57">
        <v>46560</v>
      </c>
      <c r="N2008" s="57">
        <v>36600</v>
      </c>
      <c r="O2008" s="57">
        <v>59280</v>
      </c>
      <c r="P2008" s="57">
        <v>60360</v>
      </c>
      <c r="Q2008" s="57">
        <v>66960</v>
      </c>
      <c r="R2008" s="57">
        <v>60360</v>
      </c>
      <c r="S2008" s="57">
        <v>65520</v>
      </c>
      <c r="T2008" s="57">
        <v>86760</v>
      </c>
      <c r="U2008" s="57">
        <v>78480</v>
      </c>
    </row>
    <row r="2009" spans="1:21" x14ac:dyDescent="0.2">
      <c r="A2009" s="266" t="s">
        <v>172</v>
      </c>
      <c r="B2009" s="267" t="s">
        <v>172</v>
      </c>
      <c r="C2009" s="268" t="s">
        <v>172</v>
      </c>
      <c r="D2009" s="99" t="s">
        <v>27</v>
      </c>
      <c r="E2009" s="54">
        <v>5000143277</v>
      </c>
      <c r="F2009" s="55">
        <v>25</v>
      </c>
      <c r="G2009" s="54" t="s">
        <v>25</v>
      </c>
      <c r="H2009" s="54" t="s">
        <v>52</v>
      </c>
      <c r="I2009" s="54">
        <v>10</v>
      </c>
      <c r="J2009" s="57">
        <v>67920</v>
      </c>
      <c r="K2009" s="57">
        <v>70800</v>
      </c>
      <c r="L2009" s="57">
        <v>62160</v>
      </c>
      <c r="M2009" s="57">
        <v>49560</v>
      </c>
      <c r="N2009" s="57">
        <v>39960</v>
      </c>
      <c r="O2009" s="57">
        <v>60240</v>
      </c>
      <c r="P2009" s="57">
        <v>59880</v>
      </c>
      <c r="Q2009" s="57">
        <v>65520</v>
      </c>
      <c r="R2009" s="57">
        <v>59400</v>
      </c>
      <c r="S2009" s="57">
        <v>60360</v>
      </c>
      <c r="T2009" s="57">
        <v>74280</v>
      </c>
      <c r="U2009" s="57">
        <v>86640</v>
      </c>
    </row>
    <row r="2010" spans="1:21" x14ac:dyDescent="0.2">
      <c r="A2010" s="266" t="s">
        <v>172</v>
      </c>
      <c r="B2010" s="267" t="s">
        <v>172</v>
      </c>
      <c r="C2010" s="268" t="s">
        <v>172</v>
      </c>
      <c r="D2010" s="99" t="s">
        <v>27</v>
      </c>
      <c r="E2010" s="54">
        <v>5000130172</v>
      </c>
      <c r="F2010" s="55">
        <v>25</v>
      </c>
      <c r="G2010" s="54" t="s">
        <v>25</v>
      </c>
      <c r="H2010" s="54" t="s">
        <v>52</v>
      </c>
      <c r="I2010" s="54">
        <v>10</v>
      </c>
      <c r="J2010" s="57">
        <v>61920</v>
      </c>
      <c r="K2010" s="57">
        <v>70080</v>
      </c>
      <c r="L2010" s="57">
        <v>54840</v>
      </c>
      <c r="M2010" s="57">
        <v>46680</v>
      </c>
      <c r="N2010" s="57">
        <v>36480</v>
      </c>
      <c r="O2010" s="57">
        <v>50280</v>
      </c>
      <c r="P2010" s="57">
        <v>50280</v>
      </c>
      <c r="Q2010" s="57">
        <v>56160</v>
      </c>
      <c r="R2010" s="57">
        <v>46680</v>
      </c>
      <c r="S2010" s="57">
        <v>57120</v>
      </c>
      <c r="T2010" s="57">
        <v>84120</v>
      </c>
      <c r="U2010" s="57">
        <v>88200</v>
      </c>
    </row>
    <row r="2011" spans="1:21" x14ac:dyDescent="0.2">
      <c r="A2011" s="266" t="s">
        <v>172</v>
      </c>
      <c r="B2011" s="267" t="s">
        <v>172</v>
      </c>
      <c r="C2011" s="268" t="s">
        <v>172</v>
      </c>
      <c r="D2011" s="99" t="s">
        <v>27</v>
      </c>
      <c r="E2011" s="54">
        <v>5001350875</v>
      </c>
      <c r="F2011" s="55">
        <v>25</v>
      </c>
      <c r="G2011" s="54" t="s">
        <v>25</v>
      </c>
      <c r="H2011" s="54" t="s">
        <v>52</v>
      </c>
      <c r="I2011" s="54">
        <v>10</v>
      </c>
      <c r="J2011" s="57">
        <v>16560</v>
      </c>
      <c r="K2011" s="57">
        <v>16800</v>
      </c>
      <c r="L2011" s="57">
        <v>18080</v>
      </c>
      <c r="M2011" s="57">
        <v>18480</v>
      </c>
      <c r="N2011" s="57">
        <v>16960</v>
      </c>
      <c r="O2011" s="57">
        <v>22000</v>
      </c>
      <c r="P2011" s="57">
        <v>23280</v>
      </c>
      <c r="Q2011" s="57">
        <v>22000</v>
      </c>
      <c r="R2011" s="57">
        <v>21200</v>
      </c>
      <c r="S2011" s="57">
        <v>20000</v>
      </c>
      <c r="T2011" s="57">
        <v>19520</v>
      </c>
      <c r="U2011" s="57">
        <v>17360</v>
      </c>
    </row>
    <row r="2012" spans="1:21" x14ac:dyDescent="0.2">
      <c r="A2012" s="266" t="s">
        <v>172</v>
      </c>
      <c r="B2012" s="267" t="s">
        <v>172</v>
      </c>
      <c r="C2012" s="268" t="s">
        <v>172</v>
      </c>
      <c r="D2012" s="99" t="s">
        <v>27</v>
      </c>
      <c r="E2012" s="54">
        <v>5001034055</v>
      </c>
      <c r="F2012" s="55">
        <v>25</v>
      </c>
      <c r="G2012" s="54" t="s">
        <v>25</v>
      </c>
      <c r="H2012" s="54" t="s">
        <v>52</v>
      </c>
      <c r="I2012" s="54">
        <v>10</v>
      </c>
      <c r="J2012" s="57">
        <v>71880</v>
      </c>
      <c r="K2012" s="57">
        <v>106200</v>
      </c>
      <c r="L2012" s="57">
        <v>112680</v>
      </c>
      <c r="M2012" s="57">
        <v>112560</v>
      </c>
      <c r="N2012" s="57">
        <v>105000</v>
      </c>
      <c r="O2012" s="57">
        <v>141360</v>
      </c>
      <c r="P2012" s="57">
        <v>134880</v>
      </c>
      <c r="Q2012" s="57">
        <v>114360</v>
      </c>
      <c r="R2012" s="57">
        <v>57120</v>
      </c>
      <c r="S2012" s="57">
        <v>35160</v>
      </c>
      <c r="T2012" s="57">
        <v>78840</v>
      </c>
      <c r="U2012" s="57">
        <v>96360</v>
      </c>
    </row>
    <row r="2013" spans="1:21" x14ac:dyDescent="0.2">
      <c r="A2013" s="266" t="s">
        <v>172</v>
      </c>
      <c r="B2013" s="267" t="s">
        <v>172</v>
      </c>
      <c r="C2013" s="268" t="s">
        <v>172</v>
      </c>
      <c r="D2013" s="99" t="s">
        <v>27</v>
      </c>
      <c r="E2013" s="54">
        <v>5000540199</v>
      </c>
      <c r="F2013" s="56">
        <v>24</v>
      </c>
      <c r="G2013" s="54" t="s">
        <v>26</v>
      </c>
      <c r="H2013" s="54" t="s">
        <v>52</v>
      </c>
      <c r="I2013" s="54">
        <v>10</v>
      </c>
      <c r="J2013" s="57">
        <v>2262</v>
      </c>
      <c r="K2013" s="57">
        <v>2247</v>
      </c>
      <c r="L2013" s="57">
        <v>2587</v>
      </c>
      <c r="M2013" s="57">
        <v>2162</v>
      </c>
      <c r="N2013" s="57">
        <v>1628</v>
      </c>
      <c r="O2013" s="57">
        <v>1277</v>
      </c>
      <c r="P2013" s="57">
        <v>1182</v>
      </c>
      <c r="Q2013" s="57">
        <v>752</v>
      </c>
      <c r="R2013" s="57">
        <v>896</v>
      </c>
      <c r="S2013" s="57">
        <v>1059</v>
      </c>
      <c r="T2013" s="57">
        <v>1453</v>
      </c>
      <c r="U2013" s="57">
        <v>2169</v>
      </c>
    </row>
    <row r="2014" spans="1:21" x14ac:dyDescent="0.2">
      <c r="A2014" s="266" t="s">
        <v>172</v>
      </c>
      <c r="B2014" s="267" t="s">
        <v>172</v>
      </c>
      <c r="C2014" s="268" t="s">
        <v>172</v>
      </c>
      <c r="D2014" s="99" t="s">
        <v>27</v>
      </c>
      <c r="E2014" s="54">
        <v>5000177893</v>
      </c>
      <c r="F2014" s="55">
        <v>25</v>
      </c>
      <c r="G2014" s="54" t="s">
        <v>25</v>
      </c>
      <c r="H2014" s="54" t="s">
        <v>52</v>
      </c>
      <c r="I2014" s="54">
        <v>10</v>
      </c>
      <c r="J2014" s="57">
        <v>52080</v>
      </c>
      <c r="K2014" s="57">
        <v>53040</v>
      </c>
      <c r="L2014" s="57">
        <v>54480</v>
      </c>
      <c r="M2014" s="57">
        <v>49560</v>
      </c>
      <c r="N2014" s="57">
        <v>48000</v>
      </c>
      <c r="O2014" s="57">
        <v>44040</v>
      </c>
      <c r="P2014" s="57">
        <v>56040</v>
      </c>
      <c r="Q2014" s="57">
        <v>50520</v>
      </c>
      <c r="R2014" s="57">
        <v>55080</v>
      </c>
      <c r="S2014" s="57">
        <v>47280</v>
      </c>
      <c r="T2014" s="57">
        <v>44160</v>
      </c>
      <c r="U2014" s="57">
        <v>50520</v>
      </c>
    </row>
    <row r="2015" spans="1:21" x14ac:dyDescent="0.2">
      <c r="A2015" s="266" t="s">
        <v>172</v>
      </c>
      <c r="B2015" s="267" t="s">
        <v>172</v>
      </c>
      <c r="C2015" s="268" t="s">
        <v>172</v>
      </c>
      <c r="D2015" s="99" t="s">
        <v>27</v>
      </c>
      <c r="E2015" s="54">
        <v>5000939149</v>
      </c>
      <c r="F2015" s="55">
        <v>31</v>
      </c>
      <c r="G2015" s="54" t="s">
        <v>23</v>
      </c>
      <c r="H2015" s="54" t="s">
        <v>52</v>
      </c>
      <c r="I2015" s="54">
        <v>10</v>
      </c>
      <c r="J2015" s="57">
        <v>1372800</v>
      </c>
      <c r="K2015" s="57">
        <v>1420800</v>
      </c>
      <c r="L2015" s="57">
        <v>1452000</v>
      </c>
      <c r="M2015" s="57">
        <v>1370400</v>
      </c>
      <c r="N2015" s="57">
        <v>1504800</v>
      </c>
      <c r="O2015" s="57">
        <v>1473600</v>
      </c>
      <c r="P2015" s="57">
        <v>1857600</v>
      </c>
      <c r="Q2015" s="57">
        <v>1785600</v>
      </c>
      <c r="R2015" s="57">
        <v>2028000</v>
      </c>
      <c r="S2015" s="57">
        <v>1680000</v>
      </c>
      <c r="T2015" s="57">
        <v>1365600</v>
      </c>
      <c r="U2015" s="57">
        <v>1596000</v>
      </c>
    </row>
    <row r="2016" spans="1:21" x14ac:dyDescent="0.2">
      <c r="A2016" s="266" t="s">
        <v>172</v>
      </c>
      <c r="B2016" s="267" t="s">
        <v>172</v>
      </c>
      <c r="C2016" s="268" t="s">
        <v>172</v>
      </c>
      <c r="D2016" s="99" t="s">
        <v>28</v>
      </c>
      <c r="E2016" s="54">
        <v>5002107049</v>
      </c>
      <c r="F2016" s="56">
        <v>24</v>
      </c>
      <c r="G2016" s="54" t="s">
        <v>26</v>
      </c>
      <c r="H2016" s="54" t="s">
        <v>52</v>
      </c>
      <c r="I2016" s="54">
        <v>18</v>
      </c>
      <c r="J2016" s="57">
        <v>3733</v>
      </c>
      <c r="K2016" s="57">
        <v>3313</v>
      </c>
      <c r="L2016" s="57">
        <v>3343</v>
      </c>
      <c r="M2016" s="57">
        <v>3306</v>
      </c>
      <c r="N2016" s="57">
        <v>3745</v>
      </c>
      <c r="O2016" s="57">
        <v>3565</v>
      </c>
      <c r="P2016" s="57">
        <v>3495</v>
      </c>
      <c r="Q2016" s="57">
        <v>3830</v>
      </c>
      <c r="R2016" s="57">
        <v>3482</v>
      </c>
      <c r="S2016" s="57">
        <v>3498</v>
      </c>
      <c r="T2016" s="57">
        <v>3767</v>
      </c>
      <c r="U2016" s="57">
        <v>3666</v>
      </c>
    </row>
    <row r="2017" spans="1:21" x14ac:dyDescent="0.2">
      <c r="A2017" s="266" t="s">
        <v>172</v>
      </c>
      <c r="B2017" s="267" t="s">
        <v>172</v>
      </c>
      <c r="C2017" s="268" t="s">
        <v>172</v>
      </c>
      <c r="D2017" s="99" t="s">
        <v>28</v>
      </c>
      <c r="E2017" s="54">
        <v>5002215660</v>
      </c>
      <c r="F2017" s="56">
        <v>24</v>
      </c>
      <c r="G2017" s="54" t="s">
        <v>26</v>
      </c>
      <c r="H2017" s="54" t="s">
        <v>52</v>
      </c>
      <c r="I2017" s="54">
        <v>18</v>
      </c>
      <c r="J2017" s="57">
        <v>3900</v>
      </c>
      <c r="K2017" s="57">
        <v>3381</v>
      </c>
      <c r="L2017" s="57">
        <v>3390</v>
      </c>
      <c r="M2017" s="57">
        <v>3527</v>
      </c>
      <c r="N2017" s="57">
        <v>3379</v>
      </c>
      <c r="O2017" s="57">
        <v>3878</v>
      </c>
      <c r="P2017" s="57">
        <v>4578</v>
      </c>
      <c r="Q2017" s="57">
        <v>4346</v>
      </c>
      <c r="R2017" s="57">
        <v>4193</v>
      </c>
      <c r="S2017" s="57">
        <v>3594</v>
      </c>
      <c r="T2017" s="57">
        <v>3263</v>
      </c>
      <c r="U2017" s="57">
        <v>3466</v>
      </c>
    </row>
    <row r="2018" spans="1:21" x14ac:dyDescent="0.2">
      <c r="A2018" s="266" t="s">
        <v>172</v>
      </c>
      <c r="B2018" s="267" t="s">
        <v>172</v>
      </c>
      <c r="C2018" s="268" t="s">
        <v>172</v>
      </c>
      <c r="D2018" s="99" t="s">
        <v>28</v>
      </c>
      <c r="E2018" s="54">
        <v>5000322355</v>
      </c>
      <c r="F2018" s="55">
        <v>25</v>
      </c>
      <c r="G2018" s="54" t="s">
        <v>25</v>
      </c>
      <c r="H2018" s="54" t="s">
        <v>52</v>
      </c>
      <c r="I2018" s="54">
        <v>18</v>
      </c>
      <c r="J2018" s="57">
        <v>12520</v>
      </c>
      <c r="K2018" s="57">
        <v>12200</v>
      </c>
      <c r="L2018" s="57">
        <v>14080</v>
      </c>
      <c r="M2018" s="57">
        <v>17320</v>
      </c>
      <c r="N2018" s="57">
        <v>16760</v>
      </c>
      <c r="O2018" s="57">
        <v>23320</v>
      </c>
      <c r="P2018" s="57">
        <v>22400</v>
      </c>
      <c r="Q2018" s="57">
        <v>21080</v>
      </c>
      <c r="R2018" s="57">
        <v>14320</v>
      </c>
      <c r="S2018" s="57">
        <v>13720</v>
      </c>
      <c r="T2018" s="57">
        <v>12880</v>
      </c>
      <c r="U2018" s="57">
        <v>13000</v>
      </c>
    </row>
    <row r="2019" spans="1:21" x14ac:dyDescent="0.2">
      <c r="A2019" s="266" t="s">
        <v>172</v>
      </c>
      <c r="B2019" s="267" t="s">
        <v>172</v>
      </c>
      <c r="C2019" s="268" t="s">
        <v>172</v>
      </c>
      <c r="D2019" s="99" t="s">
        <v>28</v>
      </c>
      <c r="E2019" s="54">
        <v>5001682141</v>
      </c>
      <c r="F2019" s="55">
        <v>25</v>
      </c>
      <c r="G2019" s="54" t="s">
        <v>25</v>
      </c>
      <c r="H2019" s="54" t="s">
        <v>52</v>
      </c>
      <c r="I2019" s="54">
        <v>18</v>
      </c>
      <c r="J2019" s="57">
        <v>18800</v>
      </c>
      <c r="K2019" s="57">
        <v>18240</v>
      </c>
      <c r="L2019" s="57">
        <v>18880</v>
      </c>
      <c r="M2019" s="57">
        <v>21280</v>
      </c>
      <c r="N2019" s="57">
        <v>20960</v>
      </c>
      <c r="O2019" s="57">
        <v>27200</v>
      </c>
      <c r="P2019" s="57">
        <v>30400</v>
      </c>
      <c r="Q2019" s="57">
        <v>31600</v>
      </c>
      <c r="R2019" s="57">
        <v>24960</v>
      </c>
      <c r="S2019" s="57">
        <v>24320</v>
      </c>
      <c r="T2019" s="57">
        <v>20840</v>
      </c>
      <c r="U2019" s="57">
        <v>23400</v>
      </c>
    </row>
    <row r="2020" spans="1:21" x14ac:dyDescent="0.2">
      <c r="A2020" s="266" t="s">
        <v>172</v>
      </c>
      <c r="B2020" s="267" t="s">
        <v>172</v>
      </c>
      <c r="C2020" s="268" t="s">
        <v>172</v>
      </c>
      <c r="D2020" s="99" t="s">
        <v>28</v>
      </c>
      <c r="E2020" s="54">
        <v>5000287242</v>
      </c>
      <c r="F2020" s="56">
        <v>24</v>
      </c>
      <c r="G2020" s="54" t="s">
        <v>26</v>
      </c>
      <c r="H2020" s="54" t="s">
        <v>52</v>
      </c>
      <c r="I2020" s="54">
        <v>18</v>
      </c>
      <c r="J2020" s="57">
        <v>8906</v>
      </c>
      <c r="K2020" s="57">
        <v>8573</v>
      </c>
      <c r="L2020" s="57">
        <v>7977</v>
      </c>
      <c r="M2020" s="57">
        <v>7363</v>
      </c>
      <c r="N2020" s="57">
        <v>5867</v>
      </c>
      <c r="O2020" s="57">
        <v>6248</v>
      </c>
      <c r="P2020" s="57">
        <v>1990</v>
      </c>
      <c r="Q2020" s="57">
        <v>1255</v>
      </c>
      <c r="R2020" s="57">
        <v>4272</v>
      </c>
      <c r="S2020" s="57">
        <v>5661</v>
      </c>
      <c r="T2020" s="57">
        <v>4776</v>
      </c>
      <c r="U2020" s="57">
        <v>8110</v>
      </c>
    </row>
    <row r="2021" spans="1:21" x14ac:dyDescent="0.2">
      <c r="A2021" s="266" t="s">
        <v>172</v>
      </c>
      <c r="B2021" s="267" t="s">
        <v>172</v>
      </c>
      <c r="C2021" s="268" t="s">
        <v>172</v>
      </c>
      <c r="D2021" s="99" t="s">
        <v>28</v>
      </c>
      <c r="E2021" s="54">
        <v>5001734775</v>
      </c>
      <c r="F2021" s="55">
        <v>25</v>
      </c>
      <c r="G2021" s="54" t="s">
        <v>25</v>
      </c>
      <c r="H2021" s="54" t="s">
        <v>52</v>
      </c>
      <c r="I2021" s="54">
        <v>18</v>
      </c>
      <c r="J2021" s="57">
        <v>21800</v>
      </c>
      <c r="K2021" s="57">
        <v>19840</v>
      </c>
      <c r="L2021" s="57">
        <v>18400</v>
      </c>
      <c r="M2021" s="57">
        <v>17560</v>
      </c>
      <c r="N2021" s="57">
        <v>16040</v>
      </c>
      <c r="O2021" s="57">
        <v>20880</v>
      </c>
      <c r="P2021" s="57">
        <v>24640</v>
      </c>
      <c r="Q2021" s="57">
        <v>22400</v>
      </c>
      <c r="R2021" s="57">
        <v>15440</v>
      </c>
      <c r="S2021" s="57">
        <v>16600</v>
      </c>
      <c r="T2021" s="57">
        <v>15640</v>
      </c>
      <c r="U2021" s="57">
        <v>18960</v>
      </c>
    </row>
    <row r="2022" spans="1:21" x14ac:dyDescent="0.2">
      <c r="A2022" s="266" t="s">
        <v>172</v>
      </c>
      <c r="B2022" s="267" t="s">
        <v>172</v>
      </c>
      <c r="C2022" s="268" t="s">
        <v>172</v>
      </c>
      <c r="D2022" s="99" t="s">
        <v>28</v>
      </c>
      <c r="E2022" s="54">
        <v>5000492652</v>
      </c>
      <c r="F2022" s="55">
        <v>25</v>
      </c>
      <c r="G2022" s="54" t="s">
        <v>25</v>
      </c>
      <c r="H2022" s="54" t="s">
        <v>52</v>
      </c>
      <c r="I2022" s="54">
        <v>18</v>
      </c>
      <c r="J2022" s="57">
        <v>72600</v>
      </c>
      <c r="K2022" s="57">
        <v>64200</v>
      </c>
      <c r="L2022" s="57">
        <v>63000</v>
      </c>
      <c r="M2022" s="57">
        <v>67500</v>
      </c>
      <c r="N2022" s="57">
        <v>62400</v>
      </c>
      <c r="O2022" s="57">
        <v>58500</v>
      </c>
      <c r="P2022" s="57">
        <v>65100</v>
      </c>
      <c r="Q2022" s="57">
        <v>66600</v>
      </c>
      <c r="R2022" s="57">
        <v>76200</v>
      </c>
      <c r="S2022" s="57">
        <v>99900</v>
      </c>
      <c r="T2022" s="57">
        <v>101400</v>
      </c>
      <c r="U2022" s="57">
        <v>108000</v>
      </c>
    </row>
    <row r="2023" spans="1:21" x14ac:dyDescent="0.2">
      <c r="A2023" s="266" t="s">
        <v>172</v>
      </c>
      <c r="B2023" s="267" t="s">
        <v>172</v>
      </c>
      <c r="C2023" s="268" t="s">
        <v>172</v>
      </c>
      <c r="D2023" s="99" t="s">
        <v>28</v>
      </c>
      <c r="E2023" s="54">
        <v>5000492683</v>
      </c>
      <c r="F2023" s="55">
        <v>26</v>
      </c>
      <c r="G2023" s="54" t="s">
        <v>24</v>
      </c>
      <c r="H2023" s="54" t="s">
        <v>52</v>
      </c>
      <c r="I2023" s="54">
        <v>18</v>
      </c>
      <c r="J2023" s="57">
        <v>190800</v>
      </c>
      <c r="K2023" s="57">
        <v>93300</v>
      </c>
      <c r="L2023" s="57">
        <v>133200</v>
      </c>
      <c r="M2023" s="57">
        <v>141600</v>
      </c>
      <c r="N2023" s="57">
        <v>159300</v>
      </c>
      <c r="O2023" s="57">
        <v>243300</v>
      </c>
      <c r="P2023" s="57">
        <v>309600</v>
      </c>
      <c r="Q2023" s="57">
        <v>345900</v>
      </c>
      <c r="R2023" s="57">
        <v>291900</v>
      </c>
      <c r="S2023" s="57">
        <v>349500</v>
      </c>
      <c r="T2023" s="57">
        <v>552000</v>
      </c>
      <c r="U2023" s="57">
        <v>494700</v>
      </c>
    </row>
    <row r="2024" spans="1:21" x14ac:dyDescent="0.2">
      <c r="A2024" s="266" t="s">
        <v>172</v>
      </c>
      <c r="B2024" s="267" t="s">
        <v>172</v>
      </c>
      <c r="C2024" s="268" t="s">
        <v>172</v>
      </c>
      <c r="D2024" s="99" t="s">
        <v>28</v>
      </c>
      <c r="E2024" s="54">
        <v>5001633554</v>
      </c>
      <c r="F2024" s="55">
        <v>26</v>
      </c>
      <c r="G2024" s="54" t="s">
        <v>24</v>
      </c>
      <c r="H2024" s="54" t="s">
        <v>52</v>
      </c>
      <c r="I2024" s="54">
        <v>18</v>
      </c>
      <c r="J2024" s="57">
        <v>330300</v>
      </c>
      <c r="K2024" s="57">
        <v>303000</v>
      </c>
      <c r="L2024" s="57">
        <v>240000</v>
      </c>
      <c r="M2024" s="57">
        <v>347700</v>
      </c>
      <c r="N2024" s="57">
        <v>206700</v>
      </c>
      <c r="O2024" s="57">
        <v>230100</v>
      </c>
      <c r="P2024" s="57">
        <v>316200</v>
      </c>
      <c r="Q2024" s="57">
        <v>304800</v>
      </c>
      <c r="R2024" s="57">
        <v>282600</v>
      </c>
      <c r="S2024" s="57">
        <v>346500</v>
      </c>
      <c r="T2024" s="57">
        <v>337500</v>
      </c>
      <c r="U2024" s="57">
        <v>383400</v>
      </c>
    </row>
    <row r="2025" spans="1:21" x14ac:dyDescent="0.2">
      <c r="A2025" s="266" t="s">
        <v>172</v>
      </c>
      <c r="B2025" s="267" t="s">
        <v>172</v>
      </c>
      <c r="C2025" s="268" t="s">
        <v>172</v>
      </c>
      <c r="D2025" s="99" t="s">
        <v>28</v>
      </c>
      <c r="E2025" s="54">
        <v>5001726914</v>
      </c>
      <c r="F2025" s="55">
        <v>26</v>
      </c>
      <c r="G2025" s="54" t="s">
        <v>24</v>
      </c>
      <c r="H2025" s="54" t="s">
        <v>52</v>
      </c>
      <c r="I2025" s="54">
        <v>18</v>
      </c>
      <c r="J2025" s="57">
        <v>306000</v>
      </c>
      <c r="K2025" s="57">
        <v>339900</v>
      </c>
      <c r="L2025" s="57">
        <v>334200</v>
      </c>
      <c r="M2025" s="57">
        <v>341400</v>
      </c>
      <c r="N2025" s="57">
        <v>291000</v>
      </c>
      <c r="O2025" s="57">
        <v>287400</v>
      </c>
      <c r="P2025" s="57">
        <v>296400</v>
      </c>
      <c r="Q2025" s="57">
        <v>284700</v>
      </c>
      <c r="R2025" s="57">
        <v>293400</v>
      </c>
      <c r="S2025" s="57">
        <v>341100</v>
      </c>
      <c r="T2025" s="57">
        <v>333600</v>
      </c>
      <c r="U2025" s="57">
        <v>392700</v>
      </c>
    </row>
    <row r="2026" spans="1:21" x14ac:dyDescent="0.2">
      <c r="A2026" s="266" t="s">
        <v>172</v>
      </c>
      <c r="B2026" s="267" t="s">
        <v>172</v>
      </c>
      <c r="C2026" s="268" t="s">
        <v>172</v>
      </c>
      <c r="D2026" s="99" t="s">
        <v>28</v>
      </c>
      <c r="E2026" s="54">
        <v>5000743146</v>
      </c>
      <c r="F2026" s="55">
        <v>26</v>
      </c>
      <c r="G2026" s="54" t="s">
        <v>24</v>
      </c>
      <c r="H2026" s="54" t="s">
        <v>52</v>
      </c>
      <c r="I2026" s="54">
        <v>18</v>
      </c>
      <c r="J2026" s="57">
        <v>244200</v>
      </c>
      <c r="K2026" s="57">
        <v>216000</v>
      </c>
      <c r="L2026" s="57">
        <v>178500</v>
      </c>
      <c r="M2026" s="57">
        <v>174300</v>
      </c>
      <c r="N2026" s="57">
        <v>143400</v>
      </c>
      <c r="O2026" s="57">
        <v>159000</v>
      </c>
      <c r="P2026" s="57">
        <v>201600</v>
      </c>
      <c r="Q2026" s="57">
        <v>190800</v>
      </c>
      <c r="R2026" s="57">
        <v>159000</v>
      </c>
      <c r="S2026" s="57">
        <v>178500</v>
      </c>
      <c r="T2026" s="57">
        <v>192000</v>
      </c>
      <c r="U2026" s="57">
        <v>261900</v>
      </c>
    </row>
    <row r="2027" spans="1:21" x14ac:dyDescent="0.2">
      <c r="A2027" s="266" t="s">
        <v>172</v>
      </c>
      <c r="B2027" s="267" t="s">
        <v>172</v>
      </c>
      <c r="C2027" s="268" t="s">
        <v>172</v>
      </c>
      <c r="D2027" s="99" t="s">
        <v>28</v>
      </c>
      <c r="E2027" s="54">
        <v>5000181915</v>
      </c>
      <c r="F2027" s="55">
        <v>25</v>
      </c>
      <c r="G2027" s="54" t="s">
        <v>25</v>
      </c>
      <c r="H2027" s="54" t="s">
        <v>52</v>
      </c>
      <c r="I2027" s="54">
        <v>18</v>
      </c>
      <c r="J2027" s="57">
        <v>27560</v>
      </c>
      <c r="K2027" s="57">
        <v>25440</v>
      </c>
      <c r="L2027" s="57">
        <v>24720</v>
      </c>
      <c r="M2027" s="57">
        <v>34400</v>
      </c>
      <c r="N2027" s="57">
        <v>31960</v>
      </c>
      <c r="O2027" s="57">
        <v>21240</v>
      </c>
      <c r="P2027" s="57">
        <v>24920</v>
      </c>
      <c r="Q2027" s="57">
        <v>21840</v>
      </c>
      <c r="R2027" s="57">
        <v>20200</v>
      </c>
      <c r="S2027" s="57">
        <v>21120</v>
      </c>
      <c r="T2027" s="57">
        <v>26520</v>
      </c>
      <c r="U2027" s="57">
        <v>37040</v>
      </c>
    </row>
    <row r="2028" spans="1:21" x14ac:dyDescent="0.2">
      <c r="A2028" s="266" t="s">
        <v>172</v>
      </c>
      <c r="B2028" s="267" t="s">
        <v>172</v>
      </c>
      <c r="C2028" s="268" t="s">
        <v>172</v>
      </c>
      <c r="D2028" s="99" t="s">
        <v>28</v>
      </c>
      <c r="E2028" s="54">
        <v>5002249414</v>
      </c>
      <c r="F2028" s="56">
        <v>24</v>
      </c>
      <c r="G2028" s="54" t="s">
        <v>26</v>
      </c>
      <c r="H2028" s="54" t="s">
        <v>52</v>
      </c>
      <c r="I2028" s="54">
        <v>18</v>
      </c>
      <c r="J2028" s="57">
        <v>7755</v>
      </c>
      <c r="K2028" s="57">
        <v>5703</v>
      </c>
      <c r="L2028" s="57">
        <v>4937</v>
      </c>
      <c r="M2028" s="57">
        <v>4484</v>
      </c>
      <c r="N2028" s="57">
        <v>4137</v>
      </c>
      <c r="O2028" s="57">
        <v>3802</v>
      </c>
      <c r="P2028" s="57">
        <v>3718</v>
      </c>
      <c r="Q2028" s="57">
        <v>3252</v>
      </c>
      <c r="R2028" s="57">
        <v>3173</v>
      </c>
      <c r="S2028" s="57">
        <v>3697</v>
      </c>
      <c r="T2028" s="57">
        <v>5127</v>
      </c>
      <c r="U2028" s="57">
        <v>5958</v>
      </c>
    </row>
    <row r="2030" spans="1:21" x14ac:dyDescent="0.2">
      <c r="A2030" s="4" t="s">
        <v>51</v>
      </c>
      <c r="B2030" s="4"/>
    </row>
    <row r="2032" spans="1:21" ht="15" x14ac:dyDescent="0.25">
      <c r="A2032" s="258" t="s">
        <v>171</v>
      </c>
      <c r="B2032" s="259"/>
      <c r="C2032" s="259"/>
      <c r="D2032" s="259"/>
      <c r="E2032" s="259"/>
      <c r="F2032" s="259"/>
      <c r="G2032" s="259"/>
      <c r="H2032" s="259"/>
      <c r="I2032" s="259"/>
      <c r="J2032" s="260"/>
      <c r="K2032" s="260"/>
      <c r="L2032" s="260"/>
      <c r="M2032" s="260"/>
      <c r="N2032" s="260"/>
      <c r="O2032" s="260"/>
      <c r="P2032" s="260"/>
      <c r="Q2032" s="260"/>
      <c r="R2032" s="260"/>
      <c r="S2032" s="260"/>
      <c r="T2032" s="260"/>
      <c r="U2032" s="260"/>
    </row>
  </sheetData>
  <autoFilter ref="A1:U2028"/>
  <mergeCells count="1">
    <mergeCell ref="A2032:U2032"/>
  </mergeCells>
  <pageMargins left="0.7" right="0.7" top="0.75" bottom="0.75" header="0.3" footer="0.3"/>
  <pageSetup orientation="portrait" horizontalDpi="200" verticalDpi="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P29"/>
  <sheetViews>
    <sheetView zoomScaleNormal="100" workbookViewId="0">
      <pane ySplit="8" topLeftCell="A9" activePane="bottomLeft" state="frozen"/>
      <selection pane="bottomLeft" activeCell="D13" sqref="D13"/>
    </sheetView>
  </sheetViews>
  <sheetFormatPr defaultRowHeight="11.25" x14ac:dyDescent="0.2"/>
  <cols>
    <col min="1" max="1" width="1" style="1" customWidth="1"/>
    <col min="2" max="2" width="5.140625" style="1" bestFit="1" customWidth="1"/>
    <col min="3" max="3" width="15.42578125" style="1" customWidth="1"/>
    <col min="4" max="5" width="10.7109375" style="1" bestFit="1" customWidth="1"/>
    <col min="6" max="6" width="7.140625" style="1" bestFit="1" customWidth="1"/>
    <col min="7" max="7" width="10.7109375" style="1" bestFit="1" customWidth="1"/>
    <col min="8" max="8" width="10" style="1" bestFit="1" customWidth="1"/>
    <col min="9" max="9" width="1.5703125" style="1" customWidth="1"/>
    <col min="10" max="10" width="5.140625" style="1" bestFit="1" customWidth="1"/>
    <col min="11" max="11" width="30" style="1" customWidth="1"/>
    <col min="12" max="13" width="10.7109375" style="1" bestFit="1" customWidth="1"/>
    <col min="14" max="14" width="7.140625" style="1" bestFit="1" customWidth="1"/>
    <col min="15" max="15" width="10.7109375" style="1" bestFit="1" customWidth="1"/>
    <col min="16" max="16" width="10" style="1" bestFit="1" customWidth="1"/>
    <col min="17" max="16384" width="9.140625" style="1"/>
  </cols>
  <sheetData>
    <row r="1" spans="1:16" x14ac:dyDescent="0.2">
      <c r="A1" s="240" t="s">
        <v>17</v>
      </c>
      <c r="B1" s="240"/>
      <c r="C1" s="240"/>
      <c r="D1" s="241"/>
      <c r="E1" s="241"/>
      <c r="F1" s="241"/>
      <c r="G1" s="241"/>
      <c r="H1" s="241"/>
      <c r="I1" s="241"/>
      <c r="J1" s="241"/>
      <c r="K1" s="241"/>
      <c r="L1" s="241"/>
      <c r="M1" s="241"/>
      <c r="N1" s="241"/>
      <c r="O1" s="241"/>
      <c r="P1" s="242"/>
    </row>
    <row r="2" spans="1:16" s="4" customFormat="1" ht="15" customHeight="1" x14ac:dyDescent="0.2">
      <c r="A2" s="240" t="s">
        <v>97</v>
      </c>
      <c r="B2" s="240" t="s">
        <v>81</v>
      </c>
      <c r="C2" s="240"/>
      <c r="D2" s="241"/>
      <c r="E2" s="241"/>
      <c r="F2" s="241"/>
      <c r="G2" s="241"/>
      <c r="H2" s="241"/>
      <c r="I2" s="241"/>
      <c r="J2" s="241"/>
      <c r="K2" s="241"/>
      <c r="L2" s="241"/>
      <c r="M2" s="241"/>
      <c r="N2" s="241"/>
      <c r="O2" s="241"/>
      <c r="P2" s="242"/>
    </row>
    <row r="3" spans="1:16" s="4" customFormat="1" ht="15" x14ac:dyDescent="0.25">
      <c r="B3" s="38"/>
      <c r="C3" s="39"/>
      <c r="D3" s="39"/>
      <c r="E3" s="39"/>
      <c r="F3" s="39"/>
      <c r="G3" s="39"/>
      <c r="H3" s="39"/>
      <c r="I3" s="40"/>
      <c r="J3" s="40"/>
      <c r="K3" s="40"/>
      <c r="L3" s="40"/>
      <c r="M3" s="40"/>
      <c r="N3" s="40"/>
      <c r="O3" s="40"/>
      <c r="P3" s="40"/>
    </row>
    <row r="4" spans="1:16" x14ac:dyDescent="0.2">
      <c r="B4" s="6"/>
      <c r="C4" s="7"/>
      <c r="D4" s="7"/>
      <c r="E4" s="8"/>
      <c r="F4" s="7"/>
      <c r="G4" s="7"/>
      <c r="H4" s="9"/>
      <c r="I4" s="4"/>
      <c r="J4" s="6"/>
      <c r="K4" s="7"/>
      <c r="L4" s="7"/>
      <c r="M4" s="8"/>
      <c r="N4" s="7"/>
      <c r="O4" s="7"/>
      <c r="P4" s="9"/>
    </row>
    <row r="5" spans="1:16" x14ac:dyDescent="0.2">
      <c r="B5" s="10"/>
      <c r="C5" s="11"/>
      <c r="D5" s="11"/>
      <c r="E5" s="35" t="s">
        <v>76</v>
      </c>
      <c r="F5" s="11"/>
      <c r="G5" s="12" t="s">
        <v>6</v>
      </c>
      <c r="H5" s="13"/>
      <c r="I5" s="11"/>
      <c r="J5" s="10"/>
      <c r="K5" s="11"/>
      <c r="L5" s="11"/>
      <c r="M5" s="12" t="str">
        <f>E5</f>
        <v xml:space="preserve">2021 PCA </v>
      </c>
      <c r="N5" s="11"/>
      <c r="O5" s="12" t="s">
        <v>6</v>
      </c>
      <c r="P5" s="13"/>
    </row>
    <row r="6" spans="1:16" x14ac:dyDescent="0.2">
      <c r="B6" s="10"/>
      <c r="C6" s="65"/>
      <c r="D6" s="65"/>
      <c r="E6" s="66" t="s">
        <v>3</v>
      </c>
      <c r="F6" s="65"/>
      <c r="G6" s="66" t="s">
        <v>7</v>
      </c>
      <c r="H6" s="67"/>
      <c r="I6" s="65"/>
      <c r="J6" s="68"/>
      <c r="K6" s="65"/>
      <c r="L6" s="65"/>
      <c r="M6" s="66" t="s">
        <v>3</v>
      </c>
      <c r="N6" s="11"/>
      <c r="O6" s="12" t="s">
        <v>7</v>
      </c>
      <c r="P6" s="13"/>
    </row>
    <row r="7" spans="1:16" x14ac:dyDescent="0.2">
      <c r="B7" s="10"/>
      <c r="C7" s="69" t="s">
        <v>0</v>
      </c>
      <c r="D7" s="70" t="s">
        <v>15</v>
      </c>
      <c r="E7" s="66" t="s">
        <v>2</v>
      </c>
      <c r="F7" s="66"/>
      <c r="G7" s="66" t="s">
        <v>8</v>
      </c>
      <c r="H7" s="67" t="s">
        <v>10</v>
      </c>
      <c r="I7" s="65"/>
      <c r="J7" s="68"/>
      <c r="K7" s="69" t="s">
        <v>71</v>
      </c>
      <c r="L7" s="70" t="s">
        <v>15</v>
      </c>
      <c r="M7" s="66" t="s">
        <v>2</v>
      </c>
      <c r="N7" s="12"/>
      <c r="O7" s="12" t="s">
        <v>8</v>
      </c>
      <c r="P7" s="13" t="s">
        <v>10</v>
      </c>
    </row>
    <row r="8" spans="1:16" x14ac:dyDescent="0.2">
      <c r="B8" s="14" t="s">
        <v>5</v>
      </c>
      <c r="C8" s="71" t="s">
        <v>94</v>
      </c>
      <c r="D8" s="72" t="s">
        <v>82</v>
      </c>
      <c r="E8" s="72" t="s">
        <v>1</v>
      </c>
      <c r="F8" s="73" t="s">
        <v>4</v>
      </c>
      <c r="G8" s="74" t="s">
        <v>9</v>
      </c>
      <c r="H8" s="75" t="s">
        <v>11</v>
      </c>
      <c r="I8" s="76"/>
      <c r="J8" s="77" t="s">
        <v>5</v>
      </c>
      <c r="K8" s="71" t="s">
        <v>75</v>
      </c>
      <c r="L8" s="78" t="str">
        <f>D8</f>
        <v>1/1/23 Rate</v>
      </c>
      <c r="M8" s="72" t="s">
        <v>80</v>
      </c>
      <c r="N8" s="16" t="s">
        <v>4</v>
      </c>
      <c r="O8" s="15" t="s">
        <v>9</v>
      </c>
      <c r="P8" s="17" t="s">
        <v>11</v>
      </c>
    </row>
    <row r="9" spans="1:16" x14ac:dyDescent="0.2">
      <c r="B9" s="18"/>
      <c r="C9" s="79"/>
      <c r="D9" s="79"/>
      <c r="E9" s="79"/>
      <c r="F9" s="80"/>
      <c r="G9" s="79"/>
      <c r="H9" s="81"/>
      <c r="I9" s="2"/>
      <c r="J9" s="82"/>
      <c r="K9" s="79"/>
      <c r="L9" s="79"/>
      <c r="M9" s="79"/>
      <c r="N9" s="20"/>
      <c r="O9" s="19"/>
      <c r="P9" s="21"/>
    </row>
    <row r="10" spans="1:16" x14ac:dyDescent="0.2">
      <c r="B10" s="18"/>
      <c r="C10" s="83"/>
      <c r="D10" s="80"/>
      <c r="E10" s="84"/>
      <c r="F10" s="85"/>
      <c r="G10" s="84"/>
      <c r="H10" s="43"/>
      <c r="I10" s="2"/>
      <c r="J10" s="82"/>
      <c r="K10" s="83"/>
      <c r="L10" s="80"/>
      <c r="M10" s="84"/>
      <c r="N10" s="23"/>
      <c r="O10" s="22"/>
      <c r="P10" s="24"/>
    </row>
    <row r="11" spans="1:16" x14ac:dyDescent="0.2">
      <c r="B11" s="18">
        <v>24</v>
      </c>
      <c r="C11" s="93">
        <f>SUM('2021 Billed Phase 1 kWh'!$O$6:$O$8)</f>
        <v>33986324.123999998</v>
      </c>
      <c r="D11" s="88">
        <v>2.1548217661402514E-3</v>
      </c>
      <c r="E11" s="84">
        <f t="shared" ref="E11:E17" si="0">C11*D11</f>
        <v>73234.470973492702</v>
      </c>
      <c r="F11" s="104">
        <v>1</v>
      </c>
      <c r="G11" s="84">
        <f t="shared" ref="G11:G17" si="1">D11*F11*C11</f>
        <v>73234.470973492702</v>
      </c>
      <c r="H11" s="43"/>
      <c r="I11" s="2"/>
      <c r="J11" s="82">
        <v>24</v>
      </c>
      <c r="K11" s="93">
        <f>SUM('2021 Billed Phase 2 kWh'!O6:O8)</f>
        <v>53263893.023000002</v>
      </c>
      <c r="L11" s="88">
        <v>2.1548217661402514E-3</v>
      </c>
      <c r="M11" s="84">
        <f t="shared" ref="M11:M17" si="2">K11*L11</f>
        <v>114774.19603532628</v>
      </c>
      <c r="N11" s="89">
        <f t="shared" ref="N11:N17" si="3">$M$27</f>
        <v>0.88764329340492398</v>
      </c>
      <c r="O11" s="84">
        <f t="shared" ref="O11:O17" si="4">L11*N11*K11</f>
        <v>101878.54536669939</v>
      </c>
      <c r="P11" s="24"/>
    </row>
    <row r="12" spans="1:16" x14ac:dyDescent="0.2">
      <c r="B12" s="18">
        <v>25</v>
      </c>
      <c r="C12" s="93">
        <f>SUM('2021 Billed Phase 1 kWh'!$O$9:$O$11)</f>
        <v>68017107.892000005</v>
      </c>
      <c r="D12" s="88">
        <v>2.2235019667564571E-3</v>
      </c>
      <c r="E12" s="84">
        <f t="shared" si="0"/>
        <v>151236.17317094814</v>
      </c>
      <c r="F12" s="104">
        <v>1</v>
      </c>
      <c r="G12" s="84">
        <f t="shared" si="1"/>
        <v>151236.17317094814</v>
      </c>
      <c r="H12" s="43"/>
      <c r="I12" s="2"/>
      <c r="J12" s="82">
        <v>25</v>
      </c>
      <c r="K12" s="93">
        <f>SUM('2021 Billed Phase 2 kWh'!O9:O11)</f>
        <v>65097611.822000004</v>
      </c>
      <c r="L12" s="88">
        <v>2.2235019667564571E-3</v>
      </c>
      <c r="M12" s="84">
        <f t="shared" si="2"/>
        <v>144744.66791736541</v>
      </c>
      <c r="N12" s="89">
        <f t="shared" si="3"/>
        <v>0.88764329340492398</v>
      </c>
      <c r="O12" s="84">
        <f t="shared" si="4"/>
        <v>128481.63373297226</v>
      </c>
      <c r="P12" s="24"/>
    </row>
    <row r="13" spans="1:16" x14ac:dyDescent="0.2">
      <c r="B13" s="18">
        <v>26</v>
      </c>
      <c r="C13" s="93">
        <f>SUM('2021 Billed Phase 1 kWh'!$O$12:$O$14)</f>
        <v>62083208.779000014</v>
      </c>
      <c r="D13" s="88">
        <v>2.3267494191098565E-3</v>
      </c>
      <c r="E13" s="84">
        <f t="shared" si="0"/>
        <v>144452.06996301422</v>
      </c>
      <c r="F13" s="104">
        <v>1</v>
      </c>
      <c r="G13" s="84">
        <f t="shared" si="1"/>
        <v>144452.06996301422</v>
      </c>
      <c r="H13" s="43"/>
      <c r="I13" s="2"/>
      <c r="J13" s="82">
        <v>26</v>
      </c>
      <c r="K13" s="93">
        <f>SUM('2021 Billed Phase 2 kWh'!O12:O14)</f>
        <v>163256820</v>
      </c>
      <c r="L13" s="88">
        <v>2.3267494191098565E-3</v>
      </c>
      <c r="M13" s="84">
        <f t="shared" si="2"/>
        <v>379857.71110072243</v>
      </c>
      <c r="N13" s="89">
        <f t="shared" si="3"/>
        <v>0.88764329340492398</v>
      </c>
      <c r="O13" s="84">
        <f t="shared" si="4"/>
        <v>337178.14970670134</v>
      </c>
      <c r="P13" s="24"/>
    </row>
    <row r="14" spans="1:16" x14ac:dyDescent="0.2">
      <c r="B14" s="18">
        <v>31</v>
      </c>
      <c r="C14" s="93">
        <f>SUM('2021 Billed Phase 1 kWh'!$O$15:$O$16)</f>
        <v>48617268.325000003</v>
      </c>
      <c r="D14" s="88">
        <v>2.1293083890334291E-3</v>
      </c>
      <c r="E14" s="84">
        <f t="shared" si="0"/>
        <v>103521.15729631172</v>
      </c>
      <c r="F14" s="104">
        <v>1</v>
      </c>
      <c r="G14" s="84">
        <f t="shared" si="1"/>
        <v>103521.15729631172</v>
      </c>
      <c r="H14" s="43"/>
      <c r="I14" s="2"/>
      <c r="J14" s="82">
        <v>31</v>
      </c>
      <c r="K14" s="93">
        <f>SUM('2021 Billed Phase 2 kWh'!O15:O17)</f>
        <v>49621916.899999999</v>
      </c>
      <c r="L14" s="88">
        <v>2.1293083890334291E-3</v>
      </c>
      <c r="M14" s="84">
        <f t="shared" si="2"/>
        <v>105660.36393508968</v>
      </c>
      <c r="N14" s="89">
        <f t="shared" si="3"/>
        <v>0.88764329340492398</v>
      </c>
      <c r="O14" s="84">
        <f t="shared" si="4"/>
        <v>93788.713425705864</v>
      </c>
      <c r="P14" s="24"/>
    </row>
    <row r="15" spans="1:16" x14ac:dyDescent="0.2">
      <c r="B15" s="18">
        <v>43</v>
      </c>
      <c r="C15" s="93">
        <v>0</v>
      </c>
      <c r="D15" s="88">
        <v>1.7002983018005256E-3</v>
      </c>
      <c r="E15" s="84">
        <f t="shared" si="0"/>
        <v>0</v>
      </c>
      <c r="F15" s="104">
        <v>1</v>
      </c>
      <c r="G15" s="84">
        <f t="shared" si="1"/>
        <v>0</v>
      </c>
      <c r="H15" s="43"/>
      <c r="I15" s="2"/>
      <c r="J15" s="82">
        <v>43</v>
      </c>
      <c r="K15" s="93">
        <f>'2021 Billed Phase 2 kWh'!O18</f>
        <v>7515000</v>
      </c>
      <c r="L15" s="88">
        <v>1.7002983018005256E-3</v>
      </c>
      <c r="M15" s="84">
        <f t="shared" si="2"/>
        <v>12777.741738030949</v>
      </c>
      <c r="N15" s="89">
        <f t="shared" si="3"/>
        <v>0.88764329340492398</v>
      </c>
      <c r="O15" s="84">
        <f t="shared" si="4"/>
        <v>11342.076758623351</v>
      </c>
      <c r="P15" s="24"/>
    </row>
    <row r="16" spans="1:16" x14ac:dyDescent="0.2">
      <c r="B16" s="18">
        <v>46</v>
      </c>
      <c r="C16" s="93">
        <f>'2021 Billed Phase 1 kWh'!$O$17</f>
        <v>12352889.280000001</v>
      </c>
      <c r="D16" s="88">
        <v>1.8175352066230359E-3</v>
      </c>
      <c r="E16" s="84">
        <f t="shared" si="0"/>
        <v>22451.811169916287</v>
      </c>
      <c r="F16" s="104">
        <v>1</v>
      </c>
      <c r="G16" s="84">
        <f t="shared" si="1"/>
        <v>22451.811169916287</v>
      </c>
      <c r="H16" s="43"/>
      <c r="I16" s="2"/>
      <c r="J16" s="82">
        <v>46</v>
      </c>
      <c r="K16" s="94">
        <v>0</v>
      </c>
      <c r="L16" s="88">
        <v>1.8175352066230359E-3</v>
      </c>
      <c r="M16" s="84">
        <f t="shared" si="2"/>
        <v>0</v>
      </c>
      <c r="N16" s="89">
        <f t="shared" si="3"/>
        <v>0.88764329340492398</v>
      </c>
      <c r="O16" s="84">
        <f t="shared" si="4"/>
        <v>0</v>
      </c>
      <c r="P16" s="24"/>
    </row>
    <row r="17" spans="2:16" x14ac:dyDescent="0.2">
      <c r="B17" s="18">
        <v>49</v>
      </c>
      <c r="C17" s="95">
        <f>SUM('2021 Billed Phase 1 kWh'!$O$18:$O$19)</f>
        <v>127077212.12399998</v>
      </c>
      <c r="D17" s="88">
        <v>1.9669639552832604E-3</v>
      </c>
      <c r="E17" s="84">
        <f t="shared" si="0"/>
        <v>249956.2957857929</v>
      </c>
      <c r="F17" s="104">
        <v>1</v>
      </c>
      <c r="G17" s="84">
        <f t="shared" si="1"/>
        <v>249956.2957857929</v>
      </c>
      <c r="H17" s="43"/>
      <c r="I17" s="2"/>
      <c r="J17" s="82">
        <v>49</v>
      </c>
      <c r="K17" s="94">
        <v>0</v>
      </c>
      <c r="L17" s="88">
        <v>1.9669639552832604E-3</v>
      </c>
      <c r="M17" s="84">
        <f t="shared" si="2"/>
        <v>0</v>
      </c>
      <c r="N17" s="89">
        <f t="shared" si="3"/>
        <v>0.88764329340492398</v>
      </c>
      <c r="O17" s="84">
        <f t="shared" si="4"/>
        <v>0</v>
      </c>
      <c r="P17" s="24"/>
    </row>
    <row r="18" spans="2:16" ht="12" thickBot="1" x14ac:dyDescent="0.25">
      <c r="B18" s="18"/>
      <c r="C18" s="96">
        <f>SUM(C11:C17)</f>
        <v>352134010.52399999</v>
      </c>
      <c r="D18" s="79"/>
      <c r="E18" s="90">
        <f>SUM(E11:E17)</f>
        <v>744851.97835947596</v>
      </c>
      <c r="F18" s="79"/>
      <c r="G18" s="90">
        <f>SUM(G11:G17)</f>
        <v>744851.97835947596</v>
      </c>
      <c r="H18" s="43">
        <f>-ROUND(G18/C18,6)</f>
        <v>-2.1150000000000001E-3</v>
      </c>
      <c r="I18" s="2"/>
      <c r="J18" s="82"/>
      <c r="K18" s="96">
        <f>SUM(K11:K17)</f>
        <v>338755241.745</v>
      </c>
      <c r="L18" s="79"/>
      <c r="M18" s="90">
        <f>SUM(M11:M17)</f>
        <v>757814.68072653469</v>
      </c>
      <c r="N18" s="79"/>
      <c r="O18" s="90">
        <f>SUM(O11:O17)</f>
        <v>672669.11899070232</v>
      </c>
      <c r="P18" s="24">
        <f>-ROUND(O18/K18,6)</f>
        <v>-1.9859999999999999E-3</v>
      </c>
    </row>
    <row r="19" spans="2:16" s="2" customFormat="1" ht="12" thickTop="1" x14ac:dyDescent="0.2">
      <c r="B19" s="82"/>
      <c r="C19" s="86" t="s">
        <v>83</v>
      </c>
      <c r="D19" s="79"/>
      <c r="E19" s="87"/>
      <c r="F19" s="79"/>
      <c r="G19" s="87"/>
      <c r="H19" s="44">
        <f>'Schedule 139 Tariff Rates'!C2</f>
        <v>-3.9618E-2</v>
      </c>
      <c r="J19" s="82"/>
      <c r="K19" s="86" t="s">
        <v>83</v>
      </c>
      <c r="L19" s="79"/>
      <c r="M19" s="87"/>
      <c r="N19" s="79"/>
      <c r="O19" s="87"/>
      <c r="P19" s="44">
        <f>'Schedule 139 Tariff Rates'!C2</f>
        <v>-3.9618E-2</v>
      </c>
    </row>
    <row r="20" spans="2:16" x14ac:dyDescent="0.2">
      <c r="B20" s="18"/>
      <c r="C20" s="26" t="s">
        <v>16</v>
      </c>
      <c r="D20" s="19"/>
      <c r="E20" s="25"/>
      <c r="F20" s="19"/>
      <c r="G20" s="25"/>
      <c r="H20" s="24">
        <f>H18+H19</f>
        <v>-4.1732999999999999E-2</v>
      </c>
      <c r="J20" s="18"/>
      <c r="K20" s="26" t="s">
        <v>170</v>
      </c>
      <c r="L20" s="19"/>
      <c r="M20" s="25"/>
      <c r="N20" s="19"/>
      <c r="O20" s="25"/>
      <c r="P20" s="24">
        <f>P18+P19</f>
        <v>-4.1604000000000002E-2</v>
      </c>
    </row>
    <row r="21" spans="2:16" x14ac:dyDescent="0.2">
      <c r="B21" s="27"/>
      <c r="C21" s="28"/>
      <c r="D21" s="28"/>
      <c r="E21" s="28"/>
      <c r="F21" s="28"/>
      <c r="G21" s="28"/>
      <c r="H21" s="29"/>
      <c r="J21" s="27"/>
      <c r="K21" s="28"/>
      <c r="L21" s="28"/>
      <c r="M21" s="28"/>
      <c r="N21" s="28"/>
      <c r="O21" s="28"/>
      <c r="P21" s="29"/>
    </row>
    <row r="23" spans="2:16" x14ac:dyDescent="0.2">
      <c r="J23" s="30"/>
      <c r="K23" s="31"/>
      <c r="L23" s="31"/>
      <c r="M23" s="31"/>
      <c r="N23" s="32"/>
    </row>
    <row r="24" spans="2:16" x14ac:dyDescent="0.2">
      <c r="J24" s="18"/>
      <c r="K24" s="36" t="s">
        <v>77</v>
      </c>
      <c r="L24" s="19"/>
      <c r="M24" s="19"/>
      <c r="N24" s="21"/>
    </row>
    <row r="25" spans="2:16" x14ac:dyDescent="0.2">
      <c r="J25" s="18"/>
      <c r="K25" s="19"/>
      <c r="L25" s="19"/>
      <c r="M25" s="19"/>
      <c r="N25" s="21"/>
    </row>
    <row r="26" spans="2:16" x14ac:dyDescent="0.2">
      <c r="J26" s="18"/>
      <c r="K26" s="19" t="s">
        <v>78</v>
      </c>
      <c r="L26" s="34">
        <f>SUM('Green Direct Ratio'!C9:C10)</f>
        <v>7640507.7049183846</v>
      </c>
      <c r="M26" s="33">
        <f>L26/L28</f>
        <v>0.11235670659507604</v>
      </c>
      <c r="N26" s="21"/>
    </row>
    <row r="27" spans="2:16" x14ac:dyDescent="0.2">
      <c r="J27" s="18"/>
      <c r="K27" s="19" t="s">
        <v>79</v>
      </c>
      <c r="L27" s="34">
        <f>SUM('Green Direct Ratio'!C11:C20)</f>
        <v>60361732.094207451</v>
      </c>
      <c r="M27" s="33">
        <f>L27/L28</f>
        <v>0.88764329340492398</v>
      </c>
      <c r="N27" s="21"/>
    </row>
    <row r="28" spans="2:16" ht="12" thickBot="1" x14ac:dyDescent="0.25">
      <c r="J28" s="18"/>
      <c r="K28" s="19" t="s">
        <v>95</v>
      </c>
      <c r="L28" s="41">
        <f>SUM(L26:L27)</f>
        <v>68002239.799125835</v>
      </c>
      <c r="M28" s="42">
        <f>L28/L28</f>
        <v>1</v>
      </c>
      <c r="N28" s="21"/>
    </row>
    <row r="29" spans="2:16" ht="12" thickTop="1" x14ac:dyDescent="0.2">
      <c r="J29" s="27"/>
      <c r="K29" s="28"/>
      <c r="L29" s="28"/>
      <c r="M29" s="28"/>
      <c r="N29" s="29"/>
    </row>
  </sheetData>
  <mergeCells count="2">
    <mergeCell ref="A1:P1"/>
    <mergeCell ref="A2:P2"/>
  </mergeCells>
  <pageMargins left="0.7" right="0.7" top="0.75" bottom="0.75" header="0.3" footer="0.3"/>
  <pageSetup scale="76" orientation="landscape"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O17" sqref="O17"/>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E20"/>
  <sheetViews>
    <sheetView workbookViewId="0">
      <selection activeCell="C9" sqref="C9:C20"/>
    </sheetView>
  </sheetViews>
  <sheetFormatPr defaultRowHeight="11.25" x14ac:dyDescent="0.2"/>
  <cols>
    <col min="1" max="1" width="1.140625" style="1" customWidth="1"/>
    <col min="2" max="2" width="15.28515625" style="1" bestFit="1" customWidth="1"/>
    <col min="3" max="3" width="25.28515625" style="1" bestFit="1" customWidth="1"/>
    <col min="4" max="4" width="9.28515625" style="1" bestFit="1" customWidth="1"/>
    <col min="5" max="16384" width="9.140625" style="1"/>
  </cols>
  <sheetData>
    <row r="1" spans="1:5" x14ac:dyDescent="0.2">
      <c r="A1" s="240" t="str">
        <f>'SCH 139 Rate Calculation'!A1</f>
        <v xml:space="preserve">Puget Sound Energy </v>
      </c>
      <c r="B1" s="240"/>
      <c r="C1" s="240"/>
      <c r="D1" s="241"/>
      <c r="E1" s="241"/>
    </row>
    <row r="2" spans="1:5" ht="11.25" customHeight="1" x14ac:dyDescent="0.2">
      <c r="A2" s="240" t="str">
        <f>'SCH 139 Rate Calculation'!A2</f>
        <v>'Schedule 139 Credit Calculation for Green Direct Customers</v>
      </c>
      <c r="B2" s="240"/>
      <c r="C2" s="240"/>
      <c r="D2" s="241"/>
      <c r="E2" s="241"/>
    </row>
    <row r="3" spans="1:5" ht="11.25" customHeight="1" x14ac:dyDescent="0.2">
      <c r="B3" s="243" t="s">
        <v>96</v>
      </c>
      <c r="C3" s="244"/>
      <c r="D3" s="244"/>
      <c r="E3" s="244"/>
    </row>
    <row r="5" spans="1:5" x14ac:dyDescent="0.2">
      <c r="B5" s="37" t="s">
        <v>74</v>
      </c>
    </row>
    <row r="8" spans="1:5" x14ac:dyDescent="0.2">
      <c r="B8" s="46" t="s">
        <v>73</v>
      </c>
      <c r="C8" s="46" t="s">
        <v>72</v>
      </c>
      <c r="D8" s="46" t="s">
        <v>4</v>
      </c>
    </row>
    <row r="9" spans="1:5" x14ac:dyDescent="0.2">
      <c r="B9" s="45">
        <v>44197</v>
      </c>
      <c r="C9" s="47">
        <f>'PCA Summary- Detailed'!T292</f>
        <v>5536607.5636148602</v>
      </c>
      <c r="D9" s="48"/>
    </row>
    <row r="10" spans="1:5" x14ac:dyDescent="0.2">
      <c r="B10" s="45">
        <v>44228</v>
      </c>
      <c r="C10" s="47">
        <f>'PCA Summary- Detailed'!T293</f>
        <v>2103900.1413035244</v>
      </c>
      <c r="D10" s="48"/>
    </row>
    <row r="11" spans="1:5" x14ac:dyDescent="0.2">
      <c r="B11" s="45">
        <v>44256</v>
      </c>
      <c r="C11" s="47">
        <f>'PCA Summary- Detailed'!T294</f>
        <v>3730283.3921428919</v>
      </c>
      <c r="D11" s="49">
        <f>(SUM(C9:C10))/SUM(C9:C20)</f>
        <v>0.11235670659507604</v>
      </c>
    </row>
    <row r="12" spans="1:5" x14ac:dyDescent="0.2">
      <c r="B12" s="45">
        <v>44287</v>
      </c>
      <c r="C12" s="47">
        <f>'PCA Summary- Detailed'!T295</f>
        <v>-1078814.00022614</v>
      </c>
      <c r="D12" s="48"/>
    </row>
    <row r="13" spans="1:5" x14ac:dyDescent="0.2">
      <c r="B13" s="45">
        <v>44317</v>
      </c>
      <c r="C13" s="47">
        <f>'PCA Summary- Detailed'!T296</f>
        <v>6864116.1129395068</v>
      </c>
      <c r="D13" s="48"/>
    </row>
    <row r="14" spans="1:5" x14ac:dyDescent="0.2">
      <c r="B14" s="45">
        <v>44348</v>
      </c>
      <c r="C14" s="47">
        <f>'PCA Summary- Detailed'!T297</f>
        <v>13343635.205706954</v>
      </c>
      <c r="D14" s="48"/>
    </row>
    <row r="15" spans="1:5" x14ac:dyDescent="0.2">
      <c r="B15" s="45">
        <v>44378</v>
      </c>
      <c r="C15" s="47">
        <f>'PCA Summary- Detailed'!T298</f>
        <v>23658026.619182318</v>
      </c>
      <c r="D15" s="48"/>
    </row>
    <row r="16" spans="1:5" x14ac:dyDescent="0.2">
      <c r="B16" s="45">
        <v>44409</v>
      </c>
      <c r="C16" s="47">
        <f>'PCA Summary- Detailed'!T299</f>
        <v>2170711.6838650703</v>
      </c>
      <c r="D16" s="48"/>
    </row>
    <row r="17" spans="2:4" x14ac:dyDescent="0.2">
      <c r="B17" s="45">
        <v>44440</v>
      </c>
      <c r="C17" s="47">
        <f>'PCA Summary- Detailed'!T300</f>
        <v>-6588485.9386087358</v>
      </c>
      <c r="D17" s="48"/>
    </row>
    <row r="18" spans="2:4" x14ac:dyDescent="0.2">
      <c r="B18" s="45">
        <v>44470</v>
      </c>
      <c r="C18" s="47">
        <f>'PCA Summary- Detailed'!T301</f>
        <v>3756185.991596818</v>
      </c>
      <c r="D18" s="49"/>
    </row>
    <row r="19" spans="2:4" x14ac:dyDescent="0.2">
      <c r="B19" s="45">
        <v>44501</v>
      </c>
      <c r="C19" s="47">
        <f>'PCA Summary- Detailed'!T302</f>
        <v>1712778.5244288743</v>
      </c>
      <c r="D19" s="48"/>
    </row>
    <row r="20" spans="2:4" x14ac:dyDescent="0.2">
      <c r="B20" s="45">
        <v>44531</v>
      </c>
      <c r="C20" s="47">
        <f>'PCA Summary- Detailed'!T303</f>
        <v>12793294.503179893</v>
      </c>
      <c r="D20" s="49">
        <f>SUM(C11:C20)/SUM(C9:C20)</f>
        <v>0.88764329340492398</v>
      </c>
    </row>
  </sheetData>
  <mergeCells count="3">
    <mergeCell ref="B3:E3"/>
    <mergeCell ref="A2:E2"/>
    <mergeCell ref="A1:E1"/>
  </mergeCells>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2:AE346"/>
  <sheetViews>
    <sheetView zoomScaleNormal="100" workbookViewId="0">
      <pane ySplit="8" topLeftCell="A293" activePane="bottomLeft" state="frozen"/>
      <selection pane="bottomLeft" activeCell="A6" sqref="A6:AB6"/>
    </sheetView>
  </sheetViews>
  <sheetFormatPr defaultColWidth="9.140625" defaultRowHeight="15" x14ac:dyDescent="0.25"/>
  <cols>
    <col min="1" max="1" width="3.5703125" customWidth="1"/>
    <col min="2" max="2" width="11.5703125" bestFit="1" customWidth="1"/>
    <col min="3" max="3" width="0.85546875" customWidth="1"/>
    <col min="4" max="4" width="11.140625" customWidth="1"/>
    <col min="5" max="5" width="13.28515625" customWidth="1"/>
    <col min="6" max="6" width="11.7109375" customWidth="1"/>
    <col min="7" max="7" width="14.28515625" bestFit="1" customWidth="1"/>
    <col min="8" max="8" width="10.7109375" customWidth="1"/>
    <col min="9" max="9" width="11.140625" bestFit="1" customWidth="1"/>
    <col min="10" max="10" width="7.85546875" bestFit="1" customWidth="1"/>
    <col min="11" max="11" width="8.85546875" bestFit="1" customWidth="1"/>
    <col min="12" max="12" width="10.7109375" customWidth="1"/>
    <col min="13" max="14" width="11.140625" bestFit="1" customWidth="1"/>
    <col min="15" max="15" width="11.140625" customWidth="1"/>
    <col min="16" max="16" width="15.28515625" bestFit="1" customWidth="1"/>
    <col min="17" max="17" width="5.7109375" hidden="1" customWidth="1"/>
    <col min="18" max="18" width="11.140625" customWidth="1"/>
    <col min="19" max="19" width="11.7109375" bestFit="1" customWidth="1"/>
    <col min="20" max="20" width="10.42578125" customWidth="1"/>
    <col min="21" max="21" width="11.5703125" bestFit="1" customWidth="1"/>
    <col min="22" max="22" width="10.28515625" customWidth="1"/>
    <col min="23" max="23" width="11.5703125" bestFit="1" customWidth="1"/>
    <col min="24" max="24" width="11.140625" bestFit="1" customWidth="1"/>
    <col min="25" max="25" width="11.7109375" bestFit="1" customWidth="1"/>
    <col min="26" max="26" width="1.42578125" hidden="1" customWidth="1"/>
    <col min="27" max="27" width="17" hidden="1" customWidth="1"/>
    <col min="28" max="28" width="16" hidden="1" customWidth="1"/>
    <col min="31" max="31" width="19.28515625" customWidth="1"/>
  </cols>
  <sheetData>
    <row r="2" spans="1:28" x14ac:dyDescent="0.25">
      <c r="A2" s="252" t="s">
        <v>13</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row>
    <row r="3" spans="1:28" x14ac:dyDescent="0.25">
      <c r="A3" s="252" t="s">
        <v>98</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row>
    <row r="4" spans="1:28" x14ac:dyDescent="0.25">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106"/>
      <c r="AA4" s="106"/>
      <c r="AB4" s="106"/>
    </row>
    <row r="5" spans="1:28" ht="18" customHeight="1" x14ac:dyDescent="0.25">
      <c r="A5" s="105"/>
      <c r="B5" s="105"/>
      <c r="C5" s="105"/>
      <c r="D5" s="105"/>
      <c r="E5" s="107"/>
      <c r="F5" s="105"/>
      <c r="G5" s="105"/>
      <c r="H5" s="105"/>
      <c r="I5" s="105"/>
      <c r="J5" s="108"/>
      <c r="K5" s="105"/>
      <c r="L5" s="105"/>
      <c r="M5" s="105"/>
      <c r="N5" s="105"/>
      <c r="O5" s="105"/>
      <c r="P5" s="105"/>
      <c r="Q5" s="105"/>
      <c r="R5" s="107"/>
      <c r="S5" s="105"/>
      <c r="T5" s="105"/>
      <c r="U5" s="105"/>
      <c r="V5" s="105"/>
      <c r="W5" s="105"/>
      <c r="X5" s="105"/>
      <c r="Y5" s="105"/>
      <c r="Z5" s="109"/>
      <c r="AA5" s="109"/>
      <c r="AB5" s="109"/>
    </row>
    <row r="6" spans="1:28" ht="18" customHeight="1" thickBot="1" x14ac:dyDescent="0.3">
      <c r="A6" s="254" t="s">
        <v>99</v>
      </c>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row>
    <row r="7" spans="1:28" x14ac:dyDescent="0.25">
      <c r="A7" s="105"/>
      <c r="B7" s="105"/>
      <c r="C7" s="105"/>
      <c r="D7" s="246" t="s">
        <v>100</v>
      </c>
      <c r="E7" s="247"/>
      <c r="F7" s="246" t="s">
        <v>101</v>
      </c>
      <c r="G7" s="247"/>
      <c r="H7" s="246" t="s">
        <v>102</v>
      </c>
      <c r="I7" s="247"/>
      <c r="J7" s="246" t="s">
        <v>103</v>
      </c>
      <c r="K7" s="247"/>
      <c r="L7" s="246" t="s">
        <v>104</v>
      </c>
      <c r="M7" s="251"/>
      <c r="N7" s="247"/>
      <c r="O7" s="246" t="s">
        <v>105</v>
      </c>
      <c r="P7" s="247"/>
      <c r="Q7" s="110"/>
      <c r="R7" s="246" t="s">
        <v>106</v>
      </c>
      <c r="S7" s="247"/>
      <c r="T7" s="246" t="s">
        <v>107</v>
      </c>
      <c r="U7" s="247"/>
      <c r="V7" s="246" t="s">
        <v>108</v>
      </c>
      <c r="W7" s="247"/>
      <c r="X7" s="246" t="s">
        <v>109</v>
      </c>
      <c r="Y7" s="247"/>
      <c r="Z7" s="111"/>
      <c r="AA7" s="255" t="s">
        <v>110</v>
      </c>
      <c r="AB7" s="256"/>
    </row>
    <row r="8" spans="1:28" s="107" customFormat="1" ht="45.75" thickBot="1" x14ac:dyDescent="0.25">
      <c r="A8" s="107" t="s">
        <v>111</v>
      </c>
      <c r="B8" s="112"/>
      <c r="C8" s="112"/>
      <c r="D8" s="113" t="s">
        <v>112</v>
      </c>
      <c r="E8" s="114" t="s">
        <v>113</v>
      </c>
      <c r="F8" s="115" t="s">
        <v>101</v>
      </c>
      <c r="G8" s="114" t="s">
        <v>113</v>
      </c>
      <c r="H8" s="115" t="s">
        <v>112</v>
      </c>
      <c r="I8" s="114" t="s">
        <v>114</v>
      </c>
      <c r="J8" s="115" t="s">
        <v>112</v>
      </c>
      <c r="K8" s="116" t="s">
        <v>113</v>
      </c>
      <c r="L8" s="115" t="s">
        <v>112</v>
      </c>
      <c r="M8" s="117" t="s">
        <v>115</v>
      </c>
      <c r="N8" s="116" t="s">
        <v>113</v>
      </c>
      <c r="O8" s="115" t="s">
        <v>116</v>
      </c>
      <c r="P8" s="116" t="s">
        <v>117</v>
      </c>
      <c r="Q8" s="118"/>
      <c r="R8" s="115" t="s">
        <v>116</v>
      </c>
      <c r="S8" s="114" t="s">
        <v>117</v>
      </c>
      <c r="T8" s="115" t="s">
        <v>118</v>
      </c>
      <c r="U8" s="114" t="s">
        <v>119</v>
      </c>
      <c r="V8" s="115" t="s">
        <v>116</v>
      </c>
      <c r="W8" s="114" t="s">
        <v>117</v>
      </c>
      <c r="X8" s="115" t="s">
        <v>116</v>
      </c>
      <c r="Y8" s="114" t="s">
        <v>117</v>
      </c>
      <c r="Z8" s="119"/>
      <c r="AA8" s="120" t="s">
        <v>112</v>
      </c>
      <c r="AB8" s="121" t="s">
        <v>113</v>
      </c>
    </row>
    <row r="9" spans="1:28" s="107" customFormat="1" ht="11.25" x14ac:dyDescent="0.2">
      <c r="A9" s="122"/>
      <c r="D9" s="123"/>
      <c r="E9" s="123"/>
      <c r="F9" s="123"/>
      <c r="G9" s="123"/>
      <c r="H9" s="123"/>
      <c r="I9" s="123"/>
      <c r="J9" s="123"/>
      <c r="K9" s="124"/>
      <c r="L9" s="123"/>
      <c r="M9" s="123"/>
      <c r="N9" s="123"/>
      <c r="O9" s="123"/>
      <c r="P9" s="123"/>
      <c r="Q9" s="123"/>
      <c r="R9" s="123"/>
      <c r="S9" s="123"/>
      <c r="T9" s="123"/>
      <c r="U9" s="123"/>
      <c r="V9" s="123"/>
      <c r="W9" s="123"/>
      <c r="X9" s="123"/>
      <c r="Y9" s="123"/>
      <c r="AA9" s="125"/>
      <c r="AB9" s="126"/>
    </row>
    <row r="10" spans="1:28" s="107" customFormat="1" ht="11.25" hidden="1" x14ac:dyDescent="0.2">
      <c r="A10" s="122">
        <v>1</v>
      </c>
      <c r="B10" s="127">
        <v>37438</v>
      </c>
      <c r="D10" s="128">
        <v>58042049</v>
      </c>
      <c r="E10" s="129">
        <f>D10</f>
        <v>58042049</v>
      </c>
      <c r="F10" s="128">
        <v>61616393</v>
      </c>
      <c r="G10" s="129">
        <f>F10</f>
        <v>61616393</v>
      </c>
      <c r="H10" s="128">
        <f t="shared" ref="H10:I21" si="0">D10-F10</f>
        <v>-3574344</v>
      </c>
      <c r="I10" s="129">
        <f t="shared" si="0"/>
        <v>-3574344</v>
      </c>
      <c r="J10" s="128">
        <v>1445.449648</v>
      </c>
      <c r="K10" s="129">
        <f>J10</f>
        <v>1445.449648</v>
      </c>
      <c r="L10" s="129">
        <f t="shared" ref="L10:L21" si="1">H10+J10</f>
        <v>-3572898.5503520002</v>
      </c>
      <c r="M10" s="129">
        <f>L10</f>
        <v>-3572898.5503520002</v>
      </c>
      <c r="N10" s="129">
        <f>M10</f>
        <v>-3572898.5503520002</v>
      </c>
      <c r="O10" s="128">
        <v>-3572898.5503520002</v>
      </c>
      <c r="P10" s="130">
        <f>O10</f>
        <v>-3572898.5503520002</v>
      </c>
      <c r="Q10" s="131"/>
      <c r="R10" s="128">
        <v>0</v>
      </c>
      <c r="S10" s="130">
        <v>0</v>
      </c>
      <c r="T10" s="128">
        <f t="shared" ref="T10:T21" si="2">O10+R10</f>
        <v>-3572898.5503520002</v>
      </c>
      <c r="U10" s="129">
        <f>T10</f>
        <v>-3572898.5503520002</v>
      </c>
      <c r="V10" s="128">
        <v>0</v>
      </c>
      <c r="W10" s="129">
        <v>0</v>
      </c>
      <c r="X10" s="131">
        <v>0</v>
      </c>
      <c r="Y10" s="129">
        <v>0</v>
      </c>
      <c r="AA10" s="132">
        <v>0</v>
      </c>
      <c r="AB10" s="129">
        <v>0</v>
      </c>
    </row>
    <row r="11" spans="1:28" s="107" customFormat="1" ht="11.25" hidden="1" x14ac:dyDescent="0.2">
      <c r="A11" s="122">
        <v>1</v>
      </c>
      <c r="B11" s="127">
        <v>37469</v>
      </c>
      <c r="D11" s="133">
        <v>61026340</v>
      </c>
      <c r="E11" s="134">
        <f t="shared" ref="E11:E21" si="3">D11+E10</f>
        <v>119068389</v>
      </c>
      <c r="F11" s="133">
        <v>62377208</v>
      </c>
      <c r="G11" s="134">
        <f t="shared" ref="G11:G21" si="4">F11+G10</f>
        <v>123993601</v>
      </c>
      <c r="H11" s="133">
        <f t="shared" si="0"/>
        <v>-1350868</v>
      </c>
      <c r="I11" s="134">
        <f t="shared" si="0"/>
        <v>-4925212</v>
      </c>
      <c r="J11" s="133">
        <v>546.71153200000003</v>
      </c>
      <c r="K11" s="134">
        <f t="shared" ref="K11:K21" si="5">J11+K10</f>
        <v>1992.1611800000001</v>
      </c>
      <c r="L11" s="135">
        <f t="shared" si="1"/>
        <v>-1350321.288468</v>
      </c>
      <c r="M11" s="135">
        <f t="shared" ref="M11:M21" si="6">M10+L11</f>
        <v>-4923219.8388200002</v>
      </c>
      <c r="N11" s="135">
        <f t="shared" ref="N11:N21" si="7">N10+L11</f>
        <v>-4923219.8388200002</v>
      </c>
      <c r="O11" s="133">
        <v>-1350321.288468</v>
      </c>
      <c r="P11" s="135">
        <f t="shared" ref="P11:P21" si="8">O11+P10</f>
        <v>-4923219.8388200002</v>
      </c>
      <c r="Q11" s="136"/>
      <c r="R11" s="133">
        <v>0</v>
      </c>
      <c r="S11" s="135">
        <v>0</v>
      </c>
      <c r="T11" s="133">
        <f t="shared" si="2"/>
        <v>-1350321.288468</v>
      </c>
      <c r="U11" s="134">
        <f t="shared" ref="U11:U21" si="9">T11+U10</f>
        <v>-4923219.8388200002</v>
      </c>
      <c r="V11" s="137">
        <v>0</v>
      </c>
      <c r="W11" s="138">
        <v>0</v>
      </c>
      <c r="X11" s="136">
        <v>0</v>
      </c>
      <c r="Y11" s="138">
        <v>0</v>
      </c>
      <c r="AA11" s="137">
        <v>0</v>
      </c>
      <c r="AB11" s="138">
        <v>0</v>
      </c>
    </row>
    <row r="12" spans="1:28" s="107" customFormat="1" ht="11.25" hidden="1" x14ac:dyDescent="0.2">
      <c r="A12" s="122">
        <v>1</v>
      </c>
      <c r="B12" s="127">
        <v>37500</v>
      </c>
      <c r="D12" s="133">
        <v>66901856</v>
      </c>
      <c r="E12" s="134">
        <f t="shared" si="3"/>
        <v>185970245</v>
      </c>
      <c r="F12" s="133">
        <v>60040410</v>
      </c>
      <c r="G12" s="134">
        <f t="shared" si="4"/>
        <v>184034011</v>
      </c>
      <c r="H12" s="133">
        <f t="shared" si="0"/>
        <v>6861446</v>
      </c>
      <c r="I12" s="134">
        <f t="shared" si="0"/>
        <v>1936234</v>
      </c>
      <c r="J12" s="133">
        <v>-2775.1309160000001</v>
      </c>
      <c r="K12" s="134">
        <f t="shared" si="5"/>
        <v>-782.96973600000001</v>
      </c>
      <c r="L12" s="135">
        <f t="shared" si="1"/>
        <v>6858670.8690839997</v>
      </c>
      <c r="M12" s="135">
        <f t="shared" si="6"/>
        <v>1935451.0302639995</v>
      </c>
      <c r="N12" s="135">
        <f t="shared" si="7"/>
        <v>1935451.0302639995</v>
      </c>
      <c r="O12" s="133">
        <v>6858670.8690839997</v>
      </c>
      <c r="P12" s="135">
        <f t="shared" si="8"/>
        <v>1935451.0302639995</v>
      </c>
      <c r="Q12" s="136"/>
      <c r="R12" s="133">
        <v>0</v>
      </c>
      <c r="S12" s="135">
        <v>0</v>
      </c>
      <c r="T12" s="133">
        <f t="shared" si="2"/>
        <v>6858670.8690839997</v>
      </c>
      <c r="U12" s="134">
        <f t="shared" si="9"/>
        <v>1935451.0302639995</v>
      </c>
      <c r="V12" s="137">
        <v>0</v>
      </c>
      <c r="W12" s="138">
        <v>0</v>
      </c>
      <c r="X12" s="136">
        <v>0</v>
      </c>
      <c r="Y12" s="138">
        <v>0</v>
      </c>
      <c r="AA12" s="137">
        <v>0</v>
      </c>
      <c r="AB12" s="138">
        <v>0</v>
      </c>
    </row>
    <row r="13" spans="1:28" s="107" customFormat="1" ht="11.25" hidden="1" x14ac:dyDescent="0.2">
      <c r="A13" s="122">
        <v>1</v>
      </c>
      <c r="B13" s="127">
        <v>37530</v>
      </c>
      <c r="D13" s="133">
        <v>72973687</v>
      </c>
      <c r="E13" s="134">
        <f t="shared" si="3"/>
        <v>258943932</v>
      </c>
      <c r="F13" s="133">
        <v>69523163</v>
      </c>
      <c r="G13" s="134">
        <f t="shared" si="4"/>
        <v>253557174</v>
      </c>
      <c r="H13" s="133">
        <f t="shared" si="0"/>
        <v>3450524</v>
      </c>
      <c r="I13" s="134">
        <f t="shared" si="0"/>
        <v>5386758</v>
      </c>
      <c r="J13" s="133">
        <v>-1395.284596</v>
      </c>
      <c r="K13" s="134">
        <f t="shared" si="5"/>
        <v>-2178.254332</v>
      </c>
      <c r="L13" s="135">
        <f t="shared" si="1"/>
        <v>3449128.7154040001</v>
      </c>
      <c r="M13" s="135">
        <f t="shared" si="6"/>
        <v>5384579.7456679996</v>
      </c>
      <c r="N13" s="135">
        <f t="shared" si="7"/>
        <v>5384579.7456679996</v>
      </c>
      <c r="O13" s="133">
        <v>3449128.7154040001</v>
      </c>
      <c r="P13" s="135">
        <f t="shared" si="8"/>
        <v>5384579.7456679996</v>
      </c>
      <c r="Q13" s="136"/>
      <c r="R13" s="133">
        <v>0</v>
      </c>
      <c r="S13" s="135">
        <v>0</v>
      </c>
      <c r="T13" s="133">
        <f t="shared" si="2"/>
        <v>3449128.7154040001</v>
      </c>
      <c r="U13" s="134">
        <f t="shared" si="9"/>
        <v>5384579.7456679996</v>
      </c>
      <c r="V13" s="137">
        <v>0</v>
      </c>
      <c r="W13" s="138">
        <v>0</v>
      </c>
      <c r="X13" s="136">
        <v>0</v>
      </c>
      <c r="Y13" s="138">
        <v>0</v>
      </c>
      <c r="AA13" s="137">
        <v>0</v>
      </c>
      <c r="AB13" s="138">
        <v>0</v>
      </c>
    </row>
    <row r="14" spans="1:28" s="107" customFormat="1" ht="11.25" hidden="1" x14ac:dyDescent="0.2">
      <c r="A14" s="122">
        <v>1</v>
      </c>
      <c r="B14" s="127">
        <v>37561</v>
      </c>
      <c r="D14" s="133">
        <v>71935749</v>
      </c>
      <c r="E14" s="134">
        <f t="shared" si="3"/>
        <v>330879681</v>
      </c>
      <c r="F14" s="133">
        <v>74375539</v>
      </c>
      <c r="G14" s="134">
        <f t="shared" si="4"/>
        <v>327932713</v>
      </c>
      <c r="H14" s="133">
        <f t="shared" si="0"/>
        <v>-2439790</v>
      </c>
      <c r="I14" s="134">
        <f t="shared" si="0"/>
        <v>2946968</v>
      </c>
      <c r="J14" s="133">
        <v>986.17315199999996</v>
      </c>
      <c r="K14" s="134">
        <f t="shared" si="5"/>
        <v>-1192.0811800000001</v>
      </c>
      <c r="L14" s="135">
        <f t="shared" si="1"/>
        <v>-2438803.8268479998</v>
      </c>
      <c r="M14" s="135">
        <f t="shared" si="6"/>
        <v>2945775.9188199998</v>
      </c>
      <c r="N14" s="135">
        <f t="shared" si="7"/>
        <v>2945775.9188199998</v>
      </c>
      <c r="O14" s="133">
        <v>-2438803.8268479998</v>
      </c>
      <c r="P14" s="135">
        <f t="shared" si="8"/>
        <v>2945775.9188199998</v>
      </c>
      <c r="Q14" s="136"/>
      <c r="R14" s="133">
        <v>0</v>
      </c>
      <c r="S14" s="135">
        <v>0</v>
      </c>
      <c r="T14" s="133">
        <f t="shared" si="2"/>
        <v>-2438803.8268479998</v>
      </c>
      <c r="U14" s="134">
        <f t="shared" si="9"/>
        <v>2945775.9188199998</v>
      </c>
      <c r="V14" s="137">
        <v>0</v>
      </c>
      <c r="W14" s="138">
        <v>0</v>
      </c>
      <c r="X14" s="136">
        <v>0</v>
      </c>
      <c r="Y14" s="138">
        <v>0</v>
      </c>
      <c r="AA14" s="137">
        <v>0</v>
      </c>
      <c r="AB14" s="138">
        <v>0</v>
      </c>
    </row>
    <row r="15" spans="1:28" s="107" customFormat="1" ht="11.25" hidden="1" x14ac:dyDescent="0.2">
      <c r="A15" s="122">
        <v>1</v>
      </c>
      <c r="B15" s="127">
        <v>37591</v>
      </c>
      <c r="D15" s="133">
        <v>86777286</v>
      </c>
      <c r="E15" s="134">
        <f t="shared" si="3"/>
        <v>417656967</v>
      </c>
      <c r="F15" s="133">
        <v>84599358</v>
      </c>
      <c r="G15" s="134">
        <f t="shared" si="4"/>
        <v>412532071</v>
      </c>
      <c r="H15" s="133">
        <f t="shared" si="0"/>
        <v>2177928</v>
      </c>
      <c r="I15" s="134">
        <f t="shared" si="0"/>
        <v>5124896</v>
      </c>
      <c r="J15" s="133">
        <v>-881.21156399999995</v>
      </c>
      <c r="K15" s="134">
        <f t="shared" si="5"/>
        <v>-2073.2927440000003</v>
      </c>
      <c r="L15" s="135">
        <f t="shared" si="1"/>
        <v>2177046.7884359998</v>
      </c>
      <c r="M15" s="135">
        <f t="shared" si="6"/>
        <v>5122822.7072559996</v>
      </c>
      <c r="N15" s="135">
        <f t="shared" si="7"/>
        <v>5122822.7072559996</v>
      </c>
      <c r="O15" s="133">
        <v>2177046.7884359998</v>
      </c>
      <c r="P15" s="135">
        <f t="shared" si="8"/>
        <v>5122822.7072559996</v>
      </c>
      <c r="Q15" s="136"/>
      <c r="R15" s="133">
        <v>0</v>
      </c>
      <c r="S15" s="135">
        <v>0</v>
      </c>
      <c r="T15" s="133">
        <f t="shared" si="2"/>
        <v>2177046.7884359998</v>
      </c>
      <c r="U15" s="134">
        <f t="shared" si="9"/>
        <v>5122822.7072559996</v>
      </c>
      <c r="V15" s="137">
        <v>0</v>
      </c>
      <c r="W15" s="138">
        <v>0</v>
      </c>
      <c r="X15" s="136">
        <v>0</v>
      </c>
      <c r="Y15" s="138">
        <v>0</v>
      </c>
      <c r="AA15" s="137">
        <v>0</v>
      </c>
      <c r="AB15" s="138">
        <v>0</v>
      </c>
    </row>
    <row r="16" spans="1:28" s="107" customFormat="1" ht="11.25" hidden="1" x14ac:dyDescent="0.2">
      <c r="A16" s="122">
        <v>1</v>
      </c>
      <c r="B16" s="127">
        <v>37622</v>
      </c>
      <c r="D16" s="133">
        <v>80343724</v>
      </c>
      <c r="E16" s="134">
        <f t="shared" si="3"/>
        <v>498000691</v>
      </c>
      <c r="F16" s="133">
        <v>81723969</v>
      </c>
      <c r="G16" s="134">
        <f t="shared" si="4"/>
        <v>494256040</v>
      </c>
      <c r="H16" s="133">
        <f t="shared" si="0"/>
        <v>-1380245</v>
      </c>
      <c r="I16" s="134">
        <f t="shared" si="0"/>
        <v>3744651</v>
      </c>
      <c r="J16" s="133">
        <v>557.97720400000003</v>
      </c>
      <c r="K16" s="134">
        <f t="shared" si="5"/>
        <v>-1515.3155400000003</v>
      </c>
      <c r="L16" s="135">
        <f t="shared" si="1"/>
        <v>-1379687.0227959999</v>
      </c>
      <c r="M16" s="135">
        <f t="shared" si="6"/>
        <v>3743135.6844599997</v>
      </c>
      <c r="N16" s="135">
        <f t="shared" si="7"/>
        <v>3743135.6844599997</v>
      </c>
      <c r="O16" s="133">
        <v>-1379687.0227959999</v>
      </c>
      <c r="P16" s="135">
        <f t="shared" si="8"/>
        <v>3743135.6844599997</v>
      </c>
      <c r="Q16" s="136"/>
      <c r="R16" s="133">
        <v>0</v>
      </c>
      <c r="S16" s="135">
        <v>0</v>
      </c>
      <c r="T16" s="133">
        <f t="shared" si="2"/>
        <v>-1379687.0227959999</v>
      </c>
      <c r="U16" s="134">
        <f t="shared" si="9"/>
        <v>3743135.6844599997</v>
      </c>
      <c r="V16" s="137">
        <v>0</v>
      </c>
      <c r="W16" s="138">
        <v>0</v>
      </c>
      <c r="X16" s="136">
        <v>0</v>
      </c>
      <c r="Y16" s="138">
        <v>0</v>
      </c>
      <c r="AA16" s="137">
        <v>0</v>
      </c>
      <c r="AB16" s="138">
        <v>0</v>
      </c>
    </row>
    <row r="17" spans="1:28" s="107" customFormat="1" ht="11.25" hidden="1" x14ac:dyDescent="0.2">
      <c r="A17" s="122">
        <v>1</v>
      </c>
      <c r="B17" s="127">
        <v>37653</v>
      </c>
      <c r="D17" s="133">
        <v>80828615</v>
      </c>
      <c r="E17" s="134">
        <f t="shared" si="3"/>
        <v>578829306</v>
      </c>
      <c r="F17" s="133">
        <v>75416275</v>
      </c>
      <c r="G17" s="134">
        <f t="shared" si="4"/>
        <v>569672315</v>
      </c>
      <c r="H17" s="133">
        <f t="shared" si="0"/>
        <v>5412340</v>
      </c>
      <c r="I17" s="134">
        <f t="shared" si="0"/>
        <v>9156991</v>
      </c>
      <c r="J17" s="133">
        <v>-2189.1313639999998</v>
      </c>
      <c r="K17" s="134">
        <f t="shared" si="5"/>
        <v>-3704.4469040000004</v>
      </c>
      <c r="L17" s="135">
        <f t="shared" si="1"/>
        <v>5410150.868636</v>
      </c>
      <c r="M17" s="135">
        <f t="shared" si="6"/>
        <v>9153286.5530960001</v>
      </c>
      <c r="N17" s="135">
        <f t="shared" si="7"/>
        <v>9153286.5530960001</v>
      </c>
      <c r="O17" s="133">
        <v>5410150.8686360009</v>
      </c>
      <c r="P17" s="135">
        <f t="shared" si="8"/>
        <v>9153286.5530960001</v>
      </c>
      <c r="Q17" s="136"/>
      <c r="R17" s="133">
        <v>0</v>
      </c>
      <c r="S17" s="135">
        <v>0</v>
      </c>
      <c r="T17" s="133">
        <f t="shared" si="2"/>
        <v>5410150.8686360009</v>
      </c>
      <c r="U17" s="134">
        <f t="shared" si="9"/>
        <v>9153286.5530960001</v>
      </c>
      <c r="V17" s="137">
        <v>0</v>
      </c>
      <c r="W17" s="138">
        <v>0</v>
      </c>
      <c r="X17" s="136">
        <v>0</v>
      </c>
      <c r="Y17" s="138">
        <v>0</v>
      </c>
      <c r="AA17" s="137">
        <v>0</v>
      </c>
      <c r="AB17" s="138">
        <v>0</v>
      </c>
    </row>
    <row r="18" spans="1:28" s="107" customFormat="1" ht="11.25" hidden="1" x14ac:dyDescent="0.2">
      <c r="A18" s="122">
        <v>1</v>
      </c>
      <c r="B18" s="127">
        <v>37681</v>
      </c>
      <c r="D18" s="133">
        <v>84928004</v>
      </c>
      <c r="E18" s="134">
        <f t="shared" si="3"/>
        <v>663757310</v>
      </c>
      <c r="F18" s="133">
        <v>77553819</v>
      </c>
      <c r="G18" s="134">
        <f t="shared" si="4"/>
        <v>647226134</v>
      </c>
      <c r="H18" s="133">
        <f t="shared" si="0"/>
        <v>7374185</v>
      </c>
      <c r="I18" s="134">
        <f t="shared" si="0"/>
        <v>16531176</v>
      </c>
      <c r="J18" s="133">
        <v>-2982.8051479999999</v>
      </c>
      <c r="K18" s="134">
        <f t="shared" si="5"/>
        <v>-6687.2520519999998</v>
      </c>
      <c r="L18" s="135">
        <f t="shared" si="1"/>
        <v>7371202.1948520001</v>
      </c>
      <c r="M18" s="135">
        <f t="shared" si="6"/>
        <v>16524488.747948</v>
      </c>
      <c r="N18" s="135">
        <f t="shared" si="7"/>
        <v>16524488.747948</v>
      </c>
      <c r="O18" s="133">
        <v>7371202.1948520001</v>
      </c>
      <c r="P18" s="135">
        <f t="shared" si="8"/>
        <v>16524488.747948</v>
      </c>
      <c r="Q18" s="136"/>
      <c r="R18" s="133">
        <v>0</v>
      </c>
      <c r="S18" s="135">
        <v>0</v>
      </c>
      <c r="T18" s="133">
        <f t="shared" si="2"/>
        <v>7371202.1948520001</v>
      </c>
      <c r="U18" s="134">
        <f t="shared" si="9"/>
        <v>16524488.747948</v>
      </c>
      <c r="V18" s="137">
        <v>0</v>
      </c>
      <c r="W18" s="138">
        <v>0</v>
      </c>
      <c r="X18" s="136">
        <v>0</v>
      </c>
      <c r="Y18" s="138">
        <v>0</v>
      </c>
      <c r="AA18" s="137">
        <v>0</v>
      </c>
      <c r="AB18" s="138">
        <v>0</v>
      </c>
    </row>
    <row r="19" spans="1:28" s="107" customFormat="1" ht="11.25" hidden="1" x14ac:dyDescent="0.2">
      <c r="A19" s="122">
        <v>1</v>
      </c>
      <c r="B19" s="127">
        <v>37712</v>
      </c>
      <c r="D19" s="133">
        <v>67843290</v>
      </c>
      <c r="E19" s="134">
        <f t="shared" si="3"/>
        <v>731600600</v>
      </c>
      <c r="F19" s="133">
        <v>69473916</v>
      </c>
      <c r="G19" s="134">
        <f t="shared" si="4"/>
        <v>716700050</v>
      </c>
      <c r="H19" s="133">
        <f t="shared" si="0"/>
        <v>-1630626</v>
      </c>
      <c r="I19" s="134">
        <f t="shared" si="0"/>
        <v>14900550</v>
      </c>
      <c r="J19" s="133">
        <v>659.69369200000006</v>
      </c>
      <c r="K19" s="134">
        <f t="shared" si="5"/>
        <v>-6027.55836</v>
      </c>
      <c r="L19" s="135">
        <f t="shared" si="1"/>
        <v>-1629966.3063080001</v>
      </c>
      <c r="M19" s="135">
        <f t="shared" si="6"/>
        <v>14894522.441640001</v>
      </c>
      <c r="N19" s="135">
        <f t="shared" si="7"/>
        <v>14894522.441640001</v>
      </c>
      <c r="O19" s="133">
        <v>-1629966.3063079994</v>
      </c>
      <c r="P19" s="135">
        <f t="shared" si="8"/>
        <v>14894522.441640001</v>
      </c>
      <c r="Q19" s="136"/>
      <c r="R19" s="133">
        <v>0</v>
      </c>
      <c r="S19" s="135">
        <v>0</v>
      </c>
      <c r="T19" s="133">
        <f t="shared" si="2"/>
        <v>-1629966.3063079994</v>
      </c>
      <c r="U19" s="134">
        <f t="shared" si="9"/>
        <v>14894522.441640001</v>
      </c>
      <c r="V19" s="137">
        <v>0</v>
      </c>
      <c r="W19" s="138">
        <v>0</v>
      </c>
      <c r="X19" s="136">
        <v>0</v>
      </c>
      <c r="Y19" s="138">
        <v>0</v>
      </c>
      <c r="AA19" s="137">
        <v>0</v>
      </c>
      <c r="AB19" s="138">
        <v>0</v>
      </c>
    </row>
    <row r="20" spans="1:28" s="107" customFormat="1" ht="11.25" hidden="1" x14ac:dyDescent="0.2">
      <c r="A20" s="122">
        <v>1</v>
      </c>
      <c r="B20" s="127">
        <v>37742</v>
      </c>
      <c r="D20" s="133">
        <v>63318113</v>
      </c>
      <c r="E20" s="134">
        <f t="shared" si="3"/>
        <v>794918713</v>
      </c>
      <c r="F20" s="133">
        <v>65590803</v>
      </c>
      <c r="G20" s="134">
        <f t="shared" si="4"/>
        <v>782290853</v>
      </c>
      <c r="H20" s="133">
        <f t="shared" si="0"/>
        <v>-2272690</v>
      </c>
      <c r="I20" s="134">
        <f t="shared" si="0"/>
        <v>12627860</v>
      </c>
      <c r="J20" s="133">
        <v>919.350684</v>
      </c>
      <c r="K20" s="134">
        <f t="shared" si="5"/>
        <v>-5108.207676</v>
      </c>
      <c r="L20" s="135">
        <f t="shared" si="1"/>
        <v>-2271770.6493159998</v>
      </c>
      <c r="M20" s="135">
        <f t="shared" si="6"/>
        <v>12622751.792324001</v>
      </c>
      <c r="N20" s="135">
        <f t="shared" si="7"/>
        <v>12622751.792324001</v>
      </c>
      <c r="O20" s="133">
        <v>-2271770.6493159998</v>
      </c>
      <c r="P20" s="135">
        <f t="shared" si="8"/>
        <v>12622751.792324001</v>
      </c>
      <c r="Q20" s="136"/>
      <c r="R20" s="133">
        <v>283872</v>
      </c>
      <c r="S20" s="135">
        <v>0</v>
      </c>
      <c r="T20" s="133">
        <f t="shared" si="2"/>
        <v>-1987898.6493159998</v>
      </c>
      <c r="U20" s="134">
        <f t="shared" si="9"/>
        <v>12906623.792324001</v>
      </c>
      <c r="V20" s="137">
        <v>0</v>
      </c>
      <c r="W20" s="138">
        <v>0</v>
      </c>
      <c r="X20" s="136">
        <v>0</v>
      </c>
      <c r="Y20" s="138">
        <v>0</v>
      </c>
      <c r="AA20" s="137">
        <v>0</v>
      </c>
      <c r="AB20" s="138">
        <v>0</v>
      </c>
    </row>
    <row r="21" spans="1:28" s="107" customFormat="1" ht="11.25" hidden="1" x14ac:dyDescent="0.2">
      <c r="A21" s="122">
        <v>1</v>
      </c>
      <c r="B21" s="127">
        <v>37773</v>
      </c>
      <c r="C21" s="107" t="s">
        <v>120</v>
      </c>
      <c r="D21" s="139">
        <v>50046037</v>
      </c>
      <c r="E21" s="140">
        <f t="shared" si="3"/>
        <v>844964750</v>
      </c>
      <c r="F21" s="139">
        <v>60835557</v>
      </c>
      <c r="G21" s="140">
        <f t="shared" si="4"/>
        <v>843126410</v>
      </c>
      <c r="H21" s="139">
        <f t="shared" si="0"/>
        <v>-10789520</v>
      </c>
      <c r="I21" s="140">
        <f t="shared" si="0"/>
        <v>1838340</v>
      </c>
      <c r="J21" s="139">
        <v>-4933.6501399999997</v>
      </c>
      <c r="K21" s="140">
        <f t="shared" si="5"/>
        <v>-10041.857816</v>
      </c>
      <c r="L21" s="141">
        <f t="shared" si="1"/>
        <v>-10794453.650140001</v>
      </c>
      <c r="M21" s="141">
        <f t="shared" si="6"/>
        <v>1828298.1421840005</v>
      </c>
      <c r="N21" s="141">
        <f t="shared" si="7"/>
        <v>1828298.1421840005</v>
      </c>
      <c r="O21" s="139">
        <v>-10794453.650140001</v>
      </c>
      <c r="P21" s="141">
        <f t="shared" si="8"/>
        <v>1828298.1421840005</v>
      </c>
      <c r="Q21" s="142"/>
      <c r="R21" s="139">
        <v>0</v>
      </c>
      <c r="S21" s="141">
        <v>0</v>
      </c>
      <c r="T21" s="139">
        <f t="shared" si="2"/>
        <v>-10794453.650140001</v>
      </c>
      <c r="U21" s="140">
        <f t="shared" si="9"/>
        <v>2112170.1421840005</v>
      </c>
      <c r="V21" s="143">
        <v>0</v>
      </c>
      <c r="W21" s="144">
        <v>0</v>
      </c>
      <c r="X21" s="139">
        <v>0</v>
      </c>
      <c r="Y21" s="140">
        <v>0</v>
      </c>
      <c r="Z21" s="145"/>
      <c r="AA21" s="139">
        <v>-22984656.66</v>
      </c>
      <c r="AB21" s="146">
        <v>-22984656.66</v>
      </c>
    </row>
    <row r="22" spans="1:28" s="107" customFormat="1" ht="11.25" hidden="1" x14ac:dyDescent="0.2">
      <c r="A22" s="122"/>
      <c r="B22" s="147"/>
      <c r="D22" s="133"/>
      <c r="E22" s="134"/>
      <c r="F22" s="133"/>
      <c r="G22" s="135"/>
      <c r="H22" s="128"/>
      <c r="I22" s="134"/>
      <c r="J22" s="133"/>
      <c r="K22" s="134"/>
      <c r="L22" s="135"/>
      <c r="M22" s="135"/>
      <c r="N22" s="135"/>
      <c r="O22" s="133"/>
      <c r="P22" s="134"/>
      <c r="Q22" s="148"/>
      <c r="R22" s="133"/>
      <c r="S22" s="135"/>
      <c r="T22" s="133"/>
      <c r="U22" s="134"/>
      <c r="V22" s="137"/>
      <c r="W22" s="148"/>
      <c r="X22" s="133"/>
      <c r="Y22" s="134"/>
      <c r="AA22" s="133"/>
      <c r="AB22" s="134"/>
    </row>
    <row r="23" spans="1:28" s="107" customFormat="1" ht="9.75" hidden="1" customHeight="1" x14ac:dyDescent="0.2">
      <c r="A23" s="122"/>
      <c r="B23" s="147"/>
      <c r="D23" s="139"/>
      <c r="E23" s="140"/>
      <c r="F23" s="139"/>
      <c r="G23" s="141"/>
      <c r="H23" s="139"/>
      <c r="I23" s="141"/>
      <c r="J23" s="139"/>
      <c r="K23" s="140"/>
      <c r="L23" s="141"/>
      <c r="M23" s="141"/>
      <c r="N23" s="141"/>
      <c r="O23" s="139"/>
      <c r="P23" s="140"/>
      <c r="Q23" s="136"/>
      <c r="R23" s="141"/>
      <c r="S23" s="141"/>
      <c r="T23" s="139"/>
      <c r="U23" s="140"/>
      <c r="V23" s="143"/>
      <c r="W23" s="144"/>
      <c r="X23" s="141"/>
      <c r="Y23" s="140"/>
      <c r="Z23" s="149"/>
      <c r="AA23" s="139"/>
      <c r="AB23" s="140"/>
    </row>
    <row r="24" spans="1:28" s="107" customFormat="1" ht="11.25" hidden="1" x14ac:dyDescent="0.2">
      <c r="A24" s="122"/>
      <c r="B24" s="147"/>
      <c r="C24" s="150"/>
      <c r="D24" s="135"/>
      <c r="E24" s="151"/>
      <c r="F24" s="135"/>
      <c r="G24" s="151"/>
      <c r="H24" s="135"/>
      <c r="I24" s="135"/>
      <c r="J24" s="133"/>
      <c r="K24" s="134"/>
      <c r="L24" s="135"/>
      <c r="M24" s="135"/>
      <c r="N24" s="151"/>
      <c r="O24" s="135"/>
      <c r="P24" s="134"/>
      <c r="Q24" s="148"/>
      <c r="R24" s="135"/>
      <c r="S24" s="151"/>
      <c r="T24" s="135"/>
      <c r="U24" s="151"/>
      <c r="V24" s="148"/>
      <c r="W24" s="152"/>
      <c r="X24" s="135"/>
      <c r="Y24" s="151"/>
      <c r="Z24" s="153"/>
      <c r="AA24" s="135"/>
      <c r="AB24" s="151"/>
    </row>
    <row r="25" spans="1:28" s="107" customFormat="1" ht="11.25" hidden="1" x14ac:dyDescent="0.2">
      <c r="A25" s="122">
        <v>2</v>
      </c>
      <c r="B25" s="127">
        <v>37803</v>
      </c>
      <c r="C25" s="150" t="s">
        <v>121</v>
      </c>
      <c r="D25" s="135">
        <v>65184355.353712201</v>
      </c>
      <c r="E25" s="134">
        <f>D25+E21</f>
        <v>910149105.3537122</v>
      </c>
      <c r="F25" s="133">
        <v>64630576.330320001</v>
      </c>
      <c r="G25" s="134">
        <f>F25+G21</f>
        <v>907756986.33032</v>
      </c>
      <c r="H25" s="133">
        <f t="shared" ref="H25:I36" si="10">D25-F25</f>
        <v>553779.02339220047</v>
      </c>
      <c r="I25" s="134">
        <f t="shared" si="10"/>
        <v>2392119.0233922005</v>
      </c>
      <c r="J25" s="133">
        <f t="shared" ref="J25:J31" si="11">H25*-0.000404</f>
        <v>-223.72672545044898</v>
      </c>
      <c r="K25" s="134">
        <f>J25+K21</f>
        <v>-10265.584541450449</v>
      </c>
      <c r="L25" s="135">
        <f t="shared" ref="L25:L36" si="12">H25+J25</f>
        <v>553555.29666674999</v>
      </c>
      <c r="M25" s="135">
        <f>L25</f>
        <v>553555.29666674999</v>
      </c>
      <c r="N25" s="135">
        <f>L25+N21</f>
        <v>2381853.4388507502</v>
      </c>
      <c r="O25" s="133">
        <v>553555.29666674975</v>
      </c>
      <c r="P25" s="134">
        <f>O25+P21</f>
        <v>2381853.4388507502</v>
      </c>
      <c r="Q25" s="136"/>
      <c r="R25" s="133"/>
      <c r="S25" s="134">
        <v>0</v>
      </c>
      <c r="T25" s="133">
        <f t="shared" ref="T25:T36" si="13">O25+R25</f>
        <v>553555.29666674975</v>
      </c>
      <c r="U25" s="135">
        <f>T25+U21</f>
        <v>2665725.4388507502</v>
      </c>
      <c r="V25" s="133">
        <v>0</v>
      </c>
      <c r="W25" s="135">
        <f>V25+W21</f>
        <v>0</v>
      </c>
      <c r="X25" s="133">
        <v>0</v>
      </c>
      <c r="Y25" s="134">
        <v>0</v>
      </c>
      <c r="Z25" s="150"/>
      <c r="AA25" s="135">
        <v>9795.7099999999991</v>
      </c>
      <c r="AB25" s="134">
        <v>-22974860.949999999</v>
      </c>
    </row>
    <row r="26" spans="1:28" s="107" customFormat="1" ht="11.25" hidden="1" x14ac:dyDescent="0.2">
      <c r="A26" s="122">
        <v>2</v>
      </c>
      <c r="B26" s="127">
        <v>37834</v>
      </c>
      <c r="C26" s="150" t="s">
        <v>121</v>
      </c>
      <c r="D26" s="135">
        <v>64674166.473712102</v>
      </c>
      <c r="E26" s="134">
        <f t="shared" ref="E26:E36" si="14">D26+E25</f>
        <v>974823271.82742429</v>
      </c>
      <c r="F26" s="133">
        <v>63110327.900528997</v>
      </c>
      <c r="G26" s="134">
        <f t="shared" ref="G26:G36" si="15">F26+G25</f>
        <v>970867314.23084903</v>
      </c>
      <c r="H26" s="133">
        <f t="shared" si="10"/>
        <v>1563838.5731831044</v>
      </c>
      <c r="I26" s="134">
        <f t="shared" si="10"/>
        <v>3955957.5965752602</v>
      </c>
      <c r="J26" s="133">
        <f t="shared" si="11"/>
        <v>-631.79078356597415</v>
      </c>
      <c r="K26" s="134">
        <f t="shared" ref="K26:K36" si="16">J26+K25</f>
        <v>-10897.375325016423</v>
      </c>
      <c r="L26" s="135">
        <f t="shared" si="12"/>
        <v>1563206.7823995384</v>
      </c>
      <c r="M26" s="135">
        <f t="shared" ref="M26:M36" si="17">M25+L26</f>
        <v>2116762.0790662887</v>
      </c>
      <c r="N26" s="135">
        <f t="shared" ref="N26:N36" si="18">N25+L26</f>
        <v>3945060.2212502887</v>
      </c>
      <c r="O26" s="133">
        <v>1563206.7823995389</v>
      </c>
      <c r="P26" s="134">
        <f t="shared" ref="P26:P36" si="19">O26+P25</f>
        <v>3945060.2212502891</v>
      </c>
      <c r="Q26" s="136"/>
      <c r="R26" s="133">
        <v>0</v>
      </c>
      <c r="S26" s="134">
        <v>0</v>
      </c>
      <c r="T26" s="133">
        <f t="shared" si="13"/>
        <v>1563206.7823995389</v>
      </c>
      <c r="U26" s="135">
        <f t="shared" ref="U26:U36" si="20">T26+U25</f>
        <v>4228932.2212502891</v>
      </c>
      <c r="V26" s="133">
        <v>0</v>
      </c>
      <c r="W26" s="135">
        <f t="shared" ref="W26:W36" si="21">V26+W25</f>
        <v>0</v>
      </c>
      <c r="X26" s="133">
        <v>0</v>
      </c>
      <c r="Y26" s="134">
        <v>0</v>
      </c>
      <c r="AA26" s="133">
        <v>9489.59</v>
      </c>
      <c r="AB26" s="134">
        <v>-22965371.359999999</v>
      </c>
    </row>
    <row r="27" spans="1:28" s="107" customFormat="1" ht="11.25" hidden="1" x14ac:dyDescent="0.2">
      <c r="A27" s="122">
        <v>2</v>
      </c>
      <c r="B27" s="127">
        <v>37865</v>
      </c>
      <c r="C27" s="150" t="s">
        <v>121</v>
      </c>
      <c r="D27" s="135">
        <v>66766678.353712201</v>
      </c>
      <c r="E27" s="134">
        <f t="shared" si="14"/>
        <v>1041589950.1811365</v>
      </c>
      <c r="F27" s="133">
        <v>62478495.438176997</v>
      </c>
      <c r="G27" s="134">
        <f t="shared" si="15"/>
        <v>1033345809.669026</v>
      </c>
      <c r="H27" s="133">
        <f t="shared" si="10"/>
        <v>4288182.9155352041</v>
      </c>
      <c r="I27" s="134">
        <f t="shared" si="10"/>
        <v>8244140.5121104717</v>
      </c>
      <c r="J27" s="133">
        <f t="shared" si="11"/>
        <v>-1732.4258978762225</v>
      </c>
      <c r="K27" s="134">
        <f t="shared" si="16"/>
        <v>-12629.801222892645</v>
      </c>
      <c r="L27" s="135">
        <f t="shared" si="12"/>
        <v>4286450.4896373283</v>
      </c>
      <c r="M27" s="135">
        <f t="shared" si="17"/>
        <v>6403212.568703617</v>
      </c>
      <c r="N27" s="135">
        <f t="shared" si="18"/>
        <v>8231510.7108876165</v>
      </c>
      <c r="O27" s="133">
        <v>4286450.4896373283</v>
      </c>
      <c r="P27" s="134">
        <f t="shared" si="19"/>
        <v>8231510.7108876174</v>
      </c>
      <c r="Q27" s="136"/>
      <c r="R27" s="133">
        <v>0</v>
      </c>
      <c r="S27" s="134">
        <v>0</v>
      </c>
      <c r="T27" s="133">
        <f t="shared" si="13"/>
        <v>4286450.4896373283</v>
      </c>
      <c r="U27" s="134">
        <f t="shared" si="20"/>
        <v>8515382.7108876184</v>
      </c>
      <c r="V27" s="133">
        <v>0</v>
      </c>
      <c r="W27" s="135">
        <f t="shared" si="21"/>
        <v>0</v>
      </c>
      <c r="X27" s="133">
        <v>0</v>
      </c>
      <c r="Y27" s="134">
        <v>0</v>
      </c>
      <c r="AA27" s="133">
        <v>9183.4699999999993</v>
      </c>
      <c r="AB27" s="134">
        <v>-22956187.890000001</v>
      </c>
    </row>
    <row r="28" spans="1:28" s="107" customFormat="1" ht="11.25" hidden="1" x14ac:dyDescent="0.2">
      <c r="A28" s="122">
        <v>2</v>
      </c>
      <c r="B28" s="127">
        <v>37895</v>
      </c>
      <c r="C28" s="150" t="s">
        <v>121</v>
      </c>
      <c r="D28" s="135">
        <v>74949819.353712201</v>
      </c>
      <c r="E28" s="134">
        <f t="shared" si="14"/>
        <v>1116539769.5348487</v>
      </c>
      <c r="F28" s="133">
        <v>68971840.775838003</v>
      </c>
      <c r="G28" s="134">
        <f t="shared" si="15"/>
        <v>1102317650.444864</v>
      </c>
      <c r="H28" s="133">
        <f t="shared" si="10"/>
        <v>5977978.5778741986</v>
      </c>
      <c r="I28" s="134">
        <f t="shared" si="10"/>
        <v>14222119.089984655</v>
      </c>
      <c r="J28" s="133">
        <f t="shared" si="11"/>
        <v>-2415.1033454611761</v>
      </c>
      <c r="K28" s="134">
        <f t="shared" si="16"/>
        <v>-15044.904568353821</v>
      </c>
      <c r="L28" s="135">
        <f t="shared" si="12"/>
        <v>5975563.4745287374</v>
      </c>
      <c r="M28" s="135">
        <f t="shared" si="17"/>
        <v>12378776.043232355</v>
      </c>
      <c r="N28" s="135">
        <f t="shared" si="18"/>
        <v>14207074.185416354</v>
      </c>
      <c r="O28" s="133">
        <v>5975563.4745287383</v>
      </c>
      <c r="P28" s="134">
        <f t="shared" si="19"/>
        <v>14207074.185416356</v>
      </c>
      <c r="Q28" s="136"/>
      <c r="R28" s="133">
        <v>0</v>
      </c>
      <c r="S28" s="134">
        <v>0</v>
      </c>
      <c r="T28" s="133">
        <f t="shared" si="13"/>
        <v>5975563.4745287383</v>
      </c>
      <c r="U28" s="134">
        <f t="shared" si="20"/>
        <v>14490946.185416356</v>
      </c>
      <c r="V28" s="133">
        <v>0</v>
      </c>
      <c r="W28" s="135">
        <f t="shared" si="21"/>
        <v>0</v>
      </c>
      <c r="X28" s="133">
        <v>0</v>
      </c>
      <c r="Y28" s="134">
        <v>0</v>
      </c>
      <c r="AA28" s="133">
        <v>9087.67</v>
      </c>
      <c r="AB28" s="134">
        <v>-22947100.219999999</v>
      </c>
    </row>
    <row r="29" spans="1:28" s="107" customFormat="1" ht="11.25" hidden="1" x14ac:dyDescent="0.2">
      <c r="A29" s="122">
        <v>2</v>
      </c>
      <c r="B29" s="127">
        <v>37926</v>
      </c>
      <c r="C29" s="150" t="s">
        <v>121</v>
      </c>
      <c r="D29" s="135">
        <v>85103091.353712201</v>
      </c>
      <c r="E29" s="134">
        <f t="shared" si="14"/>
        <v>1201642860.8885608</v>
      </c>
      <c r="F29" s="133">
        <v>82180750.522962004</v>
      </c>
      <c r="G29" s="134">
        <f t="shared" si="15"/>
        <v>1184498400.9678261</v>
      </c>
      <c r="H29" s="133">
        <f t="shared" si="10"/>
        <v>2922340.8307501972</v>
      </c>
      <c r="I29" s="134">
        <f t="shared" si="10"/>
        <v>17144459.920734644</v>
      </c>
      <c r="J29" s="133">
        <f t="shared" si="11"/>
        <v>-1180.6256956230798</v>
      </c>
      <c r="K29" s="134">
        <f t="shared" si="16"/>
        <v>-16225.5302639769</v>
      </c>
      <c r="L29" s="135">
        <f t="shared" si="12"/>
        <v>2921160.2050545742</v>
      </c>
      <c r="M29" s="135">
        <f t="shared" si="17"/>
        <v>15299936.248286929</v>
      </c>
      <c r="N29" s="135">
        <f t="shared" si="18"/>
        <v>17128234.390470929</v>
      </c>
      <c r="O29" s="133">
        <v>2921160.2050545737</v>
      </c>
      <c r="P29" s="134">
        <f t="shared" si="19"/>
        <v>17128234.390470929</v>
      </c>
      <c r="Q29" s="136"/>
      <c r="R29" s="133">
        <v>0</v>
      </c>
      <c r="S29" s="134">
        <v>0</v>
      </c>
      <c r="T29" s="133">
        <f t="shared" si="13"/>
        <v>2921160.2050545737</v>
      </c>
      <c r="U29" s="134">
        <f t="shared" si="20"/>
        <v>17412106.390470929</v>
      </c>
      <c r="V29" s="133">
        <v>0</v>
      </c>
      <c r="W29" s="135">
        <f t="shared" si="21"/>
        <v>0</v>
      </c>
      <c r="X29" s="133">
        <v>0</v>
      </c>
      <c r="Y29" s="134">
        <v>0</v>
      </c>
      <c r="AA29" s="133">
        <v>8794.52</v>
      </c>
      <c r="AB29" s="134">
        <v>-22938305.699999999</v>
      </c>
    </row>
    <row r="30" spans="1:28" s="107" customFormat="1" ht="11.25" hidden="1" x14ac:dyDescent="0.2">
      <c r="A30" s="122">
        <v>2</v>
      </c>
      <c r="B30" s="127">
        <v>37956</v>
      </c>
      <c r="C30" s="150" t="s">
        <v>121</v>
      </c>
      <c r="D30" s="135">
        <v>92860817.353712201</v>
      </c>
      <c r="E30" s="134">
        <f t="shared" si="14"/>
        <v>1294503678.2422729</v>
      </c>
      <c r="F30" s="133">
        <v>89484104.071362004</v>
      </c>
      <c r="G30" s="134">
        <f t="shared" si="15"/>
        <v>1273982505.0391881</v>
      </c>
      <c r="H30" s="133">
        <f t="shared" si="10"/>
        <v>3376713.2823501974</v>
      </c>
      <c r="I30" s="134">
        <f t="shared" si="10"/>
        <v>20521173.203084707</v>
      </c>
      <c r="J30" s="133">
        <f t="shared" si="11"/>
        <v>-1364.1921660694798</v>
      </c>
      <c r="K30" s="134">
        <f t="shared" si="16"/>
        <v>-17589.722430046379</v>
      </c>
      <c r="L30" s="135">
        <f t="shared" si="12"/>
        <v>3375349.0901841279</v>
      </c>
      <c r="M30" s="135">
        <f t="shared" si="17"/>
        <v>18675285.338471055</v>
      </c>
      <c r="N30" s="135">
        <f t="shared" si="18"/>
        <v>20503583.480655059</v>
      </c>
      <c r="O30" s="133">
        <v>3375349.090184126</v>
      </c>
      <c r="P30" s="134">
        <f t="shared" si="19"/>
        <v>20503583.480655055</v>
      </c>
      <c r="Q30" s="136"/>
      <c r="R30" s="133">
        <v>0</v>
      </c>
      <c r="S30" s="134">
        <v>0</v>
      </c>
      <c r="T30" s="133">
        <f t="shared" si="13"/>
        <v>3375349.090184126</v>
      </c>
      <c r="U30" s="134">
        <f t="shared" si="20"/>
        <v>20787455.480655055</v>
      </c>
      <c r="V30" s="133">
        <v>0</v>
      </c>
      <c r="W30" s="135">
        <f t="shared" si="21"/>
        <v>0</v>
      </c>
      <c r="X30" s="133">
        <v>0</v>
      </c>
      <c r="Y30" s="134">
        <v>0</v>
      </c>
      <c r="AA30" s="133">
        <v>881777.83603121259</v>
      </c>
      <c r="AB30" s="134">
        <v>-22056527.863968786</v>
      </c>
    </row>
    <row r="31" spans="1:28" s="107" customFormat="1" ht="11.25" hidden="1" x14ac:dyDescent="0.2">
      <c r="A31" s="122">
        <v>2</v>
      </c>
      <c r="B31" s="127">
        <v>37987</v>
      </c>
      <c r="C31" s="150" t="s">
        <v>122</v>
      </c>
      <c r="D31" s="135">
        <v>91025416.826670602</v>
      </c>
      <c r="E31" s="134">
        <f t="shared" si="14"/>
        <v>1385529095.0689435</v>
      </c>
      <c r="F31" s="133">
        <v>90476339.793839991</v>
      </c>
      <c r="G31" s="134">
        <f t="shared" si="15"/>
        <v>1364458844.8330281</v>
      </c>
      <c r="H31" s="133">
        <f t="shared" si="10"/>
        <v>549077.03283061087</v>
      </c>
      <c r="I31" s="134">
        <f t="shared" si="10"/>
        <v>21070250.235915422</v>
      </c>
      <c r="J31" s="133">
        <f t="shared" si="11"/>
        <v>-221.8271212635668</v>
      </c>
      <c r="K31" s="134">
        <f t="shared" si="16"/>
        <v>-17811.549551309945</v>
      </c>
      <c r="L31" s="135">
        <f t="shared" si="12"/>
        <v>548855.20570934727</v>
      </c>
      <c r="M31" s="135">
        <f t="shared" si="17"/>
        <v>19224140.544180401</v>
      </c>
      <c r="N31" s="135">
        <f t="shared" si="18"/>
        <v>21052438.686364405</v>
      </c>
      <c r="O31" s="133">
        <v>548855.20570934564</v>
      </c>
      <c r="P31" s="134">
        <f t="shared" si="19"/>
        <v>21052438.686364401</v>
      </c>
      <c r="Q31" s="136"/>
      <c r="R31" s="133">
        <v>0</v>
      </c>
      <c r="S31" s="134">
        <v>0</v>
      </c>
      <c r="T31" s="133">
        <f t="shared" si="13"/>
        <v>548855.20570934564</v>
      </c>
      <c r="U31" s="134">
        <f t="shared" si="20"/>
        <v>21336310.686364401</v>
      </c>
      <c r="V31" s="133">
        <v>0</v>
      </c>
      <c r="W31" s="135">
        <f t="shared" si="21"/>
        <v>0</v>
      </c>
      <c r="X31" s="133">
        <v>0</v>
      </c>
      <c r="Y31" s="134">
        <v>0</v>
      </c>
      <c r="AA31" s="133">
        <v>1514353.4107343347</v>
      </c>
      <c r="AB31" s="134">
        <v>-20542174.453234453</v>
      </c>
    </row>
    <row r="32" spans="1:28" s="107" customFormat="1" ht="11.25" hidden="1" x14ac:dyDescent="0.2">
      <c r="A32" s="122">
        <v>2</v>
      </c>
      <c r="B32" s="127">
        <v>38018</v>
      </c>
      <c r="C32" s="150" t="s">
        <v>122</v>
      </c>
      <c r="D32" s="135">
        <v>85168466.368182793</v>
      </c>
      <c r="E32" s="134">
        <f t="shared" si="14"/>
        <v>1470697561.4371264</v>
      </c>
      <c r="F32" s="133">
        <v>78597503.295402005</v>
      </c>
      <c r="G32" s="134">
        <f t="shared" si="15"/>
        <v>1443056348.1284301</v>
      </c>
      <c r="H32" s="133">
        <f t="shared" si="10"/>
        <v>6570963.0727807879</v>
      </c>
      <c r="I32" s="134">
        <f t="shared" si="10"/>
        <v>27641213.30869627</v>
      </c>
      <c r="J32" s="133">
        <f>(H32*-0.000404)-12</f>
        <v>-2666.6690814034382</v>
      </c>
      <c r="K32" s="134">
        <f t="shared" si="16"/>
        <v>-20478.218632713382</v>
      </c>
      <c r="L32" s="135">
        <f t="shared" si="12"/>
        <v>6568296.4036993841</v>
      </c>
      <c r="M32" s="135">
        <f t="shared" si="17"/>
        <v>25792436.947879784</v>
      </c>
      <c r="N32" s="135">
        <f t="shared" si="18"/>
        <v>27620735.090063788</v>
      </c>
      <c r="O32" s="133">
        <v>3672077.9297594912</v>
      </c>
      <c r="P32" s="134">
        <f t="shared" si="19"/>
        <v>24724516.616123892</v>
      </c>
      <c r="Q32" s="136"/>
      <c r="R32" s="133">
        <v>2896218.4739398919</v>
      </c>
      <c r="S32" s="134">
        <f>R32</f>
        <v>2896218.4739398919</v>
      </c>
      <c r="T32" s="133">
        <f t="shared" si="13"/>
        <v>6568296.4036993831</v>
      </c>
      <c r="U32" s="134">
        <f t="shared" si="20"/>
        <v>27904607.090063784</v>
      </c>
      <c r="V32" s="133">
        <v>317.39</v>
      </c>
      <c r="W32" s="135">
        <f t="shared" si="21"/>
        <v>317.39</v>
      </c>
      <c r="X32" s="133">
        <f>+R32+V32</f>
        <v>2896535.863939892</v>
      </c>
      <c r="Y32" s="134">
        <f>X32</f>
        <v>2896535.863939892</v>
      </c>
      <c r="AA32" s="133">
        <v>7456337.432761441</v>
      </c>
      <c r="AB32" s="134">
        <v>-13085837.020473011</v>
      </c>
    </row>
    <row r="33" spans="1:28" s="107" customFormat="1" ht="11.25" hidden="1" x14ac:dyDescent="0.2">
      <c r="A33" s="122">
        <v>2</v>
      </c>
      <c r="B33" s="127">
        <v>38047</v>
      </c>
      <c r="C33" s="150" t="s">
        <v>122</v>
      </c>
      <c r="D33" s="135">
        <v>81261266.520378903</v>
      </c>
      <c r="E33" s="134">
        <f t="shared" si="14"/>
        <v>1551958827.9575052</v>
      </c>
      <c r="F33" s="133">
        <v>77150685.999933004</v>
      </c>
      <c r="G33" s="134">
        <f t="shared" si="15"/>
        <v>1520207034.1283631</v>
      </c>
      <c r="H33" s="133">
        <f t="shared" si="10"/>
        <v>4110580.5204458982</v>
      </c>
      <c r="I33" s="134">
        <f t="shared" si="10"/>
        <v>31751793.829142094</v>
      </c>
      <c r="J33" s="133">
        <f>H33*-0.000404</f>
        <v>-1660.674530260143</v>
      </c>
      <c r="K33" s="134">
        <f t="shared" si="16"/>
        <v>-22138.893162973523</v>
      </c>
      <c r="L33" s="135">
        <f t="shared" si="12"/>
        <v>4108919.8459156379</v>
      </c>
      <c r="M33" s="135">
        <f t="shared" si="17"/>
        <v>29901356.793795422</v>
      </c>
      <c r="N33" s="135">
        <f t="shared" si="18"/>
        <v>31729654.935979426</v>
      </c>
      <c r="O33" s="133">
        <v>2054459.922957819</v>
      </c>
      <c r="P33" s="134">
        <f t="shared" si="19"/>
        <v>26778976.539081711</v>
      </c>
      <c r="Q33" s="136"/>
      <c r="R33" s="133">
        <v>2054459.922957819</v>
      </c>
      <c r="S33" s="134">
        <f>R33+S32</f>
        <v>4950678.3968977109</v>
      </c>
      <c r="T33" s="133">
        <f t="shared" si="13"/>
        <v>4108919.8459156379</v>
      </c>
      <c r="U33" s="134">
        <f t="shared" si="20"/>
        <v>32013526.935979422</v>
      </c>
      <c r="V33" s="133">
        <v>10064.349999999999</v>
      </c>
      <c r="W33" s="135">
        <f t="shared" si="21"/>
        <v>10381.739999999998</v>
      </c>
      <c r="X33" s="133">
        <f>V33+R33</f>
        <v>2064524.272957819</v>
      </c>
      <c r="Y33" s="134">
        <f>X33+Y32</f>
        <v>4961060.1368977111</v>
      </c>
      <c r="AA33" s="133">
        <v>5073459.7954890151</v>
      </c>
      <c r="AB33" s="134">
        <v>-8012377.2249839958</v>
      </c>
    </row>
    <row r="34" spans="1:28" s="107" customFormat="1" ht="11.25" hidden="1" x14ac:dyDescent="0.2">
      <c r="A34" s="122">
        <v>2</v>
      </c>
      <c r="B34" s="127">
        <v>38078</v>
      </c>
      <c r="C34" s="150" t="s">
        <v>122</v>
      </c>
      <c r="D34" s="135">
        <v>68754789.720378906</v>
      </c>
      <c r="E34" s="134">
        <f t="shared" si="14"/>
        <v>1620713617.6778841</v>
      </c>
      <c r="F34" s="133">
        <v>65985593.741613001</v>
      </c>
      <c r="G34" s="134">
        <f t="shared" si="15"/>
        <v>1586192627.869976</v>
      </c>
      <c r="H34" s="133">
        <f t="shared" si="10"/>
        <v>2769195.9787659049</v>
      </c>
      <c r="I34" s="134">
        <f t="shared" si="10"/>
        <v>34520989.807908058</v>
      </c>
      <c r="J34" s="133">
        <f>H34*-0.000404</f>
        <v>-1118.7551754214255</v>
      </c>
      <c r="K34" s="134">
        <f t="shared" si="16"/>
        <v>-23257.648338394949</v>
      </c>
      <c r="L34" s="135">
        <f t="shared" si="12"/>
        <v>2768077.2235904834</v>
      </c>
      <c r="M34" s="135">
        <f t="shared" si="17"/>
        <v>32669434.017385904</v>
      </c>
      <c r="N34" s="135">
        <f t="shared" si="18"/>
        <v>34497732.159569912</v>
      </c>
      <c r="O34" s="133">
        <v>1384038.6117952392</v>
      </c>
      <c r="P34" s="134">
        <f t="shared" si="19"/>
        <v>28163015.15087695</v>
      </c>
      <c r="Q34" s="136"/>
      <c r="R34" s="133">
        <v>1384038.611795241</v>
      </c>
      <c r="S34" s="134">
        <f>R34+S33</f>
        <v>6334717.0086929519</v>
      </c>
      <c r="T34" s="133">
        <f t="shared" si="13"/>
        <v>2768077.2235904802</v>
      </c>
      <c r="U34" s="134">
        <f t="shared" si="20"/>
        <v>34781604.159569904</v>
      </c>
      <c r="V34" s="133">
        <v>16970.420000000002</v>
      </c>
      <c r="W34" s="135">
        <f t="shared" si="21"/>
        <v>27352.16</v>
      </c>
      <c r="X34" s="133">
        <f>V34+R34</f>
        <v>1401009.0317952409</v>
      </c>
      <c r="Y34" s="134">
        <f>X34+Y33</f>
        <v>6362069.168692952</v>
      </c>
      <c r="AA34" s="133">
        <v>3629625.7061034581</v>
      </c>
      <c r="AB34" s="134">
        <v>-4382751.5188805377</v>
      </c>
    </row>
    <row r="35" spans="1:28" s="107" customFormat="1" ht="11.25" hidden="1" x14ac:dyDescent="0.2">
      <c r="A35" s="122">
        <v>2</v>
      </c>
      <c r="B35" s="127">
        <v>38108</v>
      </c>
      <c r="C35" s="150" t="s">
        <v>122</v>
      </c>
      <c r="D35" s="135">
        <v>59043755.678364597</v>
      </c>
      <c r="E35" s="134">
        <f t="shared" si="14"/>
        <v>1679757373.3562486</v>
      </c>
      <c r="F35" s="133">
        <v>65152397.161110654</v>
      </c>
      <c r="G35" s="134">
        <f t="shared" si="15"/>
        <v>1651345025.0310867</v>
      </c>
      <c r="H35" s="133">
        <f t="shared" si="10"/>
        <v>-6108641.4827460572</v>
      </c>
      <c r="I35" s="134">
        <f t="shared" si="10"/>
        <v>28412348.325161934</v>
      </c>
      <c r="J35" s="133">
        <f>H35*-0.000404</f>
        <v>2467.8911590294069</v>
      </c>
      <c r="K35" s="134">
        <f t="shared" si="16"/>
        <v>-20789.757179365541</v>
      </c>
      <c r="L35" s="135">
        <f t="shared" si="12"/>
        <v>-6106173.5915870275</v>
      </c>
      <c r="M35" s="135">
        <f t="shared" si="17"/>
        <v>26563260.425798878</v>
      </c>
      <c r="N35" s="135">
        <f t="shared" si="18"/>
        <v>28391558.567982882</v>
      </c>
      <c r="O35" s="133">
        <v>-3053086.795793511</v>
      </c>
      <c r="P35" s="134">
        <f t="shared" si="19"/>
        <v>25109928.355083439</v>
      </c>
      <c r="Q35" s="136"/>
      <c r="R35" s="133">
        <v>-3053086.7957935128</v>
      </c>
      <c r="S35" s="134">
        <f>R35+S34</f>
        <v>3281630.212899439</v>
      </c>
      <c r="T35" s="133">
        <f t="shared" si="13"/>
        <v>-6106173.5915870238</v>
      </c>
      <c r="U35" s="134">
        <f t="shared" si="20"/>
        <v>28675430.567982882</v>
      </c>
      <c r="V35" s="133">
        <v>21186.100000000002</v>
      </c>
      <c r="W35" s="135">
        <f t="shared" si="21"/>
        <v>48538.26</v>
      </c>
      <c r="X35" s="133">
        <f>V35+R35</f>
        <v>-3031900.6957935127</v>
      </c>
      <c r="Y35" s="134">
        <f>X35+Y34</f>
        <v>3330168.4728994393</v>
      </c>
      <c r="Z35" s="154" t="s">
        <v>123</v>
      </c>
      <c r="AA35" s="133">
        <v>-11061062</v>
      </c>
      <c r="AB35" s="134">
        <v>-15443813.518880539</v>
      </c>
    </row>
    <row r="36" spans="1:28" s="107" customFormat="1" ht="11.25" hidden="1" x14ac:dyDescent="0.2">
      <c r="A36" s="122">
        <v>2</v>
      </c>
      <c r="B36" s="127">
        <v>38139</v>
      </c>
      <c r="C36" s="150" t="s">
        <v>122</v>
      </c>
      <c r="D36" s="141">
        <v>67556640.613998204</v>
      </c>
      <c r="E36" s="140">
        <f t="shared" si="14"/>
        <v>1747314013.9702468</v>
      </c>
      <c r="F36" s="139">
        <v>64567369.562437855</v>
      </c>
      <c r="G36" s="140">
        <f t="shared" si="15"/>
        <v>1715912394.5935245</v>
      </c>
      <c r="H36" s="139">
        <f t="shared" si="10"/>
        <v>2989271.0515603498</v>
      </c>
      <c r="I36" s="140">
        <f t="shared" si="10"/>
        <v>31401619.376722336</v>
      </c>
      <c r="J36" s="139">
        <f>H36*-0.000404</f>
        <v>-1207.6655048303812</v>
      </c>
      <c r="K36" s="140">
        <f t="shared" si="16"/>
        <v>-21997.422684195921</v>
      </c>
      <c r="L36" s="139">
        <f t="shared" si="12"/>
        <v>2988063.3860555193</v>
      </c>
      <c r="M36" s="141">
        <f t="shared" si="17"/>
        <v>29551323.811854396</v>
      </c>
      <c r="N36" s="140">
        <f t="shared" si="18"/>
        <v>31379621.9540384</v>
      </c>
      <c r="O36" s="139">
        <v>1494031.6930277571</v>
      </c>
      <c r="P36" s="140">
        <f t="shared" si="19"/>
        <v>26603960.048111197</v>
      </c>
      <c r="Q36" s="142"/>
      <c r="R36" s="139">
        <v>1494031.693027759</v>
      </c>
      <c r="S36" s="140">
        <f>R36+S35</f>
        <v>4775661.905927198</v>
      </c>
      <c r="T36" s="139">
        <f t="shared" si="13"/>
        <v>2988063.3860555161</v>
      </c>
      <c r="U36" s="140">
        <f t="shared" si="20"/>
        <v>31663493.954038396</v>
      </c>
      <c r="V36" s="139">
        <v>11312.28</v>
      </c>
      <c r="W36" s="135">
        <f t="shared" si="21"/>
        <v>59850.54</v>
      </c>
      <c r="X36" s="139">
        <f>V36+R36</f>
        <v>1505343.973027759</v>
      </c>
      <c r="Y36" s="134">
        <f>X36+Y35</f>
        <v>4835512.445927198</v>
      </c>
      <c r="Z36" s="155" t="s">
        <v>123</v>
      </c>
      <c r="AA36" s="139">
        <v>-336099.77346820012</v>
      </c>
      <c r="AB36" s="140">
        <v>-15779913.292348739</v>
      </c>
    </row>
    <row r="37" spans="1:28" s="107" customFormat="1" ht="11.25" hidden="1" x14ac:dyDescent="0.2">
      <c r="A37" s="122"/>
      <c r="B37" s="147"/>
      <c r="C37" s="150"/>
      <c r="D37" s="135"/>
      <c r="E37" s="151"/>
      <c r="F37" s="135"/>
      <c r="G37" s="151"/>
      <c r="H37" s="135"/>
      <c r="I37" s="135"/>
      <c r="J37" s="133"/>
      <c r="K37" s="134"/>
      <c r="L37" s="135"/>
      <c r="M37" s="135"/>
      <c r="N37" s="151"/>
      <c r="O37" s="135"/>
      <c r="P37" s="151"/>
      <c r="Q37" s="148"/>
      <c r="R37" s="135"/>
      <c r="S37" s="151"/>
      <c r="T37" s="135"/>
      <c r="U37" s="151"/>
      <c r="V37" s="148"/>
      <c r="W37" s="152"/>
      <c r="X37" s="135"/>
      <c r="Y37" s="151"/>
      <c r="Z37" s="153"/>
      <c r="AA37" s="135"/>
      <c r="AB37" s="151"/>
    </row>
    <row r="38" spans="1:28" s="107" customFormat="1" ht="7.5" hidden="1" customHeight="1" x14ac:dyDescent="0.2">
      <c r="A38" s="122"/>
      <c r="B38" s="127"/>
      <c r="C38" s="150"/>
      <c r="D38" s="123"/>
      <c r="E38" s="149"/>
      <c r="F38" s="123"/>
      <c r="G38" s="149"/>
      <c r="H38" s="141"/>
      <c r="I38" s="123"/>
      <c r="J38" s="139"/>
      <c r="K38" s="140"/>
      <c r="L38" s="141"/>
      <c r="M38" s="141"/>
      <c r="N38" s="140"/>
      <c r="O38" s="123"/>
      <c r="P38" s="149"/>
      <c r="Q38" s="123"/>
      <c r="R38" s="123"/>
      <c r="S38" s="149"/>
      <c r="T38" s="123"/>
      <c r="U38" s="149"/>
      <c r="V38" s="123"/>
      <c r="W38" s="149"/>
      <c r="X38" s="123"/>
      <c r="Y38" s="149"/>
      <c r="Z38" s="149"/>
      <c r="AA38" s="123"/>
      <c r="AB38" s="149"/>
    </row>
    <row r="39" spans="1:28" s="107" customFormat="1" ht="11.25" hidden="1" x14ac:dyDescent="0.2">
      <c r="A39" s="122">
        <v>3</v>
      </c>
      <c r="B39" s="127">
        <v>38169</v>
      </c>
      <c r="C39" s="107" t="s">
        <v>123</v>
      </c>
      <c r="D39" s="133">
        <v>72426753.299780294</v>
      </c>
      <c r="E39" s="134">
        <f>D39+E36</f>
        <v>1819740767.2700272</v>
      </c>
      <c r="F39" s="133">
        <v>69717173.446274996</v>
      </c>
      <c r="G39" s="134">
        <f>F39+G36</f>
        <v>1785629568.0397995</v>
      </c>
      <c r="H39" s="133">
        <f t="shared" ref="H39:I45" si="22">D39-F39</f>
        <v>2709579.8535052985</v>
      </c>
      <c r="I39" s="134">
        <f t="shared" si="22"/>
        <v>34111199.230227709</v>
      </c>
      <c r="J39" s="133">
        <v>-1095.6702608161406</v>
      </c>
      <c r="K39" s="134">
        <f>K36+J39</f>
        <v>-23093.09294501206</v>
      </c>
      <c r="L39" s="135">
        <f t="shared" ref="L39:L50" si="23">H39+J39</f>
        <v>2708484.1832444821</v>
      </c>
      <c r="M39" s="135">
        <f>L39</f>
        <v>2708484.1832444821</v>
      </c>
      <c r="N39" s="135">
        <f>L39+N36</f>
        <v>34088106.137282886</v>
      </c>
      <c r="O39" s="133">
        <v>2708484.1832444817</v>
      </c>
      <c r="P39" s="134">
        <f>O39+P36</f>
        <v>29312444.231355678</v>
      </c>
      <c r="Q39" s="156"/>
      <c r="R39" s="133">
        <v>0</v>
      </c>
      <c r="S39" s="134">
        <f>+R39+S36</f>
        <v>4775661.905927198</v>
      </c>
      <c r="T39" s="133">
        <f t="shared" ref="T39:U50" si="24">O39+R39</f>
        <v>2708484.1832444817</v>
      </c>
      <c r="U39" s="151">
        <f t="shared" si="24"/>
        <v>34088106.137282878</v>
      </c>
      <c r="V39" s="133">
        <v>17238.18</v>
      </c>
      <c r="W39" s="151">
        <f>+W36+V39</f>
        <v>77088.72</v>
      </c>
      <c r="X39" s="135">
        <f t="shared" ref="X39:X50" si="25">+R39+V39</f>
        <v>17238.18</v>
      </c>
      <c r="Y39" s="134">
        <f>+X39+Y36</f>
        <v>4852750.6259271977</v>
      </c>
      <c r="Z39" s="129"/>
      <c r="AA39" s="130">
        <v>2969709</v>
      </c>
      <c r="AB39" s="129">
        <v>-12810204.292348739</v>
      </c>
    </row>
    <row r="40" spans="1:28" s="107" customFormat="1" ht="11.25" hidden="1" x14ac:dyDescent="0.2">
      <c r="A40" s="122">
        <v>3</v>
      </c>
      <c r="B40" s="127">
        <v>38200</v>
      </c>
      <c r="C40" s="150" t="s">
        <v>123</v>
      </c>
      <c r="D40" s="133">
        <v>69270006.133113593</v>
      </c>
      <c r="E40" s="134">
        <f t="shared" ref="E40:E50" si="26">+E39+D40</f>
        <v>1889010773.4031408</v>
      </c>
      <c r="F40" s="133">
        <v>70298182.156748593</v>
      </c>
      <c r="G40" s="134">
        <f t="shared" ref="G40:G50" si="27">+G39+F40</f>
        <v>1855927750.196548</v>
      </c>
      <c r="H40" s="133">
        <f t="shared" si="22"/>
        <v>-1028176.023635</v>
      </c>
      <c r="I40" s="134">
        <f t="shared" si="22"/>
        <v>33083023.206592798</v>
      </c>
      <c r="J40" s="133">
        <v>416.38311354854</v>
      </c>
      <c r="K40" s="134">
        <f t="shared" ref="K40:K50" si="28">+K39+J40</f>
        <v>-22676.709831463519</v>
      </c>
      <c r="L40" s="135">
        <f t="shared" si="23"/>
        <v>-1027759.6405214515</v>
      </c>
      <c r="M40" s="135">
        <f t="shared" ref="M40:M50" si="29">M39+L40</f>
        <v>1680724.5427230308</v>
      </c>
      <c r="N40" s="135">
        <f t="shared" ref="N40:N45" si="30">N39+L40</f>
        <v>33060346.496761434</v>
      </c>
      <c r="O40" s="133">
        <v>-1027759.6405214518</v>
      </c>
      <c r="P40" s="134">
        <f t="shared" ref="P40:P50" si="31">+P39+O40</f>
        <v>28284684.590834226</v>
      </c>
      <c r="Q40" s="156"/>
      <c r="R40" s="133">
        <v>0</v>
      </c>
      <c r="S40" s="134">
        <f t="shared" ref="S40:S50" si="32">R40+S39</f>
        <v>4775661.905927198</v>
      </c>
      <c r="T40" s="133">
        <f t="shared" si="24"/>
        <v>-1027759.6405214518</v>
      </c>
      <c r="U40" s="135">
        <f t="shared" si="24"/>
        <v>33060346.496761426</v>
      </c>
      <c r="V40" s="133">
        <v>15772.039999999999</v>
      </c>
      <c r="W40" s="135">
        <f t="shared" ref="W40:W50" si="33">+W39+V40</f>
        <v>92860.76</v>
      </c>
      <c r="X40" s="133">
        <f t="shared" si="25"/>
        <v>15772.039999999999</v>
      </c>
      <c r="Y40" s="134">
        <f t="shared" ref="Y40:Y50" si="34">+X40+Y39</f>
        <v>4868522.6659271978</v>
      </c>
      <c r="Z40" s="157"/>
      <c r="AA40" s="135">
        <v>-905000</v>
      </c>
      <c r="AB40" s="134">
        <v>-13715204.292348739</v>
      </c>
    </row>
    <row r="41" spans="1:28" s="107" customFormat="1" ht="11.25" hidden="1" x14ac:dyDescent="0.2">
      <c r="A41" s="122">
        <v>3</v>
      </c>
      <c r="B41" s="127">
        <v>38231</v>
      </c>
      <c r="C41" s="150" t="s">
        <v>123</v>
      </c>
      <c r="D41" s="133">
        <v>66899700.516446903</v>
      </c>
      <c r="E41" s="134">
        <f t="shared" si="26"/>
        <v>1955910473.9195876</v>
      </c>
      <c r="F41" s="133">
        <v>66608144.805586994</v>
      </c>
      <c r="G41" s="134">
        <f t="shared" si="27"/>
        <v>1922535895.002135</v>
      </c>
      <c r="H41" s="133">
        <f t="shared" si="22"/>
        <v>291555.71085990965</v>
      </c>
      <c r="I41" s="134">
        <f t="shared" si="22"/>
        <v>33374578.917452574</v>
      </c>
      <c r="J41" s="133">
        <v>-118.7885071874035</v>
      </c>
      <c r="K41" s="134">
        <f t="shared" si="28"/>
        <v>-22795.498338650923</v>
      </c>
      <c r="L41" s="135">
        <f t="shared" si="23"/>
        <v>291436.92235272226</v>
      </c>
      <c r="M41" s="135">
        <f t="shared" si="29"/>
        <v>1972161.4650757532</v>
      </c>
      <c r="N41" s="135">
        <f t="shared" si="30"/>
        <v>33351783.419114158</v>
      </c>
      <c r="O41" s="133">
        <v>291436.92235272378</v>
      </c>
      <c r="P41" s="134">
        <f t="shared" si="31"/>
        <v>28576121.51318695</v>
      </c>
      <c r="Q41" s="156"/>
      <c r="R41" s="133">
        <v>0</v>
      </c>
      <c r="S41" s="134">
        <f t="shared" si="32"/>
        <v>4775661.905927198</v>
      </c>
      <c r="T41" s="133">
        <f t="shared" si="24"/>
        <v>291436.92235272378</v>
      </c>
      <c r="U41" s="134">
        <f t="shared" si="24"/>
        <v>33351783.41911415</v>
      </c>
      <c r="V41" s="133">
        <v>15700.810000000001</v>
      </c>
      <c r="W41" s="135">
        <f t="shared" si="33"/>
        <v>108561.56999999999</v>
      </c>
      <c r="X41" s="133">
        <f t="shared" si="25"/>
        <v>15700.810000000001</v>
      </c>
      <c r="Y41" s="134">
        <f t="shared" si="34"/>
        <v>4884223.4759271974</v>
      </c>
      <c r="Z41" s="150"/>
      <c r="AA41" s="135">
        <v>343993.43661769107</v>
      </c>
      <c r="AB41" s="134">
        <v>-13371210.855731048</v>
      </c>
    </row>
    <row r="42" spans="1:28" s="107" customFormat="1" ht="11.25" hidden="1" x14ac:dyDescent="0.2">
      <c r="A42" s="122">
        <v>3</v>
      </c>
      <c r="B42" s="127">
        <v>38261</v>
      </c>
      <c r="C42" s="150" t="s">
        <v>123</v>
      </c>
      <c r="D42" s="133">
        <v>79322393.216446996</v>
      </c>
      <c r="E42" s="134">
        <f t="shared" si="26"/>
        <v>2035232867.1360345</v>
      </c>
      <c r="F42" s="133">
        <v>74713966.506787002</v>
      </c>
      <c r="G42" s="134">
        <f t="shared" si="27"/>
        <v>1997249861.5089221</v>
      </c>
      <c r="H42" s="133">
        <f t="shared" si="22"/>
        <v>4608426.7096599936</v>
      </c>
      <c r="I42" s="134">
        <f t="shared" si="22"/>
        <v>37983005.627112389</v>
      </c>
      <c r="J42" s="133">
        <v>-1863.8043907026374</v>
      </c>
      <c r="K42" s="134">
        <f t="shared" si="28"/>
        <v>-24659.30272935356</v>
      </c>
      <c r="L42" s="135">
        <f t="shared" si="23"/>
        <v>4606562.9052692913</v>
      </c>
      <c r="M42" s="135">
        <f t="shared" si="29"/>
        <v>6578724.3703450449</v>
      </c>
      <c r="N42" s="135">
        <f t="shared" si="30"/>
        <v>37958346.324383453</v>
      </c>
      <c r="O42" s="133">
        <v>4606562.9052692913</v>
      </c>
      <c r="P42" s="134">
        <f t="shared" si="31"/>
        <v>33182684.418456241</v>
      </c>
      <c r="Q42" s="156"/>
      <c r="R42" s="133">
        <v>0</v>
      </c>
      <c r="S42" s="134">
        <f t="shared" si="32"/>
        <v>4775661.905927198</v>
      </c>
      <c r="T42" s="133">
        <f t="shared" si="24"/>
        <v>4606562.9052692913</v>
      </c>
      <c r="U42" s="134">
        <f t="shared" si="24"/>
        <v>37958346.324383438</v>
      </c>
      <c r="V42" s="133">
        <v>17116.5</v>
      </c>
      <c r="W42" s="135">
        <f t="shared" si="33"/>
        <v>125678.06999999999</v>
      </c>
      <c r="X42" s="133">
        <f t="shared" si="25"/>
        <v>17116.5</v>
      </c>
      <c r="Y42" s="134">
        <f t="shared" si="34"/>
        <v>4901339.9759271974</v>
      </c>
      <c r="Z42" s="158"/>
      <c r="AA42" s="133">
        <v>4515551.6605098583</v>
      </c>
      <c r="AB42" s="134">
        <v>-8855659.1952211894</v>
      </c>
    </row>
    <row r="43" spans="1:28" s="107" customFormat="1" ht="11.25" hidden="1" x14ac:dyDescent="0.2">
      <c r="A43" s="122">
        <v>3</v>
      </c>
      <c r="B43" s="127">
        <v>38292</v>
      </c>
      <c r="C43" s="150" t="s">
        <v>123</v>
      </c>
      <c r="D43" s="133">
        <v>86147413.511398703</v>
      </c>
      <c r="E43" s="134">
        <f t="shared" si="26"/>
        <v>2121380280.6474333</v>
      </c>
      <c r="F43" s="133">
        <v>84210823.535925999</v>
      </c>
      <c r="G43" s="134">
        <f t="shared" si="27"/>
        <v>2081460685.0448482</v>
      </c>
      <c r="H43" s="133">
        <f t="shared" si="22"/>
        <v>1936589.9754727036</v>
      </c>
      <c r="I43" s="134">
        <f t="shared" si="22"/>
        <v>39919595.602585077</v>
      </c>
      <c r="J43" s="133">
        <v>-782.3823500909723</v>
      </c>
      <c r="K43" s="134">
        <f t="shared" si="28"/>
        <v>-25441.685079444531</v>
      </c>
      <c r="L43" s="135">
        <f t="shared" si="23"/>
        <v>1935807.5931226127</v>
      </c>
      <c r="M43" s="135">
        <f t="shared" si="29"/>
        <v>8514531.9634676576</v>
      </c>
      <c r="N43" s="135">
        <f t="shared" si="30"/>
        <v>39894153.917506069</v>
      </c>
      <c r="O43" s="133">
        <v>1935807.5931226164</v>
      </c>
      <c r="P43" s="134">
        <f t="shared" si="31"/>
        <v>35118492.011578858</v>
      </c>
      <c r="Q43" s="156"/>
      <c r="R43" s="133">
        <v>0</v>
      </c>
      <c r="S43" s="134">
        <f t="shared" si="32"/>
        <v>4775661.905927198</v>
      </c>
      <c r="T43" s="133">
        <f t="shared" si="24"/>
        <v>1935807.5931226164</v>
      </c>
      <c r="U43" s="134">
        <f t="shared" si="24"/>
        <v>39894153.917506054</v>
      </c>
      <c r="V43" s="133">
        <v>16564.36</v>
      </c>
      <c r="W43" s="135">
        <f t="shared" si="33"/>
        <v>142242.43</v>
      </c>
      <c r="X43" s="133">
        <f t="shared" si="25"/>
        <v>16564.36</v>
      </c>
      <c r="Y43" s="134">
        <f t="shared" si="34"/>
        <v>4917904.3359271977</v>
      </c>
      <c r="AA43" s="133">
        <v>1741963.6219601855</v>
      </c>
      <c r="AB43" s="134">
        <v>-7113695.5732610039</v>
      </c>
    </row>
    <row r="44" spans="1:28" s="107" customFormat="1" ht="11.25" hidden="1" x14ac:dyDescent="0.2">
      <c r="A44" s="122">
        <v>3</v>
      </c>
      <c r="B44" s="127">
        <v>38322</v>
      </c>
      <c r="C44" s="150" t="s">
        <v>123</v>
      </c>
      <c r="D44" s="133">
        <v>95992386.394731998</v>
      </c>
      <c r="E44" s="134">
        <f t="shared" si="26"/>
        <v>2217372667.0421653</v>
      </c>
      <c r="F44" s="133">
        <v>93976935.936486989</v>
      </c>
      <c r="G44" s="134">
        <f t="shared" si="27"/>
        <v>2175437620.9813352</v>
      </c>
      <c r="H44" s="133">
        <f t="shared" si="22"/>
        <v>2015450.4582450092</v>
      </c>
      <c r="I44" s="134">
        <f t="shared" si="22"/>
        <v>41935046.060830116</v>
      </c>
      <c r="J44" s="133">
        <v>-815.24198513098372</v>
      </c>
      <c r="K44" s="134">
        <f t="shared" si="28"/>
        <v>-26256.927064575513</v>
      </c>
      <c r="L44" s="135">
        <f t="shared" si="23"/>
        <v>2014635.2162598781</v>
      </c>
      <c r="M44" s="135">
        <f t="shared" si="29"/>
        <v>10529167.179727536</v>
      </c>
      <c r="N44" s="135">
        <f t="shared" si="30"/>
        <v>41908789.133765951</v>
      </c>
      <c r="O44" s="133">
        <v>2014635.2162598744</v>
      </c>
      <c r="P44" s="134">
        <f t="shared" si="31"/>
        <v>37133127.227838732</v>
      </c>
      <c r="Q44" s="156"/>
      <c r="R44" s="133">
        <v>0</v>
      </c>
      <c r="S44" s="134">
        <f t="shared" si="32"/>
        <v>4775661.905927198</v>
      </c>
      <c r="T44" s="133">
        <f t="shared" si="24"/>
        <v>2014635.2162598744</v>
      </c>
      <c r="U44" s="134">
        <f t="shared" si="24"/>
        <v>41908789.133765928</v>
      </c>
      <c r="V44" s="133">
        <v>17116.5</v>
      </c>
      <c r="W44" s="135">
        <f t="shared" si="33"/>
        <v>159358.93</v>
      </c>
      <c r="X44" s="133">
        <f t="shared" si="25"/>
        <v>17116.5</v>
      </c>
      <c r="Y44" s="134">
        <f t="shared" si="34"/>
        <v>4935020.8359271977</v>
      </c>
      <c r="Z44" s="158"/>
      <c r="AA44" s="133">
        <v>1756483.5407235734</v>
      </c>
      <c r="AB44" s="134">
        <v>-5357212.0325374305</v>
      </c>
    </row>
    <row r="45" spans="1:28" s="107" customFormat="1" ht="11.25" hidden="1" x14ac:dyDescent="0.2">
      <c r="A45" s="122">
        <v>3</v>
      </c>
      <c r="B45" s="127">
        <v>38353</v>
      </c>
      <c r="C45" s="150" t="s">
        <v>124</v>
      </c>
      <c r="D45" s="133">
        <v>98603104.394731998</v>
      </c>
      <c r="E45" s="134">
        <f t="shared" si="26"/>
        <v>2315975771.4368973</v>
      </c>
      <c r="F45" s="133">
        <v>95513123.020098001</v>
      </c>
      <c r="G45" s="134">
        <f t="shared" si="27"/>
        <v>2270950744.0014334</v>
      </c>
      <c r="H45" s="133">
        <f t="shared" si="22"/>
        <v>3089981.3746339977</v>
      </c>
      <c r="I45" s="134">
        <f t="shared" si="22"/>
        <v>45025027.435463905</v>
      </c>
      <c r="J45" s="133">
        <v>-1249.3524753521351</v>
      </c>
      <c r="K45" s="134">
        <f t="shared" si="28"/>
        <v>-27506.279539927647</v>
      </c>
      <c r="L45" s="135">
        <f t="shared" si="23"/>
        <v>3088732.0221586456</v>
      </c>
      <c r="M45" s="135">
        <f t="shared" si="29"/>
        <v>13617899.201886181</v>
      </c>
      <c r="N45" s="135">
        <f t="shared" si="30"/>
        <v>44997521.155924596</v>
      </c>
      <c r="O45" s="133">
        <v>2869091.3646612391</v>
      </c>
      <c r="P45" s="134">
        <f t="shared" si="31"/>
        <v>40002218.592499971</v>
      </c>
      <c r="Q45" s="156"/>
      <c r="R45" s="133">
        <v>219640.65749740321</v>
      </c>
      <c r="S45" s="134">
        <f t="shared" si="32"/>
        <v>4995302.5634246012</v>
      </c>
      <c r="T45" s="133">
        <f t="shared" si="24"/>
        <v>3088732.0221586423</v>
      </c>
      <c r="U45" s="134">
        <f t="shared" si="24"/>
        <v>44997521.155924574</v>
      </c>
      <c r="V45" s="133">
        <v>19294.78</v>
      </c>
      <c r="W45" s="135">
        <f t="shared" si="33"/>
        <v>178653.71</v>
      </c>
      <c r="X45" s="133">
        <f t="shared" si="25"/>
        <v>238935.43749740321</v>
      </c>
      <c r="Y45" s="134">
        <f t="shared" si="34"/>
        <v>5173956.2734246012</v>
      </c>
      <c r="Z45" s="159"/>
      <c r="AA45" s="128">
        <v>3183731.5781713054</v>
      </c>
      <c r="AB45" s="129">
        <v>-2173480.4543661252</v>
      </c>
    </row>
    <row r="46" spans="1:28" s="107" customFormat="1" ht="11.25" hidden="1" x14ac:dyDescent="0.2">
      <c r="A46" s="122">
        <v>3</v>
      </c>
      <c r="B46" s="127">
        <v>38384</v>
      </c>
      <c r="C46" s="150" t="s">
        <v>123</v>
      </c>
      <c r="D46" s="133">
        <v>88725927.394731998</v>
      </c>
      <c r="E46" s="134">
        <f t="shared" si="26"/>
        <v>2404701698.8316293</v>
      </c>
      <c r="F46" s="133">
        <v>83599520.495023996</v>
      </c>
      <c r="G46" s="134">
        <f t="shared" si="27"/>
        <v>2354550264.4964576</v>
      </c>
      <c r="H46" s="133">
        <f>D46-F46</f>
        <v>5126406.8997080028</v>
      </c>
      <c r="I46" s="134">
        <f>H46+I45</f>
        <v>50151434.335171908</v>
      </c>
      <c r="J46" s="133">
        <v>-2073.0683874820334</v>
      </c>
      <c r="K46" s="134">
        <f t="shared" si="28"/>
        <v>-29579.347927409683</v>
      </c>
      <c r="L46" s="135">
        <f t="shared" si="23"/>
        <v>5124333.8313205205</v>
      </c>
      <c r="M46" s="135">
        <f t="shared" si="29"/>
        <v>18742233.033206701</v>
      </c>
      <c r="N46" s="135">
        <f>L46+N45</f>
        <v>50121854.987245113</v>
      </c>
      <c r="O46" s="133">
        <v>51243.33831320703</v>
      </c>
      <c r="P46" s="134">
        <f t="shared" si="31"/>
        <v>40053461.930813178</v>
      </c>
      <c r="Q46" s="156"/>
      <c r="R46" s="133">
        <v>5073090.4930073181</v>
      </c>
      <c r="S46" s="134">
        <f t="shared" si="32"/>
        <v>10068393.056431919</v>
      </c>
      <c r="T46" s="133">
        <f t="shared" si="24"/>
        <v>5124333.8313205251</v>
      </c>
      <c r="U46" s="134">
        <f t="shared" si="24"/>
        <v>50121854.987245098</v>
      </c>
      <c r="V46" s="133">
        <v>18862.260000000002</v>
      </c>
      <c r="W46" s="135">
        <f t="shared" si="33"/>
        <v>197515.97</v>
      </c>
      <c r="X46" s="133">
        <f t="shared" si="25"/>
        <v>5091952.7530073179</v>
      </c>
      <c r="Y46" s="134">
        <f t="shared" si="34"/>
        <v>10265909.026431918</v>
      </c>
      <c r="Z46" s="158"/>
      <c r="AA46" s="133">
        <v>2173480.3593661189</v>
      </c>
      <c r="AB46" s="134">
        <v>0</v>
      </c>
    </row>
    <row r="47" spans="1:28" s="107" customFormat="1" ht="11.25" hidden="1" x14ac:dyDescent="0.2">
      <c r="A47" s="122">
        <v>3</v>
      </c>
      <c r="B47" s="127">
        <v>38412</v>
      </c>
      <c r="C47" s="150" t="s">
        <v>125</v>
      </c>
      <c r="D47" s="133">
        <v>89131538.734929502</v>
      </c>
      <c r="E47" s="134">
        <f t="shared" si="26"/>
        <v>2493833237.5665588</v>
      </c>
      <c r="F47" s="133">
        <v>86090863.631000489</v>
      </c>
      <c r="G47" s="134">
        <f t="shared" si="27"/>
        <v>2440641128.1274581</v>
      </c>
      <c r="H47" s="133">
        <f>D47-F47</f>
        <v>3040675.103929013</v>
      </c>
      <c r="I47" s="134">
        <f>H47+I46</f>
        <v>53192109.439100921</v>
      </c>
      <c r="J47" s="133">
        <v>-1212.4327419873214</v>
      </c>
      <c r="K47" s="134">
        <f t="shared" si="28"/>
        <v>-30791.780669397005</v>
      </c>
      <c r="L47" s="135">
        <f t="shared" si="23"/>
        <v>3039462.6711870255</v>
      </c>
      <c r="M47" s="135">
        <f t="shared" si="29"/>
        <v>21781695.704393726</v>
      </c>
      <c r="N47" s="135">
        <f>L47+N46</f>
        <v>53161317.658432141</v>
      </c>
      <c r="O47" s="133">
        <v>21486.148189902306</v>
      </c>
      <c r="P47" s="134">
        <f t="shared" si="31"/>
        <v>40074948.079003081</v>
      </c>
      <c r="Q47" s="136"/>
      <c r="R47" s="133">
        <v>3017976.5229971185</v>
      </c>
      <c r="S47" s="134">
        <f t="shared" si="32"/>
        <v>13086369.579429038</v>
      </c>
      <c r="T47" s="133">
        <f t="shared" si="24"/>
        <v>3039462.6711870208</v>
      </c>
      <c r="U47" s="134">
        <f t="shared" si="24"/>
        <v>53161317.658432119</v>
      </c>
      <c r="V47" s="133">
        <v>41011.129999999997</v>
      </c>
      <c r="W47" s="135">
        <f t="shared" si="33"/>
        <v>238527.1</v>
      </c>
      <c r="X47" s="133">
        <f t="shared" si="25"/>
        <v>3058987.6529971184</v>
      </c>
      <c r="Y47" s="134">
        <f t="shared" si="34"/>
        <v>13324896.679429036</v>
      </c>
      <c r="AA47" s="133">
        <v>0</v>
      </c>
      <c r="AB47" s="134">
        <v>0</v>
      </c>
    </row>
    <row r="48" spans="1:28" s="107" customFormat="1" ht="13.15" hidden="1" customHeight="1" x14ac:dyDescent="0.2">
      <c r="A48" s="122">
        <v>3</v>
      </c>
      <c r="B48" s="127">
        <v>38443</v>
      </c>
      <c r="C48" s="150" t="s">
        <v>123</v>
      </c>
      <c r="D48" s="133">
        <v>79808213.499852404</v>
      </c>
      <c r="E48" s="134">
        <f t="shared" si="26"/>
        <v>2573641451.066411</v>
      </c>
      <c r="F48" s="133">
        <v>79275583.785099998</v>
      </c>
      <c r="G48" s="134">
        <f t="shared" si="27"/>
        <v>2519916711.9125581</v>
      </c>
      <c r="H48" s="133">
        <f>D48-F48</f>
        <v>532629.71475240588</v>
      </c>
      <c r="I48" s="134">
        <f>H48+I47</f>
        <v>53724739.153853327</v>
      </c>
      <c r="J48" s="133">
        <v>-211.18240475997197</v>
      </c>
      <c r="K48" s="134">
        <f t="shared" si="28"/>
        <v>-31002.963074156978</v>
      </c>
      <c r="L48" s="135">
        <f t="shared" si="23"/>
        <v>532418.53234764596</v>
      </c>
      <c r="M48" s="135">
        <f t="shared" si="29"/>
        <v>22314114.236741371</v>
      </c>
      <c r="N48" s="135">
        <f>L48+N47</f>
        <v>53693736.19077979</v>
      </c>
      <c r="O48" s="133">
        <v>2662.0926617383957</v>
      </c>
      <c r="P48" s="134">
        <f t="shared" si="31"/>
        <v>40077610.171664819</v>
      </c>
      <c r="Q48" s="136"/>
      <c r="R48" s="133">
        <v>529756.43968590908</v>
      </c>
      <c r="S48" s="134">
        <f t="shared" si="32"/>
        <v>13616126.019114947</v>
      </c>
      <c r="T48" s="133">
        <f t="shared" si="24"/>
        <v>532418.53234764747</v>
      </c>
      <c r="U48" s="134">
        <f t="shared" si="24"/>
        <v>53693736.190779768</v>
      </c>
      <c r="V48" s="133">
        <v>58983.519999999997</v>
      </c>
      <c r="W48" s="135">
        <f t="shared" si="33"/>
        <v>297510.62</v>
      </c>
      <c r="X48" s="133">
        <f t="shared" si="25"/>
        <v>588739.9596859091</v>
      </c>
      <c r="Y48" s="134">
        <f t="shared" si="34"/>
        <v>13913636.639114944</v>
      </c>
      <c r="AA48" s="133">
        <v>0</v>
      </c>
      <c r="AB48" s="134">
        <v>0</v>
      </c>
    </row>
    <row r="49" spans="1:28" s="107" customFormat="1" ht="13.15" hidden="1" customHeight="1" x14ac:dyDescent="0.2">
      <c r="A49" s="122">
        <v>3</v>
      </c>
      <c r="B49" s="127">
        <v>38473</v>
      </c>
      <c r="C49" s="150" t="s">
        <v>123</v>
      </c>
      <c r="D49" s="133">
        <v>61013758.499852501</v>
      </c>
      <c r="E49" s="134">
        <f t="shared" si="26"/>
        <v>2634655209.5662637</v>
      </c>
      <c r="F49" s="133">
        <v>74193398.594715998</v>
      </c>
      <c r="G49" s="134">
        <f t="shared" si="27"/>
        <v>2594110110.5072742</v>
      </c>
      <c r="H49" s="133">
        <f>D49-F49</f>
        <v>-13179640.094863497</v>
      </c>
      <c r="I49" s="134">
        <f>H49+I48</f>
        <v>40545099.05898983</v>
      </c>
      <c r="J49" s="133">
        <v>5245.5745983248526</v>
      </c>
      <c r="K49" s="134">
        <f t="shared" si="28"/>
        <v>-25757.388475832126</v>
      </c>
      <c r="L49" s="135">
        <f t="shared" si="23"/>
        <v>-13174394.520265171</v>
      </c>
      <c r="M49" s="135">
        <f t="shared" si="29"/>
        <v>9139719.7164762001</v>
      </c>
      <c r="N49" s="135">
        <f>L49+N48</f>
        <v>40519341.670514621</v>
      </c>
      <c r="O49" s="133">
        <v>-4333930.4070774242</v>
      </c>
      <c r="P49" s="134">
        <f t="shared" si="31"/>
        <v>35743679.764587395</v>
      </c>
      <c r="Q49" s="136"/>
      <c r="R49" s="133">
        <v>-8840464.1131877489</v>
      </c>
      <c r="S49" s="134">
        <f t="shared" si="32"/>
        <v>4775661.905927198</v>
      </c>
      <c r="T49" s="133">
        <f t="shared" si="24"/>
        <v>-13174394.520265173</v>
      </c>
      <c r="U49" s="134">
        <f t="shared" si="24"/>
        <v>40519341.670514591</v>
      </c>
      <c r="V49" s="133">
        <v>60007.53</v>
      </c>
      <c r="W49" s="135">
        <f t="shared" si="33"/>
        <v>357518.15</v>
      </c>
      <c r="X49" s="133">
        <f t="shared" si="25"/>
        <v>-8780456.5831877496</v>
      </c>
      <c r="Y49" s="134">
        <f t="shared" si="34"/>
        <v>5133180.0559271947</v>
      </c>
      <c r="Z49" s="154"/>
      <c r="AA49" s="133">
        <v>0</v>
      </c>
      <c r="AB49" s="134">
        <v>0</v>
      </c>
    </row>
    <row r="50" spans="1:28" s="107" customFormat="1" ht="13.15" hidden="1" customHeight="1" x14ac:dyDescent="0.2">
      <c r="A50" s="122">
        <v>3</v>
      </c>
      <c r="B50" s="127">
        <v>38504</v>
      </c>
      <c r="C50" s="150" t="s">
        <v>123</v>
      </c>
      <c r="D50" s="139">
        <v>72032908.435373396</v>
      </c>
      <c r="E50" s="140">
        <f t="shared" si="26"/>
        <v>2706688118.001637</v>
      </c>
      <c r="F50" s="139">
        <v>71214743</v>
      </c>
      <c r="G50" s="140">
        <f t="shared" si="27"/>
        <v>2665324853.5072742</v>
      </c>
      <c r="H50" s="139">
        <f>D50-F50</f>
        <v>818165.43537339568</v>
      </c>
      <c r="I50" s="140">
        <f>H50+I49</f>
        <v>41363264.494363226</v>
      </c>
      <c r="J50" s="139">
        <v>-324.53883589085189</v>
      </c>
      <c r="K50" s="140">
        <f t="shared" si="28"/>
        <v>-26081.927311722979</v>
      </c>
      <c r="L50" s="139">
        <f t="shared" si="23"/>
        <v>817840.89653750486</v>
      </c>
      <c r="M50" s="141">
        <f t="shared" si="29"/>
        <v>9957560.6130137052</v>
      </c>
      <c r="N50" s="140">
        <f>L50+N49</f>
        <v>41337182.567052126</v>
      </c>
      <c r="O50" s="139">
        <v>817840.39653750509</v>
      </c>
      <c r="P50" s="140">
        <f t="shared" si="31"/>
        <v>36561520.1611249</v>
      </c>
      <c r="Q50" s="142"/>
      <c r="R50" s="139">
        <v>0</v>
      </c>
      <c r="S50" s="140">
        <f t="shared" si="32"/>
        <v>4775661.905927198</v>
      </c>
      <c r="T50" s="139">
        <f t="shared" si="24"/>
        <v>817840.39653750509</v>
      </c>
      <c r="U50" s="140">
        <f t="shared" si="24"/>
        <v>41337182.067052096</v>
      </c>
      <c r="V50" s="139">
        <v>20803.57</v>
      </c>
      <c r="W50" s="141">
        <f t="shared" si="33"/>
        <v>378321.72000000003</v>
      </c>
      <c r="X50" s="139">
        <f t="shared" si="25"/>
        <v>20803.57</v>
      </c>
      <c r="Y50" s="140">
        <f t="shared" si="34"/>
        <v>5153983.625927195</v>
      </c>
      <c r="Z50" s="160"/>
      <c r="AA50" s="139">
        <v>0</v>
      </c>
      <c r="AB50" s="161">
        <v>0</v>
      </c>
    </row>
    <row r="51" spans="1:28" ht="6.75" hidden="1" customHeight="1" x14ac:dyDescent="0.25">
      <c r="A51" s="105"/>
      <c r="B51" s="162"/>
      <c r="C51" s="105"/>
      <c r="D51" s="163"/>
      <c r="E51" s="163"/>
      <c r="F51" s="163"/>
      <c r="G51" s="163"/>
      <c r="H51" s="163"/>
      <c r="I51" s="164"/>
      <c r="J51" s="165"/>
      <c r="K51" s="165"/>
      <c r="L51" s="165"/>
      <c r="M51" s="165"/>
      <c r="N51" s="165"/>
      <c r="O51" s="164"/>
      <c r="P51" s="166"/>
      <c r="Q51" s="165"/>
      <c r="R51" s="167"/>
      <c r="S51" s="168"/>
      <c r="T51" s="169"/>
      <c r="U51" s="166"/>
      <c r="V51" s="163"/>
      <c r="W51" s="163"/>
      <c r="X51" s="163"/>
      <c r="Y51" s="163"/>
      <c r="Z51" s="109"/>
      <c r="AA51" s="109"/>
      <c r="AB51" s="109"/>
    </row>
    <row r="52" spans="1:28" hidden="1" x14ac:dyDescent="0.25">
      <c r="A52" s="170">
        <v>4</v>
      </c>
      <c r="B52" s="162">
        <v>38534</v>
      </c>
      <c r="C52" s="109"/>
      <c r="D52" s="171">
        <v>68411941.758498028</v>
      </c>
      <c r="E52" s="172">
        <f>D52+E50</f>
        <v>2775100059.7601352</v>
      </c>
      <c r="F52" s="173">
        <v>74070384.349716008</v>
      </c>
      <c r="G52" s="172">
        <f>F52+G50</f>
        <v>2739395237.8569903</v>
      </c>
      <c r="H52" s="173">
        <f t="shared" ref="H52:I58" si="35">D52-F52</f>
        <v>-5658442.5912179798</v>
      </c>
      <c r="I52" s="172">
        <f t="shared" si="35"/>
        <v>35704821.903144836</v>
      </c>
      <c r="J52" s="173">
        <v>2252.0601513050497</v>
      </c>
      <c r="K52" s="172">
        <f>J52+K50</f>
        <v>-23829.867160417929</v>
      </c>
      <c r="L52" s="173">
        <f t="shared" ref="L52:L63" si="36">H52+J52</f>
        <v>-5656190.5310666747</v>
      </c>
      <c r="M52" s="173">
        <f>L52</f>
        <v>-5656190.5310666747</v>
      </c>
      <c r="N52" s="172">
        <f>L52+N50</f>
        <v>35680992.035985455</v>
      </c>
      <c r="O52" s="174">
        <v>-5656190.5310666747</v>
      </c>
      <c r="P52" s="172">
        <f>O52+P50</f>
        <v>30905329.630058225</v>
      </c>
      <c r="Q52" s="175"/>
      <c r="R52" s="133">
        <v>0</v>
      </c>
      <c r="S52" s="172">
        <f>+R52+S50</f>
        <v>4775661.905927198</v>
      </c>
      <c r="T52" s="173">
        <f t="shared" ref="T52:U63" si="37">O52+R52</f>
        <v>-5656190.5310666747</v>
      </c>
      <c r="U52" s="172">
        <f t="shared" si="37"/>
        <v>35680991.535985425</v>
      </c>
      <c r="V52" s="174">
        <v>23403.360000000001</v>
      </c>
      <c r="W52" s="172">
        <f>+W50+V52</f>
        <v>401725.08</v>
      </c>
      <c r="X52" s="176">
        <f t="shared" ref="X52:X63" si="38">+R52+V52</f>
        <v>23403.360000000001</v>
      </c>
      <c r="Y52" s="172">
        <f>+X52+Y50</f>
        <v>5177386.9859271953</v>
      </c>
      <c r="Z52" s="109"/>
      <c r="AA52" s="135"/>
      <c r="AB52" s="177"/>
    </row>
    <row r="53" spans="1:28" hidden="1" x14ac:dyDescent="0.25">
      <c r="A53" s="170">
        <v>4</v>
      </c>
      <c r="B53" s="162">
        <v>38565</v>
      </c>
      <c r="C53" s="178"/>
      <c r="D53" s="174">
        <v>75099856.758498028</v>
      </c>
      <c r="E53" s="179">
        <f t="shared" ref="E53:E63" si="39">+E52+D53</f>
        <v>2850199916.5186334</v>
      </c>
      <c r="F53" s="174">
        <v>75878971.789204001</v>
      </c>
      <c r="G53" s="179">
        <f t="shared" ref="G53:G63" si="40">+G52+F53</f>
        <v>2815274209.6461945</v>
      </c>
      <c r="H53" s="174">
        <f t="shared" si="35"/>
        <v>-779115.03070597351</v>
      </c>
      <c r="I53" s="179">
        <f t="shared" si="35"/>
        <v>34925706.872438908</v>
      </c>
      <c r="J53" s="174">
        <v>310.08778222103138</v>
      </c>
      <c r="K53" s="179">
        <f t="shared" ref="K53:K63" si="41">+K52+J53</f>
        <v>-23519.779378196898</v>
      </c>
      <c r="L53" s="174">
        <f t="shared" si="36"/>
        <v>-778804.94292375247</v>
      </c>
      <c r="M53" s="177">
        <f t="shared" ref="M53:M63" si="42">M52+L53</f>
        <v>-6434995.4739904273</v>
      </c>
      <c r="N53" s="179">
        <f t="shared" ref="N53:N58" si="43">N52+L53</f>
        <v>34902187.0930617</v>
      </c>
      <c r="O53" s="174">
        <v>-778804.94292375073</v>
      </c>
      <c r="P53" s="179">
        <f t="shared" ref="P53:P63" si="44">+P52+O53</f>
        <v>30126524.687134475</v>
      </c>
      <c r="Q53" s="180"/>
      <c r="R53" s="133">
        <v>0</v>
      </c>
      <c r="S53" s="179">
        <f t="shared" ref="S53:S63" si="45">R53+S52</f>
        <v>4775661.905927198</v>
      </c>
      <c r="T53" s="174">
        <f t="shared" si="37"/>
        <v>-778804.94292375073</v>
      </c>
      <c r="U53" s="179">
        <f t="shared" si="37"/>
        <v>34902186.593061671</v>
      </c>
      <c r="V53" s="174">
        <v>22951.23</v>
      </c>
      <c r="W53" s="179">
        <f t="shared" ref="W53:W63" si="46">+W52+V53</f>
        <v>424676.31</v>
      </c>
      <c r="X53" s="133">
        <f t="shared" si="38"/>
        <v>22951.23</v>
      </c>
      <c r="Y53" s="179">
        <f t="shared" ref="Y53:Y63" si="47">+X53+Y52</f>
        <v>5200338.2159271957</v>
      </c>
      <c r="Z53" s="109"/>
      <c r="AA53" s="135"/>
      <c r="AB53" s="177"/>
    </row>
    <row r="54" spans="1:28" hidden="1" x14ac:dyDescent="0.25">
      <c r="A54" s="170">
        <v>4</v>
      </c>
      <c r="B54" s="162">
        <v>38596</v>
      </c>
      <c r="C54" s="178"/>
      <c r="D54" s="174">
        <v>77992438.758498028</v>
      </c>
      <c r="E54" s="179">
        <f t="shared" si="39"/>
        <v>2928192355.2771316</v>
      </c>
      <c r="F54" s="174">
        <v>72653042.690820009</v>
      </c>
      <c r="G54" s="179">
        <f t="shared" si="40"/>
        <v>2887927252.3370147</v>
      </c>
      <c r="H54" s="174">
        <f t="shared" si="35"/>
        <v>5339396.0676780194</v>
      </c>
      <c r="I54" s="179">
        <f t="shared" si="35"/>
        <v>40265102.940116882</v>
      </c>
      <c r="J54" s="174">
        <v>-2125.0796349355951</v>
      </c>
      <c r="K54" s="179">
        <f t="shared" si="41"/>
        <v>-25644.859013132493</v>
      </c>
      <c r="L54" s="174">
        <f t="shared" si="36"/>
        <v>5337270.9880430838</v>
      </c>
      <c r="M54" s="177">
        <f t="shared" si="42"/>
        <v>-1097724.4859473435</v>
      </c>
      <c r="N54" s="179">
        <f t="shared" si="43"/>
        <v>40239458.081104785</v>
      </c>
      <c r="O54" s="174">
        <v>5337270.9880430847</v>
      </c>
      <c r="P54" s="179">
        <f t="shared" si="44"/>
        <v>35463795.675177559</v>
      </c>
      <c r="Q54" s="181"/>
      <c r="R54" s="133">
        <v>0</v>
      </c>
      <c r="S54" s="179">
        <f t="shared" si="45"/>
        <v>4775661.905927198</v>
      </c>
      <c r="T54" s="174">
        <f t="shared" si="37"/>
        <v>5337270.9880430847</v>
      </c>
      <c r="U54" s="179">
        <f t="shared" si="37"/>
        <v>40239457.581104755</v>
      </c>
      <c r="V54" s="174">
        <v>22648.420000000002</v>
      </c>
      <c r="W54" s="179">
        <f t="shared" si="46"/>
        <v>447324.73</v>
      </c>
      <c r="X54" s="133">
        <f t="shared" si="38"/>
        <v>22648.420000000002</v>
      </c>
      <c r="Y54" s="179">
        <f t="shared" si="47"/>
        <v>5222986.6359271957</v>
      </c>
      <c r="Z54" s="109"/>
      <c r="AA54" s="135"/>
      <c r="AB54" s="177"/>
    </row>
    <row r="55" spans="1:28" hidden="1" x14ac:dyDescent="0.25">
      <c r="A55" s="170">
        <v>4</v>
      </c>
      <c r="B55" s="162">
        <v>38626</v>
      </c>
      <c r="C55" s="178"/>
      <c r="D55" s="174">
        <v>85827622.758498028</v>
      </c>
      <c r="E55" s="134">
        <f t="shared" si="39"/>
        <v>3014019978.0356297</v>
      </c>
      <c r="F55" s="135">
        <v>80243629.763216004</v>
      </c>
      <c r="G55" s="134">
        <f t="shared" si="40"/>
        <v>2968170882.1002307</v>
      </c>
      <c r="H55" s="177">
        <f t="shared" si="35"/>
        <v>5583992.9952820241</v>
      </c>
      <c r="I55" s="179">
        <f t="shared" si="35"/>
        <v>45849095.935399055</v>
      </c>
      <c r="J55" s="177">
        <v>-2222.4292121222243</v>
      </c>
      <c r="K55" s="134">
        <f t="shared" si="41"/>
        <v>-27867.288225254717</v>
      </c>
      <c r="L55" s="177">
        <f t="shared" si="36"/>
        <v>5581770.5660699019</v>
      </c>
      <c r="M55" s="177">
        <f t="shared" si="42"/>
        <v>4484046.0801225584</v>
      </c>
      <c r="N55" s="179">
        <f t="shared" si="43"/>
        <v>45821228.647174686</v>
      </c>
      <c r="O55" s="174">
        <v>4546659.4922349155</v>
      </c>
      <c r="P55" s="134">
        <f t="shared" si="44"/>
        <v>40010455.167412475</v>
      </c>
      <c r="Q55" s="148"/>
      <c r="R55" s="133">
        <v>1035111.0738349855</v>
      </c>
      <c r="S55" s="134">
        <f t="shared" si="45"/>
        <v>5810772.9797621835</v>
      </c>
      <c r="T55" s="135">
        <f t="shared" si="37"/>
        <v>5581770.566069901</v>
      </c>
      <c r="U55" s="134">
        <f t="shared" si="37"/>
        <v>45821228.147174656</v>
      </c>
      <c r="V55" s="174">
        <v>25445.82</v>
      </c>
      <c r="W55" s="134">
        <f t="shared" si="46"/>
        <v>472770.55</v>
      </c>
      <c r="X55" s="135">
        <f t="shared" si="38"/>
        <v>1060556.8938349856</v>
      </c>
      <c r="Y55" s="179">
        <f t="shared" si="47"/>
        <v>6283543.5297621815</v>
      </c>
      <c r="Z55" s="182"/>
      <c r="AA55" s="135"/>
      <c r="AB55" s="177"/>
    </row>
    <row r="56" spans="1:28" hidden="1" x14ac:dyDescent="0.25">
      <c r="A56" s="170">
        <v>4</v>
      </c>
      <c r="B56" s="162">
        <v>38657</v>
      </c>
      <c r="C56" s="178"/>
      <c r="D56" s="174">
        <v>100834275.37383108</v>
      </c>
      <c r="E56" s="179">
        <f t="shared" si="39"/>
        <v>3114854253.409461</v>
      </c>
      <c r="F56" s="177">
        <v>101324973.1038107</v>
      </c>
      <c r="G56" s="179">
        <f t="shared" si="40"/>
        <v>3069495855.2040415</v>
      </c>
      <c r="H56" s="177">
        <f t="shared" si="35"/>
        <v>-490697.72997961938</v>
      </c>
      <c r="I56" s="179">
        <f t="shared" si="35"/>
        <v>45358398.20541954</v>
      </c>
      <c r="J56" s="177">
        <v>195.29769653186668</v>
      </c>
      <c r="K56" s="179">
        <f t="shared" si="41"/>
        <v>-27671.99052872285</v>
      </c>
      <c r="L56" s="177">
        <f t="shared" si="36"/>
        <v>-490502.43228308752</v>
      </c>
      <c r="M56" s="177">
        <f t="shared" si="42"/>
        <v>3993543.6478394708</v>
      </c>
      <c r="N56" s="179">
        <f t="shared" si="43"/>
        <v>45330726.214891598</v>
      </c>
      <c r="O56" s="174">
        <v>-4905.0243228301406</v>
      </c>
      <c r="P56" s="179">
        <f t="shared" si="44"/>
        <v>40005550.143089645</v>
      </c>
      <c r="Q56" s="181"/>
      <c r="R56" s="133">
        <v>-485597.40796025749</v>
      </c>
      <c r="S56" s="179">
        <f t="shared" si="45"/>
        <v>5325175.571801926</v>
      </c>
      <c r="T56" s="177">
        <f t="shared" si="37"/>
        <v>-490502.43228308763</v>
      </c>
      <c r="U56" s="179">
        <f t="shared" si="37"/>
        <v>45330725.714891568</v>
      </c>
      <c r="V56" s="174">
        <v>29671.46</v>
      </c>
      <c r="W56" s="179">
        <f t="shared" si="46"/>
        <v>502442.01</v>
      </c>
      <c r="X56" s="135">
        <f t="shared" si="38"/>
        <v>-455925.94796025747</v>
      </c>
      <c r="Y56" s="179">
        <f t="shared" si="47"/>
        <v>5827617.5818019239</v>
      </c>
      <c r="Z56" s="109"/>
      <c r="AA56" s="135"/>
      <c r="AB56" s="177"/>
    </row>
    <row r="57" spans="1:28" hidden="1" x14ac:dyDescent="0.25">
      <c r="A57" s="170">
        <v>4</v>
      </c>
      <c r="B57" s="162">
        <v>38687</v>
      </c>
      <c r="C57" s="178"/>
      <c r="D57" s="174">
        <v>124659147.09624203</v>
      </c>
      <c r="E57" s="179">
        <f t="shared" si="39"/>
        <v>3239513400.505703</v>
      </c>
      <c r="F57" s="177">
        <v>114228748.79118812</v>
      </c>
      <c r="G57" s="179">
        <f t="shared" si="40"/>
        <v>3183724603.9952297</v>
      </c>
      <c r="H57" s="177">
        <f t="shared" si="35"/>
        <v>10430398.305053905</v>
      </c>
      <c r="I57" s="179">
        <f t="shared" si="35"/>
        <v>55788796.510473251</v>
      </c>
      <c r="J57" s="177">
        <v>-4151.2985254116356</v>
      </c>
      <c r="K57" s="179">
        <f t="shared" si="41"/>
        <v>-31823.289054134486</v>
      </c>
      <c r="L57" s="177">
        <f t="shared" si="36"/>
        <v>10426247.006528493</v>
      </c>
      <c r="M57" s="177">
        <f t="shared" si="42"/>
        <v>14419790.654367965</v>
      </c>
      <c r="N57" s="179">
        <f t="shared" si="43"/>
        <v>55756973.221420094</v>
      </c>
      <c r="O57" s="174">
        <v>104262.4700652808</v>
      </c>
      <c r="P57" s="179">
        <f t="shared" si="44"/>
        <v>40109812.613154925</v>
      </c>
      <c r="Q57" s="181"/>
      <c r="R57" s="133">
        <v>10321984.536463212</v>
      </c>
      <c r="S57" s="179">
        <f t="shared" si="45"/>
        <v>15647160.108265139</v>
      </c>
      <c r="T57" s="177">
        <f t="shared" si="37"/>
        <v>10426247.006528493</v>
      </c>
      <c r="U57" s="179">
        <f t="shared" si="37"/>
        <v>55756972.721420065</v>
      </c>
      <c r="V57" s="174">
        <v>29938.55</v>
      </c>
      <c r="W57" s="179">
        <f t="shared" si="46"/>
        <v>532380.56000000006</v>
      </c>
      <c r="X57" s="135">
        <f t="shared" si="38"/>
        <v>10351923.086463213</v>
      </c>
      <c r="Y57" s="179">
        <f t="shared" si="47"/>
        <v>16179540.668265138</v>
      </c>
      <c r="Z57" s="178"/>
      <c r="AA57" s="135"/>
      <c r="AB57" s="177"/>
    </row>
    <row r="58" spans="1:28" hidden="1" x14ac:dyDescent="0.25">
      <c r="A58" s="170">
        <v>4</v>
      </c>
      <c r="B58" s="162">
        <v>38718</v>
      </c>
      <c r="C58" s="178"/>
      <c r="D58" s="174">
        <v>104630999.23447217</v>
      </c>
      <c r="E58" s="179">
        <f t="shared" si="39"/>
        <v>3344144399.7401752</v>
      </c>
      <c r="F58" s="177">
        <v>107291961.32717976</v>
      </c>
      <c r="G58" s="179">
        <f t="shared" si="40"/>
        <v>3291016565.3224096</v>
      </c>
      <c r="H58" s="177">
        <f t="shared" si="35"/>
        <v>-2660962.0927075893</v>
      </c>
      <c r="I58" s="179">
        <f t="shared" si="35"/>
        <v>53127834.417765617</v>
      </c>
      <c r="J58" s="177">
        <v>1059.0629128976725</v>
      </c>
      <c r="K58" s="179">
        <f t="shared" si="41"/>
        <v>-30764.226141236813</v>
      </c>
      <c r="L58" s="177">
        <f t="shared" si="36"/>
        <v>-2659903.0297946916</v>
      </c>
      <c r="M58" s="177">
        <f t="shared" si="42"/>
        <v>11759887.624573274</v>
      </c>
      <c r="N58" s="179">
        <f t="shared" si="43"/>
        <v>53097070.191625401</v>
      </c>
      <c r="O58" s="174">
        <v>-26599.03029794246</v>
      </c>
      <c r="P58" s="179">
        <f t="shared" si="44"/>
        <v>40083213.582856983</v>
      </c>
      <c r="Q58" s="181"/>
      <c r="R58" s="133">
        <v>-2633303.9994967449</v>
      </c>
      <c r="S58" s="179">
        <f t="shared" si="45"/>
        <v>13013856.108768394</v>
      </c>
      <c r="T58" s="177">
        <f t="shared" si="37"/>
        <v>-2659903.0297946874</v>
      </c>
      <c r="U58" s="179">
        <f t="shared" si="37"/>
        <v>53097069.691625379</v>
      </c>
      <c r="V58" s="174">
        <v>89612.78</v>
      </c>
      <c r="W58" s="179">
        <f t="shared" si="46"/>
        <v>621993.34000000008</v>
      </c>
      <c r="X58" s="135">
        <f t="shared" si="38"/>
        <v>-2543691.2194967452</v>
      </c>
      <c r="Y58" s="179">
        <f t="shared" si="47"/>
        <v>13635849.448768392</v>
      </c>
      <c r="Z58" s="178"/>
      <c r="AA58" s="135"/>
      <c r="AB58" s="177"/>
    </row>
    <row r="59" spans="1:28" hidden="1" x14ac:dyDescent="0.25">
      <c r="A59" s="170">
        <v>4</v>
      </c>
      <c r="B59" s="162">
        <v>38749</v>
      </c>
      <c r="C59" s="178"/>
      <c r="D59" s="174">
        <v>102024029.55788586</v>
      </c>
      <c r="E59" s="179">
        <f t="shared" si="39"/>
        <v>3446168429.2980609</v>
      </c>
      <c r="F59" s="177">
        <v>99805663.690891728</v>
      </c>
      <c r="G59" s="179">
        <f t="shared" si="40"/>
        <v>3390822229.0133014</v>
      </c>
      <c r="H59" s="177">
        <f>D59-F59</f>
        <v>2218365.8669941276</v>
      </c>
      <c r="I59" s="179">
        <f>H59+I58</f>
        <v>55346200.284759745</v>
      </c>
      <c r="J59" s="177">
        <v>-633.90961506357417</v>
      </c>
      <c r="K59" s="179">
        <f t="shared" si="41"/>
        <v>-31398.135756300388</v>
      </c>
      <c r="L59" s="177">
        <f t="shared" si="36"/>
        <v>2217731.9573790641</v>
      </c>
      <c r="M59" s="177">
        <f t="shared" si="42"/>
        <v>13977619.581952337</v>
      </c>
      <c r="N59" s="179">
        <f>L59+N58</f>
        <v>55314802.149004467</v>
      </c>
      <c r="O59" s="174">
        <v>22177.319573789835</v>
      </c>
      <c r="P59" s="179">
        <f t="shared" si="44"/>
        <v>40105390.902430773</v>
      </c>
      <c r="Q59" s="181"/>
      <c r="R59" s="133">
        <v>2195554.6378052663</v>
      </c>
      <c r="S59" s="179">
        <f t="shared" si="45"/>
        <v>15209410.746573661</v>
      </c>
      <c r="T59" s="177">
        <f t="shared" si="37"/>
        <v>2217731.9573790561</v>
      </c>
      <c r="U59" s="179">
        <f t="shared" si="37"/>
        <v>55314801.64900443</v>
      </c>
      <c r="V59" s="174">
        <v>68094.149999999994</v>
      </c>
      <c r="W59" s="179">
        <f t="shared" si="46"/>
        <v>690087.49000000011</v>
      </c>
      <c r="X59" s="135">
        <f t="shared" si="38"/>
        <v>2263648.7878052662</v>
      </c>
      <c r="Y59" s="179">
        <f t="shared" si="47"/>
        <v>15899498.236573659</v>
      </c>
      <c r="Z59" s="178"/>
      <c r="AA59" s="135"/>
      <c r="AB59" s="177"/>
    </row>
    <row r="60" spans="1:28" hidden="1" x14ac:dyDescent="0.25">
      <c r="A60" s="170">
        <v>4</v>
      </c>
      <c r="B60" s="162">
        <v>38777</v>
      </c>
      <c r="C60" s="178"/>
      <c r="D60" s="174">
        <v>108508429.20494995</v>
      </c>
      <c r="E60" s="179">
        <f t="shared" si="39"/>
        <v>3554676858.5030107</v>
      </c>
      <c r="F60" s="174">
        <v>101462776.98743582</v>
      </c>
      <c r="G60" s="179">
        <f t="shared" si="40"/>
        <v>3492285006.0007372</v>
      </c>
      <c r="H60" s="174">
        <f>D60-F60</f>
        <v>7045652.2175141275</v>
      </c>
      <c r="I60" s="179">
        <f>H60+I59</f>
        <v>62391852.502273872</v>
      </c>
      <c r="J60" s="174">
        <v>-2804.169582570903</v>
      </c>
      <c r="K60" s="179">
        <f t="shared" si="41"/>
        <v>-34202.305338871287</v>
      </c>
      <c r="L60" s="174">
        <f t="shared" si="36"/>
        <v>7042848.0479315566</v>
      </c>
      <c r="M60" s="177">
        <f t="shared" si="42"/>
        <v>21020467.629883893</v>
      </c>
      <c r="N60" s="179">
        <f>L60+N59</f>
        <v>62357650.196936026</v>
      </c>
      <c r="O60" s="174">
        <v>65326.142329894006</v>
      </c>
      <c r="P60" s="179">
        <f t="shared" si="44"/>
        <v>40170717.044760667</v>
      </c>
      <c r="Q60" s="180"/>
      <c r="R60" s="133">
        <v>6977521.9056016635</v>
      </c>
      <c r="S60" s="179">
        <f t="shared" si="45"/>
        <v>22186932.652175322</v>
      </c>
      <c r="T60" s="174">
        <f t="shared" si="37"/>
        <v>7042848.0479315575</v>
      </c>
      <c r="U60" s="179">
        <f t="shared" si="37"/>
        <v>62357649.696935989</v>
      </c>
      <c r="V60" s="174">
        <v>88877.3</v>
      </c>
      <c r="W60" s="179">
        <f t="shared" si="46"/>
        <v>778964.79000000015</v>
      </c>
      <c r="X60" s="133">
        <f t="shared" si="38"/>
        <v>7066399.2056016633</v>
      </c>
      <c r="Y60" s="179">
        <f t="shared" si="47"/>
        <v>22965897.442175321</v>
      </c>
      <c r="Z60" s="105"/>
      <c r="AA60" s="135"/>
      <c r="AB60" s="177"/>
    </row>
    <row r="61" spans="1:28" ht="12.75" hidden="1" customHeight="1" x14ac:dyDescent="0.25">
      <c r="A61" s="170">
        <v>4</v>
      </c>
      <c r="B61" s="162">
        <v>38808</v>
      </c>
      <c r="C61" s="178"/>
      <c r="D61" s="174">
        <v>77069135.0794705</v>
      </c>
      <c r="E61" s="179">
        <f t="shared" si="39"/>
        <v>3631745993.5824814</v>
      </c>
      <c r="F61" s="174">
        <v>86590213.145753711</v>
      </c>
      <c r="G61" s="179">
        <f t="shared" si="40"/>
        <v>3578875219.1464911</v>
      </c>
      <c r="H61" s="174">
        <f>D61-F61</f>
        <v>-9521078.0662832111</v>
      </c>
      <c r="I61" s="179">
        <f>H61+I60</f>
        <v>52870774.435990661</v>
      </c>
      <c r="J61" s="174">
        <v>3789.3890703804791</v>
      </c>
      <c r="K61" s="179">
        <f t="shared" si="41"/>
        <v>-30412.916268490808</v>
      </c>
      <c r="L61" s="174">
        <f t="shared" si="36"/>
        <v>-9517288.6772128306</v>
      </c>
      <c r="M61" s="177">
        <f t="shared" si="42"/>
        <v>11503178.952671062</v>
      </c>
      <c r="N61" s="179">
        <f>L61+N60</f>
        <v>52840361.519723192</v>
      </c>
      <c r="O61" s="174">
        <v>-90070.548622705042</v>
      </c>
      <c r="P61" s="179">
        <f t="shared" si="44"/>
        <v>40080646.496137962</v>
      </c>
      <c r="Q61" s="180"/>
      <c r="R61" s="133">
        <v>-9427218.1285901181</v>
      </c>
      <c r="S61" s="179">
        <f t="shared" si="45"/>
        <v>12759714.523585204</v>
      </c>
      <c r="T61" s="174">
        <f t="shared" si="37"/>
        <v>-9517288.6772128232</v>
      </c>
      <c r="U61" s="179">
        <f t="shared" si="37"/>
        <v>52840361.019723162</v>
      </c>
      <c r="V61" s="174">
        <v>135673.54</v>
      </c>
      <c r="W61" s="179">
        <f t="shared" si="46"/>
        <v>914638.33000000019</v>
      </c>
      <c r="X61" s="133">
        <f t="shared" si="38"/>
        <v>-9291544.588590119</v>
      </c>
      <c r="Y61" s="179">
        <f t="shared" si="47"/>
        <v>13674352.853585202</v>
      </c>
      <c r="Z61" s="105"/>
      <c r="AA61" s="135"/>
      <c r="AB61" s="177"/>
    </row>
    <row r="62" spans="1:28" s="107" customFormat="1" ht="12.75" hidden="1" customHeight="1" x14ac:dyDescent="0.2">
      <c r="A62" s="122">
        <v>4</v>
      </c>
      <c r="B62" s="162">
        <v>38838</v>
      </c>
      <c r="C62" s="178"/>
      <c r="D62" s="174">
        <v>64132971.830849953</v>
      </c>
      <c r="E62" s="134">
        <f t="shared" si="39"/>
        <v>3695878965.4133315</v>
      </c>
      <c r="F62" s="133">
        <v>82958419.818329141</v>
      </c>
      <c r="G62" s="134">
        <f t="shared" si="40"/>
        <v>3661833638.9648204</v>
      </c>
      <c r="H62" s="174">
        <f>D62-F62</f>
        <v>-18825447.987479188</v>
      </c>
      <c r="I62" s="179">
        <f>H62+I61</f>
        <v>34045326.448511474</v>
      </c>
      <c r="J62" s="174">
        <v>7492.5282990187407</v>
      </c>
      <c r="K62" s="134">
        <f t="shared" si="41"/>
        <v>-22920.387969472067</v>
      </c>
      <c r="L62" s="174">
        <f t="shared" si="36"/>
        <v>-18817955.459180169</v>
      </c>
      <c r="M62" s="177">
        <f t="shared" si="42"/>
        <v>-7314776.5065091066</v>
      </c>
      <c r="N62" s="179">
        <f>L62+N61</f>
        <v>34022406.060543023</v>
      </c>
      <c r="O62" s="174">
        <v>-10833902.841522168</v>
      </c>
      <c r="P62" s="179">
        <f t="shared" si="44"/>
        <v>29246743.654615793</v>
      </c>
      <c r="Q62" s="136"/>
      <c r="R62" s="133">
        <v>-7984052.617658006</v>
      </c>
      <c r="S62" s="134">
        <f t="shared" si="45"/>
        <v>4775661.905927198</v>
      </c>
      <c r="T62" s="133">
        <f t="shared" si="37"/>
        <v>-18817955.459180176</v>
      </c>
      <c r="U62" s="134">
        <f t="shared" si="37"/>
        <v>34022405.560542993</v>
      </c>
      <c r="V62" s="174">
        <v>69514.41</v>
      </c>
      <c r="W62" s="134">
        <f t="shared" si="46"/>
        <v>984152.74000000022</v>
      </c>
      <c r="X62" s="133">
        <f t="shared" si="38"/>
        <v>-7914538.2076580059</v>
      </c>
      <c r="Y62" s="179">
        <f t="shared" si="47"/>
        <v>5759814.6459271964</v>
      </c>
      <c r="Z62" s="106"/>
      <c r="AA62" s="135"/>
      <c r="AB62" s="177"/>
    </row>
    <row r="63" spans="1:28" s="107" customFormat="1" ht="13.15" hidden="1" customHeight="1" x14ac:dyDescent="0.2">
      <c r="A63" s="122">
        <v>4</v>
      </c>
      <c r="B63" s="162">
        <v>38869</v>
      </c>
      <c r="C63" s="178"/>
      <c r="D63" s="183">
        <v>73656972.342851937</v>
      </c>
      <c r="E63" s="140">
        <f t="shared" si="39"/>
        <v>3769535937.7561836</v>
      </c>
      <c r="F63" s="139">
        <v>78718897.422895804</v>
      </c>
      <c r="G63" s="140">
        <f t="shared" si="40"/>
        <v>3740552536.3877163</v>
      </c>
      <c r="H63" s="183">
        <f>D63-F63</f>
        <v>-5061925.0800438672</v>
      </c>
      <c r="I63" s="161">
        <f>H63+I62</f>
        <v>28983401.368467607</v>
      </c>
      <c r="J63" s="183">
        <v>1213.7265043761581</v>
      </c>
      <c r="K63" s="140">
        <f t="shared" si="41"/>
        <v>-21706.661465095909</v>
      </c>
      <c r="L63" s="183">
        <f t="shared" si="36"/>
        <v>-5060711.3535394911</v>
      </c>
      <c r="M63" s="164">
        <f t="shared" si="42"/>
        <v>-12375487.860048598</v>
      </c>
      <c r="N63" s="161">
        <f>L63+N62</f>
        <v>28961694.707003534</v>
      </c>
      <c r="O63" s="183">
        <v>-5060711.3535394929</v>
      </c>
      <c r="P63" s="140">
        <f t="shared" si="44"/>
        <v>24186032.3010763</v>
      </c>
      <c r="Q63" s="142"/>
      <c r="R63" s="139">
        <v>0</v>
      </c>
      <c r="S63" s="140">
        <f t="shared" si="45"/>
        <v>4775661.905927198</v>
      </c>
      <c r="T63" s="139">
        <f t="shared" si="37"/>
        <v>-5060711.3535394929</v>
      </c>
      <c r="U63" s="140">
        <f t="shared" si="37"/>
        <v>28961694.207003497</v>
      </c>
      <c r="V63" s="183">
        <v>27181.97</v>
      </c>
      <c r="W63" s="140">
        <f t="shared" si="46"/>
        <v>1011334.7100000002</v>
      </c>
      <c r="X63" s="139">
        <f t="shared" si="38"/>
        <v>27181.97</v>
      </c>
      <c r="Y63" s="161">
        <f t="shared" si="47"/>
        <v>5786996.6159271961</v>
      </c>
      <c r="Z63" s="182"/>
      <c r="AA63" s="135"/>
      <c r="AB63" s="177"/>
    </row>
    <row r="64" spans="1:28" s="107" customFormat="1" ht="15.75" hidden="1" customHeight="1" x14ac:dyDescent="0.2">
      <c r="A64" s="184" t="s">
        <v>126</v>
      </c>
      <c r="B64" s="162"/>
      <c r="C64" s="178"/>
      <c r="D64" s="177"/>
      <c r="E64" s="135">
        <f>E63</f>
        <v>3769535937.7561836</v>
      </c>
      <c r="F64" s="135"/>
      <c r="G64" s="135">
        <f>G63</f>
        <v>3740552536.3877163</v>
      </c>
      <c r="H64" s="177"/>
      <c r="I64" s="135">
        <f>I63</f>
        <v>28983401.368467607</v>
      </c>
      <c r="J64" s="177"/>
      <c r="K64" s="135">
        <f>K63</f>
        <v>-21706.661465095909</v>
      </c>
      <c r="L64" s="177"/>
      <c r="M64" s="177"/>
      <c r="N64" s="135">
        <f>N63</f>
        <v>28961694.707003534</v>
      </c>
      <c r="O64" s="177"/>
      <c r="P64" s="135">
        <f>P63</f>
        <v>24186032.3010763</v>
      </c>
      <c r="Q64" s="148"/>
      <c r="R64" s="135"/>
      <c r="S64" s="135">
        <f>S63</f>
        <v>4775661.905927198</v>
      </c>
      <c r="T64" s="135"/>
      <c r="U64" s="135">
        <f>U63</f>
        <v>28961694.207003497</v>
      </c>
      <c r="V64" s="177"/>
      <c r="W64" s="135">
        <f>W63</f>
        <v>1011334.7100000002</v>
      </c>
      <c r="X64" s="135"/>
      <c r="Y64" s="135">
        <f>Y63</f>
        <v>5786996.6159271961</v>
      </c>
      <c r="Z64" s="182"/>
      <c r="AA64" s="135"/>
      <c r="AB64" s="177"/>
    </row>
    <row r="65" spans="1:29" s="107" customFormat="1" ht="13.15" hidden="1" customHeight="1" thickBot="1" x14ac:dyDescent="0.25">
      <c r="A65" s="122"/>
      <c r="B65" s="162"/>
      <c r="C65" s="178"/>
      <c r="D65" s="177"/>
      <c r="E65" s="135"/>
      <c r="F65" s="135"/>
      <c r="G65" s="135"/>
      <c r="H65" s="177"/>
      <c r="I65" s="177"/>
      <c r="J65" s="177"/>
      <c r="K65" s="135"/>
      <c r="L65" s="177"/>
      <c r="M65" s="177"/>
      <c r="N65" s="177"/>
      <c r="O65" s="177"/>
      <c r="P65" s="135"/>
      <c r="Q65" s="148"/>
      <c r="R65" s="135"/>
      <c r="S65" s="135"/>
      <c r="T65" s="135"/>
      <c r="U65" s="135"/>
      <c r="V65" s="177"/>
      <c r="W65" s="135"/>
      <c r="X65" s="135"/>
      <c r="Y65" s="177"/>
      <c r="Z65" s="182"/>
      <c r="AA65" s="135"/>
      <c r="AB65" s="177"/>
    </row>
    <row r="66" spans="1:29" s="107" customFormat="1" ht="11.25" hidden="1" x14ac:dyDescent="0.2">
      <c r="A66" s="122"/>
      <c r="B66" s="162"/>
      <c r="C66" s="178"/>
      <c r="D66" s="246" t="s">
        <v>100</v>
      </c>
      <c r="E66" s="247"/>
      <c r="F66" s="246" t="s">
        <v>101</v>
      </c>
      <c r="G66" s="247"/>
      <c r="H66" s="246" t="s">
        <v>102</v>
      </c>
      <c r="I66" s="247"/>
      <c r="J66" s="246" t="s">
        <v>103</v>
      </c>
      <c r="K66" s="247"/>
      <c r="L66" s="246" t="s">
        <v>104</v>
      </c>
      <c r="M66" s="251"/>
      <c r="N66" s="247"/>
      <c r="O66" s="246" t="s">
        <v>105</v>
      </c>
      <c r="P66" s="247"/>
      <c r="Q66" s="110"/>
      <c r="R66" s="246" t="s">
        <v>106</v>
      </c>
      <c r="S66" s="247"/>
      <c r="T66" s="246" t="s">
        <v>107</v>
      </c>
      <c r="U66" s="247"/>
      <c r="V66" s="246" t="s">
        <v>108</v>
      </c>
      <c r="W66" s="247"/>
      <c r="X66" s="246" t="s">
        <v>109</v>
      </c>
      <c r="Y66" s="247"/>
      <c r="Z66" s="182"/>
      <c r="AA66" s="135"/>
      <c r="AB66" s="177"/>
      <c r="AC66" s="185"/>
    </row>
    <row r="67" spans="1:29" s="107" customFormat="1" ht="13.15" hidden="1" customHeight="1" thickBot="1" x14ac:dyDescent="0.25">
      <c r="A67" s="122"/>
      <c r="B67" s="162"/>
      <c r="C67" s="178"/>
      <c r="D67" s="120" t="s">
        <v>100</v>
      </c>
      <c r="E67" s="116" t="s">
        <v>115</v>
      </c>
      <c r="F67" s="186" t="s">
        <v>101</v>
      </c>
      <c r="G67" s="116" t="s">
        <v>115</v>
      </c>
      <c r="H67" s="186" t="s">
        <v>127</v>
      </c>
      <c r="I67" s="116" t="s">
        <v>115</v>
      </c>
      <c r="J67" s="186" t="s">
        <v>112</v>
      </c>
      <c r="K67" s="116" t="s">
        <v>115</v>
      </c>
      <c r="L67" s="186" t="s">
        <v>112</v>
      </c>
      <c r="M67" s="117" t="s">
        <v>115</v>
      </c>
      <c r="N67" s="187"/>
      <c r="O67" s="186" t="s">
        <v>112</v>
      </c>
      <c r="P67" s="117" t="s">
        <v>115</v>
      </c>
      <c r="Q67" s="112"/>
      <c r="R67" s="186" t="s">
        <v>112</v>
      </c>
      <c r="S67" s="117" t="s">
        <v>115</v>
      </c>
      <c r="T67" s="186" t="s">
        <v>127</v>
      </c>
      <c r="U67" s="117" t="s">
        <v>115</v>
      </c>
      <c r="V67" s="186" t="s">
        <v>112</v>
      </c>
      <c r="W67" s="117" t="s">
        <v>115</v>
      </c>
      <c r="X67" s="186" t="s">
        <v>112</v>
      </c>
      <c r="Y67" s="116" t="s">
        <v>115</v>
      </c>
      <c r="Z67" s="182"/>
      <c r="AA67" s="135"/>
      <c r="AB67" s="177"/>
      <c r="AC67" s="185"/>
    </row>
    <row r="68" spans="1:29" s="107" customFormat="1" ht="13.7" hidden="1" customHeight="1" x14ac:dyDescent="0.2">
      <c r="A68" s="122">
        <v>5</v>
      </c>
      <c r="B68" s="162">
        <v>38899</v>
      </c>
      <c r="C68" s="178"/>
      <c r="D68" s="171">
        <v>73767454.873121977</v>
      </c>
      <c r="E68" s="172">
        <f>D68</f>
        <v>73767454.873121977</v>
      </c>
      <c r="F68" s="173">
        <v>89533013.274700835</v>
      </c>
      <c r="G68" s="172">
        <f>F68</f>
        <v>89533013.274700835</v>
      </c>
      <c r="H68" s="173">
        <f t="shared" ref="H68:I73" si="48">D68-F68</f>
        <v>-15765558.401578858</v>
      </c>
      <c r="I68" s="172">
        <f t="shared" si="48"/>
        <v>-15765558.401578858</v>
      </c>
      <c r="J68" s="173">
        <v>4661.8756193462759</v>
      </c>
      <c r="K68" s="172">
        <f>J68</f>
        <v>4661.8756193462759</v>
      </c>
      <c r="L68" s="171">
        <f t="shared" ref="L68:L73" si="49">H68+J68</f>
        <v>-15760896.525959512</v>
      </c>
      <c r="M68" s="173">
        <f>L68</f>
        <v>-15760896.525959512</v>
      </c>
      <c r="N68" s="188"/>
      <c r="O68" s="174">
        <v>-12880448.262979757</v>
      </c>
      <c r="P68" s="172">
        <f>O68</f>
        <v>-12880448.262979757</v>
      </c>
      <c r="Q68" s="175"/>
      <c r="R68" s="133">
        <v>-2880448.2629797561</v>
      </c>
      <c r="S68" s="151">
        <f>+R68</f>
        <v>-2880448.2629797561</v>
      </c>
      <c r="T68" s="176">
        <f t="shared" ref="T68:T73" si="50">O68+R68</f>
        <v>-15760896.525959514</v>
      </c>
      <c r="U68" s="188">
        <f>+P68+S68</f>
        <v>-15760896.525959514</v>
      </c>
      <c r="V68" s="174">
        <v>30782.95</v>
      </c>
      <c r="W68" s="172">
        <f>+V68</f>
        <v>30782.95</v>
      </c>
      <c r="X68" s="176">
        <f t="shared" ref="X68:X73" si="51">+R68+V68</f>
        <v>-2849665.3129797559</v>
      </c>
      <c r="Y68" s="189">
        <f>+X68</f>
        <v>-2849665.3129797559</v>
      </c>
      <c r="Z68" s="109"/>
      <c r="AA68" s="135"/>
      <c r="AB68" s="177"/>
      <c r="AC68" s="185"/>
    </row>
    <row r="69" spans="1:29" s="107" customFormat="1" ht="13.15" hidden="1" customHeight="1" x14ac:dyDescent="0.2">
      <c r="A69" s="122">
        <v>5</v>
      </c>
      <c r="B69" s="190">
        <v>38930</v>
      </c>
      <c r="C69" s="178"/>
      <c r="D69" s="174">
        <v>82157751.873121977</v>
      </c>
      <c r="E69" s="179">
        <f>+E68+D69</f>
        <v>155925206.74624395</v>
      </c>
      <c r="F69" s="174">
        <v>89240945.167962</v>
      </c>
      <c r="G69" s="179">
        <f>+G68+F69</f>
        <v>178773958.44266284</v>
      </c>
      <c r="H69" s="174">
        <f t="shared" si="48"/>
        <v>-7083193.2948400229</v>
      </c>
      <c r="I69" s="179">
        <f t="shared" si="48"/>
        <v>-22848751.696418881</v>
      </c>
      <c r="J69" s="174">
        <v>2094.5002572843805</v>
      </c>
      <c r="K69" s="179">
        <f>+K68+J69</f>
        <v>6756.3758766306564</v>
      </c>
      <c r="L69" s="174">
        <f t="shared" si="49"/>
        <v>-7081098.7945827385</v>
      </c>
      <c r="M69" s="135">
        <f>M68+L69</f>
        <v>-22841995.32054225</v>
      </c>
      <c r="N69" s="191"/>
      <c r="O69" s="174">
        <v>-2403751.2690744679</v>
      </c>
      <c r="P69" s="134">
        <f>+P68+O69</f>
        <v>-15284199.532054225</v>
      </c>
      <c r="Q69" s="136"/>
      <c r="R69" s="133">
        <v>-4677347.5255082687</v>
      </c>
      <c r="S69" s="134">
        <f>R69+S68</f>
        <v>-7557795.7884880248</v>
      </c>
      <c r="T69" s="133">
        <f t="shared" si="50"/>
        <v>-7081098.7945827367</v>
      </c>
      <c r="U69" s="191">
        <f>P69+S69</f>
        <v>-22841995.32054225</v>
      </c>
      <c r="V69" s="174">
        <v>11466.71</v>
      </c>
      <c r="W69" s="134">
        <f>+W68+V69</f>
        <v>42249.66</v>
      </c>
      <c r="X69" s="133">
        <f t="shared" si="51"/>
        <v>-4665880.8155082688</v>
      </c>
      <c r="Y69" s="179">
        <f>+X69+Y68</f>
        <v>-7515546.1284880247</v>
      </c>
      <c r="Z69" s="109"/>
      <c r="AA69" s="135"/>
      <c r="AB69" s="177"/>
      <c r="AC69" s="185"/>
    </row>
    <row r="70" spans="1:29" s="107" customFormat="1" ht="13.15" hidden="1" customHeight="1" x14ac:dyDescent="0.2">
      <c r="A70" s="122">
        <v>5</v>
      </c>
      <c r="B70" s="162">
        <v>38961</v>
      </c>
      <c r="C70" s="178"/>
      <c r="D70" s="174">
        <v>92776030.873121977</v>
      </c>
      <c r="E70" s="179">
        <f>+E69+D70</f>
        <v>248701237.61936593</v>
      </c>
      <c r="F70" s="174">
        <v>87713288.327574</v>
      </c>
      <c r="G70" s="179">
        <f>+G69+F70</f>
        <v>266487246.77023685</v>
      </c>
      <c r="H70" s="174">
        <f t="shared" si="48"/>
        <v>5062742.5455479771</v>
      </c>
      <c r="I70" s="179">
        <f t="shared" si="48"/>
        <v>-17786009.150870919</v>
      </c>
      <c r="J70" s="174">
        <v>-1497.0529707185924</v>
      </c>
      <c r="K70" s="179">
        <f>+K69+J70</f>
        <v>5259.322905912064</v>
      </c>
      <c r="L70" s="174">
        <f t="shared" si="49"/>
        <v>5061245.4925772585</v>
      </c>
      <c r="M70" s="135">
        <f>M69+L70</f>
        <v>-17780749.827964991</v>
      </c>
      <c r="N70" s="191"/>
      <c r="O70" s="174">
        <v>1393824.6180717293</v>
      </c>
      <c r="P70" s="134">
        <f>+P69+O70</f>
        <v>-13890374.913982496</v>
      </c>
      <c r="Q70" s="181"/>
      <c r="R70" s="133">
        <v>3667420.8745055292</v>
      </c>
      <c r="S70" s="134">
        <f>R70+S69</f>
        <v>-3890374.9139824957</v>
      </c>
      <c r="T70" s="133">
        <f t="shared" si="50"/>
        <v>5061245.4925772585</v>
      </c>
      <c r="U70" s="191">
        <f>P70+S70</f>
        <v>-17780749.827964991</v>
      </c>
      <c r="V70" s="174">
        <v>-16921.25</v>
      </c>
      <c r="W70" s="134">
        <f>+W69+V70</f>
        <v>25328.410000000003</v>
      </c>
      <c r="X70" s="133">
        <f t="shared" si="51"/>
        <v>3650499.6245055292</v>
      </c>
      <c r="Y70" s="179">
        <f>+X70+Y69</f>
        <v>-3865046.5039824955</v>
      </c>
      <c r="Z70" s="109"/>
      <c r="AA70" s="135"/>
      <c r="AB70" s="177"/>
      <c r="AC70" s="185"/>
    </row>
    <row r="71" spans="1:29" s="107" customFormat="1" ht="13.15" hidden="1" customHeight="1" x14ac:dyDescent="0.2">
      <c r="A71" s="122">
        <v>5</v>
      </c>
      <c r="B71" s="162">
        <v>38991</v>
      </c>
      <c r="C71" s="178"/>
      <c r="D71" s="174">
        <v>109259892.87312198</v>
      </c>
      <c r="E71" s="134">
        <f>+E70+D71</f>
        <v>357961130.49248791</v>
      </c>
      <c r="F71" s="135">
        <v>97980392.843307003</v>
      </c>
      <c r="G71" s="134">
        <f>+G70+F71</f>
        <v>364467639.61354387</v>
      </c>
      <c r="H71" s="177">
        <f t="shared" si="48"/>
        <v>11279500.029814973</v>
      </c>
      <c r="I71" s="179">
        <f t="shared" si="48"/>
        <v>-6506509.1210559607</v>
      </c>
      <c r="J71" s="177">
        <v>-3335.3481588158756</v>
      </c>
      <c r="K71" s="134">
        <f>+K70+J71</f>
        <v>1923.9747470961884</v>
      </c>
      <c r="L71" s="174">
        <f t="shared" si="49"/>
        <v>11276164.681656158</v>
      </c>
      <c r="M71" s="135">
        <f>M70+L71</f>
        <v>-6504585.1463088337</v>
      </c>
      <c r="N71" s="191"/>
      <c r="O71" s="174">
        <v>7385789.7676736638</v>
      </c>
      <c r="P71" s="134">
        <f>+P70+O71</f>
        <v>-6504585.1463088319</v>
      </c>
      <c r="Q71" s="148"/>
      <c r="R71" s="133">
        <v>3890374.9139824957</v>
      </c>
      <c r="S71" s="134">
        <f>R71+S70</f>
        <v>0</v>
      </c>
      <c r="T71" s="135">
        <f t="shared" si="50"/>
        <v>11276164.681656159</v>
      </c>
      <c r="U71" s="191">
        <f>P71+S71</f>
        <v>-6504585.1463088319</v>
      </c>
      <c r="V71" s="174">
        <v>7013.72</v>
      </c>
      <c r="W71" s="134">
        <f>+W70+V71</f>
        <v>32342.130000000005</v>
      </c>
      <c r="X71" s="135">
        <f t="shared" si="51"/>
        <v>3897388.6339824959</v>
      </c>
      <c r="Y71" s="179">
        <f>+X71+Y70</f>
        <v>32342.130000000354</v>
      </c>
      <c r="Z71" s="182"/>
      <c r="AA71" s="135"/>
      <c r="AB71" s="177"/>
      <c r="AC71" s="185"/>
    </row>
    <row r="72" spans="1:29" s="107" customFormat="1" ht="13.15" hidden="1" customHeight="1" x14ac:dyDescent="0.2">
      <c r="A72" s="122">
        <v>5</v>
      </c>
      <c r="B72" s="162">
        <v>39022</v>
      </c>
      <c r="C72" s="178"/>
      <c r="D72" s="174">
        <v>111200870.78312197</v>
      </c>
      <c r="E72" s="179">
        <f>+E71+D72</f>
        <v>469162001.27560985</v>
      </c>
      <c r="F72" s="177">
        <v>112283251.710435</v>
      </c>
      <c r="G72" s="179">
        <f>+G71+F72</f>
        <v>476750891.3239789</v>
      </c>
      <c r="H72" s="177">
        <f t="shared" si="48"/>
        <v>-1082380.9273130298</v>
      </c>
      <c r="I72" s="179">
        <f t="shared" si="48"/>
        <v>-7588890.04836905</v>
      </c>
      <c r="J72" s="177">
        <v>320.06004020641558</v>
      </c>
      <c r="K72" s="177">
        <f>+K71+J72</f>
        <v>2244.0347873026039</v>
      </c>
      <c r="L72" s="174">
        <f t="shared" si="49"/>
        <v>-1082060.8672728234</v>
      </c>
      <c r="M72" s="135">
        <f>M71+L72</f>
        <v>-7586646.0135816569</v>
      </c>
      <c r="N72" s="192"/>
      <c r="O72" s="174">
        <v>-1082060.867272824</v>
      </c>
      <c r="P72" s="134">
        <f>+P71+O72</f>
        <v>-7586646.0135816559</v>
      </c>
      <c r="Q72" s="148"/>
      <c r="R72" s="133">
        <v>0</v>
      </c>
      <c r="S72" s="134">
        <f>R72+S71</f>
        <v>0</v>
      </c>
      <c r="T72" s="135">
        <f t="shared" si="50"/>
        <v>-1082060.867272824</v>
      </c>
      <c r="U72" s="191">
        <f>P72+S72</f>
        <v>-7586646.0135816559</v>
      </c>
      <c r="V72" s="174">
        <v>32068.89</v>
      </c>
      <c r="W72" s="134">
        <f>+W71+V72</f>
        <v>64411.020000000004</v>
      </c>
      <c r="X72" s="135">
        <f t="shared" si="51"/>
        <v>32068.89</v>
      </c>
      <c r="Y72" s="134">
        <f>+X72+Y71</f>
        <v>64411.020000000353</v>
      </c>
      <c r="Z72" s="185"/>
      <c r="AA72" s="135"/>
      <c r="AB72" s="135"/>
      <c r="AC72" s="185"/>
    </row>
    <row r="73" spans="1:29" s="107" customFormat="1" ht="13.15" hidden="1" customHeight="1" x14ac:dyDescent="0.2">
      <c r="A73" s="122">
        <v>5</v>
      </c>
      <c r="B73" s="162">
        <v>39052</v>
      </c>
      <c r="C73" s="178"/>
      <c r="D73" s="183">
        <v>127256333.91849095</v>
      </c>
      <c r="E73" s="161">
        <f>+E72+D73</f>
        <v>596418335.19410086</v>
      </c>
      <c r="F73" s="164">
        <v>120338675.52474301</v>
      </c>
      <c r="G73" s="161">
        <f>+G72+F73</f>
        <v>597089566.84872186</v>
      </c>
      <c r="H73" s="164">
        <f t="shared" si="48"/>
        <v>6917658.3937479407</v>
      </c>
      <c r="I73" s="161">
        <f t="shared" si="48"/>
        <v>-671231.65462100506</v>
      </c>
      <c r="J73" s="164">
        <v>-2045.5515870312229</v>
      </c>
      <c r="K73" s="161">
        <f>+K72+J73</f>
        <v>198.48320027138107</v>
      </c>
      <c r="L73" s="164">
        <f t="shared" si="49"/>
        <v>6915612.8421609094</v>
      </c>
      <c r="M73" s="141">
        <f>M72+L73</f>
        <v>-671033.17142074741</v>
      </c>
      <c r="N73" s="161"/>
      <c r="O73" s="183">
        <v>6915612.8421609104</v>
      </c>
      <c r="P73" s="161">
        <f>+P72+O73</f>
        <v>-671033.17142074555</v>
      </c>
      <c r="Q73" s="169"/>
      <c r="R73" s="139">
        <v>0</v>
      </c>
      <c r="S73" s="140">
        <f>R73+S72</f>
        <v>0</v>
      </c>
      <c r="T73" s="141">
        <f t="shared" si="50"/>
        <v>6915612.8421609104</v>
      </c>
      <c r="U73" s="193">
        <f>P73+S73</f>
        <v>-671033.17142074555</v>
      </c>
      <c r="V73" s="183">
        <v>33137.86</v>
      </c>
      <c r="W73" s="161">
        <f>+W72+V73</f>
        <v>97548.88</v>
      </c>
      <c r="X73" s="141">
        <f t="shared" si="51"/>
        <v>33137.86</v>
      </c>
      <c r="Y73" s="161">
        <f>+X73+Y72</f>
        <v>97548.880000000354</v>
      </c>
      <c r="Z73" s="178"/>
      <c r="AA73" s="135"/>
      <c r="AB73" s="177"/>
      <c r="AC73" s="185"/>
    </row>
    <row r="74" spans="1:29" s="107" customFormat="1" ht="13.15" hidden="1" customHeight="1" x14ac:dyDescent="0.2">
      <c r="A74" s="184" t="s">
        <v>128</v>
      </c>
      <c r="B74" s="162"/>
      <c r="C74" s="178"/>
      <c r="D74" s="177"/>
      <c r="E74" s="177">
        <f>ROUND(E64+E73,0)</f>
        <v>4365954273</v>
      </c>
      <c r="F74" s="177"/>
      <c r="G74" s="177">
        <f>ROUND(G64+G73,0)</f>
        <v>4337642103</v>
      </c>
      <c r="H74" s="177"/>
      <c r="I74" s="177">
        <f>ROUND(I64+I73,0)</f>
        <v>28312170</v>
      </c>
      <c r="J74" s="177"/>
      <c r="K74" s="177">
        <f>ROUND(K64+K73,0)</f>
        <v>-21508</v>
      </c>
      <c r="L74" s="177"/>
      <c r="M74" s="135"/>
      <c r="N74" s="177">
        <f>ROUND(N64+M73,0)</f>
        <v>28290662</v>
      </c>
      <c r="O74" s="177"/>
      <c r="P74" s="177">
        <f>ROUND(P64+P73,0)</f>
        <v>23514999</v>
      </c>
      <c r="Q74" s="181"/>
      <c r="R74" s="135"/>
      <c r="S74" s="177">
        <f>ROUND(S64+S73,0)</f>
        <v>4775662</v>
      </c>
      <c r="T74" s="135"/>
      <c r="U74" s="177">
        <f>ROUND(U64+U73,0)</f>
        <v>28290661</v>
      </c>
      <c r="V74" s="177"/>
      <c r="W74" s="177">
        <f>ROUND(W64+W73,0)</f>
        <v>1108884</v>
      </c>
      <c r="X74" s="135"/>
      <c r="Y74" s="177">
        <f>ROUND(Y64+Y73,0)</f>
        <v>5884545</v>
      </c>
      <c r="Z74" s="178"/>
      <c r="AA74" s="135"/>
      <c r="AB74" s="177"/>
      <c r="AC74" s="185"/>
    </row>
    <row r="75" spans="1:29" s="107" customFormat="1" ht="13.15" hidden="1" customHeight="1" x14ac:dyDescent="0.2">
      <c r="A75" s="122"/>
      <c r="B75" s="190"/>
      <c r="C75" s="178"/>
      <c r="D75" s="177"/>
      <c r="E75" s="177"/>
      <c r="F75" s="177"/>
      <c r="G75" s="177"/>
      <c r="H75" s="177"/>
      <c r="I75" s="177"/>
      <c r="J75" s="177"/>
      <c r="K75" s="177"/>
      <c r="L75" s="177"/>
      <c r="M75" s="135"/>
      <c r="N75" s="177"/>
      <c r="O75" s="177"/>
      <c r="P75" s="177"/>
      <c r="Q75" s="181"/>
      <c r="R75" s="135"/>
      <c r="S75" s="135"/>
      <c r="T75" s="135"/>
      <c r="U75" s="192"/>
      <c r="V75" s="177"/>
      <c r="W75" s="177"/>
      <c r="X75" s="135"/>
      <c r="Y75" s="177"/>
      <c r="Z75" s="178"/>
      <c r="AA75" s="135"/>
      <c r="AB75" s="177"/>
      <c r="AC75" s="185"/>
    </row>
    <row r="76" spans="1:29" s="107" customFormat="1" ht="13.15" hidden="1" customHeight="1" thickBot="1" x14ac:dyDescent="0.25">
      <c r="A76" s="122"/>
      <c r="B76" s="190"/>
      <c r="C76" s="178"/>
      <c r="D76" s="177"/>
      <c r="E76" s="177"/>
      <c r="F76" s="177"/>
      <c r="G76" s="177"/>
      <c r="H76" s="177"/>
      <c r="I76" s="177"/>
      <c r="J76" s="177"/>
      <c r="K76" s="177"/>
      <c r="L76" s="177"/>
      <c r="M76" s="135"/>
      <c r="N76" s="177"/>
      <c r="O76" s="177"/>
      <c r="P76" s="177"/>
      <c r="Q76" s="181"/>
      <c r="R76" s="135"/>
      <c r="S76" s="135"/>
      <c r="T76" s="135"/>
      <c r="U76" s="192"/>
      <c r="V76" s="177"/>
      <c r="W76" s="177"/>
      <c r="X76" s="135"/>
      <c r="Y76" s="177"/>
      <c r="Z76" s="178"/>
      <c r="AA76" s="135"/>
      <c r="AB76" s="177"/>
      <c r="AC76" s="185"/>
    </row>
    <row r="77" spans="1:29" s="107" customFormat="1" ht="15.75" hidden="1" customHeight="1" x14ac:dyDescent="0.2">
      <c r="A77" s="122"/>
      <c r="B77" s="190"/>
      <c r="C77" s="178"/>
      <c r="D77" s="246" t="s">
        <v>100</v>
      </c>
      <c r="E77" s="247"/>
      <c r="F77" s="246" t="s">
        <v>101</v>
      </c>
      <c r="G77" s="247"/>
      <c r="H77" s="246" t="s">
        <v>102</v>
      </c>
      <c r="I77" s="247"/>
      <c r="J77" s="246" t="s">
        <v>103</v>
      </c>
      <c r="K77" s="247"/>
      <c r="L77" s="246" t="s">
        <v>104</v>
      </c>
      <c r="M77" s="251"/>
      <c r="N77" s="247"/>
      <c r="O77" s="246" t="s">
        <v>105</v>
      </c>
      <c r="P77" s="247"/>
      <c r="Q77" s="110"/>
      <c r="R77" s="246" t="s">
        <v>106</v>
      </c>
      <c r="S77" s="247"/>
      <c r="T77" s="246" t="s">
        <v>107</v>
      </c>
      <c r="U77" s="247"/>
      <c r="V77" s="246" t="s">
        <v>108</v>
      </c>
      <c r="W77" s="247"/>
      <c r="X77" s="246" t="s">
        <v>109</v>
      </c>
      <c r="Y77" s="247"/>
      <c r="Z77" s="178"/>
      <c r="AA77" s="135"/>
      <c r="AB77" s="177"/>
      <c r="AC77" s="185"/>
    </row>
    <row r="78" spans="1:29" s="107" customFormat="1" ht="27" hidden="1" customHeight="1" thickBot="1" x14ac:dyDescent="0.25">
      <c r="A78" s="194"/>
      <c r="B78" s="195"/>
      <c r="C78" s="178"/>
      <c r="D78" s="120" t="s">
        <v>100</v>
      </c>
      <c r="E78" s="116" t="s">
        <v>115</v>
      </c>
      <c r="F78" s="186" t="s">
        <v>101</v>
      </c>
      <c r="G78" s="116" t="s">
        <v>115</v>
      </c>
      <c r="H78" s="186" t="s">
        <v>127</v>
      </c>
      <c r="I78" s="116" t="s">
        <v>115</v>
      </c>
      <c r="J78" s="186" t="s">
        <v>112</v>
      </c>
      <c r="K78" s="116" t="s">
        <v>115</v>
      </c>
      <c r="L78" s="186" t="s">
        <v>112</v>
      </c>
      <c r="M78" s="117" t="s">
        <v>115</v>
      </c>
      <c r="N78" s="187"/>
      <c r="O78" s="115" t="s">
        <v>116</v>
      </c>
      <c r="P78" s="117" t="s">
        <v>129</v>
      </c>
      <c r="Q78" s="112"/>
      <c r="R78" s="186" t="s">
        <v>116</v>
      </c>
      <c r="S78" s="117" t="s">
        <v>129</v>
      </c>
      <c r="T78" s="186" t="s">
        <v>130</v>
      </c>
      <c r="U78" s="117" t="s">
        <v>129</v>
      </c>
      <c r="V78" s="186" t="s">
        <v>116</v>
      </c>
      <c r="W78" s="117" t="s">
        <v>129</v>
      </c>
      <c r="X78" s="186" t="s">
        <v>116</v>
      </c>
      <c r="Y78" s="116" t="s">
        <v>129</v>
      </c>
      <c r="Z78" s="182"/>
      <c r="AA78" s="135"/>
      <c r="AB78" s="177"/>
      <c r="AC78" s="185"/>
    </row>
    <row r="79" spans="1:29" s="107" customFormat="1" ht="12.75" hidden="1" customHeight="1" x14ac:dyDescent="0.2">
      <c r="A79" s="122">
        <v>6</v>
      </c>
      <c r="B79" s="162">
        <v>39083</v>
      </c>
      <c r="C79" s="178"/>
      <c r="D79" s="171">
        <v>130313494.42938054</v>
      </c>
      <c r="E79" s="151">
        <f>D79</f>
        <v>130313494.42938054</v>
      </c>
      <c r="F79" s="196">
        <v>130173815.35710528</v>
      </c>
      <c r="G79" s="151">
        <f>F79</f>
        <v>130173815.35710528</v>
      </c>
      <c r="H79" s="171">
        <f t="shared" ref="H79:I82" si="52">D79-F79</f>
        <v>139679.07227525115</v>
      </c>
      <c r="I79" s="172">
        <f t="shared" si="52"/>
        <v>139679.07227525115</v>
      </c>
      <c r="J79" s="171">
        <v>-47.235857622261392</v>
      </c>
      <c r="K79" s="151">
        <f>J79</f>
        <v>-47.235857622261392</v>
      </c>
      <c r="L79" s="171">
        <f>H79+J79</f>
        <v>139631.83641762889</v>
      </c>
      <c r="M79" s="176">
        <f>L79</f>
        <v>139631.83641762889</v>
      </c>
      <c r="N79" s="172"/>
      <c r="O79" s="174">
        <v>139631.83641763031</v>
      </c>
      <c r="P79" s="151">
        <f>O79</f>
        <v>139631.83641763031</v>
      </c>
      <c r="Q79" s="148"/>
      <c r="R79" s="133">
        <v>0</v>
      </c>
      <c r="S79" s="151">
        <f>R79</f>
        <v>0</v>
      </c>
      <c r="T79" s="196">
        <f t="shared" ref="T79:U83" si="53">O79+R79</f>
        <v>139631.83641763031</v>
      </c>
      <c r="U79" s="188">
        <f t="shared" si="53"/>
        <v>139631.83641763031</v>
      </c>
      <c r="V79" s="174">
        <v>33462.339999999997</v>
      </c>
      <c r="W79" s="151">
        <f>V79</f>
        <v>33462.339999999997</v>
      </c>
      <c r="X79" s="196">
        <f>R79+V79</f>
        <v>33462.339999999997</v>
      </c>
      <c r="Y79" s="172">
        <f>X79</f>
        <v>33462.339999999997</v>
      </c>
      <c r="Z79" s="182"/>
      <c r="AA79" s="135"/>
      <c r="AB79" s="177"/>
      <c r="AC79" s="185"/>
    </row>
    <row r="80" spans="1:29" s="107" customFormat="1" ht="12.75" hidden="1" customHeight="1" x14ac:dyDescent="0.2">
      <c r="A80" s="122">
        <v>6</v>
      </c>
      <c r="B80" s="162">
        <v>39114</v>
      </c>
      <c r="C80" s="178"/>
      <c r="D80" s="174">
        <v>117609944.15898828</v>
      </c>
      <c r="E80" s="134">
        <f>E79+D80</f>
        <v>247923438.58836883</v>
      </c>
      <c r="F80" s="133">
        <v>105725084.986692</v>
      </c>
      <c r="G80" s="134">
        <f t="shared" ref="G80:G90" si="54">G79+F80</f>
        <v>235898900.34379727</v>
      </c>
      <c r="H80" s="174">
        <f t="shared" si="52"/>
        <v>11884859.172296286</v>
      </c>
      <c r="I80" s="179">
        <f t="shared" si="52"/>
        <v>12024538.244571567</v>
      </c>
      <c r="J80" s="174">
        <v>-4337.9735978879035</v>
      </c>
      <c r="K80" s="134">
        <f t="shared" ref="K80:K90" si="55">K79+J80</f>
        <v>-4385.2094555101648</v>
      </c>
      <c r="L80" s="174">
        <f>H80+J80</f>
        <v>11880521.198698398</v>
      </c>
      <c r="M80" s="135">
        <f>M79+L80</f>
        <v>12020153.035116026</v>
      </c>
      <c r="N80" s="179"/>
      <c r="O80" s="174">
        <v>11880521.198698394</v>
      </c>
      <c r="P80" s="134">
        <f>P79+O80</f>
        <v>12020153.035116024</v>
      </c>
      <c r="Q80" s="148"/>
      <c r="R80" s="133">
        <v>0</v>
      </c>
      <c r="S80" s="134">
        <f t="shared" ref="S80:S90" si="56">R80+S79</f>
        <v>0</v>
      </c>
      <c r="T80" s="133">
        <f t="shared" si="53"/>
        <v>11880521.198698394</v>
      </c>
      <c r="U80" s="191">
        <f t="shared" si="53"/>
        <v>12020153.035116024</v>
      </c>
      <c r="V80" s="174">
        <v>30224.05</v>
      </c>
      <c r="W80" s="134">
        <f t="shared" ref="W80:W90" si="57">W79+V80</f>
        <v>63686.39</v>
      </c>
      <c r="X80" s="133">
        <f>R80+V80</f>
        <v>30224.05</v>
      </c>
      <c r="Y80" s="179">
        <f t="shared" ref="Y80:Y90" si="58">X80+Y79</f>
        <v>63686.39</v>
      </c>
      <c r="Z80" s="182"/>
      <c r="AA80" s="135"/>
      <c r="AB80" s="177"/>
      <c r="AC80" s="185"/>
    </row>
    <row r="81" spans="1:29" s="107" customFormat="1" ht="13.15" hidden="1" customHeight="1" x14ac:dyDescent="0.2">
      <c r="A81" s="122">
        <v>6</v>
      </c>
      <c r="B81" s="162">
        <v>39142</v>
      </c>
      <c r="C81" s="178"/>
      <c r="D81" s="174">
        <v>108842911.15898828</v>
      </c>
      <c r="E81" s="134">
        <f>E80+D81</f>
        <v>356766349.74735713</v>
      </c>
      <c r="F81" s="133">
        <v>108271541.58091399</v>
      </c>
      <c r="G81" s="134">
        <f t="shared" si="54"/>
        <v>344170441.92471123</v>
      </c>
      <c r="H81" s="174">
        <f t="shared" si="52"/>
        <v>571369.57807429135</v>
      </c>
      <c r="I81" s="179">
        <f t="shared" si="52"/>
        <v>12595907.822645903</v>
      </c>
      <c r="J81" s="174">
        <v>-208.54989599704277</v>
      </c>
      <c r="K81" s="134">
        <f t="shared" si="55"/>
        <v>-4593.7593515072076</v>
      </c>
      <c r="L81" s="174">
        <f>H81+J81</f>
        <v>571161.02817829431</v>
      </c>
      <c r="M81" s="135">
        <f>M80+L81</f>
        <v>12591314.063294321</v>
      </c>
      <c r="N81" s="179"/>
      <c r="O81" s="174">
        <v>571161.02817829698</v>
      </c>
      <c r="P81" s="134">
        <f>P80+O81</f>
        <v>12591314.063294321</v>
      </c>
      <c r="Q81" s="148"/>
      <c r="R81" s="133">
        <v>0</v>
      </c>
      <c r="S81" s="134">
        <f t="shared" si="56"/>
        <v>0</v>
      </c>
      <c r="T81" s="133">
        <f t="shared" si="53"/>
        <v>571161.02817829698</v>
      </c>
      <c r="U81" s="191">
        <f t="shared" si="53"/>
        <v>12591314.063294321</v>
      </c>
      <c r="V81" s="174">
        <v>33462.339999999997</v>
      </c>
      <c r="W81" s="134">
        <f t="shared" si="57"/>
        <v>97148.73</v>
      </c>
      <c r="X81" s="133">
        <f>R81+V81</f>
        <v>33462.339999999997</v>
      </c>
      <c r="Y81" s="179">
        <f t="shared" si="58"/>
        <v>97148.73</v>
      </c>
      <c r="Z81" s="182"/>
      <c r="AA81" s="135"/>
      <c r="AB81" s="177"/>
      <c r="AC81" s="185"/>
    </row>
    <row r="82" spans="1:29" s="107" customFormat="1" ht="13.15" hidden="1" customHeight="1" x14ac:dyDescent="0.2">
      <c r="A82" s="122">
        <v>6</v>
      </c>
      <c r="B82" s="162">
        <v>39173</v>
      </c>
      <c r="C82" s="178"/>
      <c r="D82" s="174">
        <v>80844751.448988289</v>
      </c>
      <c r="E82" s="134">
        <f>E81+D82</f>
        <v>437611101.19634545</v>
      </c>
      <c r="F82" s="133">
        <v>96523696.999697998</v>
      </c>
      <c r="G82" s="134">
        <f t="shared" si="54"/>
        <v>440694138.92440921</v>
      </c>
      <c r="H82" s="174">
        <f t="shared" si="52"/>
        <v>-15678945.55070971</v>
      </c>
      <c r="I82" s="179">
        <f t="shared" si="52"/>
        <v>-3083037.7280637622</v>
      </c>
      <c r="J82" s="174">
        <v>5722.8151260074228</v>
      </c>
      <c r="K82" s="134">
        <f t="shared" si="55"/>
        <v>1129.0557745002152</v>
      </c>
      <c r="L82" s="174">
        <f>H82+J82</f>
        <v>-15673222.735583702</v>
      </c>
      <c r="M82" s="135">
        <f>M81+L82</f>
        <v>-3081908.6722893808</v>
      </c>
      <c r="N82" s="179"/>
      <c r="O82" s="174">
        <v>-15673222.7355837</v>
      </c>
      <c r="P82" s="134">
        <f>P81+O82</f>
        <v>-3081908.6722893789</v>
      </c>
      <c r="Q82" s="148"/>
      <c r="R82" s="133">
        <v>0</v>
      </c>
      <c r="S82" s="134">
        <f t="shared" si="56"/>
        <v>0</v>
      </c>
      <c r="T82" s="133">
        <f t="shared" si="53"/>
        <v>-15673222.7355837</v>
      </c>
      <c r="U82" s="191">
        <f t="shared" si="53"/>
        <v>-3081908.6722893789</v>
      </c>
      <c r="V82" s="174">
        <v>32382.91</v>
      </c>
      <c r="W82" s="134">
        <f t="shared" si="57"/>
        <v>129531.64</v>
      </c>
      <c r="X82" s="133">
        <f>R82+V82</f>
        <v>32382.91</v>
      </c>
      <c r="Y82" s="179">
        <f t="shared" si="58"/>
        <v>129531.64</v>
      </c>
      <c r="Z82" s="182"/>
      <c r="AA82" s="135"/>
      <c r="AB82" s="177"/>
      <c r="AC82" s="185"/>
    </row>
    <row r="83" spans="1:29" s="107" customFormat="1" ht="13.15" hidden="1" customHeight="1" x14ac:dyDescent="0.2">
      <c r="A83" s="122">
        <v>6</v>
      </c>
      <c r="B83" s="162">
        <v>39203</v>
      </c>
      <c r="C83" s="178"/>
      <c r="D83" s="174">
        <v>73163799.158988282</v>
      </c>
      <c r="E83" s="134">
        <f>E82+D83</f>
        <v>510774900.35533375</v>
      </c>
      <c r="F83" s="133">
        <v>91051297.410127997</v>
      </c>
      <c r="G83" s="134">
        <f t="shared" si="54"/>
        <v>531745436.33453721</v>
      </c>
      <c r="H83" s="174">
        <f>D83-F83-1</f>
        <v>-17887499.251139715</v>
      </c>
      <c r="I83" s="179">
        <f>E83-G83</f>
        <v>-20970535.979203463</v>
      </c>
      <c r="J83" s="174">
        <v>6528.9372266642749</v>
      </c>
      <c r="K83" s="134">
        <f t="shared" si="55"/>
        <v>7657.9930011644901</v>
      </c>
      <c r="L83" s="174">
        <f>H83+J83+1</f>
        <v>-17880969.313913051</v>
      </c>
      <c r="M83" s="135">
        <f>M82+L83-1</f>
        <v>-20962878.986202434</v>
      </c>
      <c r="N83" s="179"/>
      <c r="O83" s="174">
        <v>-17399530.320811838</v>
      </c>
      <c r="P83" s="134">
        <f>P82+O83-0.5</f>
        <v>-20481439.493101217</v>
      </c>
      <c r="Q83" s="148"/>
      <c r="R83" s="133">
        <v>-481438.99310121685</v>
      </c>
      <c r="S83" s="134">
        <f t="shared" si="56"/>
        <v>-481438.99310121685</v>
      </c>
      <c r="T83" s="133">
        <f t="shared" si="53"/>
        <v>-17880969.313913055</v>
      </c>
      <c r="U83" s="191">
        <f t="shared" si="53"/>
        <v>-20962878.486202434</v>
      </c>
      <c r="V83" s="174">
        <v>33353.519999999997</v>
      </c>
      <c r="W83" s="134">
        <f t="shared" si="57"/>
        <v>162885.16</v>
      </c>
      <c r="X83" s="133">
        <f>R83+V83</f>
        <v>-448085.47310121683</v>
      </c>
      <c r="Y83" s="179">
        <f t="shared" si="58"/>
        <v>-318553.83310121682</v>
      </c>
      <c r="Z83" s="182"/>
      <c r="AA83" s="135"/>
      <c r="AB83" s="177"/>
      <c r="AC83" s="185"/>
    </row>
    <row r="84" spans="1:29" s="107" customFormat="1" ht="13.15" hidden="1" customHeight="1" x14ac:dyDescent="0.2">
      <c r="A84" s="122">
        <v>6</v>
      </c>
      <c r="B84" s="162">
        <v>39234</v>
      </c>
      <c r="C84" s="178"/>
      <c r="D84" s="174">
        <v>79290450.158988282</v>
      </c>
      <c r="E84" s="134">
        <f>E83+D84-1</f>
        <v>590065349.51432204</v>
      </c>
      <c r="F84" s="133">
        <v>86418506.235539004</v>
      </c>
      <c r="G84" s="134">
        <f t="shared" si="54"/>
        <v>618163942.57007623</v>
      </c>
      <c r="H84" s="174">
        <f t="shared" ref="H84:H90" si="59">D84-F84</f>
        <v>-7128056.0765507221</v>
      </c>
      <c r="I84" s="179">
        <f>E84-G84</f>
        <v>-28098593.055754185</v>
      </c>
      <c r="J84" s="174">
        <v>2601.7404679404572</v>
      </c>
      <c r="K84" s="134">
        <f t="shared" si="55"/>
        <v>10259.733469104947</v>
      </c>
      <c r="L84" s="174">
        <f t="shared" ref="L84:L90" si="60">H84+J84</f>
        <v>-7125454.3360827817</v>
      </c>
      <c r="M84" s="135">
        <f>M83+L84+1</f>
        <v>-28088332.322285216</v>
      </c>
      <c r="N84" s="179"/>
      <c r="O84" s="174">
        <v>-3562727.1680413932</v>
      </c>
      <c r="P84" s="134">
        <f t="shared" ref="P84:P90" si="61">P83+O84</f>
        <v>-24044166.66114261</v>
      </c>
      <c r="Q84" s="148"/>
      <c r="R84" s="133">
        <v>-3562728.1680413913</v>
      </c>
      <c r="S84" s="134">
        <f t="shared" si="56"/>
        <v>-4044167.1611426082</v>
      </c>
      <c r="T84" s="133">
        <f>O84+R84+1</f>
        <v>-7125454.3360827845</v>
      </c>
      <c r="U84" s="191">
        <f>P84+S84+1</f>
        <v>-28088332.82228522</v>
      </c>
      <c r="V84" s="174">
        <v>28313.09</v>
      </c>
      <c r="W84" s="134">
        <f t="shared" si="57"/>
        <v>191198.25</v>
      </c>
      <c r="X84" s="133">
        <f>R84+V84+1</f>
        <v>-3534414.0780413914</v>
      </c>
      <c r="Y84" s="179">
        <f t="shared" si="58"/>
        <v>-3852967.9111426082</v>
      </c>
      <c r="Z84" s="182"/>
      <c r="AA84" s="135"/>
      <c r="AB84" s="177"/>
      <c r="AC84" s="185"/>
    </row>
    <row r="85" spans="1:29" s="107" customFormat="1" ht="13.15" hidden="1" customHeight="1" x14ac:dyDescent="0.2">
      <c r="A85" s="122">
        <v>6</v>
      </c>
      <c r="B85" s="162">
        <v>39264</v>
      </c>
      <c r="C85" s="178"/>
      <c r="D85" s="174">
        <v>76518472.858988285</v>
      </c>
      <c r="E85" s="134">
        <f>E84+D85+1</f>
        <v>666583823.37331033</v>
      </c>
      <c r="F85" s="133">
        <v>91349133.063465998</v>
      </c>
      <c r="G85" s="134">
        <f t="shared" si="54"/>
        <v>709513075.63354218</v>
      </c>
      <c r="H85" s="174">
        <f t="shared" si="59"/>
        <v>-14830660.204477713</v>
      </c>
      <c r="I85" s="179">
        <f>E85-G85-1</f>
        <v>-42929253.260231853</v>
      </c>
      <c r="J85" s="174">
        <v>5413.1909746341407</v>
      </c>
      <c r="K85" s="134">
        <f t="shared" si="55"/>
        <v>15672.924443739088</v>
      </c>
      <c r="L85" s="174">
        <f t="shared" si="60"/>
        <v>-14825247.013503078</v>
      </c>
      <c r="M85" s="135">
        <f>M84+L85-1</f>
        <v>-42913580.335788295</v>
      </c>
      <c r="N85" s="179"/>
      <c r="O85" s="174">
        <v>-6247190.7724362202</v>
      </c>
      <c r="P85" s="134">
        <f t="shared" si="61"/>
        <v>-30291357.43357883</v>
      </c>
      <c r="Q85" s="148"/>
      <c r="R85" s="133">
        <v>-8578055.2410668563</v>
      </c>
      <c r="S85" s="134">
        <f t="shared" si="56"/>
        <v>-12622222.402209464</v>
      </c>
      <c r="T85" s="133">
        <f>O85+R85-1</f>
        <v>-14825247.013503077</v>
      </c>
      <c r="U85" s="191">
        <f t="shared" ref="U85:U90" si="62">P85+S85</f>
        <v>-42913579.835788295</v>
      </c>
      <c r="V85" s="174">
        <v>3186.6000000000004</v>
      </c>
      <c r="W85" s="134">
        <f t="shared" si="57"/>
        <v>194384.85</v>
      </c>
      <c r="X85" s="133">
        <f t="shared" ref="X85:X90" si="63">R85+V85</f>
        <v>-8574868.6410668567</v>
      </c>
      <c r="Y85" s="179">
        <f t="shared" si="58"/>
        <v>-12427836.552209465</v>
      </c>
      <c r="Z85" s="182"/>
      <c r="AA85" s="135"/>
      <c r="AB85" s="177"/>
      <c r="AC85" s="185"/>
    </row>
    <row r="86" spans="1:29" s="107" customFormat="1" ht="13.15" hidden="1" customHeight="1" x14ac:dyDescent="0.2">
      <c r="A86" s="122">
        <v>6</v>
      </c>
      <c r="B86" s="162">
        <v>39295</v>
      </c>
      <c r="C86" s="178"/>
      <c r="D86" s="174">
        <v>86187490.158988282</v>
      </c>
      <c r="E86" s="134">
        <f>E85+D86</f>
        <v>752771313.53229856</v>
      </c>
      <c r="F86" s="133">
        <v>89646970.004784003</v>
      </c>
      <c r="G86" s="134">
        <f t="shared" si="54"/>
        <v>799160045.63832617</v>
      </c>
      <c r="H86" s="174">
        <f t="shared" si="59"/>
        <v>-3459479.8457957208</v>
      </c>
      <c r="I86" s="179">
        <f>E86-G86</f>
        <v>-46388732.106027603</v>
      </c>
      <c r="J86" s="174">
        <v>1262.7101437151432</v>
      </c>
      <c r="K86" s="134">
        <f t="shared" si="55"/>
        <v>16935.634587454231</v>
      </c>
      <c r="L86" s="174">
        <f t="shared" si="60"/>
        <v>-3458217.1356520057</v>
      </c>
      <c r="M86" s="135">
        <f>M85+L86</f>
        <v>-46371797.4714403</v>
      </c>
      <c r="N86" s="179"/>
      <c r="O86" s="174">
        <v>-345821.71356520057</v>
      </c>
      <c r="P86" s="134">
        <f t="shared" si="61"/>
        <v>-30637179.147144031</v>
      </c>
      <c r="Q86" s="148"/>
      <c r="R86" s="133">
        <v>-3112395.4220868051</v>
      </c>
      <c r="S86" s="134">
        <f t="shared" si="56"/>
        <v>-15734617.82429627</v>
      </c>
      <c r="T86" s="133">
        <f>O86+R86</f>
        <v>-3458217.1356520057</v>
      </c>
      <c r="U86" s="191">
        <f t="shared" si="62"/>
        <v>-46371796.9714403</v>
      </c>
      <c r="V86" s="174">
        <v>-55683.149999999994</v>
      </c>
      <c r="W86" s="134">
        <f t="shared" si="57"/>
        <v>138701.70000000001</v>
      </c>
      <c r="X86" s="133">
        <f t="shared" si="63"/>
        <v>-3168078.572086805</v>
      </c>
      <c r="Y86" s="179">
        <f t="shared" si="58"/>
        <v>-15595915.12429627</v>
      </c>
      <c r="Z86" s="182"/>
      <c r="AA86" s="135"/>
      <c r="AB86" s="177"/>
      <c r="AC86" s="185"/>
    </row>
    <row r="87" spans="1:29" s="107" customFormat="1" ht="13.15" hidden="1" customHeight="1" x14ac:dyDescent="0.2">
      <c r="A87" s="122">
        <v>6</v>
      </c>
      <c r="B87" s="162">
        <v>39326</v>
      </c>
      <c r="C87" s="178"/>
      <c r="D87" s="174">
        <v>95038223.271449581</v>
      </c>
      <c r="E87" s="134">
        <f>E86+D87</f>
        <v>847809536.80374813</v>
      </c>
      <c r="F87" s="133">
        <v>93144340.043624997</v>
      </c>
      <c r="G87" s="134">
        <f t="shared" si="54"/>
        <v>892304385.68195117</v>
      </c>
      <c r="H87" s="174">
        <f t="shared" si="59"/>
        <v>1893883.2278245836</v>
      </c>
      <c r="I87" s="179">
        <f>E87-G87</f>
        <v>-44494848.878203034</v>
      </c>
      <c r="J87" s="174">
        <v>-672.32854587770998</v>
      </c>
      <c r="K87" s="134">
        <f t="shared" si="55"/>
        <v>16263.306041576521</v>
      </c>
      <c r="L87" s="174">
        <f t="shared" si="60"/>
        <v>1893210.8992787059</v>
      </c>
      <c r="M87" s="135">
        <f>M86+L87</f>
        <v>-44478586.572161593</v>
      </c>
      <c r="N87" s="179"/>
      <c r="O87" s="174">
        <v>189321.08992787078</v>
      </c>
      <c r="P87" s="134">
        <f t="shared" si="61"/>
        <v>-30447858.05721616</v>
      </c>
      <c r="Q87" s="148"/>
      <c r="R87" s="133">
        <v>1703889.809350837</v>
      </c>
      <c r="S87" s="134">
        <f t="shared" si="56"/>
        <v>-14030728.014945433</v>
      </c>
      <c r="T87" s="133">
        <f>O87+R87</f>
        <v>1893210.8992787078</v>
      </c>
      <c r="U87" s="191">
        <f t="shared" si="62"/>
        <v>-44478586.072161593</v>
      </c>
      <c r="V87" s="174">
        <v>-73925.599999999991</v>
      </c>
      <c r="W87" s="134">
        <f t="shared" si="57"/>
        <v>64776.10000000002</v>
      </c>
      <c r="X87" s="133">
        <f t="shared" si="63"/>
        <v>1629964.2093508369</v>
      </c>
      <c r="Y87" s="179">
        <f t="shared" si="58"/>
        <v>-13965950.914945433</v>
      </c>
      <c r="Z87" s="182"/>
      <c r="AA87" s="135"/>
      <c r="AB87" s="177"/>
      <c r="AC87" s="185"/>
    </row>
    <row r="88" spans="1:29" s="107" customFormat="1" ht="13.15" hidden="1" customHeight="1" x14ac:dyDescent="0.2">
      <c r="A88" s="122">
        <v>6</v>
      </c>
      <c r="B88" s="162">
        <v>39356</v>
      </c>
      <c r="C88" s="178"/>
      <c r="D88" s="174">
        <v>111900399.27144958</v>
      </c>
      <c r="E88" s="134">
        <f>E87+D88</f>
        <v>959709936.0751977</v>
      </c>
      <c r="F88" s="133">
        <v>107522297.84328499</v>
      </c>
      <c r="G88" s="134">
        <f t="shared" si="54"/>
        <v>999826683.52523613</v>
      </c>
      <c r="H88" s="174">
        <f t="shared" si="59"/>
        <v>4378101.4281645864</v>
      </c>
      <c r="I88" s="179">
        <f>E88-G88</f>
        <v>-40116747.450038433</v>
      </c>
      <c r="J88" s="174">
        <v>-1554.2260069986805</v>
      </c>
      <c r="K88" s="134">
        <f t="shared" si="55"/>
        <v>14709.080034577841</v>
      </c>
      <c r="L88" s="174">
        <f t="shared" si="60"/>
        <v>4376547.2021575877</v>
      </c>
      <c r="M88" s="135">
        <f>M87+L88</f>
        <v>-40102039.370004006</v>
      </c>
      <c r="N88" s="179"/>
      <c r="O88" s="174">
        <v>437654.72021576017</v>
      </c>
      <c r="P88" s="134">
        <f t="shared" si="61"/>
        <v>-30010203.3370004</v>
      </c>
      <c r="Q88" s="148"/>
      <c r="R88" s="133">
        <v>3938892.4819418266</v>
      </c>
      <c r="S88" s="134">
        <f t="shared" si="56"/>
        <v>-10091835.533003606</v>
      </c>
      <c r="T88" s="133">
        <f>O88+R88</f>
        <v>4376547.2021575868</v>
      </c>
      <c r="U88" s="191">
        <f t="shared" si="62"/>
        <v>-40102038.870004006</v>
      </c>
      <c r="V88" s="174">
        <v>-63958.559999999998</v>
      </c>
      <c r="W88" s="134">
        <f t="shared" si="57"/>
        <v>817.5400000000227</v>
      </c>
      <c r="X88" s="133">
        <f t="shared" si="63"/>
        <v>3874933.9219418266</v>
      </c>
      <c r="Y88" s="179">
        <f t="shared" si="58"/>
        <v>-10091016.993003607</v>
      </c>
      <c r="Z88" s="182"/>
      <c r="AA88" s="135"/>
      <c r="AB88" s="177"/>
      <c r="AC88" s="185"/>
    </row>
    <row r="89" spans="1:29" s="107" customFormat="1" ht="13.15" hidden="1" customHeight="1" x14ac:dyDescent="0.2">
      <c r="A89" s="122">
        <v>6</v>
      </c>
      <c r="B89" s="162">
        <v>39387</v>
      </c>
      <c r="C89" s="178"/>
      <c r="D89" s="174">
        <v>121527866.27144958</v>
      </c>
      <c r="E89" s="134">
        <f>E88+D89</f>
        <v>1081237802.3466473</v>
      </c>
      <c r="F89" s="133">
        <v>117673983.186149</v>
      </c>
      <c r="G89" s="134">
        <f t="shared" si="54"/>
        <v>1117500666.7113853</v>
      </c>
      <c r="H89" s="174">
        <f t="shared" si="59"/>
        <v>3853883.0853005797</v>
      </c>
      <c r="I89" s="179">
        <f>E89-G89</f>
        <v>-36262864.364737988</v>
      </c>
      <c r="J89" s="174">
        <v>-1368.1284952815622</v>
      </c>
      <c r="K89" s="134">
        <f t="shared" si="55"/>
        <v>13340.951539296278</v>
      </c>
      <c r="L89" s="174">
        <f t="shared" si="60"/>
        <v>3852514.9568052981</v>
      </c>
      <c r="M89" s="135">
        <f>M88+L89</f>
        <v>-36249524.413198709</v>
      </c>
      <c r="N89" s="179"/>
      <c r="O89" s="174">
        <v>1885442.1304010451</v>
      </c>
      <c r="P89" s="134">
        <f t="shared" si="61"/>
        <v>-28124761.206599355</v>
      </c>
      <c r="Q89" s="148"/>
      <c r="R89" s="133">
        <v>1967072.8264042512</v>
      </c>
      <c r="S89" s="134">
        <f t="shared" si="56"/>
        <v>-8124762.7065993547</v>
      </c>
      <c r="T89" s="133">
        <f>O89+R89</f>
        <v>3852514.9568052962</v>
      </c>
      <c r="U89" s="191">
        <f t="shared" si="62"/>
        <v>-36249523.913198709</v>
      </c>
      <c r="V89" s="174">
        <v>-35603.42</v>
      </c>
      <c r="W89" s="134">
        <f t="shared" si="57"/>
        <v>-34785.879999999976</v>
      </c>
      <c r="X89" s="133">
        <f t="shared" si="63"/>
        <v>1931469.4064042512</v>
      </c>
      <c r="Y89" s="179">
        <f t="shared" si="58"/>
        <v>-8159547.5865993556</v>
      </c>
      <c r="Z89" s="182"/>
      <c r="AA89" s="135"/>
      <c r="AB89" s="177"/>
      <c r="AC89" s="185"/>
    </row>
    <row r="90" spans="1:29" s="107" customFormat="1" ht="13.15" hidden="1" customHeight="1" x14ac:dyDescent="0.2">
      <c r="A90" s="122">
        <v>6</v>
      </c>
      <c r="B90" s="162">
        <v>39417</v>
      </c>
      <c r="C90" s="178"/>
      <c r="D90" s="183">
        <v>141627517.2714496</v>
      </c>
      <c r="E90" s="140">
        <f>E89+D90</f>
        <v>1222865319.6180968</v>
      </c>
      <c r="F90" s="139">
        <v>135588520.505945</v>
      </c>
      <c r="G90" s="140">
        <f t="shared" si="54"/>
        <v>1253089187.2173302</v>
      </c>
      <c r="H90" s="183">
        <f t="shared" si="59"/>
        <v>6038996.7655045986</v>
      </c>
      <c r="I90" s="161">
        <f>E90-G90</f>
        <v>-30223867.599233389</v>
      </c>
      <c r="J90" s="183">
        <v>-2143.8438517544419</v>
      </c>
      <c r="K90" s="140">
        <f t="shared" si="55"/>
        <v>11197.107687541837</v>
      </c>
      <c r="L90" s="183">
        <f t="shared" si="60"/>
        <v>6036852.9216528442</v>
      </c>
      <c r="M90" s="141">
        <f>M89+L90</f>
        <v>-30212671.491545863</v>
      </c>
      <c r="N90" s="161"/>
      <c r="O90" s="183">
        <v>3018426.460826423</v>
      </c>
      <c r="P90" s="140">
        <f t="shared" si="61"/>
        <v>-25106334.745772932</v>
      </c>
      <c r="Q90" s="142"/>
      <c r="R90" s="139">
        <v>3018426.460826423</v>
      </c>
      <c r="S90" s="140">
        <f t="shared" si="56"/>
        <v>-5106336.2457729317</v>
      </c>
      <c r="T90" s="139">
        <f>O90+R90</f>
        <v>6036852.921652846</v>
      </c>
      <c r="U90" s="193">
        <f t="shared" si="62"/>
        <v>-30212670.991545863</v>
      </c>
      <c r="V90" s="183">
        <v>-22784.400000000001</v>
      </c>
      <c r="W90" s="140">
        <f t="shared" si="57"/>
        <v>-57570.279999999977</v>
      </c>
      <c r="X90" s="139">
        <f t="shared" si="63"/>
        <v>2995642.0608264231</v>
      </c>
      <c r="Y90" s="161">
        <f t="shared" si="58"/>
        <v>-5163905.5257729329</v>
      </c>
      <c r="Z90" s="182"/>
      <c r="AA90" s="135"/>
      <c r="AB90" s="177"/>
      <c r="AC90" s="185"/>
    </row>
    <row r="91" spans="1:29" s="107" customFormat="1" ht="13.15" hidden="1" customHeight="1" x14ac:dyDescent="0.2">
      <c r="A91" s="122"/>
      <c r="B91" s="162"/>
      <c r="C91" s="178"/>
      <c r="D91" s="177"/>
      <c r="E91" s="135"/>
      <c r="F91" s="135"/>
      <c r="G91" s="135"/>
      <c r="H91" s="177"/>
      <c r="I91" s="177"/>
      <c r="J91" s="177"/>
      <c r="K91" s="135"/>
      <c r="L91" s="177"/>
      <c r="M91" s="135"/>
      <c r="N91" s="177"/>
      <c r="O91" s="135"/>
      <c r="P91" s="197">
        <v>-25106334.745772932</v>
      </c>
      <c r="Q91" s="148"/>
      <c r="R91" s="135"/>
      <c r="S91" s="135"/>
      <c r="T91" s="135"/>
      <c r="U91" s="192"/>
      <c r="V91" s="177"/>
      <c r="W91" s="135"/>
      <c r="X91" s="135"/>
      <c r="Y91" s="177"/>
      <c r="Z91" s="182"/>
      <c r="AA91" s="135"/>
      <c r="AB91" s="177"/>
      <c r="AC91" s="185"/>
    </row>
    <row r="92" spans="1:29" s="107" customFormat="1" ht="15.75" hidden="1" customHeight="1" x14ac:dyDescent="0.2">
      <c r="A92" s="198" t="s">
        <v>131</v>
      </c>
      <c r="B92" s="190"/>
      <c r="C92" s="178"/>
      <c r="D92" s="177"/>
      <c r="E92" s="135">
        <f>E64+E73+E90</f>
        <v>5588819592.5683823</v>
      </c>
      <c r="F92" s="135"/>
      <c r="G92" s="135">
        <f>G64+G73+G90</f>
        <v>5590731290.4537678</v>
      </c>
      <c r="H92" s="177"/>
      <c r="I92" s="135">
        <f>I64+I73+I90</f>
        <v>-1911697.8853867874</v>
      </c>
      <c r="J92" s="177"/>
      <c r="K92" s="135">
        <f>K64+K73+K90</f>
        <v>-10311.070577282691</v>
      </c>
      <c r="L92" s="177"/>
      <c r="M92" s="177"/>
      <c r="N92" s="135">
        <f>N64+M73+M90</f>
        <v>-1922009.9559630752</v>
      </c>
      <c r="O92" s="177"/>
      <c r="P92" s="135">
        <f>P64+P73+P90</f>
        <v>-1591335.6161173768</v>
      </c>
      <c r="Q92" s="148"/>
      <c r="R92" s="135"/>
      <c r="S92" s="135">
        <f>S64+S73+S90</f>
        <v>-330674.33984573372</v>
      </c>
      <c r="T92" s="135"/>
      <c r="U92" s="135">
        <f>U64+U73+U90</f>
        <v>-1922009.9559631124</v>
      </c>
      <c r="V92" s="177"/>
      <c r="W92" s="135">
        <f>W64+W73+W90</f>
        <v>1051313.3100000003</v>
      </c>
      <c r="X92" s="135"/>
      <c r="Y92" s="135">
        <f>Y64+Y73+Y90</f>
        <v>720639.97015426308</v>
      </c>
      <c r="Z92" s="182"/>
      <c r="AA92" s="135"/>
      <c r="AB92" s="177"/>
    </row>
    <row r="93" spans="1:29" s="107" customFormat="1" ht="13.15" hidden="1" customHeight="1" x14ac:dyDescent="0.2">
      <c r="A93" s="122"/>
      <c r="B93" s="190"/>
      <c r="C93" s="178"/>
      <c r="D93" s="164"/>
      <c r="E93" s="141"/>
      <c r="F93" s="141"/>
      <c r="G93" s="141"/>
      <c r="H93" s="164"/>
      <c r="I93" s="164"/>
      <c r="J93" s="164"/>
      <c r="K93" s="141"/>
      <c r="L93" s="164"/>
      <c r="M93" s="141"/>
      <c r="N93" s="164"/>
      <c r="O93" s="141"/>
      <c r="P93" s="141"/>
      <c r="Q93" s="142"/>
      <c r="R93" s="141"/>
      <c r="S93" s="141"/>
      <c r="T93" s="141"/>
      <c r="U93" s="199"/>
      <c r="V93" s="164"/>
      <c r="W93" s="141"/>
      <c r="X93" s="141"/>
      <c r="Y93" s="164"/>
      <c r="Z93" s="182"/>
      <c r="AA93" s="135"/>
      <c r="AB93" s="177"/>
      <c r="AC93" s="185"/>
    </row>
    <row r="94" spans="1:29" s="107" customFormat="1" ht="13.15" hidden="1" customHeight="1" x14ac:dyDescent="0.2">
      <c r="A94" s="122">
        <v>7</v>
      </c>
      <c r="B94" s="190">
        <v>39448</v>
      </c>
      <c r="C94" s="178"/>
      <c r="D94" s="174">
        <v>135571915.43811625</v>
      </c>
      <c r="E94" s="134">
        <f>D94</f>
        <v>135571915.43811625</v>
      </c>
      <c r="F94" s="133">
        <v>137848115.50408599</v>
      </c>
      <c r="G94" s="134">
        <f>F94</f>
        <v>137848115.50408599</v>
      </c>
      <c r="H94" s="174">
        <f t="shared" ref="H94:I105" si="64">D94-F94</f>
        <v>-2276200.0659697354</v>
      </c>
      <c r="I94" s="179">
        <f t="shared" si="64"/>
        <v>-2276200.0659697354</v>
      </c>
      <c r="J94" s="174">
        <v>808.05102341901511</v>
      </c>
      <c r="K94" s="134">
        <f>J94</f>
        <v>808.05102341901511</v>
      </c>
      <c r="L94" s="174">
        <f t="shared" ref="L94:L105" si="65">H94+J94</f>
        <v>-2275392.0149463164</v>
      </c>
      <c r="M94" s="135">
        <f>L94</f>
        <v>-2275392.0149463164</v>
      </c>
      <c r="N94" s="177"/>
      <c r="O94" s="174">
        <v>-2275392.0149463164</v>
      </c>
      <c r="P94" s="134">
        <f>O94</f>
        <v>-2275392.0149463164</v>
      </c>
      <c r="Q94" s="148"/>
      <c r="R94" s="133">
        <v>0</v>
      </c>
      <c r="S94" s="134">
        <f>R94</f>
        <v>0</v>
      </c>
      <c r="T94" s="133">
        <f t="shared" ref="T94:U105" si="66">O94+R94</f>
        <v>-2275392.0149463164</v>
      </c>
      <c r="U94" s="191">
        <f t="shared" si="66"/>
        <v>-2275392.0149463164</v>
      </c>
      <c r="V94" s="174">
        <v>-2179.3700000000003</v>
      </c>
      <c r="W94" s="134">
        <f>V94</f>
        <v>-2179.3700000000003</v>
      </c>
      <c r="X94" s="133">
        <f t="shared" ref="X94:X105" si="67">R94+V94</f>
        <v>-2179.3700000000003</v>
      </c>
      <c r="Y94" s="179">
        <f>X94</f>
        <v>-2179.3700000000003</v>
      </c>
      <c r="Z94" s="182"/>
      <c r="AA94" s="135"/>
      <c r="AB94" s="177"/>
      <c r="AC94" s="185"/>
    </row>
    <row r="95" spans="1:29" s="107" customFormat="1" ht="13.15" hidden="1" customHeight="1" x14ac:dyDescent="0.2">
      <c r="A95" s="122">
        <v>7</v>
      </c>
      <c r="B95" s="190">
        <v>39479</v>
      </c>
      <c r="C95" s="178"/>
      <c r="D95" s="174">
        <v>120260949.43811625</v>
      </c>
      <c r="E95" s="134">
        <f t="shared" ref="E95:E105" si="68">E94+D95</f>
        <v>255832864.8762325</v>
      </c>
      <c r="F95" s="133">
        <v>117800650.31269599</v>
      </c>
      <c r="G95" s="134">
        <f t="shared" ref="G95:G105" si="69">G94+F95</f>
        <v>255648765.816782</v>
      </c>
      <c r="H95" s="174">
        <f t="shared" si="64"/>
        <v>2460299.1254202574</v>
      </c>
      <c r="I95" s="179">
        <f t="shared" si="64"/>
        <v>184099.05945050716</v>
      </c>
      <c r="J95" s="174">
        <v>-873.40618952410296</v>
      </c>
      <c r="K95" s="134">
        <f t="shared" ref="K95:K105" si="70">K94+J95</f>
        <v>-65.355166105087847</v>
      </c>
      <c r="L95" s="174">
        <f t="shared" si="65"/>
        <v>2459425.7192307333</v>
      </c>
      <c r="M95" s="135">
        <f t="shared" ref="M95:M105" si="71">M94+L95</f>
        <v>184033.70428441698</v>
      </c>
      <c r="N95" s="177"/>
      <c r="O95" s="174">
        <v>2459425.7192307333</v>
      </c>
      <c r="P95" s="134">
        <f t="shared" ref="P95:P105" si="72">P94+O95</f>
        <v>184033.70428441698</v>
      </c>
      <c r="Q95" s="148"/>
      <c r="R95" s="133">
        <v>0</v>
      </c>
      <c r="S95" s="134">
        <f t="shared" ref="S95:S105" si="73">R95+S94</f>
        <v>0</v>
      </c>
      <c r="T95" s="133">
        <f t="shared" si="66"/>
        <v>2459425.7192307333</v>
      </c>
      <c r="U95" s="191">
        <f t="shared" si="66"/>
        <v>184033.70428441698</v>
      </c>
      <c r="V95" s="174">
        <v>-2038.76</v>
      </c>
      <c r="W95" s="134">
        <f t="shared" ref="W95:W105" si="74">W94+V95</f>
        <v>-4218.13</v>
      </c>
      <c r="X95" s="133">
        <f t="shared" si="67"/>
        <v>-2038.76</v>
      </c>
      <c r="Y95" s="179">
        <f t="shared" ref="Y95:Y105" si="75">X95+Y94</f>
        <v>-4218.13</v>
      </c>
      <c r="Z95" s="182"/>
      <c r="AA95" s="135"/>
      <c r="AB95" s="177"/>
      <c r="AC95" s="185"/>
    </row>
    <row r="96" spans="1:29" s="107" customFormat="1" ht="13.15" hidden="1" customHeight="1" x14ac:dyDescent="0.2">
      <c r="A96" s="122">
        <v>7</v>
      </c>
      <c r="B96" s="190">
        <v>39508</v>
      </c>
      <c r="C96" s="178"/>
      <c r="D96" s="174">
        <v>122262804.43811625</v>
      </c>
      <c r="E96" s="134">
        <f t="shared" si="68"/>
        <v>378095669.31434876</v>
      </c>
      <c r="F96" s="133">
        <v>120889465.707361</v>
      </c>
      <c r="G96" s="134">
        <f t="shared" si="69"/>
        <v>376538231.52414298</v>
      </c>
      <c r="H96" s="174">
        <f t="shared" si="64"/>
        <v>1373338.7307552546</v>
      </c>
      <c r="I96" s="179">
        <f t="shared" si="64"/>
        <v>1557437.7902057767</v>
      </c>
      <c r="J96" s="174">
        <v>-487.53524941811338</v>
      </c>
      <c r="K96" s="134">
        <f t="shared" si="70"/>
        <v>-552.89041552320123</v>
      </c>
      <c r="L96" s="174">
        <f t="shared" si="65"/>
        <v>1372851.1955058365</v>
      </c>
      <c r="M96" s="135">
        <f t="shared" si="71"/>
        <v>1556884.8997902535</v>
      </c>
      <c r="N96" s="177"/>
      <c r="O96" s="174">
        <v>1372851.1955058365</v>
      </c>
      <c r="P96" s="134">
        <f t="shared" si="72"/>
        <v>1556884.8997902535</v>
      </c>
      <c r="Q96" s="148"/>
      <c r="R96" s="133">
        <v>0</v>
      </c>
      <c r="S96" s="134">
        <f t="shared" si="73"/>
        <v>0</v>
      </c>
      <c r="T96" s="133">
        <f t="shared" si="66"/>
        <v>1372851.1955058365</v>
      </c>
      <c r="U96" s="191">
        <f t="shared" si="66"/>
        <v>1556884.8997902535</v>
      </c>
      <c r="V96" s="174">
        <v>-2179.3700000000003</v>
      </c>
      <c r="W96" s="134">
        <f t="shared" si="74"/>
        <v>-6397.5</v>
      </c>
      <c r="X96" s="133">
        <f t="shared" si="67"/>
        <v>-2179.3700000000003</v>
      </c>
      <c r="Y96" s="179">
        <f t="shared" si="75"/>
        <v>-6397.5</v>
      </c>
      <c r="Z96" s="182"/>
      <c r="AA96" s="135"/>
      <c r="AB96" s="177"/>
      <c r="AC96" s="185"/>
    </row>
    <row r="97" spans="1:29" s="107" customFormat="1" ht="13.15" hidden="1" customHeight="1" x14ac:dyDescent="0.2">
      <c r="A97" s="122">
        <v>7</v>
      </c>
      <c r="B97" s="190">
        <v>39539</v>
      </c>
      <c r="C97" s="178"/>
      <c r="D97" s="174">
        <v>106748926.43811625</v>
      </c>
      <c r="E97" s="134">
        <f t="shared" si="68"/>
        <v>484844595.75246501</v>
      </c>
      <c r="F97" s="133">
        <v>109488535.736203</v>
      </c>
      <c r="G97" s="134">
        <f t="shared" si="69"/>
        <v>486026767.260346</v>
      </c>
      <c r="H97" s="174">
        <f t="shared" si="64"/>
        <v>-2739609.2980867475</v>
      </c>
      <c r="I97" s="179">
        <f t="shared" si="64"/>
        <v>-1182171.5078809857</v>
      </c>
      <c r="J97" s="174">
        <v>972.56130082067102</v>
      </c>
      <c r="K97" s="134">
        <f t="shared" si="70"/>
        <v>419.67088529746979</v>
      </c>
      <c r="L97" s="174">
        <f t="shared" si="65"/>
        <v>-2738636.7367859269</v>
      </c>
      <c r="M97" s="135">
        <f t="shared" si="71"/>
        <v>-1181751.8369956734</v>
      </c>
      <c r="N97" s="177"/>
      <c r="O97" s="174">
        <v>-2738636.7367859269</v>
      </c>
      <c r="P97" s="134">
        <f t="shared" si="72"/>
        <v>-1181751.8369956734</v>
      </c>
      <c r="Q97" s="148"/>
      <c r="R97" s="133">
        <v>0</v>
      </c>
      <c r="S97" s="134">
        <f t="shared" si="73"/>
        <v>0</v>
      </c>
      <c r="T97" s="133">
        <f t="shared" si="66"/>
        <v>-2738636.7367859269</v>
      </c>
      <c r="U97" s="191">
        <f t="shared" si="66"/>
        <v>-1181751.8369956734</v>
      </c>
      <c r="V97" s="174">
        <v>-1840</v>
      </c>
      <c r="W97" s="134">
        <f t="shared" si="74"/>
        <v>-8237.5</v>
      </c>
      <c r="X97" s="133">
        <f t="shared" si="67"/>
        <v>-1840</v>
      </c>
      <c r="Y97" s="179">
        <f t="shared" si="75"/>
        <v>-8237.5</v>
      </c>
      <c r="Z97" s="182"/>
      <c r="AA97" s="135"/>
      <c r="AB97" s="177"/>
      <c r="AC97" s="185"/>
    </row>
    <row r="98" spans="1:29" s="107" customFormat="1" ht="13.15" hidden="1" customHeight="1" x14ac:dyDescent="0.2">
      <c r="A98" s="122">
        <v>7</v>
      </c>
      <c r="B98" s="190">
        <v>39569</v>
      </c>
      <c r="C98" s="178"/>
      <c r="D98" s="174">
        <v>78026834.438116252</v>
      </c>
      <c r="E98" s="134">
        <f t="shared" si="68"/>
        <v>562871430.19058132</v>
      </c>
      <c r="F98" s="133">
        <v>99047042.830788001</v>
      </c>
      <c r="G98" s="134">
        <f t="shared" si="69"/>
        <v>585073810.09113395</v>
      </c>
      <c r="H98" s="133">
        <f t="shared" si="64"/>
        <v>-21020208.392671749</v>
      </c>
      <c r="I98" s="134">
        <f t="shared" si="64"/>
        <v>-22202379.90055263</v>
      </c>
      <c r="J98" s="133">
        <v>7462.1739793978631</v>
      </c>
      <c r="K98" s="134">
        <f t="shared" si="70"/>
        <v>7881.8448646953329</v>
      </c>
      <c r="L98" s="133">
        <f t="shared" si="65"/>
        <v>-21012746.218692351</v>
      </c>
      <c r="M98" s="135">
        <f t="shared" si="71"/>
        <v>-22194498.055688024</v>
      </c>
      <c r="N98" s="135"/>
      <c r="O98" s="174">
        <v>-19915497.190848339</v>
      </c>
      <c r="P98" s="134">
        <f t="shared" si="72"/>
        <v>-21097249.027844012</v>
      </c>
      <c r="Q98" s="148"/>
      <c r="R98" s="133">
        <v>-1097249.0278440118</v>
      </c>
      <c r="S98" s="134">
        <f t="shared" si="73"/>
        <v>-1097249.0278440118</v>
      </c>
      <c r="T98" s="133">
        <f t="shared" si="66"/>
        <v>-21012746.218692351</v>
      </c>
      <c r="U98" s="191">
        <f t="shared" si="66"/>
        <v>-22194498.055688024</v>
      </c>
      <c r="V98" s="174">
        <v>-2104.85</v>
      </c>
      <c r="W98" s="134">
        <f t="shared" si="74"/>
        <v>-10342.35</v>
      </c>
      <c r="X98" s="133">
        <f t="shared" si="67"/>
        <v>-1099353.8778440119</v>
      </c>
      <c r="Y98" s="179">
        <f t="shared" si="75"/>
        <v>-1107591.3778440119</v>
      </c>
      <c r="Z98" s="182"/>
      <c r="AA98" s="135"/>
      <c r="AB98" s="177"/>
      <c r="AC98" s="185"/>
    </row>
    <row r="99" spans="1:29" s="107" customFormat="1" ht="13.15" hidden="1" customHeight="1" x14ac:dyDescent="0.2">
      <c r="A99" s="122">
        <v>7</v>
      </c>
      <c r="B99" s="190">
        <v>39600</v>
      </c>
      <c r="C99" s="178"/>
      <c r="D99" s="174">
        <v>85268061.438116252</v>
      </c>
      <c r="E99" s="134">
        <f t="shared" si="68"/>
        <v>648139491.62869763</v>
      </c>
      <c r="F99" s="133">
        <v>93626853.907144994</v>
      </c>
      <c r="G99" s="134">
        <f t="shared" si="69"/>
        <v>678700663.99827898</v>
      </c>
      <c r="H99" s="133">
        <f t="shared" si="64"/>
        <v>-8358792.4690287411</v>
      </c>
      <c r="I99" s="134">
        <f t="shared" si="64"/>
        <v>-30561172.369581342</v>
      </c>
      <c r="J99" s="133">
        <v>2967.3713265052065</v>
      </c>
      <c r="K99" s="134">
        <f t="shared" si="70"/>
        <v>10849.216191200539</v>
      </c>
      <c r="L99" s="133">
        <f t="shared" si="65"/>
        <v>-8355825.0977022359</v>
      </c>
      <c r="M99" s="135">
        <f t="shared" si="71"/>
        <v>-30550323.153390259</v>
      </c>
      <c r="N99" s="135"/>
      <c r="O99" s="174">
        <v>-4177912.5488511175</v>
      </c>
      <c r="P99" s="134">
        <f t="shared" si="72"/>
        <v>-25275161.576695129</v>
      </c>
      <c r="Q99" s="148"/>
      <c r="R99" s="133">
        <v>-4177912.5488511175</v>
      </c>
      <c r="S99" s="134">
        <f t="shared" si="73"/>
        <v>-5275161.5766951293</v>
      </c>
      <c r="T99" s="133">
        <f t="shared" si="66"/>
        <v>-8355825.097702235</v>
      </c>
      <c r="U99" s="191">
        <f t="shared" si="66"/>
        <v>-30550323.153390259</v>
      </c>
      <c r="V99" s="174">
        <v>-8720.43</v>
      </c>
      <c r="W99" s="134">
        <f t="shared" si="74"/>
        <v>-19062.78</v>
      </c>
      <c r="X99" s="133">
        <f t="shared" si="67"/>
        <v>-4186632.9788511177</v>
      </c>
      <c r="Y99" s="179">
        <f t="shared" si="75"/>
        <v>-5294224.3566951295</v>
      </c>
      <c r="Z99" s="182"/>
      <c r="AA99" s="135"/>
      <c r="AB99" s="177"/>
      <c r="AC99" s="185"/>
    </row>
    <row r="100" spans="1:29" s="107" customFormat="1" ht="13.15" hidden="1" customHeight="1" x14ac:dyDescent="0.2">
      <c r="A100" s="122">
        <v>7</v>
      </c>
      <c r="B100" s="190">
        <v>39630</v>
      </c>
      <c r="C100" s="178"/>
      <c r="D100" s="174">
        <v>84378310.438116252</v>
      </c>
      <c r="E100" s="134">
        <f t="shared" si="68"/>
        <v>732517802.06681395</v>
      </c>
      <c r="F100" s="133">
        <v>93609618.492129996</v>
      </c>
      <c r="G100" s="134">
        <f t="shared" si="69"/>
        <v>772310282.49040902</v>
      </c>
      <c r="H100" s="133">
        <f t="shared" si="64"/>
        <v>-9231308.054013744</v>
      </c>
      <c r="I100" s="134">
        <f t="shared" si="64"/>
        <v>-39792480.423595071</v>
      </c>
      <c r="J100" s="133">
        <v>3277.1143591739237</v>
      </c>
      <c r="K100" s="134">
        <f t="shared" si="70"/>
        <v>14126.330550374463</v>
      </c>
      <c r="L100" s="133">
        <f t="shared" si="65"/>
        <v>-9228030.9396545701</v>
      </c>
      <c r="M100" s="135">
        <f t="shared" si="71"/>
        <v>-39778354.093044832</v>
      </c>
      <c r="N100" s="135"/>
      <c r="O100" s="174">
        <v>-4614015.4698272869</v>
      </c>
      <c r="P100" s="134">
        <f t="shared" si="72"/>
        <v>-29889177.046522416</v>
      </c>
      <c r="Q100" s="148"/>
      <c r="R100" s="133">
        <v>-4614015.4698272869</v>
      </c>
      <c r="S100" s="134">
        <f t="shared" si="73"/>
        <v>-9889177.0465224162</v>
      </c>
      <c r="T100" s="133">
        <f t="shared" si="66"/>
        <v>-9228030.9396545738</v>
      </c>
      <c r="U100" s="191">
        <f t="shared" si="66"/>
        <v>-39778354.093044832</v>
      </c>
      <c r="V100" s="174">
        <v>-25903.919999999998</v>
      </c>
      <c r="W100" s="134">
        <f t="shared" si="74"/>
        <v>-44966.7</v>
      </c>
      <c r="X100" s="133">
        <f t="shared" si="67"/>
        <v>-4639919.3898272868</v>
      </c>
      <c r="Y100" s="179">
        <f t="shared" si="75"/>
        <v>-9934143.7465224154</v>
      </c>
      <c r="Z100" s="182"/>
      <c r="AA100" s="135"/>
      <c r="AB100" s="177"/>
      <c r="AC100" s="185"/>
    </row>
    <row r="101" spans="1:29" s="107" customFormat="1" ht="13.15" hidden="1" customHeight="1" x14ac:dyDescent="0.2">
      <c r="A101" s="122">
        <v>7</v>
      </c>
      <c r="B101" s="190">
        <v>39661</v>
      </c>
      <c r="C101" s="178"/>
      <c r="D101" s="174">
        <v>97932557.438116252</v>
      </c>
      <c r="E101" s="134">
        <f t="shared" si="68"/>
        <v>830450359.50493026</v>
      </c>
      <c r="F101" s="133">
        <v>95078751.259803995</v>
      </c>
      <c r="G101" s="134">
        <f t="shared" si="69"/>
        <v>867389033.75021303</v>
      </c>
      <c r="H101" s="174">
        <f t="shared" si="64"/>
        <v>2853806.1783122569</v>
      </c>
      <c r="I101" s="179">
        <f t="shared" si="64"/>
        <v>-36938674.245282769</v>
      </c>
      <c r="J101" s="174">
        <v>-1013.101193300914</v>
      </c>
      <c r="K101" s="134">
        <f t="shared" si="70"/>
        <v>13113.229357073549</v>
      </c>
      <c r="L101" s="174">
        <f t="shared" si="65"/>
        <v>2852793.077118956</v>
      </c>
      <c r="M101" s="135">
        <f t="shared" si="71"/>
        <v>-36925561.015925877</v>
      </c>
      <c r="N101" s="177"/>
      <c r="O101" s="174">
        <v>1426396.5385594778</v>
      </c>
      <c r="P101" s="134">
        <f t="shared" si="72"/>
        <v>-28462780.507962938</v>
      </c>
      <c r="Q101" s="148"/>
      <c r="R101" s="133">
        <v>1426396.5385594778</v>
      </c>
      <c r="S101" s="134">
        <f t="shared" si="73"/>
        <v>-8462780.5079629384</v>
      </c>
      <c r="T101" s="133">
        <f t="shared" si="66"/>
        <v>2852793.0771189556</v>
      </c>
      <c r="U101" s="191">
        <f t="shared" si="66"/>
        <v>-36925561.015925877</v>
      </c>
      <c r="V101" s="174">
        <v>-45796.21</v>
      </c>
      <c r="W101" s="134">
        <f t="shared" si="74"/>
        <v>-90762.91</v>
      </c>
      <c r="X101" s="133">
        <f t="shared" si="67"/>
        <v>1380600.3285594778</v>
      </c>
      <c r="Y101" s="179">
        <f t="shared" si="75"/>
        <v>-8553543.4179629385</v>
      </c>
      <c r="Z101" s="182"/>
      <c r="AA101" s="135"/>
      <c r="AB101" s="177"/>
      <c r="AC101" s="185"/>
    </row>
    <row r="102" spans="1:29" s="107" customFormat="1" ht="13.15" hidden="1" customHeight="1" x14ac:dyDescent="0.2">
      <c r="A102" s="122">
        <v>7</v>
      </c>
      <c r="B102" s="190">
        <v>39692</v>
      </c>
      <c r="C102" s="178"/>
      <c r="D102" s="174">
        <v>104739444.43811625</v>
      </c>
      <c r="E102" s="134">
        <f t="shared" si="68"/>
        <v>935189803.94304657</v>
      </c>
      <c r="F102" s="133">
        <v>91978344.344990999</v>
      </c>
      <c r="G102" s="134">
        <f t="shared" si="69"/>
        <v>959367378.095204</v>
      </c>
      <c r="H102" s="174">
        <f t="shared" si="64"/>
        <v>12761100.093125254</v>
      </c>
      <c r="I102" s="179">
        <f t="shared" si="64"/>
        <v>-24177574.152157426</v>
      </c>
      <c r="J102" s="174">
        <v>-4530.1905330587178</v>
      </c>
      <c r="K102" s="134">
        <f t="shared" si="70"/>
        <v>8583.0388240148313</v>
      </c>
      <c r="L102" s="174">
        <f t="shared" si="65"/>
        <v>12756569.902592195</v>
      </c>
      <c r="M102" s="135">
        <f t="shared" si="71"/>
        <v>-24168991.11333368</v>
      </c>
      <c r="N102" s="177"/>
      <c r="O102" s="174">
        <v>6378284.9512960985</v>
      </c>
      <c r="P102" s="134">
        <f t="shared" si="72"/>
        <v>-22084495.55666684</v>
      </c>
      <c r="Q102" s="148"/>
      <c r="R102" s="133">
        <v>6378284.9512960985</v>
      </c>
      <c r="S102" s="134">
        <f t="shared" si="73"/>
        <v>-2084495.5566668399</v>
      </c>
      <c r="T102" s="133">
        <f t="shared" si="66"/>
        <v>12756569.902592197</v>
      </c>
      <c r="U102" s="191">
        <f t="shared" si="66"/>
        <v>-24168991.11333368</v>
      </c>
      <c r="V102" s="174">
        <v>-37379.579999999994</v>
      </c>
      <c r="W102" s="134">
        <f t="shared" si="74"/>
        <v>-128142.48999999999</v>
      </c>
      <c r="X102" s="133">
        <f t="shared" si="67"/>
        <v>6340905.3712960985</v>
      </c>
      <c r="Y102" s="179">
        <f t="shared" si="75"/>
        <v>-2212638.0466668401</v>
      </c>
      <c r="Z102" s="182"/>
      <c r="AA102" s="135"/>
      <c r="AB102" s="177"/>
      <c r="AC102" s="185"/>
    </row>
    <row r="103" spans="1:29" s="107" customFormat="1" ht="13.15" hidden="1" customHeight="1" x14ac:dyDescent="0.2">
      <c r="A103" s="122">
        <v>7</v>
      </c>
      <c r="B103" s="190">
        <v>39722</v>
      </c>
      <c r="C103" s="178"/>
      <c r="D103" s="174">
        <v>115174515.43811625</v>
      </c>
      <c r="E103" s="134">
        <f t="shared" si="68"/>
        <v>1050364319.3811629</v>
      </c>
      <c r="F103" s="133">
        <v>108124950.304215</v>
      </c>
      <c r="G103" s="134">
        <f t="shared" si="69"/>
        <v>1067492328.399419</v>
      </c>
      <c r="H103" s="174">
        <f t="shared" si="64"/>
        <v>7049565.1339012533</v>
      </c>
      <c r="I103" s="179">
        <f t="shared" si="64"/>
        <v>-17128009.018256068</v>
      </c>
      <c r="J103" s="174">
        <v>-2502.5956225348637</v>
      </c>
      <c r="K103" s="134">
        <f t="shared" si="70"/>
        <v>6080.4432014799677</v>
      </c>
      <c r="L103" s="174">
        <f t="shared" si="65"/>
        <v>7047062.5382787185</v>
      </c>
      <c r="M103" s="135">
        <f t="shared" si="71"/>
        <v>-17121928.575054962</v>
      </c>
      <c r="N103" s="177"/>
      <c r="O103" s="174">
        <v>4962566.9816118777</v>
      </c>
      <c r="P103" s="134">
        <f t="shared" si="72"/>
        <v>-17121928.575054962</v>
      </c>
      <c r="Q103" s="148"/>
      <c r="R103" s="133">
        <v>2084495.5566668399</v>
      </c>
      <c r="S103" s="134">
        <f t="shared" si="73"/>
        <v>0</v>
      </c>
      <c r="T103" s="133">
        <f t="shared" si="66"/>
        <v>7047062.5382787175</v>
      </c>
      <c r="U103" s="191">
        <f t="shared" si="66"/>
        <v>-17121928.575054962</v>
      </c>
      <c r="V103" s="174">
        <v>-9970.66</v>
      </c>
      <c r="W103" s="134">
        <f t="shared" si="74"/>
        <v>-138113.15</v>
      </c>
      <c r="X103" s="133">
        <f t="shared" si="67"/>
        <v>2074524.89666684</v>
      </c>
      <c r="Y103" s="179">
        <f t="shared" si="75"/>
        <v>-138113.15000000014</v>
      </c>
      <c r="Z103" s="182"/>
      <c r="AA103" s="135"/>
      <c r="AB103" s="177"/>
      <c r="AC103" s="185"/>
    </row>
    <row r="104" spans="1:29" s="107" customFormat="1" ht="13.15" hidden="1" customHeight="1" x14ac:dyDescent="0.2">
      <c r="A104" s="122">
        <v>7</v>
      </c>
      <c r="B104" s="190">
        <v>39753</v>
      </c>
      <c r="C104" s="178"/>
      <c r="D104" s="174">
        <v>117564742.31798133</v>
      </c>
      <c r="E104" s="134">
        <f t="shared" si="68"/>
        <v>1167929061.6991441</v>
      </c>
      <c r="F104" s="133">
        <v>114664738.56560099</v>
      </c>
      <c r="G104" s="134">
        <f t="shared" si="69"/>
        <v>1182157066.9650199</v>
      </c>
      <c r="H104" s="174">
        <f t="shared" si="64"/>
        <v>2900003.7523803413</v>
      </c>
      <c r="I104" s="179">
        <f t="shared" si="64"/>
        <v>-14228005.265875816</v>
      </c>
      <c r="J104" s="174">
        <v>-1042.8703493932262</v>
      </c>
      <c r="K104" s="134">
        <f t="shared" si="70"/>
        <v>5037.5728520867415</v>
      </c>
      <c r="L104" s="174">
        <f t="shared" si="65"/>
        <v>2898960.8820309481</v>
      </c>
      <c r="M104" s="135">
        <f t="shared" si="71"/>
        <v>-14222967.693024013</v>
      </c>
      <c r="N104" s="177"/>
      <c r="O104" s="174">
        <v>2898960.882030949</v>
      </c>
      <c r="P104" s="134">
        <f t="shared" si="72"/>
        <v>-14222967.693024013</v>
      </c>
      <c r="Q104" s="148"/>
      <c r="R104" s="133">
        <v>0</v>
      </c>
      <c r="S104" s="134">
        <f t="shared" si="73"/>
        <v>0</v>
      </c>
      <c r="T104" s="133">
        <f t="shared" si="66"/>
        <v>2898960.882030949</v>
      </c>
      <c r="U104" s="191">
        <f t="shared" si="66"/>
        <v>-14222967.693024013</v>
      </c>
      <c r="V104" s="174">
        <v>-1358.94</v>
      </c>
      <c r="W104" s="134">
        <f t="shared" si="74"/>
        <v>-139472.09</v>
      </c>
      <c r="X104" s="133">
        <f t="shared" si="67"/>
        <v>-1358.94</v>
      </c>
      <c r="Y104" s="179">
        <f t="shared" si="75"/>
        <v>-139472.09000000014</v>
      </c>
      <c r="Z104" s="182"/>
      <c r="AA104" s="135"/>
      <c r="AB104" s="177"/>
      <c r="AC104" s="185"/>
    </row>
    <row r="105" spans="1:29" s="107" customFormat="1" ht="13.15" hidden="1" customHeight="1" x14ac:dyDescent="0.2">
      <c r="A105" s="122">
        <v>7</v>
      </c>
      <c r="B105" s="190">
        <v>39783</v>
      </c>
      <c r="C105" s="178"/>
      <c r="D105" s="183">
        <v>160186129.31798133</v>
      </c>
      <c r="E105" s="140">
        <f t="shared" si="68"/>
        <v>1328115191.0171254</v>
      </c>
      <c r="F105" s="139">
        <v>147723604.35824698</v>
      </c>
      <c r="G105" s="140">
        <f t="shared" si="69"/>
        <v>1329880671.323267</v>
      </c>
      <c r="H105" s="183">
        <f t="shared" si="64"/>
        <v>12462524.95973435</v>
      </c>
      <c r="I105" s="161">
        <f t="shared" si="64"/>
        <v>-1765480.3061416149</v>
      </c>
      <c r="J105" s="183">
        <v>-4481.6486007701606</v>
      </c>
      <c r="K105" s="140">
        <f t="shared" si="70"/>
        <v>555.92425131658092</v>
      </c>
      <c r="L105" s="183">
        <f t="shared" si="65"/>
        <v>12458043.31113358</v>
      </c>
      <c r="M105" s="141">
        <f t="shared" si="71"/>
        <v>-1764924.3818904329</v>
      </c>
      <c r="N105" s="164"/>
      <c r="O105" s="183">
        <v>12458043.31113358</v>
      </c>
      <c r="P105" s="140">
        <f t="shared" si="72"/>
        <v>-1764924.3818904329</v>
      </c>
      <c r="Q105" s="142"/>
      <c r="R105" s="139">
        <v>0</v>
      </c>
      <c r="S105" s="140">
        <f t="shared" si="73"/>
        <v>0</v>
      </c>
      <c r="T105" s="139">
        <f t="shared" si="66"/>
        <v>12458043.31113358</v>
      </c>
      <c r="U105" s="193">
        <f t="shared" si="66"/>
        <v>-1764924.3818904329</v>
      </c>
      <c r="V105" s="183">
        <v>-1404.24</v>
      </c>
      <c r="W105" s="140">
        <f t="shared" si="74"/>
        <v>-140876.32999999999</v>
      </c>
      <c r="X105" s="139">
        <f t="shared" si="67"/>
        <v>-1404.24</v>
      </c>
      <c r="Y105" s="161">
        <f t="shared" si="75"/>
        <v>-140876.33000000013</v>
      </c>
      <c r="Z105" s="182"/>
      <c r="AA105" s="135"/>
      <c r="AB105" s="177"/>
      <c r="AC105" s="185"/>
    </row>
    <row r="106" spans="1:29" s="107" customFormat="1" ht="12.4" hidden="1" customHeight="1" x14ac:dyDescent="0.2">
      <c r="A106" s="122"/>
      <c r="B106" s="190"/>
      <c r="C106" s="178"/>
      <c r="D106" s="177"/>
      <c r="E106" s="135"/>
      <c r="F106" s="135"/>
      <c r="G106" s="135"/>
      <c r="H106" s="177"/>
      <c r="I106" s="177"/>
      <c r="J106" s="177"/>
      <c r="K106" s="135"/>
      <c r="L106" s="177"/>
      <c r="M106" s="135"/>
      <c r="N106" s="177"/>
      <c r="O106" s="177"/>
      <c r="P106" s="135"/>
      <c r="Q106" s="148"/>
      <c r="R106" s="135"/>
      <c r="S106" s="135"/>
      <c r="T106" s="135"/>
      <c r="U106" s="192"/>
      <c r="V106" s="177"/>
      <c r="W106" s="135"/>
      <c r="X106" s="135"/>
      <c r="Y106" s="177"/>
      <c r="Z106" s="182"/>
      <c r="AA106" s="135"/>
      <c r="AB106" s="177"/>
      <c r="AC106" s="185"/>
    </row>
    <row r="107" spans="1:29" s="107" customFormat="1" ht="15.75" hidden="1" customHeight="1" x14ac:dyDescent="0.2">
      <c r="A107" s="198" t="s">
        <v>132</v>
      </c>
      <c r="B107" s="190"/>
      <c r="C107" s="178"/>
      <c r="D107" s="177"/>
      <c r="E107" s="135">
        <f>E74+E90+E105</f>
        <v>6916934783.6352224</v>
      </c>
      <c r="F107" s="135"/>
      <c r="G107" s="135">
        <f>G74+G90+G105</f>
        <v>6920611961.540597</v>
      </c>
      <c r="H107" s="177"/>
      <c r="I107" s="135">
        <f>I74+I90+I105</f>
        <v>-3677177.9053750038</v>
      </c>
      <c r="J107" s="177"/>
      <c r="K107" s="135">
        <f>K74+K90+K105</f>
        <v>-9754.9680611415824</v>
      </c>
      <c r="L107" s="177"/>
      <c r="M107" s="177"/>
      <c r="N107" s="135">
        <f>N64+M73+M90+M105</f>
        <v>-3686934.3378535081</v>
      </c>
      <c r="O107" s="177"/>
      <c r="P107" s="135">
        <f>P74+P90+P105</f>
        <v>-3356260.1276633646</v>
      </c>
      <c r="Q107" s="148"/>
      <c r="R107" s="135"/>
      <c r="S107" s="135">
        <f>S74+S90+S105</f>
        <v>-330674.24577293172</v>
      </c>
      <c r="T107" s="135"/>
      <c r="U107" s="135">
        <f>U74+U90+U105</f>
        <v>-3686934.3734362964</v>
      </c>
      <c r="V107" s="177"/>
      <c r="W107" s="135">
        <f>W74+W90+W105</f>
        <v>910437.39</v>
      </c>
      <c r="X107" s="135"/>
      <c r="Y107" s="135">
        <f>Y74+Y90+Y105+1</f>
        <v>579764.14422706701</v>
      </c>
      <c r="Z107" s="182"/>
      <c r="AA107" s="135"/>
      <c r="AB107" s="177"/>
    </row>
    <row r="108" spans="1:29" s="107" customFormat="1" ht="12.75" hidden="1" customHeight="1" x14ac:dyDescent="0.2">
      <c r="A108" s="122"/>
      <c r="B108" s="190"/>
      <c r="C108" s="178"/>
      <c r="D108" s="177"/>
      <c r="E108" s="135"/>
      <c r="F108" s="135"/>
      <c r="G108" s="135"/>
      <c r="H108" s="177"/>
      <c r="I108" s="177"/>
      <c r="J108" s="177"/>
      <c r="K108" s="135"/>
      <c r="L108" s="177"/>
      <c r="M108" s="135"/>
      <c r="N108" s="177"/>
      <c r="O108" s="164"/>
      <c r="P108" s="177"/>
      <c r="Q108" s="148"/>
      <c r="R108" s="141"/>
      <c r="S108" s="135"/>
      <c r="T108" s="135"/>
      <c r="U108" s="192"/>
      <c r="V108" s="164"/>
      <c r="W108" s="135"/>
      <c r="X108" s="135"/>
      <c r="Y108" s="177"/>
      <c r="Z108" s="182"/>
      <c r="AA108" s="135"/>
      <c r="AB108" s="177"/>
      <c r="AC108" s="185"/>
    </row>
    <row r="109" spans="1:29" s="107" customFormat="1" ht="13.15" hidden="1" customHeight="1" x14ac:dyDescent="0.2">
      <c r="A109" s="122">
        <v>8</v>
      </c>
      <c r="B109" s="190">
        <v>39814</v>
      </c>
      <c r="C109" s="178"/>
      <c r="D109" s="171">
        <v>132102143.31798133</v>
      </c>
      <c r="E109" s="151">
        <f>D109</f>
        <v>132102143.31798133</v>
      </c>
      <c r="F109" s="171">
        <v>142357342.28308499</v>
      </c>
      <c r="G109" s="151">
        <f>F109</f>
        <v>142357342.28308499</v>
      </c>
      <c r="H109" s="171">
        <f t="shared" ref="H109:I120" si="76">D109-F109</f>
        <v>-10255198.965103656</v>
      </c>
      <c r="I109" s="172">
        <f t="shared" si="76"/>
        <v>-10255198.965103656</v>
      </c>
      <c r="J109" s="171">
        <v>3687.8720998410136</v>
      </c>
      <c r="K109" s="151">
        <f>J109</f>
        <v>3687.8720998410136</v>
      </c>
      <c r="L109" s="171">
        <f t="shared" ref="L109:L120" si="77">H109+J109</f>
        <v>-10251511.093003815</v>
      </c>
      <c r="M109" s="176">
        <f>L109</f>
        <v>-10251511.093003815</v>
      </c>
      <c r="N109" s="172"/>
      <c r="O109" s="171">
        <v>-10251511.093003815</v>
      </c>
      <c r="P109" s="151">
        <f>O109</f>
        <v>-10251511.093003815</v>
      </c>
      <c r="Q109" s="148"/>
      <c r="R109" s="196">
        <v>0</v>
      </c>
      <c r="S109" s="151">
        <f>R109</f>
        <v>0</v>
      </c>
      <c r="T109" s="196">
        <f t="shared" ref="T109:U120" si="78">O109+R109</f>
        <v>-10251511.093003815</v>
      </c>
      <c r="U109" s="188">
        <f t="shared" si="78"/>
        <v>-10251511.093003815</v>
      </c>
      <c r="V109" s="171">
        <v>-1269.43</v>
      </c>
      <c r="W109" s="151">
        <f>V109</f>
        <v>-1269.43</v>
      </c>
      <c r="X109" s="196">
        <f t="shared" ref="X109:X120" si="79">R109+V109</f>
        <v>-1269.43</v>
      </c>
      <c r="Y109" s="172">
        <f>X109</f>
        <v>-1269.43</v>
      </c>
      <c r="Z109" s="182"/>
      <c r="AA109" s="135"/>
      <c r="AB109" s="177"/>
      <c r="AC109" s="185"/>
    </row>
    <row r="110" spans="1:29" s="107" customFormat="1" ht="13.15" hidden="1" customHeight="1" x14ac:dyDescent="0.2">
      <c r="A110" s="122">
        <v>8</v>
      </c>
      <c r="B110" s="190">
        <v>39845</v>
      </c>
      <c r="C110" s="178"/>
      <c r="D110" s="174">
        <v>126942999.31798133</v>
      </c>
      <c r="E110" s="134">
        <f t="shared" ref="E110:E120" si="80">E109+D110</f>
        <v>259045142.63596267</v>
      </c>
      <c r="F110" s="133">
        <v>121748942.62011899</v>
      </c>
      <c r="G110" s="134">
        <f t="shared" ref="G110:G120" si="81">G109+F110</f>
        <v>264106284.90320396</v>
      </c>
      <c r="H110" s="174">
        <f t="shared" si="76"/>
        <v>5194056.697862342</v>
      </c>
      <c r="I110" s="179">
        <f t="shared" si="76"/>
        <v>-5061142.2672412992</v>
      </c>
      <c r="J110" s="174">
        <v>-1867.8347291182727</v>
      </c>
      <c r="K110" s="134">
        <f t="shared" ref="K110:K120" si="82">K109+J110</f>
        <v>1820.0373707227409</v>
      </c>
      <c r="L110" s="174">
        <f t="shared" si="77"/>
        <v>5192188.8631332237</v>
      </c>
      <c r="M110" s="135">
        <f t="shared" ref="M110:M120" si="83">M109+L110</f>
        <v>-5059322.2298705913</v>
      </c>
      <c r="N110" s="179"/>
      <c r="O110" s="174">
        <v>5192188.8631332237</v>
      </c>
      <c r="P110" s="134">
        <f t="shared" ref="P110:P120" si="84">P109+O110</f>
        <v>-5059322.2298705913</v>
      </c>
      <c r="Q110" s="148"/>
      <c r="R110" s="133">
        <v>0</v>
      </c>
      <c r="S110" s="134">
        <f t="shared" ref="S110:S120" si="85">R110+S109</f>
        <v>0</v>
      </c>
      <c r="T110" s="133">
        <f t="shared" si="78"/>
        <v>5192188.8631332237</v>
      </c>
      <c r="U110" s="191">
        <f t="shared" si="78"/>
        <v>-5059322.2298705913</v>
      </c>
      <c r="V110" s="174">
        <v>-1146.5800000000002</v>
      </c>
      <c r="W110" s="134">
        <f t="shared" ref="W110:W120" si="86">W109+V110</f>
        <v>-2416.0100000000002</v>
      </c>
      <c r="X110" s="133">
        <f t="shared" si="79"/>
        <v>-1146.5800000000002</v>
      </c>
      <c r="Y110" s="179">
        <f t="shared" ref="Y110:Y120" si="87">X110+Y109</f>
        <v>-2416.0100000000002</v>
      </c>
      <c r="Z110" s="182"/>
      <c r="AA110" s="135"/>
      <c r="AB110" s="177"/>
      <c r="AC110" s="185"/>
    </row>
    <row r="111" spans="1:29" s="107" customFormat="1" ht="13.15" hidden="1" customHeight="1" x14ac:dyDescent="0.2">
      <c r="A111" s="122">
        <v>8</v>
      </c>
      <c r="B111" s="190">
        <v>39873</v>
      </c>
      <c r="C111" s="178"/>
      <c r="D111" s="174">
        <v>129596033.31798133</v>
      </c>
      <c r="E111" s="134">
        <f t="shared" si="80"/>
        <v>388641175.95394397</v>
      </c>
      <c r="F111" s="135">
        <v>129587004.96895799</v>
      </c>
      <c r="G111" s="134">
        <f t="shared" si="81"/>
        <v>393693289.87216198</v>
      </c>
      <c r="H111" s="177">
        <f t="shared" si="76"/>
        <v>9028.3490233421326</v>
      </c>
      <c r="I111" s="179">
        <f t="shared" si="76"/>
        <v>-5052113.9182180166</v>
      </c>
      <c r="J111" s="174">
        <v>-3.2466845922845096</v>
      </c>
      <c r="K111" s="134">
        <f t="shared" si="82"/>
        <v>1816.7906861304564</v>
      </c>
      <c r="L111" s="177">
        <f t="shared" si="77"/>
        <v>9025.1023387498481</v>
      </c>
      <c r="M111" s="135">
        <f t="shared" si="83"/>
        <v>-5050297.1275318414</v>
      </c>
      <c r="N111" s="179"/>
      <c r="O111" s="174">
        <v>9025.1023387499154</v>
      </c>
      <c r="P111" s="135">
        <f t="shared" si="84"/>
        <v>-5050297.1275318414</v>
      </c>
      <c r="Q111" s="148"/>
      <c r="R111" s="133">
        <v>0</v>
      </c>
      <c r="S111" s="134">
        <f t="shared" si="85"/>
        <v>0</v>
      </c>
      <c r="T111" s="133">
        <f t="shared" si="78"/>
        <v>9025.1023387499154</v>
      </c>
      <c r="U111" s="191">
        <f t="shared" si="78"/>
        <v>-5050297.1275318414</v>
      </c>
      <c r="V111" s="174">
        <v>-1269.43</v>
      </c>
      <c r="W111" s="134">
        <f t="shared" si="86"/>
        <v>-3685.4400000000005</v>
      </c>
      <c r="X111" s="135">
        <f t="shared" si="79"/>
        <v>-1269.43</v>
      </c>
      <c r="Y111" s="179">
        <f t="shared" si="87"/>
        <v>-3685.4400000000005</v>
      </c>
      <c r="Z111" s="182"/>
      <c r="AA111" s="135"/>
      <c r="AB111" s="177"/>
      <c r="AC111" s="185"/>
    </row>
    <row r="112" spans="1:29" s="107" customFormat="1" ht="13.15" hidden="1" customHeight="1" x14ac:dyDescent="0.2">
      <c r="A112" s="122">
        <v>8</v>
      </c>
      <c r="B112" s="190">
        <v>39904</v>
      </c>
      <c r="C112" s="178"/>
      <c r="D112" s="174">
        <v>103945338.31798133</v>
      </c>
      <c r="E112" s="134">
        <f t="shared" si="80"/>
        <v>492586514.27192533</v>
      </c>
      <c r="F112" s="133">
        <v>107439486.44123998</v>
      </c>
      <c r="G112" s="134">
        <f t="shared" si="81"/>
        <v>501132776.31340194</v>
      </c>
      <c r="H112" s="174">
        <f t="shared" si="76"/>
        <v>-3494148.1232586503</v>
      </c>
      <c r="I112" s="179">
        <f t="shared" si="76"/>
        <v>-8546262.0414766073</v>
      </c>
      <c r="J112" s="174">
        <v>1256.5306066051126</v>
      </c>
      <c r="K112" s="134">
        <f t="shared" si="82"/>
        <v>3073.3212927355689</v>
      </c>
      <c r="L112" s="174">
        <f t="shared" si="77"/>
        <v>-3492891.5926520452</v>
      </c>
      <c r="M112" s="135">
        <f t="shared" si="83"/>
        <v>-8543188.7201838866</v>
      </c>
      <c r="N112" s="177"/>
      <c r="O112" s="174">
        <v>-3492891.5926520452</v>
      </c>
      <c r="P112" s="134">
        <f t="shared" si="84"/>
        <v>-8543188.7201838866</v>
      </c>
      <c r="Q112" s="148"/>
      <c r="R112" s="133">
        <v>0</v>
      </c>
      <c r="S112" s="134">
        <f t="shared" si="85"/>
        <v>0</v>
      </c>
      <c r="T112" s="133">
        <f t="shared" si="78"/>
        <v>-3492891.5926520452</v>
      </c>
      <c r="U112" s="191">
        <f t="shared" si="78"/>
        <v>-8543188.7201838866</v>
      </c>
      <c r="V112" s="174">
        <v>-915.92</v>
      </c>
      <c r="W112" s="134">
        <f t="shared" si="86"/>
        <v>-4601.3600000000006</v>
      </c>
      <c r="X112" s="133">
        <f t="shared" si="79"/>
        <v>-915.92</v>
      </c>
      <c r="Y112" s="179">
        <f t="shared" si="87"/>
        <v>-4601.3600000000006</v>
      </c>
      <c r="Z112" s="182"/>
      <c r="AA112" s="135"/>
      <c r="AB112" s="177"/>
      <c r="AC112" s="185"/>
    </row>
    <row r="113" spans="1:29" s="107" customFormat="1" ht="13.15" hidden="1" customHeight="1" x14ac:dyDescent="0.2">
      <c r="A113" s="122">
        <v>8</v>
      </c>
      <c r="B113" s="190">
        <v>39934</v>
      </c>
      <c r="C113" s="178"/>
      <c r="D113" s="174">
        <v>87289510.317981333</v>
      </c>
      <c r="E113" s="134">
        <f t="shared" si="80"/>
        <v>579876024.58990669</v>
      </c>
      <c r="F113" s="133">
        <v>100022768.78705399</v>
      </c>
      <c r="G113" s="134">
        <f t="shared" si="81"/>
        <v>601155545.10045588</v>
      </c>
      <c r="H113" s="133">
        <f t="shared" si="76"/>
        <v>-12733258.469072655</v>
      </c>
      <c r="I113" s="134">
        <f t="shared" si="76"/>
        <v>-21279520.510549188</v>
      </c>
      <c r="J113" s="133">
        <v>4579.0070780627429</v>
      </c>
      <c r="K113" s="134">
        <f t="shared" si="82"/>
        <v>7652.3283707983119</v>
      </c>
      <c r="L113" s="133">
        <f t="shared" si="77"/>
        <v>-12728679.461994592</v>
      </c>
      <c r="M113" s="135">
        <f t="shared" si="83"/>
        <v>-21271868.182178479</v>
      </c>
      <c r="N113" s="135"/>
      <c r="O113" s="174">
        <v>-12092745.370905356</v>
      </c>
      <c r="P113" s="134">
        <f t="shared" si="84"/>
        <v>-20635934.091089241</v>
      </c>
      <c r="Q113" s="148"/>
      <c r="R113" s="133">
        <v>-635934.09108923934</v>
      </c>
      <c r="S113" s="134">
        <f t="shared" si="85"/>
        <v>-635934.09108923934</v>
      </c>
      <c r="T113" s="133">
        <f t="shared" si="78"/>
        <v>-12728679.461994596</v>
      </c>
      <c r="U113" s="191">
        <f t="shared" si="78"/>
        <v>-21271868.182178482</v>
      </c>
      <c r="V113" s="174">
        <v>-1005.17</v>
      </c>
      <c r="W113" s="134">
        <f t="shared" si="86"/>
        <v>-5606.5300000000007</v>
      </c>
      <c r="X113" s="133">
        <f t="shared" si="79"/>
        <v>-636939.26108923939</v>
      </c>
      <c r="Y113" s="179">
        <f t="shared" si="87"/>
        <v>-641540.62108923937</v>
      </c>
      <c r="Z113" s="182"/>
      <c r="AA113" s="135"/>
      <c r="AB113" s="177"/>
      <c r="AC113" s="185"/>
    </row>
    <row r="114" spans="1:29" s="107" customFormat="1" ht="13.15" hidden="1" customHeight="1" x14ac:dyDescent="0.2">
      <c r="A114" s="122">
        <v>8</v>
      </c>
      <c r="B114" s="190">
        <v>39965</v>
      </c>
      <c r="C114" s="178"/>
      <c r="D114" s="174">
        <v>93572695.317981333</v>
      </c>
      <c r="E114" s="134">
        <f t="shared" si="80"/>
        <v>673448719.90788805</v>
      </c>
      <c r="F114" s="133">
        <v>94670137.364678994</v>
      </c>
      <c r="G114" s="134">
        <f t="shared" si="81"/>
        <v>695825682.46513486</v>
      </c>
      <c r="H114" s="133">
        <f t="shared" si="76"/>
        <v>-1097442.0466976613</v>
      </c>
      <c r="I114" s="134">
        <f t="shared" si="76"/>
        <v>-22376962.557246804</v>
      </c>
      <c r="J114" s="133">
        <v>394.65113441296853</v>
      </c>
      <c r="K114" s="134">
        <f t="shared" si="82"/>
        <v>8046.9795052112804</v>
      </c>
      <c r="L114" s="133">
        <f t="shared" si="77"/>
        <v>-1097047.3955632483</v>
      </c>
      <c r="M114" s="135">
        <f t="shared" si="83"/>
        <v>-22368915.577741727</v>
      </c>
      <c r="N114" s="135"/>
      <c r="O114" s="174">
        <v>-548523.69778162241</v>
      </c>
      <c r="P114" s="134">
        <f t="shared" si="84"/>
        <v>-21184457.788870864</v>
      </c>
      <c r="Q114" s="148"/>
      <c r="R114" s="133">
        <v>-548523.69778162427</v>
      </c>
      <c r="S114" s="134">
        <f t="shared" si="85"/>
        <v>-1184457.7888708636</v>
      </c>
      <c r="T114" s="133">
        <f t="shared" si="78"/>
        <v>-1097047.3955632467</v>
      </c>
      <c r="U114" s="191">
        <f t="shared" si="78"/>
        <v>-22368915.577741727</v>
      </c>
      <c r="V114" s="174">
        <v>-2728.02</v>
      </c>
      <c r="W114" s="134">
        <f t="shared" si="86"/>
        <v>-8334.5500000000011</v>
      </c>
      <c r="X114" s="133">
        <f t="shared" si="79"/>
        <v>-551251.71778162429</v>
      </c>
      <c r="Y114" s="179">
        <f t="shared" si="87"/>
        <v>-1192792.3388708637</v>
      </c>
      <c r="Z114" s="182"/>
      <c r="AA114" s="135"/>
      <c r="AB114" s="177"/>
      <c r="AC114" s="185"/>
    </row>
    <row r="115" spans="1:29" s="107" customFormat="1" ht="13.15" hidden="1" customHeight="1" x14ac:dyDescent="0.2">
      <c r="A115" s="122">
        <v>8</v>
      </c>
      <c r="B115" s="190">
        <v>39995</v>
      </c>
      <c r="C115" s="178"/>
      <c r="D115" s="174">
        <v>101039840.31798133</v>
      </c>
      <c r="E115" s="134">
        <f t="shared" si="80"/>
        <v>774488560.22586942</v>
      </c>
      <c r="F115" s="133">
        <v>103847341.92624599</v>
      </c>
      <c r="G115" s="134">
        <f t="shared" si="81"/>
        <v>799673024.39138079</v>
      </c>
      <c r="H115" s="133">
        <f t="shared" si="76"/>
        <v>-2807501.6082646549</v>
      </c>
      <c r="I115" s="134">
        <f t="shared" si="76"/>
        <v>-25184464.16551137</v>
      </c>
      <c r="J115" s="133">
        <v>1009.6056533479132</v>
      </c>
      <c r="K115" s="134">
        <f t="shared" si="82"/>
        <v>9056.5851585591936</v>
      </c>
      <c r="L115" s="133">
        <f t="shared" si="77"/>
        <v>-2806492.002611307</v>
      </c>
      <c r="M115" s="135">
        <f t="shared" si="83"/>
        <v>-25175407.580353033</v>
      </c>
      <c r="N115" s="135"/>
      <c r="O115" s="174">
        <v>-1403246.0013056546</v>
      </c>
      <c r="P115" s="134">
        <f t="shared" si="84"/>
        <v>-22587703.790176518</v>
      </c>
      <c r="Q115" s="148"/>
      <c r="R115" s="133">
        <v>-1403246.0013056528</v>
      </c>
      <c r="S115" s="134">
        <f t="shared" si="85"/>
        <v>-2587703.7901765164</v>
      </c>
      <c r="T115" s="133">
        <f t="shared" si="78"/>
        <v>-2806492.0026113074</v>
      </c>
      <c r="U115" s="191">
        <f t="shared" si="78"/>
        <v>-25175407.580353037</v>
      </c>
      <c r="V115" s="174">
        <v>-4307.13</v>
      </c>
      <c r="W115" s="134">
        <f t="shared" si="86"/>
        <v>-12641.68</v>
      </c>
      <c r="X115" s="133">
        <f t="shared" si="79"/>
        <v>-1407553.1313056527</v>
      </c>
      <c r="Y115" s="179">
        <f t="shared" si="87"/>
        <v>-2600345.4701765161</v>
      </c>
      <c r="Z115" s="182"/>
      <c r="AA115" s="135"/>
      <c r="AB115" s="177"/>
      <c r="AC115" s="185"/>
    </row>
    <row r="116" spans="1:29" s="107" customFormat="1" ht="13.15" hidden="1" customHeight="1" x14ac:dyDescent="0.2">
      <c r="A116" s="122">
        <v>8</v>
      </c>
      <c r="B116" s="190">
        <v>40026</v>
      </c>
      <c r="C116" s="178"/>
      <c r="D116" s="174">
        <v>100784418.31798133</v>
      </c>
      <c r="E116" s="134">
        <f t="shared" si="80"/>
        <v>875272978.54385078</v>
      </c>
      <c r="F116" s="133">
        <v>99566731.398689985</v>
      </c>
      <c r="G116" s="134">
        <f t="shared" si="81"/>
        <v>899239755.79007077</v>
      </c>
      <c r="H116" s="174">
        <f t="shared" si="76"/>
        <v>1217686.9192913473</v>
      </c>
      <c r="I116" s="179">
        <f t="shared" si="76"/>
        <v>-23966777.246219993</v>
      </c>
      <c r="J116" s="174">
        <v>-437.89239304629155</v>
      </c>
      <c r="K116" s="134">
        <f t="shared" si="82"/>
        <v>8618.692765512902</v>
      </c>
      <c r="L116" s="174">
        <f t="shared" si="77"/>
        <v>1217249.026898301</v>
      </c>
      <c r="M116" s="135">
        <f t="shared" si="83"/>
        <v>-23958158.553454731</v>
      </c>
      <c r="N116" s="177"/>
      <c r="O116" s="174">
        <v>608624.51344915479</v>
      </c>
      <c r="P116" s="134">
        <f t="shared" si="84"/>
        <v>-21979079.276727363</v>
      </c>
      <c r="Q116" s="148"/>
      <c r="R116" s="133">
        <v>608624.51344915107</v>
      </c>
      <c r="S116" s="134">
        <f t="shared" si="85"/>
        <v>-1979079.2767273653</v>
      </c>
      <c r="T116" s="133">
        <f t="shared" si="78"/>
        <v>1217249.0268983059</v>
      </c>
      <c r="U116" s="191">
        <f t="shared" si="78"/>
        <v>-23958158.553454727</v>
      </c>
      <c r="V116" s="174">
        <v>-8001.33</v>
      </c>
      <c r="W116" s="134">
        <f t="shared" si="86"/>
        <v>-20643.010000000002</v>
      </c>
      <c r="X116" s="133">
        <f t="shared" si="79"/>
        <v>600623.18344915111</v>
      </c>
      <c r="Y116" s="179">
        <f t="shared" si="87"/>
        <v>-1999722.2867273651</v>
      </c>
      <c r="Z116" s="182"/>
      <c r="AA116" s="135"/>
      <c r="AB116" s="177"/>
      <c r="AC116" s="185"/>
    </row>
    <row r="117" spans="1:29" s="107" customFormat="1" ht="13.15" hidden="1" customHeight="1" x14ac:dyDescent="0.2">
      <c r="A117" s="122">
        <v>8</v>
      </c>
      <c r="B117" s="190">
        <v>40057</v>
      </c>
      <c r="C117" s="178"/>
      <c r="D117" s="174">
        <v>109406019.31798133</v>
      </c>
      <c r="E117" s="134">
        <f t="shared" si="80"/>
        <v>984678997.86183214</v>
      </c>
      <c r="F117" s="133">
        <v>96914436.125603989</v>
      </c>
      <c r="G117" s="134">
        <f t="shared" si="81"/>
        <v>996154191.91567481</v>
      </c>
      <c r="H117" s="174">
        <f t="shared" si="76"/>
        <v>12491583.192377344</v>
      </c>
      <c r="I117" s="179">
        <f t="shared" si="76"/>
        <v>-11475194.053842664</v>
      </c>
      <c r="J117" s="174">
        <v>-4492.0982318110764</v>
      </c>
      <c r="K117" s="134">
        <f t="shared" si="82"/>
        <v>4126.5945337018256</v>
      </c>
      <c r="L117" s="174">
        <f t="shared" si="77"/>
        <v>12487091.094145533</v>
      </c>
      <c r="M117" s="135">
        <f t="shared" si="83"/>
        <v>-11471067.459309198</v>
      </c>
      <c r="N117" s="177"/>
      <c r="O117" s="174">
        <v>10508011.817418167</v>
      </c>
      <c r="P117" s="134">
        <f t="shared" si="84"/>
        <v>-11471067.459309196</v>
      </c>
      <c r="Q117" s="148"/>
      <c r="R117" s="133">
        <v>1979079.2767273653</v>
      </c>
      <c r="S117" s="134">
        <f t="shared" si="85"/>
        <v>0</v>
      </c>
      <c r="T117" s="133">
        <f t="shared" si="78"/>
        <v>12487091.094145533</v>
      </c>
      <c r="U117" s="191">
        <f t="shared" si="78"/>
        <v>-11471067.459309196</v>
      </c>
      <c r="V117" s="174">
        <v>-5993.6699999999992</v>
      </c>
      <c r="W117" s="134">
        <f t="shared" si="86"/>
        <v>-26636.68</v>
      </c>
      <c r="X117" s="133">
        <f t="shared" si="79"/>
        <v>1973085.6067273654</v>
      </c>
      <c r="Y117" s="179">
        <f t="shared" si="87"/>
        <v>-26636.679999999702</v>
      </c>
      <c r="Z117" s="182"/>
      <c r="AA117" s="135"/>
      <c r="AB117" s="177"/>
      <c r="AC117" s="185"/>
    </row>
    <row r="118" spans="1:29" s="107" customFormat="1" ht="13.15" hidden="1" customHeight="1" x14ac:dyDescent="0.2">
      <c r="A118" s="122">
        <v>8</v>
      </c>
      <c r="B118" s="190">
        <v>40087</v>
      </c>
      <c r="C118" s="178"/>
      <c r="D118" s="174">
        <v>128413053.31798133</v>
      </c>
      <c r="E118" s="134">
        <f t="shared" si="80"/>
        <v>1113092051.1798134</v>
      </c>
      <c r="F118" s="133">
        <v>109843919.71757399</v>
      </c>
      <c r="G118" s="134">
        <f t="shared" si="81"/>
        <v>1105998111.6332488</v>
      </c>
      <c r="H118" s="174">
        <f t="shared" si="76"/>
        <v>18569133.600407347</v>
      </c>
      <c r="I118" s="179">
        <f t="shared" si="76"/>
        <v>7093939.546564579</v>
      </c>
      <c r="J118" s="174">
        <v>-6677.6461340412498</v>
      </c>
      <c r="K118" s="134">
        <f t="shared" si="82"/>
        <v>-2551.0516003394241</v>
      </c>
      <c r="L118" s="174">
        <f t="shared" si="77"/>
        <v>18562455.954273306</v>
      </c>
      <c r="M118" s="135">
        <f t="shared" si="83"/>
        <v>7091388.4949641079</v>
      </c>
      <c r="N118" s="177"/>
      <c r="O118" s="174">
        <v>18562455.954273306</v>
      </c>
      <c r="P118" s="134">
        <f t="shared" si="84"/>
        <v>7091388.4949641097</v>
      </c>
      <c r="Q118" s="148"/>
      <c r="R118" s="133">
        <v>0</v>
      </c>
      <c r="S118" s="134">
        <f t="shared" si="85"/>
        <v>0</v>
      </c>
      <c r="T118" s="133">
        <f t="shared" si="78"/>
        <v>18562455.954273306</v>
      </c>
      <c r="U118" s="191">
        <f t="shared" si="78"/>
        <v>7091388.4949641097</v>
      </c>
      <c r="V118" s="174">
        <v>-912.75</v>
      </c>
      <c r="W118" s="134">
        <f t="shared" si="86"/>
        <v>-27549.43</v>
      </c>
      <c r="X118" s="133">
        <f t="shared" si="79"/>
        <v>-912.75</v>
      </c>
      <c r="Y118" s="179">
        <f t="shared" si="87"/>
        <v>-27549.429999999702</v>
      </c>
      <c r="Z118" s="182"/>
      <c r="AA118" s="135"/>
      <c r="AB118" s="177"/>
      <c r="AC118" s="185"/>
    </row>
    <row r="119" spans="1:29" s="107" customFormat="1" ht="13.15" hidden="1" customHeight="1" x14ac:dyDescent="0.2">
      <c r="A119" s="122">
        <v>8</v>
      </c>
      <c r="B119" s="190">
        <v>40118</v>
      </c>
      <c r="C119" s="178"/>
      <c r="D119" s="174">
        <v>127377633.31798133</v>
      </c>
      <c r="E119" s="134">
        <f t="shared" si="80"/>
        <v>1240469684.4977946</v>
      </c>
      <c r="F119" s="133">
        <v>119041969.20440999</v>
      </c>
      <c r="G119" s="134">
        <f t="shared" si="81"/>
        <v>1225040080.8376589</v>
      </c>
      <c r="H119" s="174">
        <f t="shared" si="76"/>
        <v>8335664.1135713458</v>
      </c>
      <c r="I119" s="179">
        <f t="shared" si="76"/>
        <v>15429603.660135746</v>
      </c>
      <c r="J119" s="174">
        <v>-2997.5881718806922</v>
      </c>
      <c r="K119" s="134">
        <f t="shared" si="82"/>
        <v>-5548.6397722201164</v>
      </c>
      <c r="L119" s="174">
        <f t="shared" si="77"/>
        <v>8332666.5253994651</v>
      </c>
      <c r="M119" s="135">
        <f t="shared" si="83"/>
        <v>15424055.020363573</v>
      </c>
      <c r="N119" s="177"/>
      <c r="O119" s="174">
        <v>8332666.5253994651</v>
      </c>
      <c r="P119" s="134">
        <f t="shared" si="84"/>
        <v>15424055.020363575</v>
      </c>
      <c r="Q119" s="148"/>
      <c r="R119" s="133">
        <v>0</v>
      </c>
      <c r="S119" s="134">
        <f t="shared" si="85"/>
        <v>0</v>
      </c>
      <c r="T119" s="133">
        <f t="shared" si="78"/>
        <v>8332666.5253994651</v>
      </c>
      <c r="U119" s="191">
        <f t="shared" si="78"/>
        <v>15424055.020363575</v>
      </c>
      <c r="V119" s="174">
        <v>-883.30000000000007</v>
      </c>
      <c r="W119" s="134">
        <f t="shared" si="86"/>
        <v>-28432.73</v>
      </c>
      <c r="X119" s="133">
        <f t="shared" si="79"/>
        <v>-883.30000000000007</v>
      </c>
      <c r="Y119" s="179">
        <f t="shared" si="87"/>
        <v>-28432.729999999701</v>
      </c>
      <c r="Z119" s="182"/>
      <c r="AA119" s="135"/>
      <c r="AB119" s="177"/>
      <c r="AC119" s="185"/>
    </row>
    <row r="120" spans="1:29" s="107" customFormat="1" ht="12.75" hidden="1" customHeight="1" x14ac:dyDescent="0.2">
      <c r="A120" s="122">
        <v>8</v>
      </c>
      <c r="B120" s="190">
        <v>40148</v>
      </c>
      <c r="C120" s="178"/>
      <c r="D120" s="183">
        <v>164400268.31798133</v>
      </c>
      <c r="E120" s="140">
        <f t="shared" si="80"/>
        <v>1404869952.8157759</v>
      </c>
      <c r="F120" s="139">
        <v>149548885.175385</v>
      </c>
      <c r="G120" s="140">
        <f t="shared" si="81"/>
        <v>1374588966.0130439</v>
      </c>
      <c r="H120" s="183">
        <f t="shared" si="76"/>
        <v>14851383.142596334</v>
      </c>
      <c r="I120" s="161">
        <f t="shared" si="76"/>
        <v>30280986.802731991</v>
      </c>
      <c r="J120" s="183">
        <v>-5340.7058919090778</v>
      </c>
      <c r="K120" s="140">
        <f t="shared" si="82"/>
        <v>-10889.345664129194</v>
      </c>
      <c r="L120" s="183">
        <f t="shared" si="77"/>
        <v>14846042.436704425</v>
      </c>
      <c r="M120" s="141">
        <f t="shared" si="83"/>
        <v>30270097.457067996</v>
      </c>
      <c r="N120" s="164"/>
      <c r="O120" s="174">
        <v>9710993.7081704233</v>
      </c>
      <c r="P120" s="140">
        <f t="shared" si="84"/>
        <v>25135048.728533998</v>
      </c>
      <c r="Q120" s="142"/>
      <c r="R120" s="133">
        <v>5135048.7285339981</v>
      </c>
      <c r="S120" s="140">
        <f t="shared" si="85"/>
        <v>5135048.7285339981</v>
      </c>
      <c r="T120" s="139">
        <f t="shared" si="78"/>
        <v>14846042.436704421</v>
      </c>
      <c r="U120" s="193">
        <f t="shared" si="78"/>
        <v>30270097.457067996</v>
      </c>
      <c r="V120" s="183">
        <v>-455.51999999999992</v>
      </c>
      <c r="W120" s="140">
        <f t="shared" si="86"/>
        <v>-28888.25</v>
      </c>
      <c r="X120" s="139">
        <f t="shared" si="79"/>
        <v>5134593.2085339986</v>
      </c>
      <c r="Y120" s="161">
        <f t="shared" si="87"/>
        <v>5106160.4785339991</v>
      </c>
      <c r="Z120" s="182"/>
      <c r="AA120" s="135"/>
      <c r="AB120" s="177"/>
      <c r="AC120" s="185"/>
    </row>
    <row r="121" spans="1:29" s="107" customFormat="1" ht="12.75" hidden="1" customHeight="1" x14ac:dyDescent="0.2">
      <c r="A121" s="122"/>
      <c r="B121" s="190"/>
      <c r="C121" s="178"/>
      <c r="D121" s="173"/>
      <c r="E121" s="176"/>
      <c r="F121" s="176"/>
      <c r="G121" s="176"/>
      <c r="H121" s="173"/>
      <c r="I121" s="173"/>
      <c r="J121" s="173"/>
      <c r="K121" s="176"/>
      <c r="L121" s="173"/>
      <c r="M121" s="176"/>
      <c r="N121" s="173"/>
      <c r="O121" s="176"/>
      <c r="P121" s="176"/>
      <c r="Q121" s="200"/>
      <c r="R121" s="176"/>
      <c r="S121" s="176"/>
      <c r="T121" s="176"/>
      <c r="U121" s="201"/>
      <c r="V121" s="173"/>
      <c r="W121" s="176"/>
      <c r="X121" s="176"/>
      <c r="Y121" s="173"/>
      <c r="Z121" s="182"/>
      <c r="AA121" s="135"/>
      <c r="AB121" s="177"/>
      <c r="AC121" s="185"/>
    </row>
    <row r="122" spans="1:29" s="107" customFormat="1" ht="12.75" hidden="1" customHeight="1" x14ac:dyDescent="0.2">
      <c r="A122" s="184" t="s">
        <v>133</v>
      </c>
      <c r="B122" s="162"/>
      <c r="C122" s="178"/>
      <c r="D122" s="177"/>
      <c r="E122" s="135">
        <f>E107+E120</f>
        <v>8321804736.4509983</v>
      </c>
      <c r="F122" s="135"/>
      <c r="G122" s="135">
        <f>G107+G120</f>
        <v>8295200927.5536404</v>
      </c>
      <c r="H122" s="177"/>
      <c r="I122" s="177">
        <f>I107+I120</f>
        <v>26603808.897356987</v>
      </c>
      <c r="J122" s="177"/>
      <c r="K122" s="135">
        <f>K107+K120</f>
        <v>-20644.313725270775</v>
      </c>
      <c r="L122" s="177"/>
      <c r="M122" s="135"/>
      <c r="N122" s="177">
        <f>N107+M120</f>
        <v>26583163.11921449</v>
      </c>
      <c r="O122" s="135"/>
      <c r="P122" s="135">
        <f>P107+P120</f>
        <v>21778788.600870632</v>
      </c>
      <c r="Q122" s="148"/>
      <c r="R122" s="135"/>
      <c r="S122" s="135">
        <f>S107+S120</f>
        <v>4804374.4827610664</v>
      </c>
      <c r="T122" s="135"/>
      <c r="U122" s="192">
        <f>U107+U120</f>
        <v>26583163.083631702</v>
      </c>
      <c r="V122" s="177"/>
      <c r="W122" s="135">
        <f>W107+W120</f>
        <v>881549.14</v>
      </c>
      <c r="X122" s="135"/>
      <c r="Y122" s="135">
        <f>Y107+Y120</f>
        <v>5685924.6227610661</v>
      </c>
      <c r="Z122" s="182"/>
      <c r="AA122" s="135"/>
      <c r="AB122" s="177"/>
      <c r="AC122" s="185"/>
    </row>
    <row r="123" spans="1:29" s="107" customFormat="1" ht="12.75" hidden="1" customHeight="1" thickBot="1" x14ac:dyDescent="0.25">
      <c r="A123" s="198"/>
      <c r="B123" s="162"/>
      <c r="C123" s="178"/>
      <c r="D123" s="177"/>
      <c r="E123" s="135"/>
      <c r="F123" s="135"/>
      <c r="G123" s="135"/>
      <c r="H123" s="177"/>
      <c r="I123" s="177"/>
      <c r="J123" s="177"/>
      <c r="K123" s="135"/>
      <c r="L123" s="177"/>
      <c r="M123" s="135"/>
      <c r="N123" s="177"/>
      <c r="O123" s="135"/>
      <c r="P123" s="135"/>
      <c r="Q123" s="148"/>
      <c r="R123" s="135"/>
      <c r="S123" s="135"/>
      <c r="T123" s="135"/>
      <c r="U123" s="192"/>
      <c r="V123" s="177"/>
      <c r="W123" s="135"/>
      <c r="X123" s="135"/>
      <c r="Y123" s="177"/>
      <c r="Z123" s="182"/>
      <c r="AA123" s="135"/>
      <c r="AB123" s="177"/>
      <c r="AC123" s="185"/>
    </row>
    <row r="124" spans="1:29" s="107" customFormat="1" ht="15.75" hidden="1" customHeight="1" x14ac:dyDescent="0.2">
      <c r="A124" s="122"/>
      <c r="B124" s="162"/>
      <c r="C124" s="178"/>
      <c r="D124" s="246" t="s">
        <v>100</v>
      </c>
      <c r="E124" s="247"/>
      <c r="F124" s="246" t="s">
        <v>101</v>
      </c>
      <c r="G124" s="247"/>
      <c r="H124" s="246" t="s">
        <v>102</v>
      </c>
      <c r="I124" s="247"/>
      <c r="J124" s="246" t="s">
        <v>103</v>
      </c>
      <c r="K124" s="247"/>
      <c r="L124" s="246" t="s">
        <v>104</v>
      </c>
      <c r="M124" s="251"/>
      <c r="N124" s="247"/>
      <c r="O124" s="246" t="s">
        <v>105</v>
      </c>
      <c r="P124" s="247"/>
      <c r="Q124" s="110"/>
      <c r="R124" s="246" t="s">
        <v>106</v>
      </c>
      <c r="S124" s="247"/>
      <c r="T124" s="246" t="s">
        <v>107</v>
      </c>
      <c r="U124" s="247"/>
      <c r="V124" s="246" t="s">
        <v>108</v>
      </c>
      <c r="W124" s="247"/>
      <c r="X124" s="246" t="s">
        <v>109</v>
      </c>
      <c r="Y124" s="247"/>
      <c r="Z124" s="178"/>
      <c r="AA124" s="135"/>
      <c r="AB124" s="177"/>
      <c r="AC124" s="185"/>
    </row>
    <row r="125" spans="1:29" s="107" customFormat="1" ht="33" hidden="1" customHeight="1" thickBot="1" x14ac:dyDescent="0.25">
      <c r="A125" s="194"/>
      <c r="B125" s="162"/>
      <c r="C125" s="178"/>
      <c r="D125" s="120" t="s">
        <v>134</v>
      </c>
      <c r="E125" s="117" t="s">
        <v>115</v>
      </c>
      <c r="F125" s="120" t="s">
        <v>101</v>
      </c>
      <c r="G125" s="117" t="s">
        <v>115</v>
      </c>
      <c r="H125" s="115" t="s">
        <v>127</v>
      </c>
      <c r="I125" s="114" t="s">
        <v>115</v>
      </c>
      <c r="J125" s="186" t="s">
        <v>112</v>
      </c>
      <c r="K125" s="117" t="s">
        <v>115</v>
      </c>
      <c r="L125" s="115" t="s">
        <v>112</v>
      </c>
      <c r="M125" s="117" t="s">
        <v>115</v>
      </c>
      <c r="N125" s="116"/>
      <c r="O125" s="115" t="s">
        <v>112</v>
      </c>
      <c r="P125" s="116" t="s">
        <v>115</v>
      </c>
      <c r="Q125" s="112"/>
      <c r="R125" s="115" t="s">
        <v>112</v>
      </c>
      <c r="S125" s="114" t="s">
        <v>115</v>
      </c>
      <c r="T125" s="115" t="s">
        <v>127</v>
      </c>
      <c r="U125" s="114" t="s">
        <v>115</v>
      </c>
      <c r="V125" s="115" t="s">
        <v>112</v>
      </c>
      <c r="W125" s="114" t="s">
        <v>115</v>
      </c>
      <c r="X125" s="115" t="s">
        <v>112</v>
      </c>
      <c r="Y125" s="114" t="s">
        <v>115</v>
      </c>
      <c r="Z125" s="182"/>
      <c r="AA125" s="135"/>
      <c r="AB125" s="177"/>
      <c r="AC125" s="185"/>
    </row>
    <row r="126" spans="1:29" s="107" customFormat="1" ht="12.75" hidden="1" customHeight="1" x14ac:dyDescent="0.2">
      <c r="A126" s="122"/>
      <c r="B126" s="162"/>
      <c r="C126" s="178"/>
      <c r="D126" s="177"/>
      <c r="E126" s="135"/>
      <c r="F126" s="135"/>
      <c r="G126" s="135"/>
      <c r="H126" s="177"/>
      <c r="I126" s="177"/>
      <c r="J126" s="177"/>
      <c r="K126" s="135"/>
      <c r="L126" s="177"/>
      <c r="M126" s="135"/>
      <c r="N126" s="177"/>
      <c r="O126" s="135"/>
      <c r="P126" s="135"/>
      <c r="Q126" s="148"/>
      <c r="R126" s="135"/>
      <c r="S126" s="135"/>
      <c r="T126" s="135"/>
      <c r="U126" s="192"/>
      <c r="V126" s="177"/>
      <c r="W126" s="135"/>
      <c r="X126" s="135"/>
      <c r="Y126" s="177"/>
      <c r="Z126" s="182"/>
      <c r="AA126" s="135"/>
      <c r="AB126" s="177"/>
      <c r="AC126" s="185"/>
    </row>
    <row r="127" spans="1:29" s="107" customFormat="1" ht="12.75" hidden="1" customHeight="1" x14ac:dyDescent="0.2">
      <c r="A127" s="122">
        <v>9</v>
      </c>
      <c r="B127" s="162">
        <v>40179</v>
      </c>
      <c r="C127" s="178"/>
      <c r="D127" s="171">
        <v>134953506.31798133</v>
      </c>
      <c r="E127" s="151">
        <f>D127</f>
        <v>134953506.31798133</v>
      </c>
      <c r="F127" s="196">
        <v>126298040.12619598</v>
      </c>
      <c r="G127" s="151">
        <f>F127</f>
        <v>126298040.12619598</v>
      </c>
      <c r="H127" s="171">
        <f t="shared" ref="H127:I138" si="88">D127-F127</f>
        <v>8655466.1917853504</v>
      </c>
      <c r="I127" s="172">
        <f t="shared" si="88"/>
        <v>8655466.1917853504</v>
      </c>
      <c r="J127" s="171">
        <v>-3112.5921972282231</v>
      </c>
      <c r="K127" s="151">
        <f>J127</f>
        <v>-3112.5921972282231</v>
      </c>
      <c r="L127" s="171">
        <f t="shared" ref="L127:L138" si="89">H127+J127</f>
        <v>8652353.5995881222</v>
      </c>
      <c r="M127" s="176">
        <f>L127</f>
        <v>8652353.5995881222</v>
      </c>
      <c r="N127" s="172"/>
      <c r="O127" s="196">
        <v>8652353.5995881222</v>
      </c>
      <c r="P127" s="151">
        <f>O127</f>
        <v>8652353.5995881222</v>
      </c>
      <c r="Q127" s="148"/>
      <c r="R127" s="196">
        <v>0</v>
      </c>
      <c r="S127" s="151">
        <f>R127</f>
        <v>0</v>
      </c>
      <c r="T127" s="196">
        <f t="shared" ref="T127:U138" si="90">O127+R127</f>
        <v>8652353.5995881222</v>
      </c>
      <c r="U127" s="188">
        <f t="shared" si="90"/>
        <v>8652353.5995881222</v>
      </c>
      <c r="V127" s="171">
        <v>13261.390000000001</v>
      </c>
      <c r="W127" s="151">
        <f>V127</f>
        <v>13261.390000000001</v>
      </c>
      <c r="X127" s="196">
        <f t="shared" ref="X127:X138" si="91">R127+V127</f>
        <v>13261.390000000001</v>
      </c>
      <c r="Y127" s="172">
        <f>X127</f>
        <v>13261.390000000001</v>
      </c>
      <c r="Z127" s="182"/>
      <c r="AA127" s="135"/>
      <c r="AB127" s="177"/>
      <c r="AC127" s="185"/>
    </row>
    <row r="128" spans="1:29" s="107" customFormat="1" ht="13.15" hidden="1" customHeight="1" x14ac:dyDescent="0.2">
      <c r="A128" s="122">
        <v>9</v>
      </c>
      <c r="B128" s="162">
        <v>40210</v>
      </c>
      <c r="C128" s="178"/>
      <c r="D128" s="174">
        <v>127311731.31798133</v>
      </c>
      <c r="E128" s="134">
        <f t="shared" ref="E128:E138" si="92">E127+D128</f>
        <v>262265237.63596267</v>
      </c>
      <c r="F128" s="133">
        <v>111110995.368774</v>
      </c>
      <c r="G128" s="134">
        <f t="shared" ref="G128:G138" si="93">G127+F128</f>
        <v>237409035.49496996</v>
      </c>
      <c r="H128" s="174">
        <f t="shared" si="88"/>
        <v>16200735.949207336</v>
      </c>
      <c r="I128" s="179">
        <f t="shared" si="88"/>
        <v>24856202.140992701</v>
      </c>
      <c r="J128" s="174">
        <v>-5825.9466546941549</v>
      </c>
      <c r="K128" s="134">
        <f t="shared" ref="K128:K138" si="94">K127+J128</f>
        <v>-8938.5388519223779</v>
      </c>
      <c r="L128" s="174">
        <f t="shared" si="89"/>
        <v>16194910.002552642</v>
      </c>
      <c r="M128" s="135">
        <f t="shared" ref="M128:M138" si="95">M127+L128</f>
        <v>24847263.602140762</v>
      </c>
      <c r="N128" s="179"/>
      <c r="O128" s="133">
        <v>13771278.201482262</v>
      </c>
      <c r="P128" s="134">
        <f t="shared" ref="P128:P138" si="96">P127+O128</f>
        <v>22423631.801070385</v>
      </c>
      <c r="Q128" s="148"/>
      <c r="R128" s="133">
        <v>2423631.801070381</v>
      </c>
      <c r="S128" s="134">
        <f t="shared" ref="S128:S138" si="97">R128+S127</f>
        <v>2423631.801070381</v>
      </c>
      <c r="T128" s="133">
        <f t="shared" si="90"/>
        <v>16194910.002552643</v>
      </c>
      <c r="U128" s="191">
        <f t="shared" si="90"/>
        <v>24847263.602140766</v>
      </c>
      <c r="V128" s="174">
        <v>12193.83</v>
      </c>
      <c r="W128" s="134">
        <f t="shared" ref="W128:W138" si="98">W127+V128</f>
        <v>25455.22</v>
      </c>
      <c r="X128" s="133">
        <f t="shared" si="91"/>
        <v>2435825.631070381</v>
      </c>
      <c r="Y128" s="179">
        <f t="shared" ref="Y128:Y138" si="99">X128+Y127</f>
        <v>2449087.0210703812</v>
      </c>
      <c r="Z128" s="182"/>
      <c r="AA128" s="135"/>
      <c r="AB128" s="177"/>
      <c r="AC128" s="185"/>
    </row>
    <row r="129" spans="1:29" s="107" customFormat="1" ht="13.15" hidden="1" customHeight="1" x14ac:dyDescent="0.2">
      <c r="A129" s="122">
        <v>9</v>
      </c>
      <c r="B129" s="162">
        <v>40238</v>
      </c>
      <c r="C129" s="178"/>
      <c r="D129" s="133">
        <v>129436684.31798133</v>
      </c>
      <c r="E129" s="134">
        <f t="shared" si="92"/>
        <v>391701921.95394397</v>
      </c>
      <c r="F129" s="135">
        <v>118436669.29636499</v>
      </c>
      <c r="G129" s="134">
        <f t="shared" si="93"/>
        <v>355845704.79133499</v>
      </c>
      <c r="H129" s="177">
        <f t="shared" si="88"/>
        <v>11000015.02161634</v>
      </c>
      <c r="I129" s="135">
        <f t="shared" si="88"/>
        <v>35856217.162608981</v>
      </c>
      <c r="J129" s="133">
        <v>-3955.7154019232839</v>
      </c>
      <c r="K129" s="135">
        <f t="shared" si="94"/>
        <v>-12894.254253845662</v>
      </c>
      <c r="L129" s="133">
        <f t="shared" si="89"/>
        <v>10996059.306214416</v>
      </c>
      <c r="M129" s="135">
        <f t="shared" si="95"/>
        <v>35843322.908355176</v>
      </c>
      <c r="N129" s="135"/>
      <c r="O129" s="133">
        <v>5498029.6531072035</v>
      </c>
      <c r="P129" s="135">
        <f t="shared" si="96"/>
        <v>27921661.454177588</v>
      </c>
      <c r="Q129" s="148"/>
      <c r="R129" s="133">
        <v>5498029.6531072073</v>
      </c>
      <c r="S129" s="135">
        <f t="shared" si="97"/>
        <v>7921661.4541775882</v>
      </c>
      <c r="T129" s="133">
        <f t="shared" si="90"/>
        <v>10996059.306214411</v>
      </c>
      <c r="U129" s="192">
        <f t="shared" si="90"/>
        <v>35843322.908355176</v>
      </c>
      <c r="V129" s="133">
        <v>20440.829999999998</v>
      </c>
      <c r="W129" s="135">
        <f t="shared" si="98"/>
        <v>45896.05</v>
      </c>
      <c r="X129" s="133">
        <f t="shared" si="91"/>
        <v>5518470.4831072073</v>
      </c>
      <c r="Y129" s="134">
        <f t="shared" si="99"/>
        <v>7967557.504177589</v>
      </c>
      <c r="Z129" s="182"/>
      <c r="AA129" s="135"/>
      <c r="AB129" s="177"/>
      <c r="AC129" s="185"/>
    </row>
    <row r="130" spans="1:29" s="107" customFormat="1" ht="13.15" hidden="1" customHeight="1" x14ac:dyDescent="0.2">
      <c r="A130" s="122">
        <v>9</v>
      </c>
      <c r="B130" s="162">
        <v>40269</v>
      </c>
      <c r="C130" s="178"/>
      <c r="D130" s="133">
        <v>104419583.30431288</v>
      </c>
      <c r="E130" s="134">
        <f t="shared" si="92"/>
        <v>496121505.25825685</v>
      </c>
      <c r="F130" s="135">
        <v>110235654.19706452</v>
      </c>
      <c r="G130" s="134">
        <f t="shared" si="93"/>
        <v>466081358.98839951</v>
      </c>
      <c r="H130" s="174">
        <f t="shared" si="88"/>
        <v>-5816070.8927516341</v>
      </c>
      <c r="I130" s="179">
        <f t="shared" si="88"/>
        <v>30040146.269857347</v>
      </c>
      <c r="J130" s="174">
        <v>2044.6532931793481</v>
      </c>
      <c r="K130" s="134">
        <f t="shared" si="94"/>
        <v>-10849.600960666314</v>
      </c>
      <c r="L130" s="174">
        <f t="shared" si="89"/>
        <v>-5814026.2394584548</v>
      </c>
      <c r="M130" s="135">
        <f t="shared" si="95"/>
        <v>30029296.66889672</v>
      </c>
      <c r="N130" s="177"/>
      <c r="O130" s="133">
        <v>-2907013.1197292283</v>
      </c>
      <c r="P130" s="134">
        <f t="shared" si="96"/>
        <v>25014648.33444836</v>
      </c>
      <c r="Q130" s="148"/>
      <c r="R130" s="133">
        <v>-2907013.1197292283</v>
      </c>
      <c r="S130" s="134">
        <f t="shared" si="97"/>
        <v>5014648.3344483599</v>
      </c>
      <c r="T130" s="133">
        <f t="shared" si="90"/>
        <v>-5814026.2394584566</v>
      </c>
      <c r="U130" s="191">
        <f t="shared" si="90"/>
        <v>30029296.66889672</v>
      </c>
      <c r="V130" s="174">
        <v>33735.370000000003</v>
      </c>
      <c r="W130" s="134">
        <f t="shared" si="98"/>
        <v>79631.420000000013</v>
      </c>
      <c r="X130" s="133">
        <f t="shared" si="91"/>
        <v>-2873277.7497292282</v>
      </c>
      <c r="Y130" s="179">
        <f t="shared" si="99"/>
        <v>5094279.7544483608</v>
      </c>
      <c r="Z130" s="182"/>
      <c r="AA130" s="135"/>
      <c r="AB130" s="177"/>
      <c r="AC130" s="185"/>
    </row>
    <row r="131" spans="1:29" s="107" customFormat="1" ht="13.15" hidden="1" customHeight="1" x14ac:dyDescent="0.2">
      <c r="A131" s="122">
        <v>9</v>
      </c>
      <c r="B131" s="162">
        <v>40299</v>
      </c>
      <c r="C131" s="178"/>
      <c r="D131" s="174">
        <v>90656776.734935537</v>
      </c>
      <c r="E131" s="134">
        <f t="shared" si="92"/>
        <v>586778281.99319243</v>
      </c>
      <c r="F131" s="133">
        <v>104215280.79157101</v>
      </c>
      <c r="G131" s="134">
        <f t="shared" si="93"/>
        <v>570296639.77997053</v>
      </c>
      <c r="H131" s="133">
        <f t="shared" si="88"/>
        <v>-13558504.056635469</v>
      </c>
      <c r="I131" s="134">
        <f t="shared" si="88"/>
        <v>16481642.213221908</v>
      </c>
      <c r="J131" s="133">
        <v>4733.2737661711872</v>
      </c>
      <c r="K131" s="134">
        <f t="shared" si="94"/>
        <v>-6116.3271944951266</v>
      </c>
      <c r="L131" s="133">
        <f t="shared" si="89"/>
        <v>-13553770.782869298</v>
      </c>
      <c r="M131" s="135">
        <f t="shared" si="95"/>
        <v>16475525.886027422</v>
      </c>
      <c r="N131" s="135"/>
      <c r="O131" s="133">
        <v>-8539122.4484209418</v>
      </c>
      <c r="P131" s="134">
        <f t="shared" si="96"/>
        <v>16475525.886027418</v>
      </c>
      <c r="Q131" s="148"/>
      <c r="R131" s="133">
        <v>-5014648.3344483599</v>
      </c>
      <c r="S131" s="134">
        <f t="shared" si="97"/>
        <v>0</v>
      </c>
      <c r="T131" s="133">
        <f t="shared" si="90"/>
        <v>-13553770.782869302</v>
      </c>
      <c r="U131" s="191">
        <f t="shared" si="90"/>
        <v>16475525.886027418</v>
      </c>
      <c r="V131" s="174">
        <v>26656.690000000002</v>
      </c>
      <c r="W131" s="134">
        <f t="shared" si="98"/>
        <v>106288.11000000002</v>
      </c>
      <c r="X131" s="133">
        <f t="shared" si="91"/>
        <v>-4987991.6444483595</v>
      </c>
      <c r="Y131" s="179">
        <f t="shared" si="99"/>
        <v>106288.11000000127</v>
      </c>
      <c r="Z131" s="182"/>
      <c r="AA131" s="135"/>
      <c r="AB131" s="177"/>
      <c r="AC131" s="185"/>
    </row>
    <row r="132" spans="1:29" s="107" customFormat="1" ht="13.15" hidden="1" customHeight="1" x14ac:dyDescent="0.2">
      <c r="A132" s="122">
        <v>9</v>
      </c>
      <c r="B132" s="162">
        <v>40330</v>
      </c>
      <c r="C132" s="109" t="s">
        <v>135</v>
      </c>
      <c r="D132" s="174">
        <v>99678045.734935537</v>
      </c>
      <c r="E132" s="134">
        <f t="shared" si="92"/>
        <v>686456327.72812796</v>
      </c>
      <c r="F132" s="133">
        <v>90335556.644136995</v>
      </c>
      <c r="G132" s="134">
        <f t="shared" si="93"/>
        <v>660632196.42410755</v>
      </c>
      <c r="H132" s="133">
        <f t="shared" si="88"/>
        <v>9342489.0907985419</v>
      </c>
      <c r="I132" s="134">
        <f t="shared" si="88"/>
        <v>25824131.304020405</v>
      </c>
      <c r="J132" s="133">
        <v>-3261.4629415981472</v>
      </c>
      <c r="K132" s="134">
        <f t="shared" si="94"/>
        <v>-9377.7901360932738</v>
      </c>
      <c r="L132" s="133">
        <f t="shared" si="89"/>
        <v>9339227.6278569438</v>
      </c>
      <c r="M132" s="135">
        <f t="shared" si="95"/>
        <v>25814753.513884366</v>
      </c>
      <c r="N132" s="135"/>
      <c r="O132" s="133">
        <v>6431850.8709147647</v>
      </c>
      <c r="P132" s="134">
        <f t="shared" si="96"/>
        <v>22907376.756942183</v>
      </c>
      <c r="Q132" s="148"/>
      <c r="R132" s="133">
        <v>2907376.7569421828</v>
      </c>
      <c r="S132" s="134">
        <f t="shared" si="97"/>
        <v>2907376.7569421828</v>
      </c>
      <c r="T132" s="133">
        <f t="shared" si="90"/>
        <v>9339227.6278569475</v>
      </c>
      <c r="U132" s="191">
        <f t="shared" si="90"/>
        <v>25814753.513884366</v>
      </c>
      <c r="V132" s="174">
        <v>13092.48</v>
      </c>
      <c r="W132" s="134">
        <f t="shared" si="98"/>
        <v>119380.59000000001</v>
      </c>
      <c r="X132" s="133">
        <f t="shared" si="91"/>
        <v>2920469.2369421828</v>
      </c>
      <c r="Y132" s="179">
        <f t="shared" si="99"/>
        <v>3026757.346942184</v>
      </c>
      <c r="Z132" s="182"/>
      <c r="AA132" s="135"/>
      <c r="AB132" s="177"/>
      <c r="AC132" s="185"/>
    </row>
    <row r="133" spans="1:29" s="107" customFormat="1" ht="12.75" hidden="1" customHeight="1" x14ac:dyDescent="0.2">
      <c r="A133" s="122">
        <v>9</v>
      </c>
      <c r="B133" s="162">
        <v>40360</v>
      </c>
      <c r="C133" s="178"/>
      <c r="D133" s="174">
        <v>93519760.734935537</v>
      </c>
      <c r="E133" s="134">
        <f t="shared" si="92"/>
        <v>779976088.46306348</v>
      </c>
      <c r="F133" s="133">
        <v>101296002.28430299</v>
      </c>
      <c r="G133" s="134">
        <f t="shared" si="93"/>
        <v>761928198.7084105</v>
      </c>
      <c r="H133" s="133">
        <f t="shared" si="88"/>
        <v>-7776241.5493674576</v>
      </c>
      <c r="I133" s="134">
        <f t="shared" si="88"/>
        <v>18047889.754652977</v>
      </c>
      <c r="J133" s="133">
        <v>2714.6859248839319</v>
      </c>
      <c r="K133" s="134">
        <f t="shared" si="94"/>
        <v>-6663.1042112093419</v>
      </c>
      <c r="L133" s="133">
        <f t="shared" si="89"/>
        <v>-7773526.8634425737</v>
      </c>
      <c r="M133" s="135">
        <f t="shared" si="95"/>
        <v>18041226.650441792</v>
      </c>
      <c r="N133" s="135"/>
      <c r="O133" s="133">
        <v>-4866150.1065003946</v>
      </c>
      <c r="P133" s="134">
        <f t="shared" si="96"/>
        <v>18041226.650441788</v>
      </c>
      <c r="Q133" s="148"/>
      <c r="R133" s="133">
        <v>-2907376.7569421828</v>
      </c>
      <c r="S133" s="134">
        <f t="shared" si="97"/>
        <v>0</v>
      </c>
      <c r="T133" s="133">
        <f t="shared" si="90"/>
        <v>-7773526.8634425774</v>
      </c>
      <c r="U133" s="191">
        <f t="shared" si="90"/>
        <v>18041226.650441788</v>
      </c>
      <c r="V133" s="174">
        <v>21027.670000000002</v>
      </c>
      <c r="W133" s="134">
        <f t="shared" si="98"/>
        <v>140408.26</v>
      </c>
      <c r="X133" s="133">
        <f t="shared" si="91"/>
        <v>-2886349.0869421829</v>
      </c>
      <c r="Y133" s="179">
        <f t="shared" si="99"/>
        <v>140408.26000000117</v>
      </c>
      <c r="Z133" s="182"/>
      <c r="AA133" s="135"/>
      <c r="AB133" s="177"/>
      <c r="AC133" s="185"/>
    </row>
    <row r="134" spans="1:29" s="107" customFormat="1" ht="12.75" hidden="1" customHeight="1" x14ac:dyDescent="0.2">
      <c r="A134" s="122">
        <v>9</v>
      </c>
      <c r="B134" s="162">
        <v>40391</v>
      </c>
      <c r="C134" s="178"/>
      <c r="D134" s="174">
        <v>97662227.734935537</v>
      </c>
      <c r="E134" s="134">
        <f t="shared" si="92"/>
        <v>877638316.197999</v>
      </c>
      <c r="F134" s="133">
        <v>101910767.75062799</v>
      </c>
      <c r="G134" s="134">
        <f t="shared" si="93"/>
        <v>863838966.4590385</v>
      </c>
      <c r="H134" s="174">
        <f t="shared" si="88"/>
        <v>-4248540.0156924576</v>
      </c>
      <c r="I134" s="179">
        <f t="shared" si="88"/>
        <v>13799349.738960505</v>
      </c>
      <c r="J134" s="174">
        <v>1483.1653194781393</v>
      </c>
      <c r="K134" s="134">
        <f t="shared" si="94"/>
        <v>-5179.9388917312026</v>
      </c>
      <c r="L134" s="174">
        <f t="shared" si="89"/>
        <v>-4247056.8503729794</v>
      </c>
      <c r="M134" s="135">
        <f t="shared" si="95"/>
        <v>13794169.800068812</v>
      </c>
      <c r="N134" s="177"/>
      <c r="O134" s="133">
        <v>-4247056.8503729776</v>
      </c>
      <c r="P134" s="134">
        <f t="shared" si="96"/>
        <v>13794169.800068811</v>
      </c>
      <c r="Q134" s="148"/>
      <c r="R134" s="133">
        <v>0</v>
      </c>
      <c r="S134" s="134">
        <f t="shared" si="97"/>
        <v>0</v>
      </c>
      <c r="T134" s="133">
        <f t="shared" si="90"/>
        <v>-4247056.8503729776</v>
      </c>
      <c r="U134" s="191">
        <f t="shared" si="90"/>
        <v>13794169.800068811</v>
      </c>
      <c r="V134" s="174">
        <v>13261.390000000001</v>
      </c>
      <c r="W134" s="134">
        <f t="shared" si="98"/>
        <v>153669.65000000002</v>
      </c>
      <c r="X134" s="133">
        <f t="shared" si="91"/>
        <v>13261.390000000001</v>
      </c>
      <c r="Y134" s="179">
        <f t="shared" si="99"/>
        <v>153669.65000000119</v>
      </c>
      <c r="Z134" s="182"/>
      <c r="AA134" s="135"/>
      <c r="AB134" s="177"/>
      <c r="AC134" s="185"/>
    </row>
    <row r="135" spans="1:29" s="107" customFormat="1" ht="12.75" hidden="1" customHeight="1" x14ac:dyDescent="0.2">
      <c r="A135" s="122">
        <v>9</v>
      </c>
      <c r="B135" s="162">
        <v>40422</v>
      </c>
      <c r="C135" s="178"/>
      <c r="D135" s="174">
        <v>105254060.73493554</v>
      </c>
      <c r="E135" s="134">
        <f t="shared" si="92"/>
        <v>982892376.93293452</v>
      </c>
      <c r="F135" s="133">
        <v>97163878.735434994</v>
      </c>
      <c r="G135" s="134">
        <f t="shared" si="93"/>
        <v>961002845.19447351</v>
      </c>
      <c r="H135" s="174">
        <f t="shared" si="88"/>
        <v>8090181.9995005429</v>
      </c>
      <c r="I135" s="179">
        <f t="shared" si="88"/>
        <v>21889531.738461018</v>
      </c>
      <c r="J135" s="174">
        <v>-2824.2825360251591</v>
      </c>
      <c r="K135" s="134">
        <f t="shared" si="94"/>
        <v>-8004.2214277563617</v>
      </c>
      <c r="L135" s="174">
        <f t="shared" si="89"/>
        <v>8087357.7169645177</v>
      </c>
      <c r="M135" s="135">
        <f t="shared" si="95"/>
        <v>21881527.517033331</v>
      </c>
      <c r="N135" s="177"/>
      <c r="O135" s="133">
        <v>7146593.9584478512</v>
      </c>
      <c r="P135" s="134">
        <f t="shared" si="96"/>
        <v>20940763.758516662</v>
      </c>
      <c r="Q135" s="148"/>
      <c r="R135" s="133">
        <v>940763.75851666555</v>
      </c>
      <c r="S135" s="134">
        <f t="shared" si="97"/>
        <v>940763.75851666555</v>
      </c>
      <c r="T135" s="133">
        <f t="shared" si="90"/>
        <v>8087357.7169645168</v>
      </c>
      <c r="U135" s="191">
        <f t="shared" si="90"/>
        <v>21881527.517033327</v>
      </c>
      <c r="V135" s="174">
        <v>12917.369999999999</v>
      </c>
      <c r="W135" s="134">
        <f t="shared" si="98"/>
        <v>166587.02000000002</v>
      </c>
      <c r="X135" s="133">
        <f t="shared" si="91"/>
        <v>953681.12851666554</v>
      </c>
      <c r="Y135" s="179">
        <f t="shared" si="99"/>
        <v>1107350.7785166667</v>
      </c>
      <c r="Z135" s="182"/>
      <c r="AA135" s="135"/>
      <c r="AB135" s="177"/>
      <c r="AC135" s="185"/>
    </row>
    <row r="136" spans="1:29" s="107" customFormat="1" ht="13.15" hidden="1" customHeight="1" x14ac:dyDescent="0.2">
      <c r="A136" s="122">
        <v>9</v>
      </c>
      <c r="B136" s="162">
        <v>40452</v>
      </c>
      <c r="C136" s="178"/>
      <c r="D136" s="174">
        <v>113891198.73493554</v>
      </c>
      <c r="E136" s="134">
        <f t="shared" si="92"/>
        <v>1096783575.66787</v>
      </c>
      <c r="F136" s="133">
        <v>108947212.12718099</v>
      </c>
      <c r="G136" s="134">
        <f t="shared" si="93"/>
        <v>1069950057.3216546</v>
      </c>
      <c r="H136" s="174">
        <f t="shared" si="88"/>
        <v>4943986.6077545434</v>
      </c>
      <c r="I136" s="179">
        <f t="shared" si="88"/>
        <v>26833518.346215487</v>
      </c>
      <c r="J136" s="174">
        <v>-1725.9457247667015</v>
      </c>
      <c r="K136" s="134">
        <f t="shared" si="94"/>
        <v>-9730.1671525230631</v>
      </c>
      <c r="L136" s="174">
        <f t="shared" si="89"/>
        <v>4942260.6620297767</v>
      </c>
      <c r="M136" s="135">
        <f t="shared" si="95"/>
        <v>26823788.179063108</v>
      </c>
      <c r="N136" s="177"/>
      <c r="O136" s="133">
        <v>2471130.3310148939</v>
      </c>
      <c r="P136" s="134">
        <f t="shared" si="96"/>
        <v>23411894.089531556</v>
      </c>
      <c r="Q136" s="148"/>
      <c r="R136" s="133">
        <v>2471130.3310148884</v>
      </c>
      <c r="S136" s="134">
        <f t="shared" si="97"/>
        <v>3411894.0895315539</v>
      </c>
      <c r="T136" s="133">
        <f t="shared" si="90"/>
        <v>4942260.6620297823</v>
      </c>
      <c r="U136" s="191">
        <f t="shared" si="90"/>
        <v>26823788.179063112</v>
      </c>
      <c r="V136" s="174">
        <v>16078.19</v>
      </c>
      <c r="W136" s="134">
        <f t="shared" si="98"/>
        <v>182665.21000000002</v>
      </c>
      <c r="X136" s="133">
        <f t="shared" si="91"/>
        <v>2487208.5210148883</v>
      </c>
      <c r="Y136" s="179">
        <f t="shared" si="99"/>
        <v>3594559.2995315548</v>
      </c>
      <c r="Z136" s="182"/>
      <c r="AA136" s="135"/>
      <c r="AB136" s="177"/>
      <c r="AC136" s="185"/>
    </row>
    <row r="137" spans="1:29" s="107" customFormat="1" ht="12.75" hidden="1" customHeight="1" x14ac:dyDescent="0.2">
      <c r="A137" s="122">
        <v>9</v>
      </c>
      <c r="B137" s="162">
        <v>40483</v>
      </c>
      <c r="C137" s="178"/>
      <c r="D137" s="174">
        <v>127729035.37493554</v>
      </c>
      <c r="E137" s="134">
        <f t="shared" si="92"/>
        <v>1224512611.0428057</v>
      </c>
      <c r="F137" s="133">
        <v>127209680.876862</v>
      </c>
      <c r="G137" s="134">
        <f t="shared" si="93"/>
        <v>1197159738.1985166</v>
      </c>
      <c r="H137" s="174">
        <f t="shared" si="88"/>
        <v>519354.49807353318</v>
      </c>
      <c r="I137" s="179">
        <f t="shared" si="88"/>
        <v>27352872.844289064</v>
      </c>
      <c r="J137" s="174">
        <v>-181.30665527743986</v>
      </c>
      <c r="K137" s="134">
        <f t="shared" si="94"/>
        <v>-9911.473807800503</v>
      </c>
      <c r="L137" s="174">
        <f t="shared" si="89"/>
        <v>519173.19141825574</v>
      </c>
      <c r="M137" s="135">
        <f t="shared" si="95"/>
        <v>27342961.370481364</v>
      </c>
      <c r="N137" s="177"/>
      <c r="O137" s="133">
        <v>259586.59570912272</v>
      </c>
      <c r="P137" s="134">
        <f t="shared" si="96"/>
        <v>23671480.685240678</v>
      </c>
      <c r="Q137" s="148"/>
      <c r="R137" s="133">
        <v>259586.59570912831</v>
      </c>
      <c r="S137" s="134">
        <f t="shared" si="97"/>
        <v>3671480.6852406822</v>
      </c>
      <c r="T137" s="133">
        <f t="shared" si="90"/>
        <v>519173.19141825102</v>
      </c>
      <c r="U137" s="191">
        <f t="shared" si="90"/>
        <v>27342961.370481361</v>
      </c>
      <c r="V137" s="174">
        <v>21970.68</v>
      </c>
      <c r="W137" s="134">
        <f t="shared" si="98"/>
        <v>204635.89</v>
      </c>
      <c r="X137" s="133">
        <f t="shared" si="91"/>
        <v>281557.2757091283</v>
      </c>
      <c r="Y137" s="179">
        <f t="shared" si="99"/>
        <v>3876116.5752406833</v>
      </c>
      <c r="Z137" s="182"/>
      <c r="AA137" s="135"/>
      <c r="AB137" s="177"/>
      <c r="AC137" s="185"/>
    </row>
    <row r="138" spans="1:29" s="107" customFormat="1" ht="13.15" hidden="1" customHeight="1" x14ac:dyDescent="0.2">
      <c r="A138" s="122">
        <v>9</v>
      </c>
      <c r="B138" s="162">
        <v>40513</v>
      </c>
      <c r="C138" s="178"/>
      <c r="D138" s="183">
        <v>148516484.73493555</v>
      </c>
      <c r="E138" s="140">
        <f t="shared" si="92"/>
        <v>1373029095.7777412</v>
      </c>
      <c r="F138" s="139">
        <v>139692837.537413</v>
      </c>
      <c r="G138" s="140">
        <f t="shared" si="93"/>
        <v>1336852575.7359295</v>
      </c>
      <c r="H138" s="183">
        <f t="shared" si="88"/>
        <v>8823647.1975225508</v>
      </c>
      <c r="I138" s="161">
        <f t="shared" si="88"/>
        <v>36176520.041811705</v>
      </c>
      <c r="J138" s="183">
        <v>-3080.3352366555482</v>
      </c>
      <c r="K138" s="140">
        <f t="shared" si="94"/>
        <v>-12991.809044456051</v>
      </c>
      <c r="L138" s="183">
        <f t="shared" si="89"/>
        <v>8820566.8622858953</v>
      </c>
      <c r="M138" s="141">
        <f t="shared" si="95"/>
        <v>36163528.232767262</v>
      </c>
      <c r="N138" s="164"/>
      <c r="O138" s="139">
        <v>4410283.431142956</v>
      </c>
      <c r="P138" s="140">
        <f t="shared" si="96"/>
        <v>28081764.116383635</v>
      </c>
      <c r="Q138" s="142"/>
      <c r="R138" s="139">
        <v>4410283.4311429486</v>
      </c>
      <c r="S138" s="140">
        <f t="shared" si="97"/>
        <v>8081764.1163836308</v>
      </c>
      <c r="T138" s="139">
        <f t="shared" si="90"/>
        <v>8820566.8622859046</v>
      </c>
      <c r="U138" s="193">
        <f t="shared" si="90"/>
        <v>36163528.232767269</v>
      </c>
      <c r="V138" s="183">
        <v>23788.38</v>
      </c>
      <c r="W138" s="140">
        <f t="shared" si="98"/>
        <v>228424.27000000002</v>
      </c>
      <c r="X138" s="139">
        <f t="shared" si="91"/>
        <v>4434071.8111429485</v>
      </c>
      <c r="Y138" s="161">
        <f t="shared" si="99"/>
        <v>8310188.3863836322</v>
      </c>
      <c r="Z138" s="182"/>
      <c r="AA138" s="135"/>
      <c r="AB138" s="177"/>
      <c r="AC138" s="185"/>
    </row>
    <row r="139" spans="1:29" s="107" customFormat="1" ht="13.15" hidden="1" customHeight="1" x14ac:dyDescent="0.2">
      <c r="A139" s="122"/>
      <c r="B139" s="162"/>
      <c r="C139" s="178"/>
      <c r="D139" s="177"/>
      <c r="E139" s="135"/>
      <c r="F139" s="135"/>
      <c r="G139" s="135"/>
      <c r="H139" s="177"/>
      <c r="I139" s="177"/>
      <c r="J139" s="177"/>
      <c r="K139" s="135"/>
      <c r="L139" s="177"/>
      <c r="M139" s="135"/>
      <c r="N139" s="177"/>
      <c r="O139" s="135"/>
      <c r="P139" s="135"/>
      <c r="Q139" s="148"/>
      <c r="R139" s="135"/>
      <c r="S139" s="135"/>
      <c r="T139" s="135"/>
      <c r="U139" s="192"/>
      <c r="V139" s="177"/>
      <c r="W139" s="135"/>
      <c r="X139" s="135"/>
      <c r="Y139" s="177"/>
      <c r="Z139" s="182"/>
      <c r="AA139" s="135"/>
      <c r="AB139" s="177"/>
      <c r="AC139" s="185"/>
    </row>
    <row r="140" spans="1:29" s="107" customFormat="1" ht="13.15" hidden="1" customHeight="1" x14ac:dyDescent="0.2">
      <c r="A140" s="184" t="s">
        <v>136</v>
      </c>
      <c r="B140" s="162"/>
      <c r="C140" s="178"/>
      <c r="D140" s="177"/>
      <c r="E140" s="135">
        <f>E122+E138</f>
        <v>9694833832.2287388</v>
      </c>
      <c r="F140" s="135"/>
      <c r="G140" s="135">
        <f>G122+G138</f>
        <v>9632053503.2895699</v>
      </c>
      <c r="H140" s="177"/>
      <c r="I140" s="135">
        <f>I122+I138</f>
        <v>62780328.939168692</v>
      </c>
      <c r="J140" s="177"/>
      <c r="K140" s="135">
        <f>K122+K138</f>
        <v>-33636.122769726826</v>
      </c>
      <c r="L140" s="177"/>
      <c r="M140" s="135"/>
      <c r="N140" s="177">
        <f>N122+M138</f>
        <v>62746691.351981752</v>
      </c>
      <c r="O140" s="135"/>
      <c r="P140" s="135">
        <f>P122+P138</f>
        <v>49860552.717254266</v>
      </c>
      <c r="Q140" s="148"/>
      <c r="R140" s="135"/>
      <c r="S140" s="135">
        <f>S122+S138</f>
        <v>12886138.599144697</v>
      </c>
      <c r="T140" s="135"/>
      <c r="U140" s="192">
        <f>U122+U138</f>
        <v>62746691.316398971</v>
      </c>
      <c r="V140" s="177"/>
      <c r="W140" s="135">
        <f>W122+W138</f>
        <v>1109973.4100000001</v>
      </c>
      <c r="X140" s="135"/>
      <c r="Y140" s="177">
        <f>Y122+Y138</f>
        <v>13996113.009144697</v>
      </c>
      <c r="Z140" s="182"/>
      <c r="AA140" s="135"/>
      <c r="AB140" s="177"/>
      <c r="AC140" s="185"/>
    </row>
    <row r="141" spans="1:29" s="107" customFormat="1" ht="15" hidden="1" customHeight="1" x14ac:dyDescent="0.2">
      <c r="A141" s="122"/>
      <c r="B141" s="162"/>
      <c r="C141" s="178"/>
      <c r="D141" s="177"/>
      <c r="E141" s="135"/>
      <c r="F141" s="135"/>
      <c r="G141" s="135"/>
      <c r="H141" s="177"/>
      <c r="I141" s="177"/>
      <c r="J141" s="177"/>
      <c r="K141" s="135"/>
      <c r="L141" s="177"/>
      <c r="M141" s="135"/>
      <c r="N141" s="177"/>
      <c r="O141" s="135"/>
      <c r="P141" s="135"/>
      <c r="Q141" s="148"/>
      <c r="R141" s="135"/>
      <c r="S141" s="135"/>
      <c r="T141" s="135"/>
      <c r="U141" s="192"/>
      <c r="V141" s="177"/>
      <c r="W141" s="135"/>
      <c r="X141" s="135"/>
      <c r="Y141" s="177"/>
      <c r="Z141" s="182"/>
      <c r="AA141" s="135"/>
      <c r="AB141" s="177"/>
      <c r="AC141" s="185"/>
    </row>
    <row r="142" spans="1:29" s="107" customFormat="1" ht="12.75" hidden="1" customHeight="1" x14ac:dyDescent="0.2">
      <c r="A142" s="122">
        <v>10</v>
      </c>
      <c r="B142" s="162">
        <v>40544</v>
      </c>
      <c r="C142" s="178"/>
      <c r="D142" s="171">
        <v>136860616.73493555</v>
      </c>
      <c r="E142" s="151">
        <f>D142</f>
        <v>136860616.73493555</v>
      </c>
      <c r="F142" s="196">
        <v>140508765.95571101</v>
      </c>
      <c r="G142" s="151">
        <f>F142</f>
        <v>140508765.95571101</v>
      </c>
      <c r="H142" s="171">
        <f t="shared" ref="H142:I153" si="100">D142-F142</f>
        <v>-3648149.2207754552</v>
      </c>
      <c r="I142" s="172">
        <f t="shared" si="100"/>
        <v>-3648149.2207754552</v>
      </c>
      <c r="J142" s="171">
        <v>1273.5688929725438</v>
      </c>
      <c r="K142" s="151">
        <f>J142</f>
        <v>1273.5688929725438</v>
      </c>
      <c r="L142" s="171">
        <f t="shared" ref="L142:L153" si="101">H142+J142</f>
        <v>-3646875.6518824827</v>
      </c>
      <c r="M142" s="176">
        <f>L142</f>
        <v>-3646875.6518824827</v>
      </c>
      <c r="N142" s="172"/>
      <c r="O142" s="196">
        <v>-3646875.6518824846</v>
      </c>
      <c r="P142" s="151">
        <f>O142</f>
        <v>-3646875.6518824846</v>
      </c>
      <c r="Q142" s="148"/>
      <c r="R142" s="196">
        <v>0</v>
      </c>
      <c r="S142" s="151">
        <f>R142</f>
        <v>0</v>
      </c>
      <c r="T142" s="196">
        <f t="shared" ref="T142:U153" si="102">O142+R142</f>
        <v>-3646875.6518824846</v>
      </c>
      <c r="U142" s="188">
        <f t="shared" si="102"/>
        <v>-3646875.6518824846</v>
      </c>
      <c r="V142" s="171">
        <v>35569.279999999999</v>
      </c>
      <c r="W142" s="151">
        <f>V142</f>
        <v>35569.279999999999</v>
      </c>
      <c r="X142" s="196">
        <f t="shared" ref="X142:X153" si="103">R142+V142</f>
        <v>35569.279999999999</v>
      </c>
      <c r="Y142" s="172">
        <f>X142</f>
        <v>35569.279999999999</v>
      </c>
      <c r="Z142" s="182"/>
      <c r="AA142" s="135"/>
      <c r="AB142" s="177"/>
      <c r="AC142" s="185"/>
    </row>
    <row r="143" spans="1:29" s="107" customFormat="1" ht="13.15" hidden="1" customHeight="1" x14ac:dyDescent="0.2">
      <c r="A143" s="122">
        <v>10</v>
      </c>
      <c r="B143" s="162">
        <v>40575</v>
      </c>
      <c r="C143" s="178"/>
      <c r="D143" s="174">
        <v>130443863.73493554</v>
      </c>
      <c r="E143" s="134">
        <f t="shared" ref="E143:E153" si="104">E142+D143</f>
        <v>267304480.4698711</v>
      </c>
      <c r="F143" s="133">
        <v>127314917.37198099</v>
      </c>
      <c r="G143" s="134">
        <f t="shared" ref="G143:G153" si="105">G142+F143</f>
        <v>267823683.327692</v>
      </c>
      <c r="H143" s="174">
        <f t="shared" si="100"/>
        <v>3128946.362954542</v>
      </c>
      <c r="I143" s="179">
        <f t="shared" si="100"/>
        <v>-519202.85782089829</v>
      </c>
      <c r="J143" s="174">
        <v>-1092.315175307449</v>
      </c>
      <c r="K143" s="134">
        <f t="shared" ref="K143:K153" si="106">K142+J143</f>
        <v>181.25371766509488</v>
      </c>
      <c r="L143" s="174">
        <f t="shared" si="101"/>
        <v>3127854.0477792346</v>
      </c>
      <c r="M143" s="135">
        <f t="shared" ref="M143:M153" si="107">M142+L143</f>
        <v>-519021.6041032481</v>
      </c>
      <c r="N143" s="179"/>
      <c r="O143" s="133">
        <v>3127854.0477792397</v>
      </c>
      <c r="P143" s="134">
        <f t="shared" ref="P143:P153" si="108">P142+O143</f>
        <v>-519021.60410324484</v>
      </c>
      <c r="Q143" s="148"/>
      <c r="R143" s="133">
        <v>0</v>
      </c>
      <c r="S143" s="134">
        <f t="shared" ref="S143:S153" si="109">R143+S142</f>
        <v>0</v>
      </c>
      <c r="T143" s="133">
        <f t="shared" si="102"/>
        <v>3127854.0477792397</v>
      </c>
      <c r="U143" s="191">
        <f t="shared" si="102"/>
        <v>-519021.60410324484</v>
      </c>
      <c r="V143" s="174">
        <v>32127.09</v>
      </c>
      <c r="W143" s="134">
        <f t="shared" ref="W143:W153" si="110">W142+V143</f>
        <v>67696.37</v>
      </c>
      <c r="X143" s="133">
        <f t="shared" si="103"/>
        <v>32127.09</v>
      </c>
      <c r="Y143" s="179">
        <f t="shared" ref="Y143:Y153" si="111">X143+Y142</f>
        <v>67696.37</v>
      </c>
      <c r="Z143" s="182"/>
      <c r="AA143" s="135"/>
      <c r="AB143" s="177"/>
      <c r="AC143" s="185"/>
    </row>
    <row r="144" spans="1:29" s="107" customFormat="1" ht="12.75" hidden="1" customHeight="1" x14ac:dyDescent="0.2">
      <c r="A144" s="122">
        <v>10</v>
      </c>
      <c r="B144" s="162">
        <v>40603</v>
      </c>
      <c r="C144" s="178"/>
      <c r="D144" s="133">
        <v>122241271.73493554</v>
      </c>
      <c r="E144" s="134">
        <f t="shared" si="104"/>
        <v>389545752.20480663</v>
      </c>
      <c r="F144" s="135">
        <v>126505123.36072101</v>
      </c>
      <c r="G144" s="134">
        <f t="shared" si="105"/>
        <v>394328806.68841302</v>
      </c>
      <c r="H144" s="177">
        <f t="shared" si="100"/>
        <v>-4263851.62578547</v>
      </c>
      <c r="I144" s="135">
        <f t="shared" si="100"/>
        <v>-4783054.4836063981</v>
      </c>
      <c r="J144" s="133">
        <v>1488.510602561757</v>
      </c>
      <c r="K144" s="135">
        <f t="shared" si="106"/>
        <v>1669.7643202268519</v>
      </c>
      <c r="L144" s="133">
        <f t="shared" si="101"/>
        <v>-4262363.1151829083</v>
      </c>
      <c r="M144" s="135">
        <f t="shared" si="107"/>
        <v>-4781384.7192861568</v>
      </c>
      <c r="N144" s="135"/>
      <c r="O144" s="133">
        <v>-4262363.1151829138</v>
      </c>
      <c r="P144" s="135">
        <f t="shared" si="108"/>
        <v>-4781384.7192861587</v>
      </c>
      <c r="Q144" s="148"/>
      <c r="R144" s="133">
        <v>0</v>
      </c>
      <c r="S144" s="135">
        <f t="shared" si="109"/>
        <v>0</v>
      </c>
      <c r="T144" s="133">
        <f t="shared" si="102"/>
        <v>-4262363.1151829138</v>
      </c>
      <c r="U144" s="192">
        <f t="shared" si="102"/>
        <v>-4781384.7192861587</v>
      </c>
      <c r="V144" s="174">
        <v>35569.279999999999</v>
      </c>
      <c r="W144" s="135">
        <f t="shared" si="110"/>
        <v>103265.65</v>
      </c>
      <c r="X144" s="133">
        <f t="shared" si="103"/>
        <v>35569.279999999999</v>
      </c>
      <c r="Y144" s="134">
        <f t="shared" si="111"/>
        <v>103265.65</v>
      </c>
      <c r="Z144" s="182"/>
      <c r="AA144" s="135"/>
      <c r="AB144" s="177"/>
      <c r="AC144" s="185"/>
    </row>
    <row r="145" spans="1:29" s="107" customFormat="1" ht="13.15" hidden="1" customHeight="1" x14ac:dyDescent="0.2">
      <c r="A145" s="122">
        <v>10</v>
      </c>
      <c r="B145" s="162">
        <v>40634</v>
      </c>
      <c r="C145" s="178"/>
      <c r="D145" s="133">
        <v>104683647.73493554</v>
      </c>
      <c r="E145" s="134">
        <f t="shared" si="104"/>
        <v>494229399.93974215</v>
      </c>
      <c r="F145" s="135">
        <v>116015164.410971</v>
      </c>
      <c r="G145" s="134">
        <f t="shared" si="105"/>
        <v>510343971.09938401</v>
      </c>
      <c r="H145" s="174">
        <f t="shared" si="100"/>
        <v>-11331516.676035464</v>
      </c>
      <c r="I145" s="179">
        <f t="shared" si="100"/>
        <v>-16114571.159641862</v>
      </c>
      <c r="J145" s="174">
        <v>3955.8324716035277</v>
      </c>
      <c r="K145" s="134">
        <f t="shared" si="106"/>
        <v>5625.5967918303795</v>
      </c>
      <c r="L145" s="174">
        <f t="shared" si="101"/>
        <v>-11327560.84356386</v>
      </c>
      <c r="M145" s="135">
        <f t="shared" si="107"/>
        <v>-16108945.562850017</v>
      </c>
      <c r="N145" s="177"/>
      <c r="O145" s="133">
        <v>-11327560.843563855</v>
      </c>
      <c r="P145" s="134">
        <f t="shared" si="108"/>
        <v>-16108945.562850013</v>
      </c>
      <c r="Q145" s="148"/>
      <c r="R145" s="133">
        <v>0</v>
      </c>
      <c r="S145" s="134">
        <f t="shared" si="109"/>
        <v>0</v>
      </c>
      <c r="T145" s="133">
        <f t="shared" si="102"/>
        <v>-11327560.843563855</v>
      </c>
      <c r="U145" s="191">
        <f t="shared" si="102"/>
        <v>-16108945.562850013</v>
      </c>
      <c r="V145" s="174">
        <v>34421.880000000005</v>
      </c>
      <c r="W145" s="134">
        <f t="shared" si="110"/>
        <v>137687.53</v>
      </c>
      <c r="X145" s="133">
        <f t="shared" si="103"/>
        <v>34421.880000000005</v>
      </c>
      <c r="Y145" s="179">
        <f t="shared" si="111"/>
        <v>137687.53</v>
      </c>
      <c r="Z145" s="182"/>
      <c r="AA145" s="135"/>
      <c r="AB145" s="177"/>
      <c r="AC145" s="185"/>
    </row>
    <row r="146" spans="1:29" s="107" customFormat="1" ht="13.15" hidden="1" customHeight="1" x14ac:dyDescent="0.2">
      <c r="A146" s="122">
        <v>10</v>
      </c>
      <c r="B146" s="162">
        <v>40664</v>
      </c>
      <c r="C146" s="178"/>
      <c r="D146" s="174">
        <v>89900086.734935537</v>
      </c>
      <c r="E146" s="134">
        <f t="shared" si="104"/>
        <v>584129486.67467773</v>
      </c>
      <c r="F146" s="133">
        <v>105909373.017239</v>
      </c>
      <c r="G146" s="134">
        <f t="shared" si="105"/>
        <v>616253344.11662304</v>
      </c>
      <c r="H146" s="133">
        <f t="shared" si="100"/>
        <v>-16009286.282303467</v>
      </c>
      <c r="I146" s="134">
        <f t="shared" si="100"/>
        <v>-32123857.441945314</v>
      </c>
      <c r="J146" s="133">
        <v>5588.8418411519378</v>
      </c>
      <c r="K146" s="134">
        <f t="shared" si="106"/>
        <v>11214.438632982317</v>
      </c>
      <c r="L146" s="133">
        <f t="shared" si="101"/>
        <v>-16003697.440462315</v>
      </c>
      <c r="M146" s="135">
        <f t="shared" si="107"/>
        <v>-32112643.003312334</v>
      </c>
      <c r="N146" s="135"/>
      <c r="O146" s="133">
        <v>-9947375.9388061538</v>
      </c>
      <c r="P146" s="134">
        <f t="shared" si="108"/>
        <v>-26056321.501656167</v>
      </c>
      <c r="Q146" s="148"/>
      <c r="R146" s="133">
        <v>-6056321.5016561672</v>
      </c>
      <c r="S146" s="134">
        <f t="shared" si="109"/>
        <v>-6056321.5016561672</v>
      </c>
      <c r="T146" s="133">
        <f t="shared" si="102"/>
        <v>-16003697.440462321</v>
      </c>
      <c r="U146" s="191">
        <f t="shared" si="102"/>
        <v>-32112643.003312334</v>
      </c>
      <c r="V146" s="174">
        <v>35030.009999999995</v>
      </c>
      <c r="W146" s="134">
        <f t="shared" si="110"/>
        <v>172717.53999999998</v>
      </c>
      <c r="X146" s="133">
        <f t="shared" si="103"/>
        <v>-6021291.4916561674</v>
      </c>
      <c r="Y146" s="179">
        <f t="shared" si="111"/>
        <v>-5883603.9616561672</v>
      </c>
      <c r="Z146" s="182"/>
      <c r="AA146" s="135"/>
      <c r="AB146" s="177"/>
      <c r="AC146" s="185"/>
    </row>
    <row r="147" spans="1:29" s="107" customFormat="1" ht="12.75" hidden="1" customHeight="1" x14ac:dyDescent="0.2">
      <c r="A147" s="122">
        <v>10</v>
      </c>
      <c r="B147" s="162">
        <v>40695</v>
      </c>
      <c r="C147" s="109"/>
      <c r="D147" s="174">
        <v>99731062.734935537</v>
      </c>
      <c r="E147" s="134">
        <f t="shared" si="104"/>
        <v>683860549.40961325</v>
      </c>
      <c r="F147" s="133">
        <v>96350816.242631003</v>
      </c>
      <c r="G147" s="134">
        <f t="shared" si="105"/>
        <v>712604160.359254</v>
      </c>
      <c r="H147" s="133">
        <f t="shared" si="100"/>
        <v>3380246.4923045337</v>
      </c>
      <c r="I147" s="134">
        <f t="shared" si="100"/>
        <v>-28743610.949640751</v>
      </c>
      <c r="J147" s="133">
        <v>-1180.0440504634753</v>
      </c>
      <c r="K147" s="134">
        <f t="shared" si="106"/>
        <v>10034.394582518842</v>
      </c>
      <c r="L147" s="133">
        <f t="shared" si="101"/>
        <v>3379066.4482540702</v>
      </c>
      <c r="M147" s="135">
        <f t="shared" si="107"/>
        <v>-28733576.555058263</v>
      </c>
      <c r="N147" s="135"/>
      <c r="O147" s="133">
        <v>1689533.2241270356</v>
      </c>
      <c r="P147" s="134">
        <f t="shared" si="108"/>
        <v>-24366788.277529132</v>
      </c>
      <c r="Q147" s="148"/>
      <c r="R147" s="133">
        <v>1689533.2241270356</v>
      </c>
      <c r="S147" s="134">
        <f t="shared" si="109"/>
        <v>-4366788.2775291316</v>
      </c>
      <c r="T147" s="133">
        <f t="shared" si="102"/>
        <v>3379066.4482540712</v>
      </c>
      <c r="U147" s="191">
        <f t="shared" si="102"/>
        <v>-28733576.555058263</v>
      </c>
      <c r="V147" s="174">
        <v>18394.47</v>
      </c>
      <c r="W147" s="134">
        <f t="shared" si="110"/>
        <v>191112.00999999998</v>
      </c>
      <c r="X147" s="133">
        <f t="shared" si="103"/>
        <v>1707927.6941270356</v>
      </c>
      <c r="Y147" s="179">
        <f t="shared" si="111"/>
        <v>-4175676.2675291318</v>
      </c>
      <c r="Z147" s="182"/>
      <c r="AA147" s="135"/>
      <c r="AB147" s="177"/>
      <c r="AC147" s="185"/>
    </row>
    <row r="148" spans="1:29" s="107" customFormat="1" ht="12.75" hidden="1" customHeight="1" x14ac:dyDescent="0.2">
      <c r="A148" s="122">
        <v>10</v>
      </c>
      <c r="B148" s="162">
        <v>40725</v>
      </c>
      <c r="C148" s="178"/>
      <c r="D148" s="174">
        <v>88229727.734935537</v>
      </c>
      <c r="E148" s="134">
        <f t="shared" si="104"/>
        <v>772090277.14454877</v>
      </c>
      <c r="F148" s="133">
        <v>98167272.011221007</v>
      </c>
      <c r="G148" s="134">
        <f t="shared" si="105"/>
        <v>810771432.37047505</v>
      </c>
      <c r="H148" s="133">
        <f t="shared" si="100"/>
        <v>-9937544.2762854695</v>
      </c>
      <c r="I148" s="134">
        <f t="shared" si="100"/>
        <v>-38681155.22592628</v>
      </c>
      <c r="J148" s="133">
        <v>3469.1967068519443</v>
      </c>
      <c r="K148" s="134">
        <f t="shared" si="106"/>
        <v>13503.591289370786</v>
      </c>
      <c r="L148" s="133">
        <f t="shared" si="101"/>
        <v>-9934075.0795786176</v>
      </c>
      <c r="M148" s="135">
        <f t="shared" si="107"/>
        <v>-38667651.634636879</v>
      </c>
      <c r="N148" s="135"/>
      <c r="O148" s="133">
        <v>-4967037.5397893079</v>
      </c>
      <c r="P148" s="134">
        <f t="shared" si="108"/>
        <v>-29333825.817318439</v>
      </c>
      <c r="Q148" s="148"/>
      <c r="R148" s="133">
        <v>-4967037.5397893079</v>
      </c>
      <c r="S148" s="134">
        <f t="shared" si="109"/>
        <v>-9333825.8173184395</v>
      </c>
      <c r="T148" s="133">
        <f t="shared" si="102"/>
        <v>-9934075.0795786157</v>
      </c>
      <c r="U148" s="191">
        <f t="shared" si="102"/>
        <v>-38667651.634636879</v>
      </c>
      <c r="V148" s="174">
        <v>23073.469999999998</v>
      </c>
      <c r="W148" s="134">
        <f t="shared" si="110"/>
        <v>214185.47999999998</v>
      </c>
      <c r="X148" s="133">
        <f t="shared" si="103"/>
        <v>-4943964.0697893081</v>
      </c>
      <c r="Y148" s="179">
        <f t="shared" si="111"/>
        <v>-9119640.337318439</v>
      </c>
      <c r="Z148" s="182"/>
      <c r="AA148" s="135"/>
      <c r="AB148" s="177"/>
      <c r="AC148" s="185"/>
    </row>
    <row r="149" spans="1:29" s="107" customFormat="1" ht="12.75" hidden="1" customHeight="1" x14ac:dyDescent="0.2">
      <c r="A149" s="122">
        <v>10</v>
      </c>
      <c r="B149" s="162">
        <v>40756</v>
      </c>
      <c r="C149" s="178"/>
      <c r="D149" s="174">
        <v>89101046.734935537</v>
      </c>
      <c r="E149" s="134">
        <f t="shared" si="104"/>
        <v>861191323.8794843</v>
      </c>
      <c r="F149" s="133">
        <v>96828232.377148002</v>
      </c>
      <c r="G149" s="134">
        <f t="shared" si="105"/>
        <v>907599664.74762309</v>
      </c>
      <c r="H149" s="174">
        <f t="shared" si="100"/>
        <v>-7727185.6422124654</v>
      </c>
      <c r="I149" s="179">
        <f t="shared" si="100"/>
        <v>-46408340.86813879</v>
      </c>
      <c r="J149" s="174">
        <v>2697.5605076961219</v>
      </c>
      <c r="K149" s="134">
        <f t="shared" si="106"/>
        <v>16201.151797066908</v>
      </c>
      <c r="L149" s="174">
        <f t="shared" si="101"/>
        <v>-7724488.0817047693</v>
      </c>
      <c r="M149" s="135">
        <f t="shared" si="107"/>
        <v>-46392139.716341645</v>
      </c>
      <c r="N149" s="177"/>
      <c r="O149" s="133">
        <v>-1305388.154315725</v>
      </c>
      <c r="P149" s="134">
        <f t="shared" si="108"/>
        <v>-30639213.971634164</v>
      </c>
      <c r="Q149" s="148"/>
      <c r="R149" s="133">
        <v>-6419099.9273890406</v>
      </c>
      <c r="S149" s="134">
        <f t="shared" si="109"/>
        <v>-15752925.74470748</v>
      </c>
      <c r="T149" s="133">
        <f t="shared" si="102"/>
        <v>-7724488.0817047656</v>
      </c>
      <c r="U149" s="191">
        <f t="shared" si="102"/>
        <v>-46392139.716341645</v>
      </c>
      <c r="V149" s="174">
        <v>9233.7899999999991</v>
      </c>
      <c r="W149" s="134">
        <f t="shared" si="110"/>
        <v>223419.27</v>
      </c>
      <c r="X149" s="133">
        <f t="shared" si="103"/>
        <v>-6409866.1373890406</v>
      </c>
      <c r="Y149" s="179">
        <f t="shared" si="111"/>
        <v>-15529506.474707481</v>
      </c>
      <c r="Z149" s="182"/>
      <c r="AA149" s="135"/>
      <c r="AB149" s="177"/>
      <c r="AC149" s="185"/>
    </row>
    <row r="150" spans="1:29" s="107" customFormat="1" ht="12.75" hidden="1" customHeight="1" x14ac:dyDescent="0.2">
      <c r="A150" s="122">
        <v>10</v>
      </c>
      <c r="B150" s="162">
        <v>40787</v>
      </c>
      <c r="C150" s="178"/>
      <c r="D150" s="174">
        <v>101359869.73493554</v>
      </c>
      <c r="E150" s="134">
        <f t="shared" si="104"/>
        <v>962551193.61441982</v>
      </c>
      <c r="F150" s="133">
        <v>98417999.463253006</v>
      </c>
      <c r="G150" s="134">
        <f t="shared" si="105"/>
        <v>1006017664.2108761</v>
      </c>
      <c r="H150" s="174">
        <f t="shared" si="100"/>
        <v>2941870.2716825306</v>
      </c>
      <c r="I150" s="179">
        <f t="shared" si="100"/>
        <v>-43466470.596456289</v>
      </c>
      <c r="J150" s="174">
        <v>-1027.0069118444808</v>
      </c>
      <c r="K150" s="134">
        <f t="shared" si="106"/>
        <v>15174.144885222428</v>
      </c>
      <c r="L150" s="174">
        <f t="shared" si="101"/>
        <v>2940843.2647706862</v>
      </c>
      <c r="M150" s="135">
        <f t="shared" si="107"/>
        <v>-43451296.451570958</v>
      </c>
      <c r="N150" s="177"/>
      <c r="O150" s="133">
        <v>294084.32647706941</v>
      </c>
      <c r="P150" s="134">
        <f t="shared" si="108"/>
        <v>-30345129.645157095</v>
      </c>
      <c r="Q150" s="148"/>
      <c r="R150" s="133">
        <v>2646758.9382936172</v>
      </c>
      <c r="S150" s="134">
        <f t="shared" si="109"/>
        <v>-13106166.806413863</v>
      </c>
      <c r="T150" s="133">
        <f t="shared" si="102"/>
        <v>2940843.2647706866</v>
      </c>
      <c r="U150" s="191">
        <f t="shared" si="102"/>
        <v>-43451296.451570958</v>
      </c>
      <c r="V150" s="174">
        <v>-7422.18</v>
      </c>
      <c r="W150" s="134">
        <f t="shared" si="110"/>
        <v>215997.09</v>
      </c>
      <c r="X150" s="133">
        <f t="shared" si="103"/>
        <v>2639336.7582936171</v>
      </c>
      <c r="Y150" s="179">
        <f t="shared" si="111"/>
        <v>-12890169.716413863</v>
      </c>
      <c r="Z150" s="182"/>
      <c r="AA150" s="135"/>
      <c r="AB150" s="177"/>
      <c r="AC150" s="185"/>
    </row>
    <row r="151" spans="1:29" s="107" customFormat="1" ht="12.75" hidden="1" customHeight="1" x14ac:dyDescent="0.2">
      <c r="A151" s="122">
        <v>10</v>
      </c>
      <c r="B151" s="162">
        <v>40817</v>
      </c>
      <c r="C151" s="178"/>
      <c r="D151" s="174">
        <v>112528515.73493554</v>
      </c>
      <c r="E151" s="134">
        <f t="shared" si="104"/>
        <v>1075079709.3493555</v>
      </c>
      <c r="F151" s="133">
        <v>108689088.710618</v>
      </c>
      <c r="G151" s="134">
        <f t="shared" si="105"/>
        <v>1114706752.921494</v>
      </c>
      <c r="H151" s="174">
        <f t="shared" si="100"/>
        <v>3839427.0243175328</v>
      </c>
      <c r="I151" s="179">
        <f t="shared" si="100"/>
        <v>-39627043.572138548</v>
      </c>
      <c r="J151" s="174">
        <v>-1340.3439741893671</v>
      </c>
      <c r="K151" s="134">
        <f t="shared" si="106"/>
        <v>13833.80091103306</v>
      </c>
      <c r="L151" s="174">
        <f t="shared" si="101"/>
        <v>3838086.6803433434</v>
      </c>
      <c r="M151" s="135">
        <f t="shared" si="107"/>
        <v>-39613209.771227613</v>
      </c>
      <c r="N151" s="177"/>
      <c r="O151" s="133">
        <v>538524.7595432885</v>
      </c>
      <c r="P151" s="134">
        <f t="shared" si="108"/>
        <v>-29806604.885613807</v>
      </c>
      <c r="Q151" s="148"/>
      <c r="R151" s="133">
        <v>3299561.9208000563</v>
      </c>
      <c r="S151" s="134">
        <f t="shared" si="109"/>
        <v>-9806604.8856138065</v>
      </c>
      <c r="T151" s="133">
        <f t="shared" si="102"/>
        <v>3838086.6803433448</v>
      </c>
      <c r="U151" s="191">
        <f t="shared" si="102"/>
        <v>-39613209.771227613</v>
      </c>
      <c r="V151" s="174">
        <v>-313.54000000000002</v>
      </c>
      <c r="W151" s="134">
        <f t="shared" si="110"/>
        <v>215683.55</v>
      </c>
      <c r="X151" s="133">
        <f t="shared" si="103"/>
        <v>3299248.3808000563</v>
      </c>
      <c r="Y151" s="179">
        <f t="shared" si="111"/>
        <v>-9590921.3356138058</v>
      </c>
      <c r="Z151" s="182"/>
      <c r="AA151" s="135"/>
      <c r="AB151" s="177"/>
      <c r="AC151" s="185"/>
    </row>
    <row r="152" spans="1:29" s="107" customFormat="1" ht="12.75" hidden="1" customHeight="1" x14ac:dyDescent="0.2">
      <c r="A152" s="122">
        <v>10</v>
      </c>
      <c r="B152" s="162">
        <v>40848</v>
      </c>
      <c r="C152" s="178"/>
      <c r="D152" s="174">
        <v>130621832.73493554</v>
      </c>
      <c r="E152" s="134">
        <f t="shared" si="104"/>
        <v>1205701542.084291</v>
      </c>
      <c r="F152" s="133">
        <v>128294165.56020801</v>
      </c>
      <c r="G152" s="134">
        <f t="shared" si="105"/>
        <v>1243000918.4817021</v>
      </c>
      <c r="H152" s="174">
        <f t="shared" si="100"/>
        <v>2327667.1747275293</v>
      </c>
      <c r="I152" s="179">
        <f t="shared" si="100"/>
        <v>-37299376.397411108</v>
      </c>
      <c r="J152" s="174">
        <v>-812.58861069753766</v>
      </c>
      <c r="K152" s="134">
        <f t="shared" si="106"/>
        <v>13021.212300335523</v>
      </c>
      <c r="L152" s="174">
        <f t="shared" si="101"/>
        <v>2326854.5861168317</v>
      </c>
      <c r="M152" s="135">
        <f t="shared" si="107"/>
        <v>-37286355.185110778</v>
      </c>
      <c r="N152" s="177"/>
      <c r="O152" s="133">
        <v>1163427.2930584177</v>
      </c>
      <c r="P152" s="134">
        <f t="shared" si="108"/>
        <v>-28643177.592555389</v>
      </c>
      <c r="Q152" s="148"/>
      <c r="R152" s="133">
        <v>1163427.2930584177</v>
      </c>
      <c r="S152" s="134">
        <f t="shared" si="109"/>
        <v>-8643177.5925553888</v>
      </c>
      <c r="T152" s="133">
        <f t="shared" si="102"/>
        <v>2326854.5861168355</v>
      </c>
      <c r="U152" s="191">
        <f t="shared" si="102"/>
        <v>-37286355.185110778</v>
      </c>
      <c r="V152" s="174">
        <v>8329.75</v>
      </c>
      <c r="W152" s="134">
        <f t="shared" si="110"/>
        <v>224013.3</v>
      </c>
      <c r="X152" s="133">
        <f t="shared" si="103"/>
        <v>1171757.0430584177</v>
      </c>
      <c r="Y152" s="179">
        <f t="shared" si="111"/>
        <v>-8419164.2925553881</v>
      </c>
      <c r="Z152" s="182"/>
      <c r="AA152" s="135"/>
      <c r="AB152" s="177"/>
      <c r="AC152" s="185"/>
    </row>
    <row r="153" spans="1:29" s="107" customFormat="1" ht="13.15" hidden="1" customHeight="1" x14ac:dyDescent="0.2">
      <c r="A153" s="122">
        <v>10</v>
      </c>
      <c r="B153" s="162">
        <v>40878</v>
      </c>
      <c r="C153" s="178"/>
      <c r="D153" s="183">
        <v>145965984.73493555</v>
      </c>
      <c r="E153" s="140">
        <f t="shared" si="104"/>
        <v>1351667526.8192265</v>
      </c>
      <c r="F153" s="139">
        <v>143506588.496104</v>
      </c>
      <c r="G153" s="140">
        <f t="shared" si="105"/>
        <v>1386507506.9778061</v>
      </c>
      <c r="H153" s="183">
        <f t="shared" si="100"/>
        <v>2459396.2388315499</v>
      </c>
      <c r="I153" s="161">
        <f t="shared" si="100"/>
        <v>-34839980.158579588</v>
      </c>
      <c r="J153" s="183">
        <v>-858.57522697607055</v>
      </c>
      <c r="K153" s="140">
        <f t="shared" si="106"/>
        <v>12162.637073359452</v>
      </c>
      <c r="L153" s="183">
        <f t="shared" si="101"/>
        <v>2458537.6636045738</v>
      </c>
      <c r="M153" s="141">
        <f t="shared" si="107"/>
        <v>-34827817.521506205</v>
      </c>
      <c r="N153" s="164"/>
      <c r="O153" s="139">
        <v>1229268.8318022862</v>
      </c>
      <c r="P153" s="140">
        <f t="shared" si="108"/>
        <v>-27413908.760753103</v>
      </c>
      <c r="Q153" s="142"/>
      <c r="R153" s="139">
        <v>1229268.8318022862</v>
      </c>
      <c r="S153" s="140">
        <f t="shared" si="109"/>
        <v>-7413908.7607531026</v>
      </c>
      <c r="T153" s="139">
        <f t="shared" si="102"/>
        <v>2458537.6636045724</v>
      </c>
      <c r="U153" s="193">
        <f t="shared" si="102"/>
        <v>-34827817.521506205</v>
      </c>
      <c r="V153" s="183">
        <v>11821.19</v>
      </c>
      <c r="W153" s="140">
        <f t="shared" si="110"/>
        <v>235834.49</v>
      </c>
      <c r="X153" s="139">
        <f t="shared" si="103"/>
        <v>1241090.0218022862</v>
      </c>
      <c r="Y153" s="161">
        <f t="shared" si="111"/>
        <v>-7178074.2707531024</v>
      </c>
      <c r="Z153" s="182"/>
      <c r="AA153" s="135"/>
      <c r="AB153" s="177"/>
      <c r="AC153" s="185"/>
    </row>
    <row r="154" spans="1:29" s="107" customFormat="1" ht="13.15" hidden="1" customHeight="1" x14ac:dyDescent="0.2">
      <c r="A154" s="122"/>
      <c r="B154" s="162"/>
      <c r="C154" s="178"/>
      <c r="D154" s="177"/>
      <c r="E154" s="135"/>
      <c r="F154" s="135"/>
      <c r="G154" s="135"/>
      <c r="H154" s="177"/>
      <c r="I154" s="177"/>
      <c r="J154" s="177"/>
      <c r="K154" s="135"/>
      <c r="L154" s="177"/>
      <c r="M154" s="135"/>
      <c r="N154" s="177"/>
      <c r="O154" s="135"/>
      <c r="P154" s="135"/>
      <c r="Q154" s="148"/>
      <c r="R154" s="135"/>
      <c r="S154" s="135"/>
      <c r="T154" s="135"/>
      <c r="U154" s="192"/>
      <c r="V154" s="177"/>
      <c r="W154" s="135"/>
      <c r="X154" s="135"/>
      <c r="Y154" s="177"/>
      <c r="Z154" s="182"/>
      <c r="AA154" s="135"/>
      <c r="AB154" s="177"/>
      <c r="AC154" s="185"/>
    </row>
    <row r="155" spans="1:29" s="107" customFormat="1" ht="13.15" hidden="1" customHeight="1" x14ac:dyDescent="0.2">
      <c r="A155" s="184" t="s">
        <v>137</v>
      </c>
      <c r="B155" s="162"/>
      <c r="C155" s="178"/>
      <c r="D155" s="177"/>
      <c r="E155" s="135">
        <f>E140+E153</f>
        <v>11046501359.047966</v>
      </c>
      <c r="F155" s="135"/>
      <c r="G155" s="135">
        <f>G140+G153</f>
        <v>11018561010.267376</v>
      </c>
      <c r="H155" s="177"/>
      <c r="I155" s="135">
        <f>I140+I153</f>
        <v>27940348.780589104</v>
      </c>
      <c r="J155" s="177"/>
      <c r="K155" s="135">
        <f>K140+K153</f>
        <v>-21473.485696367374</v>
      </c>
      <c r="L155" s="177"/>
      <c r="M155" s="135"/>
      <c r="N155" s="135">
        <f>N140+M153</f>
        <v>27918873.830475546</v>
      </c>
      <c r="O155" s="135"/>
      <c r="P155" s="135">
        <f>P140+P153</f>
        <v>22446643.956501164</v>
      </c>
      <c r="Q155" s="148"/>
      <c r="R155" s="135"/>
      <c r="S155" s="135">
        <f>S140+S153</f>
        <v>5472229.8383915946</v>
      </c>
      <c r="T155" s="135"/>
      <c r="U155" s="135">
        <f>U140+U153</f>
        <v>27918873.794892766</v>
      </c>
      <c r="V155" s="177"/>
      <c r="W155" s="135">
        <f>W140+W153</f>
        <v>1345807.9000000001</v>
      </c>
      <c r="X155" s="135"/>
      <c r="Y155" s="135">
        <f>Y140+Y153</f>
        <v>6818038.738391595</v>
      </c>
      <c r="Z155" s="182"/>
      <c r="AA155" s="135"/>
      <c r="AB155" s="177"/>
      <c r="AC155" s="185"/>
    </row>
    <row r="156" spans="1:29" s="107" customFormat="1" ht="13.15" hidden="1" customHeight="1" x14ac:dyDescent="0.2">
      <c r="A156" s="122"/>
      <c r="B156" s="162"/>
      <c r="C156" s="178"/>
      <c r="D156" s="177"/>
      <c r="E156" s="135"/>
      <c r="F156" s="135"/>
      <c r="G156" s="135"/>
      <c r="H156" s="177"/>
      <c r="I156" s="177"/>
      <c r="J156" s="177"/>
      <c r="K156" s="135"/>
      <c r="L156" s="177"/>
      <c r="M156" s="135"/>
      <c r="N156" s="177"/>
      <c r="O156" s="135"/>
      <c r="P156" s="135"/>
      <c r="Q156" s="148"/>
      <c r="R156" s="135"/>
      <c r="S156" s="135"/>
      <c r="T156" s="135"/>
      <c r="U156" s="192"/>
      <c r="V156" s="177"/>
      <c r="W156" s="135"/>
      <c r="X156" s="135"/>
      <c r="Y156" s="177"/>
      <c r="Z156" s="182"/>
      <c r="AA156" s="135"/>
      <c r="AB156" s="177"/>
      <c r="AC156" s="185"/>
    </row>
    <row r="157" spans="1:29" s="107" customFormat="1" ht="12.75" hidden="1" customHeight="1" x14ac:dyDescent="0.2">
      <c r="A157" s="122">
        <v>11</v>
      </c>
      <c r="B157" s="162">
        <v>40909</v>
      </c>
      <c r="C157" s="178"/>
      <c r="D157" s="171">
        <v>123262720.53493553</v>
      </c>
      <c r="E157" s="151">
        <f>D157</f>
        <v>123262720.53493553</v>
      </c>
      <c r="F157" s="196">
        <v>135790972.17931199</v>
      </c>
      <c r="G157" s="151">
        <f>F157</f>
        <v>135790972.17931199</v>
      </c>
      <c r="H157" s="171">
        <f t="shared" ref="H157:I168" si="112">D157-F157</f>
        <v>-12528251.644376457</v>
      </c>
      <c r="I157" s="172">
        <f t="shared" si="112"/>
        <v>-12528251.644376457</v>
      </c>
      <c r="J157" s="171">
        <v>4373.6126490514725</v>
      </c>
      <c r="K157" s="151">
        <f>J157</f>
        <v>4373.6126490514725</v>
      </c>
      <c r="L157" s="171">
        <f t="shared" ref="L157:L168" si="113">H157+J157</f>
        <v>-12523878.031727405</v>
      </c>
      <c r="M157" s="176">
        <f>L157</f>
        <v>-12523878.031727405</v>
      </c>
      <c r="N157" s="172"/>
      <c r="O157" s="196">
        <v>-12523878.031727405</v>
      </c>
      <c r="P157" s="151">
        <f>O157</f>
        <v>-12523878.031727405</v>
      </c>
      <c r="Q157" s="148"/>
      <c r="R157" s="196">
        <v>0</v>
      </c>
      <c r="S157" s="151">
        <f>R157</f>
        <v>0</v>
      </c>
      <c r="T157" s="196">
        <f t="shared" ref="T157:U168" si="114">O157+R157</f>
        <v>-12523878.031727405</v>
      </c>
      <c r="U157" s="188">
        <f t="shared" si="114"/>
        <v>-12523878.031727405</v>
      </c>
      <c r="V157" s="171">
        <v>15104.85</v>
      </c>
      <c r="W157" s="151">
        <f>V157</f>
        <v>15104.85</v>
      </c>
      <c r="X157" s="196">
        <f t="shared" ref="X157:X168" si="115">R157+V157</f>
        <v>15104.85</v>
      </c>
      <c r="Y157" s="172">
        <f>X157</f>
        <v>15104.85</v>
      </c>
      <c r="Z157" s="182"/>
      <c r="AA157" s="135"/>
      <c r="AB157" s="177"/>
      <c r="AC157" s="185"/>
    </row>
    <row r="158" spans="1:29" s="107" customFormat="1" ht="12.75" hidden="1" customHeight="1" x14ac:dyDescent="0.2">
      <c r="A158" s="122">
        <v>11</v>
      </c>
      <c r="B158" s="162">
        <v>40940</v>
      </c>
      <c r="C158" s="178"/>
      <c r="D158" s="174">
        <v>118235954.73493554</v>
      </c>
      <c r="E158" s="134">
        <f t="shared" ref="E158:E168" si="116">E157+D158</f>
        <v>241498675.26987106</v>
      </c>
      <c r="F158" s="133">
        <v>120665672.35500899</v>
      </c>
      <c r="G158" s="134">
        <f t="shared" ref="G158:G168" si="117">G157+F158</f>
        <v>256456644.53432098</v>
      </c>
      <c r="H158" s="174">
        <f t="shared" si="112"/>
        <v>-2429717.6200734526</v>
      </c>
      <c r="I158" s="179">
        <f t="shared" si="112"/>
        <v>-14957969.264449924</v>
      </c>
      <c r="J158" s="174">
        <v>848.21442116750404</v>
      </c>
      <c r="K158" s="134">
        <f t="shared" ref="K158:K168" si="118">K157+J158</f>
        <v>5221.8270702189766</v>
      </c>
      <c r="L158" s="174">
        <f t="shared" si="113"/>
        <v>-2428869.4056522851</v>
      </c>
      <c r="M158" s="135">
        <f t="shared" ref="M158:M168" si="119">M157+L158</f>
        <v>-14952747.43737969</v>
      </c>
      <c r="N158" s="179"/>
      <c r="O158" s="133">
        <v>-2428869.4056522846</v>
      </c>
      <c r="P158" s="134">
        <f t="shared" ref="P158:P168" si="120">P157+O158</f>
        <v>-14952747.43737969</v>
      </c>
      <c r="Q158" s="148"/>
      <c r="R158" s="133">
        <v>0</v>
      </c>
      <c r="S158" s="134">
        <f t="shared" ref="S158:S168" si="121">R158+S157</f>
        <v>0</v>
      </c>
      <c r="T158" s="133">
        <f t="shared" si="114"/>
        <v>-2428869.4056522846</v>
      </c>
      <c r="U158" s="191">
        <f t="shared" si="114"/>
        <v>-14952747.43737969</v>
      </c>
      <c r="V158" s="177">
        <v>14130.34</v>
      </c>
      <c r="W158" s="134">
        <f t="shared" ref="W158:W168" si="122">W157+V158</f>
        <v>29235.190000000002</v>
      </c>
      <c r="X158" s="133">
        <f t="shared" si="115"/>
        <v>14130.34</v>
      </c>
      <c r="Y158" s="179">
        <f t="shared" ref="Y158:Y168" si="123">X158+Y157</f>
        <v>29235.190000000002</v>
      </c>
      <c r="Z158" s="182"/>
      <c r="AA158" s="135"/>
      <c r="AB158" s="177"/>
      <c r="AC158" s="185"/>
    </row>
    <row r="159" spans="1:29" s="107" customFormat="1" ht="12.75" hidden="1" customHeight="1" x14ac:dyDescent="0.2">
      <c r="A159" s="122">
        <v>11</v>
      </c>
      <c r="B159" s="162">
        <v>40969</v>
      </c>
      <c r="C159" s="178"/>
      <c r="D159" s="133">
        <v>111205982.73493554</v>
      </c>
      <c r="E159" s="134">
        <f t="shared" si="116"/>
        <v>352704658.00480658</v>
      </c>
      <c r="F159" s="135">
        <v>127836729.50910899</v>
      </c>
      <c r="G159" s="134">
        <f t="shared" si="117"/>
        <v>384293374.04342997</v>
      </c>
      <c r="H159" s="177">
        <f t="shared" si="112"/>
        <v>-16630746.774173453</v>
      </c>
      <c r="I159" s="135">
        <f t="shared" si="112"/>
        <v>-31588716.038623393</v>
      </c>
      <c r="J159" s="133">
        <v>5805.7936988640577</v>
      </c>
      <c r="K159" s="135">
        <f t="shared" si="118"/>
        <v>11027.620769083034</v>
      </c>
      <c r="L159" s="133">
        <f t="shared" si="113"/>
        <v>-16624940.980474589</v>
      </c>
      <c r="M159" s="135">
        <f t="shared" si="119"/>
        <v>-31577688.417854279</v>
      </c>
      <c r="N159" s="135"/>
      <c r="O159" s="133">
        <v>-10836096.77154745</v>
      </c>
      <c r="P159" s="135">
        <f t="shared" si="120"/>
        <v>-25788844.20892714</v>
      </c>
      <c r="Q159" s="148"/>
      <c r="R159" s="133">
        <v>-5788844.2089271396</v>
      </c>
      <c r="S159" s="135">
        <f t="shared" si="121"/>
        <v>-5788844.2089271396</v>
      </c>
      <c r="T159" s="133">
        <f t="shared" si="114"/>
        <v>-16624940.980474589</v>
      </c>
      <c r="U159" s="192">
        <f t="shared" si="114"/>
        <v>-31577688.417854279</v>
      </c>
      <c r="V159" s="174">
        <v>14589.41</v>
      </c>
      <c r="W159" s="135">
        <f t="shared" si="122"/>
        <v>43824.600000000006</v>
      </c>
      <c r="X159" s="133">
        <f t="shared" si="115"/>
        <v>-5774254.7989271395</v>
      </c>
      <c r="Y159" s="134">
        <f t="shared" si="123"/>
        <v>-5745019.6089271391</v>
      </c>
      <c r="Z159" s="182"/>
      <c r="AA159" s="135"/>
      <c r="AB159" s="177"/>
      <c r="AC159" s="185"/>
    </row>
    <row r="160" spans="1:29" s="107" customFormat="1" ht="13.15" hidden="1" customHeight="1" x14ac:dyDescent="0.2">
      <c r="A160" s="122">
        <v>11</v>
      </c>
      <c r="B160" s="162">
        <v>41000</v>
      </c>
      <c r="C160" s="178"/>
      <c r="D160" s="133">
        <v>85619305.734935537</v>
      </c>
      <c r="E160" s="134">
        <f t="shared" si="116"/>
        <v>438323963.7397421</v>
      </c>
      <c r="F160" s="135">
        <v>104780583.90085199</v>
      </c>
      <c r="G160" s="134">
        <f t="shared" si="117"/>
        <v>489073957.94428194</v>
      </c>
      <c r="H160" s="174">
        <f t="shared" si="112"/>
        <v>-19161278.165916458</v>
      </c>
      <c r="I160" s="179">
        <f t="shared" si="112"/>
        <v>-50749994.204539835</v>
      </c>
      <c r="J160" s="174">
        <v>6689.2022077217698</v>
      </c>
      <c r="K160" s="134">
        <f t="shared" si="118"/>
        <v>17716.822976804804</v>
      </c>
      <c r="L160" s="174">
        <f t="shared" si="113"/>
        <v>-19154588.963708736</v>
      </c>
      <c r="M160" s="135">
        <f t="shared" si="119"/>
        <v>-50732277.381563015</v>
      </c>
      <c r="N160" s="177"/>
      <c r="O160" s="133">
        <v>-5284383.5292291641</v>
      </c>
      <c r="P160" s="134">
        <f t="shared" si="120"/>
        <v>-31073227.738156304</v>
      </c>
      <c r="Q160" s="148"/>
      <c r="R160" s="133">
        <v>-13870205.434479572</v>
      </c>
      <c r="S160" s="134">
        <f t="shared" si="121"/>
        <v>-19659049.643406712</v>
      </c>
      <c r="T160" s="133">
        <f t="shared" si="114"/>
        <v>-19154588.963708736</v>
      </c>
      <c r="U160" s="191">
        <f t="shared" si="114"/>
        <v>-50732277.381563015</v>
      </c>
      <c r="V160" s="177">
        <v>-2080.77</v>
      </c>
      <c r="W160" s="134">
        <f t="shared" si="122"/>
        <v>41743.830000000009</v>
      </c>
      <c r="X160" s="133">
        <f t="shared" si="115"/>
        <v>-13872286.204479571</v>
      </c>
      <c r="Y160" s="179">
        <f t="shared" si="123"/>
        <v>-19617305.81340671</v>
      </c>
      <c r="Z160" s="182"/>
      <c r="AA160" s="135"/>
      <c r="AB160" s="177"/>
      <c r="AC160" s="185"/>
    </row>
    <row r="161" spans="1:29" s="107" customFormat="1" ht="15" hidden="1" customHeight="1" x14ac:dyDescent="0.2">
      <c r="A161" s="122">
        <v>11</v>
      </c>
      <c r="B161" s="162">
        <v>41030</v>
      </c>
      <c r="C161" s="178"/>
      <c r="D161" s="133">
        <v>88333769.565757453</v>
      </c>
      <c r="E161" s="134">
        <f t="shared" si="116"/>
        <v>526657733.30549955</v>
      </c>
      <c r="F161" s="133">
        <v>97916638.550060034</v>
      </c>
      <c r="G161" s="134">
        <f t="shared" si="117"/>
        <v>586990596.49434197</v>
      </c>
      <c r="H161" s="133">
        <f t="shared" si="112"/>
        <v>-9582868.9843025804</v>
      </c>
      <c r="I161" s="134">
        <f t="shared" si="112"/>
        <v>-60332863.188842416</v>
      </c>
      <c r="J161" s="133">
        <v>3332.5817954540253</v>
      </c>
      <c r="K161" s="134">
        <f t="shared" si="118"/>
        <v>21049.404772258829</v>
      </c>
      <c r="L161" s="133">
        <f t="shared" si="113"/>
        <v>-9579536.4025071263</v>
      </c>
      <c r="M161" s="135">
        <f t="shared" si="119"/>
        <v>-60311813.784070142</v>
      </c>
      <c r="N161" s="135"/>
      <c r="O161" s="133">
        <v>-957953.64025070891</v>
      </c>
      <c r="P161" s="134">
        <f t="shared" si="120"/>
        <v>-32031181.378407013</v>
      </c>
      <c r="Q161" s="148"/>
      <c r="R161" s="133">
        <v>-8621582.7622564156</v>
      </c>
      <c r="S161" s="134">
        <f t="shared" si="121"/>
        <v>-28280632.405663125</v>
      </c>
      <c r="T161" s="133">
        <f t="shared" si="114"/>
        <v>-9579536.4025071245</v>
      </c>
      <c r="U161" s="191">
        <f t="shared" si="114"/>
        <v>-60311813.784070134</v>
      </c>
      <c r="V161" s="177">
        <v>-39927.19</v>
      </c>
      <c r="W161" s="134">
        <f t="shared" si="122"/>
        <v>1816.6400000000067</v>
      </c>
      <c r="X161" s="133">
        <f t="shared" si="115"/>
        <v>-8661509.952256415</v>
      </c>
      <c r="Y161" s="179">
        <f t="shared" si="123"/>
        <v>-28278815.765663125</v>
      </c>
      <c r="Z161" s="182"/>
      <c r="AA161" s="135"/>
      <c r="AB161" s="177"/>
      <c r="AC161" s="185"/>
    </row>
    <row r="162" spans="1:29" s="107" customFormat="1" ht="12.75" hidden="1" customHeight="1" x14ac:dyDescent="0.2">
      <c r="A162" s="122">
        <v>11</v>
      </c>
      <c r="B162" s="162">
        <v>41061</v>
      </c>
      <c r="C162" s="109"/>
      <c r="D162" s="174">
        <v>93099490.721351057</v>
      </c>
      <c r="E162" s="134">
        <f t="shared" si="116"/>
        <v>619757224.02685058</v>
      </c>
      <c r="F162" s="133">
        <v>90778201.359846011</v>
      </c>
      <c r="G162" s="134">
        <f t="shared" si="117"/>
        <v>677768797.85418797</v>
      </c>
      <c r="H162" s="133">
        <f t="shared" si="112"/>
        <v>2321289.3615050465</v>
      </c>
      <c r="I162" s="134">
        <f t="shared" si="112"/>
        <v>-58011573.827337384</v>
      </c>
      <c r="J162" s="133">
        <v>-805.02315056975931</v>
      </c>
      <c r="K162" s="134">
        <f t="shared" si="118"/>
        <v>20244.38162168907</v>
      </c>
      <c r="L162" s="133">
        <f t="shared" si="113"/>
        <v>2320484.3383544767</v>
      </c>
      <c r="M162" s="135">
        <f t="shared" si="119"/>
        <v>-57991329.445715666</v>
      </c>
      <c r="N162" s="135"/>
      <c r="O162" s="133">
        <v>232048.43383544683</v>
      </c>
      <c r="P162" s="134">
        <f t="shared" si="120"/>
        <v>-31799132.944571566</v>
      </c>
      <c r="Q162" s="148"/>
      <c r="R162" s="133">
        <v>2088435.904519029</v>
      </c>
      <c r="S162" s="134">
        <f t="shared" si="121"/>
        <v>-26192196.501144096</v>
      </c>
      <c r="T162" s="133">
        <f t="shared" si="114"/>
        <v>2320484.3383544758</v>
      </c>
      <c r="U162" s="191">
        <f t="shared" si="114"/>
        <v>-57991329.445715666</v>
      </c>
      <c r="V162" s="177">
        <v>-60740.6</v>
      </c>
      <c r="W162" s="134">
        <f t="shared" si="122"/>
        <v>-58923.959999999992</v>
      </c>
      <c r="X162" s="133">
        <f t="shared" si="115"/>
        <v>2027695.3045190289</v>
      </c>
      <c r="Y162" s="179">
        <f t="shared" si="123"/>
        <v>-26251120.461144097</v>
      </c>
      <c r="Z162" s="182"/>
      <c r="AA162" s="135"/>
      <c r="AB162" s="177"/>
      <c r="AC162" s="185"/>
    </row>
    <row r="163" spans="1:29" s="107" customFormat="1" ht="12.75" hidden="1" customHeight="1" x14ac:dyDescent="0.2">
      <c r="A163" s="122">
        <v>11</v>
      </c>
      <c r="B163" s="162">
        <v>41091</v>
      </c>
      <c r="C163" s="178"/>
      <c r="D163" s="174">
        <v>98008706.721351057</v>
      </c>
      <c r="E163" s="134">
        <f t="shared" si="116"/>
        <v>717765930.74820161</v>
      </c>
      <c r="F163" s="133">
        <v>95873017.639555007</v>
      </c>
      <c r="G163" s="134">
        <f t="shared" si="117"/>
        <v>773641815.49374294</v>
      </c>
      <c r="H163" s="133">
        <f t="shared" si="112"/>
        <v>2135689.0817960501</v>
      </c>
      <c r="I163" s="134">
        <f t="shared" si="112"/>
        <v>-55875884.745541334</v>
      </c>
      <c r="J163" s="133">
        <v>-740.65697356685996</v>
      </c>
      <c r="K163" s="134">
        <f t="shared" si="118"/>
        <v>19503.72464812221</v>
      </c>
      <c r="L163" s="133">
        <f t="shared" si="113"/>
        <v>2134948.4248224832</v>
      </c>
      <c r="M163" s="135">
        <f t="shared" si="119"/>
        <v>-55856381.020893186</v>
      </c>
      <c r="N163" s="135"/>
      <c r="O163" s="133">
        <v>213494.84248225018</v>
      </c>
      <c r="P163" s="134">
        <f t="shared" si="120"/>
        <v>-31585638.102089316</v>
      </c>
      <c r="Q163" s="148"/>
      <c r="R163" s="133">
        <v>1921453.5823402256</v>
      </c>
      <c r="S163" s="134">
        <f t="shared" si="121"/>
        <v>-24270742.918803871</v>
      </c>
      <c r="T163" s="133">
        <f t="shared" si="114"/>
        <v>2134948.4248224758</v>
      </c>
      <c r="U163" s="191">
        <f t="shared" si="114"/>
        <v>-55856381.020893186</v>
      </c>
      <c r="V163" s="177">
        <v>-57021.7</v>
      </c>
      <c r="W163" s="134">
        <f t="shared" si="122"/>
        <v>-115945.65999999999</v>
      </c>
      <c r="X163" s="133">
        <f t="shared" si="115"/>
        <v>1864431.8823402256</v>
      </c>
      <c r="Y163" s="179">
        <f t="shared" si="123"/>
        <v>-24386688.578803871</v>
      </c>
      <c r="Z163" s="182"/>
      <c r="AA163" s="135"/>
      <c r="AB163" s="177"/>
      <c r="AC163" s="185"/>
    </row>
    <row r="164" spans="1:29" s="107" customFormat="1" ht="12.75" hidden="1" customHeight="1" x14ac:dyDescent="0.2">
      <c r="A164" s="122">
        <v>11</v>
      </c>
      <c r="B164" s="162">
        <v>41122</v>
      </c>
      <c r="C164" s="178"/>
      <c r="D164" s="174">
        <v>100026521.72135106</v>
      </c>
      <c r="E164" s="134">
        <f t="shared" si="116"/>
        <v>817792452.46955264</v>
      </c>
      <c r="F164" s="133">
        <v>97925915.485358998</v>
      </c>
      <c r="G164" s="134">
        <f t="shared" si="117"/>
        <v>871567730.9791019</v>
      </c>
      <c r="H164" s="174">
        <f t="shared" si="112"/>
        <v>2100606.2359920591</v>
      </c>
      <c r="I164" s="179">
        <f t="shared" si="112"/>
        <v>-53775278.50954926</v>
      </c>
      <c r="J164" s="174">
        <v>-728.49024264188483</v>
      </c>
      <c r="K164" s="134">
        <f t="shared" si="118"/>
        <v>18775.234405480325</v>
      </c>
      <c r="L164" s="174">
        <f t="shared" si="113"/>
        <v>2099877.7457494172</v>
      </c>
      <c r="M164" s="135">
        <f t="shared" si="119"/>
        <v>-53756503.275143772</v>
      </c>
      <c r="N164" s="177"/>
      <c r="O164" s="133">
        <v>209987.77457493916</v>
      </c>
      <c r="P164" s="134">
        <f t="shared" si="120"/>
        <v>-31375650.327514376</v>
      </c>
      <c r="Q164" s="148"/>
      <c r="R164" s="133">
        <v>1889889.9711744785</v>
      </c>
      <c r="S164" s="134">
        <f t="shared" si="121"/>
        <v>-22380852.947629392</v>
      </c>
      <c r="T164" s="133">
        <f t="shared" si="114"/>
        <v>2099877.7457494177</v>
      </c>
      <c r="U164" s="191">
        <f t="shared" si="114"/>
        <v>-53756503.275143772</v>
      </c>
      <c r="V164" s="177">
        <v>-51720.77</v>
      </c>
      <c r="W164" s="134">
        <f t="shared" si="122"/>
        <v>-167666.43</v>
      </c>
      <c r="X164" s="133">
        <f t="shared" si="115"/>
        <v>1838169.2011744785</v>
      </c>
      <c r="Y164" s="179">
        <f t="shared" si="123"/>
        <v>-22548519.377629392</v>
      </c>
      <c r="Z164" s="182"/>
      <c r="AA164" s="135"/>
      <c r="AB164" s="177"/>
      <c r="AC164" s="185"/>
    </row>
    <row r="165" spans="1:29" s="107" customFormat="1" ht="12.75" hidden="1" customHeight="1" x14ac:dyDescent="0.2">
      <c r="A165" s="122">
        <v>11</v>
      </c>
      <c r="B165" s="162">
        <v>41153</v>
      </c>
      <c r="C165" s="178"/>
      <c r="D165" s="174">
        <v>103971056.72135106</v>
      </c>
      <c r="E165" s="134">
        <f t="shared" si="116"/>
        <v>921763509.19090366</v>
      </c>
      <c r="F165" s="133">
        <v>90086183.275517002</v>
      </c>
      <c r="G165" s="134">
        <f t="shared" si="117"/>
        <v>961653914.25461888</v>
      </c>
      <c r="H165" s="174">
        <f t="shared" si="112"/>
        <v>13884873.445834056</v>
      </c>
      <c r="I165" s="179">
        <f t="shared" si="112"/>
        <v>-39890405.063715219</v>
      </c>
      <c r="J165" s="174">
        <v>-4815.2741110157222</v>
      </c>
      <c r="K165" s="134">
        <f t="shared" si="118"/>
        <v>13959.960294464603</v>
      </c>
      <c r="L165" s="174">
        <f t="shared" si="113"/>
        <v>13880058.17172304</v>
      </c>
      <c r="M165" s="135">
        <f t="shared" si="119"/>
        <v>-39876445.103420734</v>
      </c>
      <c r="N165" s="177"/>
      <c r="O165" s="133">
        <v>1437427.7758040093</v>
      </c>
      <c r="P165" s="134">
        <f t="shared" si="120"/>
        <v>-29938222.551710367</v>
      </c>
      <c r="Q165" s="148"/>
      <c r="R165" s="133">
        <v>12442630.395919027</v>
      </c>
      <c r="S165" s="134">
        <f t="shared" si="121"/>
        <v>-9938222.5517103653</v>
      </c>
      <c r="T165" s="133">
        <f t="shared" si="114"/>
        <v>13880058.171723036</v>
      </c>
      <c r="U165" s="191">
        <f t="shared" si="114"/>
        <v>-39876445.103420734</v>
      </c>
      <c r="V165" s="177">
        <v>-44058.97</v>
      </c>
      <c r="W165" s="134">
        <f t="shared" si="122"/>
        <v>-211725.4</v>
      </c>
      <c r="X165" s="133">
        <f t="shared" si="115"/>
        <v>12398571.425919026</v>
      </c>
      <c r="Y165" s="179">
        <f t="shared" si="123"/>
        <v>-10149947.951710366</v>
      </c>
      <c r="Z165" s="182"/>
      <c r="AA165" s="135"/>
      <c r="AB165" s="177"/>
      <c r="AC165" s="185"/>
    </row>
    <row r="166" spans="1:29" s="107" customFormat="1" ht="12.75" hidden="1" customHeight="1" x14ac:dyDescent="0.2">
      <c r="A166" s="122">
        <v>11</v>
      </c>
      <c r="B166" s="162">
        <v>41183</v>
      </c>
      <c r="C166" s="178"/>
      <c r="D166" s="174">
        <v>110736944.72135106</v>
      </c>
      <c r="E166" s="134">
        <f t="shared" si="116"/>
        <v>1032500453.9122547</v>
      </c>
      <c r="F166" s="133">
        <v>105762923.324331</v>
      </c>
      <c r="G166" s="134">
        <f t="shared" si="117"/>
        <v>1067416837.5789499</v>
      </c>
      <c r="H166" s="174">
        <f t="shared" si="112"/>
        <v>4974021.3970200568</v>
      </c>
      <c r="I166" s="179">
        <f t="shared" si="112"/>
        <v>-34916383.666695237</v>
      </c>
      <c r="J166" s="174">
        <v>-1724.9906204864383</v>
      </c>
      <c r="K166" s="134">
        <f t="shared" si="118"/>
        <v>12234.969673978165</v>
      </c>
      <c r="L166" s="174">
        <f t="shared" si="113"/>
        <v>4972296.4063995704</v>
      </c>
      <c r="M166" s="135">
        <f t="shared" si="119"/>
        <v>-34904148.697021164</v>
      </c>
      <c r="N166" s="177"/>
      <c r="O166" s="133">
        <v>2486148.2031997852</v>
      </c>
      <c r="P166" s="134">
        <f t="shared" si="120"/>
        <v>-27452074.348510582</v>
      </c>
      <c r="Q166" s="148"/>
      <c r="R166" s="133">
        <v>2486148.2031997852</v>
      </c>
      <c r="S166" s="134">
        <f t="shared" si="121"/>
        <v>-7452074.3485105801</v>
      </c>
      <c r="T166" s="133">
        <f t="shared" si="114"/>
        <v>4972296.4063995704</v>
      </c>
      <c r="U166" s="191">
        <f t="shared" si="114"/>
        <v>-34904148.697021164</v>
      </c>
      <c r="V166" s="177">
        <v>-12106</v>
      </c>
      <c r="W166" s="134">
        <f t="shared" si="122"/>
        <v>-223831.4</v>
      </c>
      <c r="X166" s="133">
        <f t="shared" si="115"/>
        <v>2474042.2031997852</v>
      </c>
      <c r="Y166" s="179">
        <f t="shared" si="123"/>
        <v>-7675905.7485105805</v>
      </c>
      <c r="Z166" s="182"/>
      <c r="AA166" s="135"/>
      <c r="AB166" s="177"/>
      <c r="AC166" s="185"/>
    </row>
    <row r="167" spans="1:29" s="107" customFormat="1" ht="12.75" hidden="1" customHeight="1" x14ac:dyDescent="0.2">
      <c r="A167" s="122">
        <v>11</v>
      </c>
      <c r="B167" s="162">
        <v>41214</v>
      </c>
      <c r="C167" s="178"/>
      <c r="D167" s="174">
        <v>125413021.72135106</v>
      </c>
      <c r="E167" s="134">
        <f t="shared" si="116"/>
        <v>1157913475.6336057</v>
      </c>
      <c r="F167" s="133">
        <v>116823320.76680201</v>
      </c>
      <c r="G167" s="134">
        <f t="shared" si="117"/>
        <v>1184240158.345752</v>
      </c>
      <c r="H167" s="174">
        <f t="shared" si="112"/>
        <v>8589700.9545490444</v>
      </c>
      <c r="I167" s="179">
        <f t="shared" si="112"/>
        <v>-26326682.712146282</v>
      </c>
      <c r="J167" s="174">
        <v>-2978.9082910381258</v>
      </c>
      <c r="K167" s="134">
        <f t="shared" si="118"/>
        <v>9256.061382940039</v>
      </c>
      <c r="L167" s="174">
        <f t="shared" si="113"/>
        <v>8586722.0462580062</v>
      </c>
      <c r="M167" s="135">
        <f t="shared" si="119"/>
        <v>-26317426.650763158</v>
      </c>
      <c r="N167" s="177"/>
      <c r="O167" s="133">
        <v>4293361.023129005</v>
      </c>
      <c r="P167" s="134">
        <f t="shared" si="120"/>
        <v>-23158713.325381577</v>
      </c>
      <c r="Q167" s="148"/>
      <c r="R167" s="133">
        <v>4293361.0231290031</v>
      </c>
      <c r="S167" s="134">
        <f t="shared" si="121"/>
        <v>-3158713.325381577</v>
      </c>
      <c r="T167" s="133">
        <f t="shared" si="114"/>
        <v>8586722.0462580081</v>
      </c>
      <c r="U167" s="191">
        <f t="shared" si="114"/>
        <v>-26317426.650763154</v>
      </c>
      <c r="V167" s="177">
        <v>-4906.34</v>
      </c>
      <c r="W167" s="134">
        <f t="shared" si="122"/>
        <v>-228737.74</v>
      </c>
      <c r="X167" s="133">
        <f t="shared" si="115"/>
        <v>4288454.6831290033</v>
      </c>
      <c r="Y167" s="179">
        <f t="shared" si="123"/>
        <v>-3387451.0653815772</v>
      </c>
      <c r="Z167" s="182"/>
      <c r="AA167" s="135"/>
      <c r="AB167" s="177"/>
      <c r="AC167" s="185"/>
    </row>
    <row r="168" spans="1:29" s="107" customFormat="1" ht="13.7" hidden="1" customHeight="1" x14ac:dyDescent="0.2">
      <c r="A168" s="122">
        <v>11</v>
      </c>
      <c r="B168" s="162">
        <v>41244</v>
      </c>
      <c r="C168" s="178"/>
      <c r="D168" s="183">
        <v>133466915.72135106</v>
      </c>
      <c r="E168" s="140">
        <f t="shared" si="116"/>
        <v>1291380391.3549569</v>
      </c>
      <c r="F168" s="139">
        <v>132793819.597855</v>
      </c>
      <c r="G168" s="140">
        <f t="shared" si="117"/>
        <v>1317033977.9436071</v>
      </c>
      <c r="H168" s="183">
        <f t="shared" si="112"/>
        <v>673096.1234960556</v>
      </c>
      <c r="I168" s="161">
        <f t="shared" si="112"/>
        <v>-25653586.588650227</v>
      </c>
      <c r="J168" s="183">
        <v>-233.42973562842235</v>
      </c>
      <c r="K168" s="140">
        <f t="shared" si="118"/>
        <v>9022.6316473116167</v>
      </c>
      <c r="L168" s="183">
        <f t="shared" si="113"/>
        <v>672862.69376042718</v>
      </c>
      <c r="M168" s="141">
        <f t="shared" si="119"/>
        <v>-25644563.957002729</v>
      </c>
      <c r="N168" s="164"/>
      <c r="O168" s="139">
        <v>336431.34688021243</v>
      </c>
      <c r="P168" s="140">
        <f t="shared" si="120"/>
        <v>-22822281.978501365</v>
      </c>
      <c r="Q168" s="142"/>
      <c r="R168" s="139">
        <v>336431.34688021429</v>
      </c>
      <c r="S168" s="140">
        <f t="shared" si="121"/>
        <v>-2822281.9785013627</v>
      </c>
      <c r="T168" s="139">
        <f t="shared" si="114"/>
        <v>672862.69376042672</v>
      </c>
      <c r="U168" s="193">
        <f t="shared" si="114"/>
        <v>-25644563.957002729</v>
      </c>
      <c r="V168" s="183">
        <v>6415.8899999999994</v>
      </c>
      <c r="W168" s="140">
        <f t="shared" si="122"/>
        <v>-222321.84999999998</v>
      </c>
      <c r="X168" s="139">
        <f t="shared" si="115"/>
        <v>342847.2368802143</v>
      </c>
      <c r="Y168" s="161">
        <f t="shared" si="123"/>
        <v>-3044603.8285013628</v>
      </c>
      <c r="Z168" s="182"/>
      <c r="AA168" s="135"/>
      <c r="AB168" s="177"/>
      <c r="AC168" s="185"/>
    </row>
    <row r="169" spans="1:29" s="107" customFormat="1" ht="13.7" hidden="1" customHeight="1" x14ac:dyDescent="0.2">
      <c r="A169" s="122"/>
      <c r="B169" s="162"/>
      <c r="C169" s="178"/>
      <c r="D169" s="177"/>
      <c r="E169" s="135"/>
      <c r="F169" s="135"/>
      <c r="G169" s="135"/>
      <c r="H169" s="177"/>
      <c r="I169" s="177"/>
      <c r="J169" s="177"/>
      <c r="K169" s="135"/>
      <c r="L169" s="177"/>
      <c r="M169" s="135"/>
      <c r="N169" s="177"/>
      <c r="O169" s="135"/>
      <c r="P169" s="135"/>
      <c r="Q169" s="148"/>
      <c r="R169" s="135"/>
      <c r="S169" s="135"/>
      <c r="T169" s="135"/>
      <c r="U169" s="192"/>
      <c r="V169" s="177"/>
      <c r="W169" s="135"/>
      <c r="X169" s="135"/>
      <c r="Y169" s="177"/>
      <c r="Z169" s="182"/>
      <c r="AA169" s="135"/>
      <c r="AB169" s="177"/>
      <c r="AC169" s="185"/>
    </row>
    <row r="170" spans="1:29" s="107" customFormat="1" ht="15" hidden="1" customHeight="1" x14ac:dyDescent="0.2">
      <c r="A170" s="184" t="s">
        <v>138</v>
      </c>
      <c r="B170" s="162"/>
      <c r="C170" s="178"/>
      <c r="D170" s="177"/>
      <c r="E170" s="135">
        <f>E155+E168</f>
        <v>12337881750.402924</v>
      </c>
      <c r="F170" s="135"/>
      <c r="G170" s="135">
        <f>G155+G168</f>
        <v>12335594988.210983</v>
      </c>
      <c r="H170" s="177"/>
      <c r="I170" s="135">
        <f>I155+I168</f>
        <v>2286762.1919388771</v>
      </c>
      <c r="J170" s="177"/>
      <c r="K170" s="135">
        <f>K155+K168</f>
        <v>-12450.854049055757</v>
      </c>
      <c r="L170" s="177"/>
      <c r="M170" s="135"/>
      <c r="N170" s="135">
        <f>N155+M168</f>
        <v>2274309.8734728172</v>
      </c>
      <c r="O170" s="135"/>
      <c r="P170" s="135">
        <f>P155+P168</f>
        <v>-375638.02200020105</v>
      </c>
      <c r="Q170" s="148"/>
      <c r="R170" s="135"/>
      <c r="S170" s="135">
        <f>S155+S168</f>
        <v>2649947.8598902319</v>
      </c>
      <c r="T170" s="135"/>
      <c r="U170" s="135">
        <f>U155+U168</f>
        <v>2274309.8378900364</v>
      </c>
      <c r="V170" s="177"/>
      <c r="W170" s="135">
        <f>W155+W168</f>
        <v>1123486.0500000003</v>
      </c>
      <c r="X170" s="135"/>
      <c r="Y170" s="135">
        <f>Y155+Y168</f>
        <v>3773434.9098902321</v>
      </c>
      <c r="Z170" s="182"/>
      <c r="AA170" s="135"/>
      <c r="AB170" s="177"/>
      <c r="AC170" s="185"/>
    </row>
    <row r="171" spans="1:29" s="107" customFormat="1" ht="13.7" hidden="1" customHeight="1" x14ac:dyDescent="0.2">
      <c r="A171" s="122"/>
      <c r="B171" s="162"/>
      <c r="C171" s="178"/>
      <c r="D171" s="177"/>
      <c r="E171" s="135"/>
      <c r="F171" s="135"/>
      <c r="G171" s="135"/>
      <c r="H171" s="177"/>
      <c r="I171" s="177"/>
      <c r="J171" s="177"/>
      <c r="K171" s="135"/>
      <c r="L171" s="177"/>
      <c r="M171" s="135"/>
      <c r="N171" s="177"/>
      <c r="O171" s="135"/>
      <c r="P171" s="135"/>
      <c r="Q171" s="148"/>
      <c r="R171" s="135"/>
      <c r="S171" s="135"/>
      <c r="T171" s="135"/>
      <c r="U171" s="192"/>
      <c r="V171" s="177"/>
      <c r="W171" s="135"/>
      <c r="X171" s="135"/>
      <c r="Y171" s="177"/>
      <c r="Z171" s="182"/>
      <c r="AA171" s="135"/>
      <c r="AB171" s="177"/>
      <c r="AC171" s="185"/>
    </row>
    <row r="172" spans="1:29" s="107" customFormat="1" ht="12.75" hidden="1" customHeight="1" x14ac:dyDescent="0.2">
      <c r="A172" s="122">
        <v>12</v>
      </c>
      <c r="B172" s="162">
        <v>41275</v>
      </c>
      <c r="C172" s="178"/>
      <c r="D172" s="171">
        <v>129564185.85135105</v>
      </c>
      <c r="E172" s="151">
        <f>D172</f>
        <v>129564185.85135105</v>
      </c>
      <c r="F172" s="202">
        <v>141097103.54227802</v>
      </c>
      <c r="G172" s="151">
        <f>F172</f>
        <v>141097103.54227802</v>
      </c>
      <c r="H172" s="171">
        <f t="shared" ref="H172:I183" si="124">D172-F172</f>
        <v>-11532917.690926969</v>
      </c>
      <c r="I172" s="172">
        <f t="shared" si="124"/>
        <v>-11532917.690926969</v>
      </c>
      <c r="J172" s="202">
        <v>3999.6158552132547</v>
      </c>
      <c r="K172" s="151">
        <f>J172</f>
        <v>3999.6158552132547</v>
      </c>
      <c r="L172" s="171">
        <f t="shared" ref="L172:L183" si="125">H172+J172</f>
        <v>-11528918.075071756</v>
      </c>
      <c r="M172" s="176">
        <f>L172</f>
        <v>-11528918.075071756</v>
      </c>
      <c r="N172" s="172"/>
      <c r="O172" s="202">
        <v>-11528918.075071756</v>
      </c>
      <c r="P172" s="151">
        <f>O172</f>
        <v>-11528918.075071756</v>
      </c>
      <c r="Q172" s="148"/>
      <c r="R172" s="202">
        <v>0</v>
      </c>
      <c r="S172" s="151">
        <f>R172</f>
        <v>0</v>
      </c>
      <c r="T172" s="196">
        <f t="shared" ref="T172:U183" si="126">O172+R172</f>
        <v>-11528918.075071756</v>
      </c>
      <c r="U172" s="188">
        <f t="shared" si="126"/>
        <v>-11528918.075071756</v>
      </c>
      <c r="V172" s="171">
        <v>7314.58</v>
      </c>
      <c r="W172" s="151">
        <f>V172</f>
        <v>7314.58</v>
      </c>
      <c r="X172" s="196">
        <f t="shared" ref="X172:X183" si="127">R172+V172</f>
        <v>7314.58</v>
      </c>
      <c r="Y172" s="172">
        <f>X172</f>
        <v>7314.58</v>
      </c>
      <c r="Z172" s="182"/>
      <c r="AA172" s="135"/>
      <c r="AB172" s="177"/>
      <c r="AC172" s="185"/>
    </row>
    <row r="173" spans="1:29" s="107" customFormat="1" ht="12.75" hidden="1" customHeight="1" x14ac:dyDescent="0.2">
      <c r="A173" s="122">
        <v>12</v>
      </c>
      <c r="B173" s="162">
        <v>41306</v>
      </c>
      <c r="C173" s="178"/>
      <c r="D173" s="174">
        <v>115784534.72135106</v>
      </c>
      <c r="E173" s="134">
        <f t="shared" ref="E173:E183" si="128">E172+D173</f>
        <v>245348720.57270211</v>
      </c>
      <c r="F173" s="203">
        <v>116203010.21036501</v>
      </c>
      <c r="G173" s="134">
        <f t="shared" ref="G173:G183" si="129">G172+F173</f>
        <v>257300113.75264305</v>
      </c>
      <c r="H173" s="174">
        <f t="shared" si="124"/>
        <v>-418475.489013955</v>
      </c>
      <c r="I173" s="179">
        <f t="shared" si="124"/>
        <v>-11951393.179940939</v>
      </c>
      <c r="J173" s="203">
        <v>145.12729959003627</v>
      </c>
      <c r="K173" s="134">
        <f t="shared" ref="K173:K183" si="130">K172+J173</f>
        <v>4144.743154803291</v>
      </c>
      <c r="L173" s="174">
        <f t="shared" si="125"/>
        <v>-418330.36171436496</v>
      </c>
      <c r="M173" s="135">
        <f t="shared" ref="M173:M183" si="131">M172+L173</f>
        <v>-11947248.436786121</v>
      </c>
      <c r="N173" s="179"/>
      <c r="O173" s="203">
        <v>-418330.36171436496</v>
      </c>
      <c r="P173" s="134">
        <f t="shared" ref="P173:P183" si="132">P172+O173</f>
        <v>-11947248.436786121</v>
      </c>
      <c r="Q173" s="148"/>
      <c r="R173" s="203">
        <v>0</v>
      </c>
      <c r="S173" s="134">
        <f t="shared" ref="S173:S183" si="133">R173+S172</f>
        <v>0</v>
      </c>
      <c r="T173" s="133">
        <f t="shared" si="126"/>
        <v>-418330.36171436496</v>
      </c>
      <c r="U173" s="191">
        <f t="shared" si="126"/>
        <v>-11947248.436786121</v>
      </c>
      <c r="V173" s="174">
        <v>6606.71</v>
      </c>
      <c r="W173" s="134">
        <f t="shared" ref="W173:W183" si="134">W172+V173</f>
        <v>13921.29</v>
      </c>
      <c r="X173" s="133">
        <f t="shared" si="127"/>
        <v>6606.71</v>
      </c>
      <c r="Y173" s="179">
        <f t="shared" ref="Y173:Y183" si="135">X173+Y172</f>
        <v>13921.29</v>
      </c>
      <c r="Z173" s="182"/>
      <c r="AA173" s="135"/>
      <c r="AB173" s="177"/>
      <c r="AC173" s="185"/>
    </row>
    <row r="174" spans="1:29" s="107" customFormat="1" ht="12.75" hidden="1" customHeight="1" x14ac:dyDescent="0.2">
      <c r="A174" s="122">
        <v>12</v>
      </c>
      <c r="B174" s="162">
        <v>41334</v>
      </c>
      <c r="C174" s="178"/>
      <c r="D174" s="133">
        <v>113095238.72135106</v>
      </c>
      <c r="E174" s="134">
        <f t="shared" si="128"/>
        <v>358443959.2940532</v>
      </c>
      <c r="F174" s="204">
        <v>116447913.51489401</v>
      </c>
      <c r="G174" s="134">
        <f t="shared" si="129"/>
        <v>373748027.26753706</v>
      </c>
      <c r="H174" s="177">
        <f t="shared" si="124"/>
        <v>-3352674.7935429513</v>
      </c>
      <c r="I174" s="135">
        <f t="shared" si="124"/>
        <v>-15304067.97348386</v>
      </c>
      <c r="J174" s="203">
        <v>1162.7076184004545</v>
      </c>
      <c r="K174" s="135">
        <f t="shared" si="130"/>
        <v>5307.4507732037455</v>
      </c>
      <c r="L174" s="133">
        <f t="shared" si="125"/>
        <v>-3351512.0859245509</v>
      </c>
      <c r="M174" s="135">
        <f t="shared" si="131"/>
        <v>-15298760.522710672</v>
      </c>
      <c r="N174" s="135"/>
      <c r="O174" s="203">
        <v>-3351512.0859245509</v>
      </c>
      <c r="P174" s="135">
        <f t="shared" si="132"/>
        <v>-15298760.522710672</v>
      </c>
      <c r="Q174" s="148"/>
      <c r="R174" s="203">
        <v>0</v>
      </c>
      <c r="S174" s="135">
        <f t="shared" si="133"/>
        <v>0</v>
      </c>
      <c r="T174" s="133">
        <f t="shared" si="126"/>
        <v>-3351512.0859245509</v>
      </c>
      <c r="U174" s="192">
        <f t="shared" si="126"/>
        <v>-15298760.522710672</v>
      </c>
      <c r="V174" s="174">
        <v>7314.58</v>
      </c>
      <c r="W174" s="135">
        <f t="shared" si="134"/>
        <v>21235.870000000003</v>
      </c>
      <c r="X174" s="133">
        <f t="shared" si="127"/>
        <v>7314.58</v>
      </c>
      <c r="Y174" s="134">
        <f t="shared" si="135"/>
        <v>21235.870000000003</v>
      </c>
      <c r="Z174" s="182"/>
      <c r="AA174" s="135"/>
      <c r="AB174" s="177"/>
      <c r="AC174" s="185"/>
    </row>
    <row r="175" spans="1:29" s="107" customFormat="1" ht="13.15" hidden="1" customHeight="1" x14ac:dyDescent="0.2">
      <c r="A175" s="122">
        <v>12</v>
      </c>
      <c r="B175" s="162">
        <v>41365</v>
      </c>
      <c r="C175" s="178"/>
      <c r="D175" s="133">
        <v>90817625.721351057</v>
      </c>
      <c r="E175" s="134">
        <f t="shared" si="128"/>
        <v>449261585.01540422</v>
      </c>
      <c r="F175" s="204">
        <v>104018805.995858</v>
      </c>
      <c r="G175" s="134">
        <f t="shared" si="129"/>
        <v>477766833.26339507</v>
      </c>
      <c r="H175" s="174">
        <f t="shared" si="124"/>
        <v>-13201180.274506941</v>
      </c>
      <c r="I175" s="179">
        <f t="shared" si="124"/>
        <v>-28505248.247990847</v>
      </c>
      <c r="J175" s="203">
        <v>4578.1693191993982</v>
      </c>
      <c r="K175" s="134">
        <f t="shared" si="130"/>
        <v>9885.6200924031436</v>
      </c>
      <c r="L175" s="174">
        <f t="shared" si="125"/>
        <v>-13196602.105187742</v>
      </c>
      <c r="M175" s="135">
        <f t="shared" si="131"/>
        <v>-28495362.627898414</v>
      </c>
      <c r="N175" s="177"/>
      <c r="O175" s="203">
        <v>-8948920.7912385333</v>
      </c>
      <c r="P175" s="134">
        <f t="shared" si="132"/>
        <v>-24247681.313949205</v>
      </c>
      <c r="Q175" s="148"/>
      <c r="R175" s="203">
        <v>-4247681.3139492068</v>
      </c>
      <c r="S175" s="134">
        <f t="shared" si="133"/>
        <v>-4247681.3139492068</v>
      </c>
      <c r="T175" s="133">
        <f t="shared" si="126"/>
        <v>-13196602.10518774</v>
      </c>
      <c r="U175" s="191">
        <f t="shared" si="126"/>
        <v>-28495362.62789841</v>
      </c>
      <c r="V175" s="174">
        <v>6700.41</v>
      </c>
      <c r="W175" s="134">
        <f t="shared" si="134"/>
        <v>27936.280000000002</v>
      </c>
      <c r="X175" s="133">
        <f t="shared" si="127"/>
        <v>-4240980.9039492067</v>
      </c>
      <c r="Y175" s="179">
        <f t="shared" si="135"/>
        <v>-4219745.0339492066</v>
      </c>
      <c r="Z175" s="182"/>
      <c r="AA175" s="135"/>
      <c r="AB175" s="177"/>
      <c r="AC175" s="185"/>
    </row>
    <row r="176" spans="1:29" s="107" customFormat="1" ht="15" hidden="1" customHeight="1" x14ac:dyDescent="0.2">
      <c r="A176" s="122">
        <v>12</v>
      </c>
      <c r="B176" s="162">
        <v>41395</v>
      </c>
      <c r="C176" s="178"/>
      <c r="D176" s="133">
        <v>89000892.721351057</v>
      </c>
      <c r="E176" s="134">
        <f t="shared" si="128"/>
        <v>538262477.73675525</v>
      </c>
      <c r="F176" s="203">
        <v>97391969.162228003</v>
      </c>
      <c r="G176" s="134">
        <f t="shared" si="129"/>
        <v>575158802.42562306</v>
      </c>
      <c r="H176" s="133">
        <f t="shared" si="124"/>
        <v>-8391076.4408769459</v>
      </c>
      <c r="I176" s="134">
        <f t="shared" si="124"/>
        <v>-36896324.688867807</v>
      </c>
      <c r="J176" s="203">
        <v>2910.0253096958622</v>
      </c>
      <c r="K176" s="134">
        <f t="shared" si="130"/>
        <v>12795.645402099006</v>
      </c>
      <c r="L176" s="133">
        <f t="shared" si="125"/>
        <v>-8388166.41556725</v>
      </c>
      <c r="M176" s="135">
        <f t="shared" si="131"/>
        <v>-36883529.043465666</v>
      </c>
      <c r="N176" s="135"/>
      <c r="O176" s="203">
        <v>-4194083.2077836283</v>
      </c>
      <c r="P176" s="134">
        <f t="shared" si="132"/>
        <v>-28441764.521732833</v>
      </c>
      <c r="Q176" s="148"/>
      <c r="R176" s="203">
        <v>-4194083.2077836264</v>
      </c>
      <c r="S176" s="134">
        <f t="shared" si="133"/>
        <v>-8441764.5217328332</v>
      </c>
      <c r="T176" s="133">
        <f t="shared" si="126"/>
        <v>-8388166.4155672546</v>
      </c>
      <c r="U176" s="191">
        <f t="shared" si="126"/>
        <v>-36883529.043465666</v>
      </c>
      <c r="V176" s="174">
        <v>-4783.63</v>
      </c>
      <c r="W176" s="134">
        <f t="shared" si="134"/>
        <v>23152.65</v>
      </c>
      <c r="X176" s="133">
        <f t="shared" si="127"/>
        <v>-4198866.8377836263</v>
      </c>
      <c r="Y176" s="179">
        <f t="shared" si="135"/>
        <v>-8418611.8717328329</v>
      </c>
      <c r="Z176" s="182"/>
      <c r="AA176" s="135"/>
      <c r="AB176" s="177"/>
      <c r="AC176" s="185"/>
    </row>
    <row r="177" spans="1:29" s="107" customFormat="1" ht="12.75" hidden="1" customHeight="1" x14ac:dyDescent="0.2">
      <c r="A177" s="122">
        <v>12</v>
      </c>
      <c r="B177" s="162">
        <v>41426</v>
      </c>
      <c r="C177" s="109"/>
      <c r="D177" s="174">
        <v>85948766.721351057</v>
      </c>
      <c r="E177" s="134">
        <f t="shared" si="128"/>
        <v>624211244.45810628</v>
      </c>
      <c r="F177" s="203">
        <v>88080531.870513007</v>
      </c>
      <c r="G177" s="134">
        <f t="shared" si="129"/>
        <v>663239334.29613602</v>
      </c>
      <c r="H177" s="133">
        <f t="shared" si="124"/>
        <v>-2131765.1491619498</v>
      </c>
      <c r="I177" s="134">
        <f t="shared" si="124"/>
        <v>-39028089.838029742</v>
      </c>
      <c r="J177" s="203">
        <v>739.29615372931585</v>
      </c>
      <c r="K177" s="134">
        <f t="shared" si="130"/>
        <v>13534.941555828322</v>
      </c>
      <c r="L177" s="133">
        <f t="shared" si="125"/>
        <v>-2131025.8530082204</v>
      </c>
      <c r="M177" s="135">
        <f t="shared" si="131"/>
        <v>-39014554.896473885</v>
      </c>
      <c r="N177" s="135"/>
      <c r="O177" s="203">
        <v>-1065512.9265041091</v>
      </c>
      <c r="P177" s="134">
        <f t="shared" si="132"/>
        <v>-29507277.448236942</v>
      </c>
      <c r="Q177" s="148"/>
      <c r="R177" s="203">
        <v>-1065512.9265041091</v>
      </c>
      <c r="S177" s="134">
        <f t="shared" si="133"/>
        <v>-9507277.4482369423</v>
      </c>
      <c r="T177" s="133">
        <f t="shared" si="126"/>
        <v>-2131025.8530082181</v>
      </c>
      <c r="U177" s="191">
        <f t="shared" si="126"/>
        <v>-39014554.896473885</v>
      </c>
      <c r="V177" s="174">
        <v>-15566.16</v>
      </c>
      <c r="W177" s="134">
        <f t="shared" si="134"/>
        <v>7586.4900000000016</v>
      </c>
      <c r="X177" s="133">
        <f t="shared" si="127"/>
        <v>-1081079.086504109</v>
      </c>
      <c r="Y177" s="179">
        <f t="shared" si="135"/>
        <v>-9499690.9582369421</v>
      </c>
      <c r="Z177" s="182"/>
      <c r="AA177" s="135"/>
      <c r="AB177" s="177"/>
      <c r="AC177" s="185"/>
    </row>
    <row r="178" spans="1:29" s="107" customFormat="1" ht="12.75" hidden="1" customHeight="1" x14ac:dyDescent="0.2">
      <c r="A178" s="122">
        <v>12</v>
      </c>
      <c r="B178" s="162">
        <v>41456</v>
      </c>
      <c r="C178" s="178"/>
      <c r="D178" s="174">
        <v>90198447.721351057</v>
      </c>
      <c r="E178" s="134">
        <f t="shared" si="128"/>
        <v>714409692.17945731</v>
      </c>
      <c r="F178" s="203">
        <v>96675912.71231401</v>
      </c>
      <c r="G178" s="134">
        <f t="shared" si="129"/>
        <v>759915247.00845003</v>
      </c>
      <c r="H178" s="133">
        <f t="shared" si="124"/>
        <v>-6477464.9909629524</v>
      </c>
      <c r="I178" s="134">
        <f t="shared" si="124"/>
        <v>-45505554.828992724</v>
      </c>
      <c r="J178" s="203">
        <v>2246.3848588662222</v>
      </c>
      <c r="K178" s="134">
        <f t="shared" si="130"/>
        <v>15781.326414694544</v>
      </c>
      <c r="L178" s="133">
        <f t="shared" si="125"/>
        <v>-6475218.6061040862</v>
      </c>
      <c r="M178" s="135">
        <f t="shared" si="131"/>
        <v>-45489773.502577968</v>
      </c>
      <c r="N178" s="135"/>
      <c r="O178" s="203">
        <v>-1041699.902020853</v>
      </c>
      <c r="P178" s="134">
        <f t="shared" si="132"/>
        <v>-30548977.350257795</v>
      </c>
      <c r="Q178" s="148"/>
      <c r="R178" s="203">
        <v>-5433518.7040832303</v>
      </c>
      <c r="S178" s="134">
        <f t="shared" si="133"/>
        <v>-14940796.152320173</v>
      </c>
      <c r="T178" s="133">
        <f t="shared" si="126"/>
        <v>-6475218.6061040834</v>
      </c>
      <c r="U178" s="191">
        <f t="shared" si="126"/>
        <v>-45489773.502577968</v>
      </c>
      <c r="V178" s="174">
        <v>-19411.91</v>
      </c>
      <c r="W178" s="134">
        <f t="shared" si="134"/>
        <v>-11825.419999999998</v>
      </c>
      <c r="X178" s="133">
        <f t="shared" si="127"/>
        <v>-5452930.6140832305</v>
      </c>
      <c r="Y178" s="179">
        <f t="shared" si="135"/>
        <v>-14952621.572320173</v>
      </c>
      <c r="Z178" s="182"/>
      <c r="AA178" s="135"/>
      <c r="AB178" s="177"/>
      <c r="AC178" s="185"/>
    </row>
    <row r="179" spans="1:29" s="107" customFormat="1" ht="12.75" hidden="1" customHeight="1" x14ac:dyDescent="0.2">
      <c r="A179" s="122">
        <v>12</v>
      </c>
      <c r="B179" s="162">
        <v>41487</v>
      </c>
      <c r="C179" s="178"/>
      <c r="D179" s="174">
        <v>94750048.721351057</v>
      </c>
      <c r="E179" s="134">
        <f t="shared" si="128"/>
        <v>809159740.90080833</v>
      </c>
      <c r="F179" s="203">
        <v>98240448.542521998</v>
      </c>
      <c r="G179" s="134">
        <f t="shared" si="129"/>
        <v>858155695.55097198</v>
      </c>
      <c r="H179" s="174">
        <f t="shared" si="124"/>
        <v>-3490399.821170941</v>
      </c>
      <c r="I179" s="179">
        <f t="shared" si="124"/>
        <v>-48995954.650163651</v>
      </c>
      <c r="J179" s="203">
        <v>1210.4706579819322</v>
      </c>
      <c r="K179" s="134">
        <f t="shared" si="130"/>
        <v>16991.797072676476</v>
      </c>
      <c r="L179" s="174">
        <f t="shared" si="125"/>
        <v>-3489189.3505129591</v>
      </c>
      <c r="M179" s="135">
        <f t="shared" si="131"/>
        <v>-48978962.853090927</v>
      </c>
      <c r="N179" s="177"/>
      <c r="O179" s="203">
        <v>-348918.93505129591</v>
      </c>
      <c r="P179" s="134">
        <f t="shared" si="132"/>
        <v>-30897896.285309091</v>
      </c>
      <c r="Q179" s="148"/>
      <c r="R179" s="203">
        <v>-3140270.4154616632</v>
      </c>
      <c r="S179" s="134">
        <f t="shared" si="133"/>
        <v>-18081066.567781836</v>
      </c>
      <c r="T179" s="133">
        <f t="shared" si="126"/>
        <v>-3489189.3505129591</v>
      </c>
      <c r="U179" s="191">
        <f t="shared" si="126"/>
        <v>-48978962.853090927</v>
      </c>
      <c r="V179" s="174">
        <v>-34205.72</v>
      </c>
      <c r="W179" s="134">
        <f t="shared" si="134"/>
        <v>-46031.14</v>
      </c>
      <c r="X179" s="133">
        <f t="shared" si="127"/>
        <v>-3174476.1354616634</v>
      </c>
      <c r="Y179" s="179">
        <f t="shared" si="135"/>
        <v>-18127097.707781836</v>
      </c>
      <c r="Z179" s="182"/>
      <c r="AA179" s="135"/>
      <c r="AB179" s="177"/>
      <c r="AC179" s="185"/>
    </row>
    <row r="180" spans="1:29" s="107" customFormat="1" ht="12.75" hidden="1" customHeight="1" x14ac:dyDescent="0.2">
      <c r="A180" s="122">
        <v>12</v>
      </c>
      <c r="B180" s="162">
        <v>41518</v>
      </c>
      <c r="C180" s="178"/>
      <c r="D180" s="174">
        <v>93586916.721351057</v>
      </c>
      <c r="E180" s="134">
        <f t="shared" si="128"/>
        <v>902746657.62215936</v>
      </c>
      <c r="F180" s="203">
        <v>96029405.966845006</v>
      </c>
      <c r="G180" s="134">
        <f t="shared" si="129"/>
        <v>954185101.51781702</v>
      </c>
      <c r="H180" s="174">
        <f t="shared" si="124"/>
        <v>-2442489.2454939485</v>
      </c>
      <c r="I180" s="179">
        <f t="shared" si="124"/>
        <v>-51438443.895657659</v>
      </c>
      <c r="J180" s="203">
        <v>847.05527033703402</v>
      </c>
      <c r="K180" s="134">
        <f t="shared" si="130"/>
        <v>17838.85234301351</v>
      </c>
      <c r="L180" s="174">
        <f t="shared" si="125"/>
        <v>-2441642.1902236114</v>
      </c>
      <c r="M180" s="135">
        <f t="shared" si="131"/>
        <v>-51420605.043314539</v>
      </c>
      <c r="N180" s="177"/>
      <c r="O180" s="203">
        <v>-244164.21902236342</v>
      </c>
      <c r="P180" s="134">
        <f t="shared" si="132"/>
        <v>-31142060.504331455</v>
      </c>
      <c r="Q180" s="148"/>
      <c r="R180" s="203">
        <v>-2197477.9712012503</v>
      </c>
      <c r="S180" s="134">
        <f t="shared" si="133"/>
        <v>-20278544.538983084</v>
      </c>
      <c r="T180" s="133">
        <f t="shared" si="126"/>
        <v>-2441642.1902236138</v>
      </c>
      <c r="U180" s="191">
        <f t="shared" si="126"/>
        <v>-51420605.043314539</v>
      </c>
      <c r="V180" s="174">
        <v>-41415.78</v>
      </c>
      <c r="W180" s="134">
        <f t="shared" si="134"/>
        <v>-87446.92</v>
      </c>
      <c r="X180" s="133">
        <f t="shared" si="127"/>
        <v>-2238893.7512012501</v>
      </c>
      <c r="Y180" s="179">
        <f t="shared" si="135"/>
        <v>-20365991.458983086</v>
      </c>
      <c r="Z180" s="182"/>
      <c r="AA180" s="135"/>
      <c r="AB180" s="177"/>
      <c r="AC180" s="185"/>
    </row>
    <row r="181" spans="1:29" s="107" customFormat="1" ht="12.75" hidden="1" customHeight="1" x14ac:dyDescent="0.2">
      <c r="A181" s="122">
        <v>12</v>
      </c>
      <c r="B181" s="162">
        <v>41548</v>
      </c>
      <c r="C181" s="178"/>
      <c r="D181" s="174">
        <v>106266574.72135106</v>
      </c>
      <c r="E181" s="134">
        <f t="shared" si="128"/>
        <v>1009013232.3435104</v>
      </c>
      <c r="F181" s="203">
        <v>108546275.48849501</v>
      </c>
      <c r="G181" s="134">
        <f t="shared" si="129"/>
        <v>1062731377.006312</v>
      </c>
      <c r="H181" s="174">
        <f t="shared" si="124"/>
        <v>-2279700.7671439499</v>
      </c>
      <c r="I181" s="179">
        <f t="shared" si="124"/>
        <v>-53718144.662801623</v>
      </c>
      <c r="J181" s="203">
        <v>790.60022604558617</v>
      </c>
      <c r="K181" s="134">
        <f t="shared" si="130"/>
        <v>18629.452569059096</v>
      </c>
      <c r="L181" s="174">
        <f t="shared" si="125"/>
        <v>-2278910.1669179043</v>
      </c>
      <c r="M181" s="135">
        <f t="shared" si="131"/>
        <v>-53699515.210232444</v>
      </c>
      <c r="N181" s="177"/>
      <c r="O181" s="203">
        <v>-227891.01669178903</v>
      </c>
      <c r="P181" s="134">
        <f t="shared" si="132"/>
        <v>-31369951.521023244</v>
      </c>
      <c r="Q181" s="148"/>
      <c r="R181" s="203">
        <v>-2051019.1502261162</v>
      </c>
      <c r="S181" s="134">
        <f t="shared" si="133"/>
        <v>-22329563.6892092</v>
      </c>
      <c r="T181" s="133">
        <f t="shared" si="126"/>
        <v>-2278910.1669179052</v>
      </c>
      <c r="U181" s="191">
        <f t="shared" si="126"/>
        <v>-53699515.210232444</v>
      </c>
      <c r="V181" s="174">
        <v>-48842.38</v>
      </c>
      <c r="W181" s="134">
        <f t="shared" si="134"/>
        <v>-136289.29999999999</v>
      </c>
      <c r="X181" s="133">
        <f t="shared" si="127"/>
        <v>-2099861.5302261161</v>
      </c>
      <c r="Y181" s="179">
        <f t="shared" si="135"/>
        <v>-22465852.989209201</v>
      </c>
      <c r="Z181" s="182"/>
      <c r="AA181" s="135"/>
      <c r="AB181" s="177"/>
      <c r="AC181" s="185"/>
    </row>
    <row r="182" spans="1:29" s="107" customFormat="1" ht="12.75" hidden="1" customHeight="1" x14ac:dyDescent="0.2">
      <c r="A182" s="122">
        <v>12</v>
      </c>
      <c r="B182" s="162">
        <v>41579</v>
      </c>
      <c r="C182" s="178"/>
      <c r="D182" s="174">
        <v>123727676.50200094</v>
      </c>
      <c r="E182" s="134">
        <f t="shared" si="128"/>
        <v>1132740908.8455114</v>
      </c>
      <c r="F182" s="203">
        <v>112221912.96991999</v>
      </c>
      <c r="G182" s="134">
        <f t="shared" si="129"/>
        <v>1174953289.9762321</v>
      </c>
      <c r="H182" s="174">
        <f t="shared" si="124"/>
        <v>11505763.532080948</v>
      </c>
      <c r="I182" s="179">
        <f t="shared" si="124"/>
        <v>-42212381.130720615</v>
      </c>
      <c r="J182" s="203">
        <v>-4150.1289060208946</v>
      </c>
      <c r="K182" s="134">
        <f t="shared" si="130"/>
        <v>14479.323663038202</v>
      </c>
      <c r="L182" s="174">
        <f t="shared" si="125"/>
        <v>11501613.403174927</v>
      </c>
      <c r="M182" s="135">
        <f t="shared" si="131"/>
        <v>-42197901.807057515</v>
      </c>
      <c r="N182" s="177"/>
      <c r="O182" s="203">
        <v>1150161.3403174914</v>
      </c>
      <c r="P182" s="134">
        <f t="shared" si="132"/>
        <v>-30219790.180705752</v>
      </c>
      <c r="Q182" s="148"/>
      <c r="R182" s="203">
        <v>10351452.06285744</v>
      </c>
      <c r="S182" s="134">
        <f t="shared" si="133"/>
        <v>-11978111.626351761</v>
      </c>
      <c r="T182" s="133">
        <f t="shared" si="126"/>
        <v>11501613.403174931</v>
      </c>
      <c r="U182" s="191">
        <f t="shared" si="126"/>
        <v>-42197901.807057515</v>
      </c>
      <c r="V182" s="174">
        <v>-51647.13</v>
      </c>
      <c r="W182" s="134">
        <f t="shared" si="134"/>
        <v>-187936.43</v>
      </c>
      <c r="X182" s="133">
        <f t="shared" si="127"/>
        <v>10299804.932857439</v>
      </c>
      <c r="Y182" s="179">
        <f t="shared" si="135"/>
        <v>-12166048.056351762</v>
      </c>
      <c r="Z182" s="182"/>
      <c r="AA182" s="135"/>
      <c r="AB182" s="177"/>
      <c r="AC182" s="185"/>
    </row>
    <row r="183" spans="1:29" s="107" customFormat="1" ht="13.15" hidden="1" customHeight="1" x14ac:dyDescent="0.2">
      <c r="A183" s="122">
        <v>12</v>
      </c>
      <c r="B183" s="162">
        <v>41609</v>
      </c>
      <c r="C183" s="178"/>
      <c r="D183" s="183">
        <v>141362088.50200093</v>
      </c>
      <c r="E183" s="140">
        <f t="shared" si="128"/>
        <v>1274102997.3475122</v>
      </c>
      <c r="F183" s="205">
        <v>137201568.65126398</v>
      </c>
      <c r="G183" s="140">
        <f t="shared" si="129"/>
        <v>1312154858.627496</v>
      </c>
      <c r="H183" s="183">
        <f t="shared" si="124"/>
        <v>4160519.8507369459</v>
      </c>
      <c r="I183" s="161">
        <f t="shared" si="124"/>
        <v>-38051861.279983759</v>
      </c>
      <c r="J183" s="205">
        <v>-1500.6995101608336</v>
      </c>
      <c r="K183" s="140">
        <f t="shared" si="130"/>
        <v>12978.624152877368</v>
      </c>
      <c r="L183" s="183">
        <f t="shared" si="125"/>
        <v>4159019.151226785</v>
      </c>
      <c r="M183" s="141">
        <f t="shared" si="131"/>
        <v>-38038882.655830726</v>
      </c>
      <c r="N183" s="164"/>
      <c r="O183" s="205">
        <v>1200348.8527903892</v>
      </c>
      <c r="P183" s="140">
        <f t="shared" si="132"/>
        <v>-29019441.327915363</v>
      </c>
      <c r="Q183" s="142"/>
      <c r="R183" s="205">
        <v>2958670.2984363995</v>
      </c>
      <c r="S183" s="140">
        <f t="shared" si="133"/>
        <v>-9019441.3279153612</v>
      </c>
      <c r="T183" s="139">
        <f t="shared" si="126"/>
        <v>4159019.1512267888</v>
      </c>
      <c r="U183" s="193">
        <f t="shared" si="126"/>
        <v>-38038882.655830726</v>
      </c>
      <c r="V183" s="183">
        <v>-25484.850000000002</v>
      </c>
      <c r="W183" s="140">
        <f t="shared" si="134"/>
        <v>-213421.28</v>
      </c>
      <c r="X183" s="139">
        <f t="shared" si="127"/>
        <v>2933185.4484363995</v>
      </c>
      <c r="Y183" s="161">
        <f t="shared" si="135"/>
        <v>-9232862.6079153623</v>
      </c>
      <c r="Z183" s="182"/>
      <c r="AA183" s="135"/>
      <c r="AB183" s="177"/>
      <c r="AC183" s="185"/>
    </row>
    <row r="184" spans="1:29" s="107" customFormat="1" ht="13.15" hidden="1" customHeight="1" x14ac:dyDescent="0.2">
      <c r="A184" s="122"/>
      <c r="B184" s="162"/>
      <c r="C184" s="178"/>
      <c r="D184" s="206"/>
      <c r="E184" s="207"/>
      <c r="F184" s="207"/>
      <c r="G184" s="207"/>
      <c r="H184" s="206"/>
      <c r="I184" s="206"/>
      <c r="J184" s="206"/>
      <c r="K184" s="207"/>
      <c r="L184" s="206"/>
      <c r="M184" s="207"/>
      <c r="N184" s="206"/>
      <c r="O184" s="207"/>
      <c r="P184" s="207"/>
      <c r="Q184" s="208"/>
      <c r="R184" s="207"/>
      <c r="S184" s="207"/>
      <c r="T184" s="207"/>
      <c r="U184" s="209"/>
      <c r="V184" s="206"/>
      <c r="W184" s="207"/>
      <c r="X184" s="207"/>
      <c r="Y184" s="206"/>
      <c r="Z184" s="182"/>
      <c r="AA184" s="135"/>
      <c r="AB184" s="177"/>
      <c r="AC184" s="185"/>
    </row>
    <row r="185" spans="1:29" s="107" customFormat="1" ht="13.7" hidden="1" customHeight="1" x14ac:dyDescent="0.2">
      <c r="A185" s="184" t="s">
        <v>139</v>
      </c>
      <c r="B185" s="162"/>
      <c r="C185" s="178"/>
      <c r="D185" s="177"/>
      <c r="E185" s="135">
        <f>E170+E183</f>
        <v>13611984747.750435</v>
      </c>
      <c r="F185" s="135"/>
      <c r="G185" s="135">
        <f>G170+G183</f>
        <v>13647749846.83848</v>
      </c>
      <c r="H185" s="177"/>
      <c r="I185" s="177">
        <f>I170+I183</f>
        <v>-35765099.088044882</v>
      </c>
      <c r="J185" s="177"/>
      <c r="K185" s="135">
        <f>K170+K183</f>
        <v>527.77010382161097</v>
      </c>
      <c r="L185" s="177"/>
      <c r="M185" s="135"/>
      <c r="N185" s="177">
        <f>N170+M183</f>
        <v>-35764572.782357909</v>
      </c>
      <c r="O185" s="135"/>
      <c r="P185" s="135">
        <f>P170+P183</f>
        <v>-29395079.349915564</v>
      </c>
      <c r="Q185" s="148"/>
      <c r="R185" s="135"/>
      <c r="S185" s="135">
        <f>S170+S183</f>
        <v>-6369493.4680251293</v>
      </c>
      <c r="T185" s="135"/>
      <c r="U185" s="192">
        <f>U170+U183</f>
        <v>-35764572.81794069</v>
      </c>
      <c r="V185" s="177"/>
      <c r="W185" s="135">
        <f>W170+W183</f>
        <v>910064.77000000025</v>
      </c>
      <c r="X185" s="135"/>
      <c r="Y185" s="177">
        <f>Y170+Y183</f>
        <v>-5459427.6980251297</v>
      </c>
      <c r="Z185" s="182"/>
      <c r="AA185" s="135"/>
      <c r="AB185" s="177"/>
      <c r="AC185" s="185"/>
    </row>
    <row r="186" spans="1:29" s="107" customFormat="1" ht="13.7" hidden="1" customHeight="1" x14ac:dyDescent="0.2">
      <c r="A186" s="122"/>
      <c r="B186" s="162"/>
      <c r="C186" s="178"/>
      <c r="D186" s="210"/>
      <c r="E186" s="211"/>
      <c r="F186" s="211"/>
      <c r="G186" s="211"/>
      <c r="H186" s="210"/>
      <c r="I186" s="210"/>
      <c r="J186" s="210"/>
      <c r="K186" s="211"/>
      <c r="L186" s="210"/>
      <c r="M186" s="211"/>
      <c r="N186" s="210"/>
      <c r="O186" s="211"/>
      <c r="P186" s="211"/>
      <c r="Q186" s="212"/>
      <c r="R186" s="211"/>
      <c r="S186" s="211"/>
      <c r="T186" s="211"/>
      <c r="U186" s="213"/>
      <c r="V186" s="210"/>
      <c r="W186" s="211"/>
      <c r="X186" s="211"/>
      <c r="Y186" s="210"/>
      <c r="Z186" s="182"/>
      <c r="AA186" s="135"/>
      <c r="AB186" s="177"/>
      <c r="AC186" s="185"/>
    </row>
    <row r="187" spans="1:29" s="107" customFormat="1" ht="12.75" hidden="1" customHeight="1" x14ac:dyDescent="0.2">
      <c r="A187" s="122">
        <v>13</v>
      </c>
      <c r="B187" s="162">
        <v>41640</v>
      </c>
      <c r="C187" s="178"/>
      <c r="D187" s="171">
        <v>126181085.50200094</v>
      </c>
      <c r="E187" s="151">
        <f>D187</f>
        <v>126181085.50200094</v>
      </c>
      <c r="F187" s="196">
        <v>125820649.740032</v>
      </c>
      <c r="G187" s="151">
        <f>F187</f>
        <v>125820649.740032</v>
      </c>
      <c r="H187" s="171">
        <f t="shared" ref="H187:I198" si="136">D187-F187</f>
        <v>360435.7619689405</v>
      </c>
      <c r="I187" s="172">
        <f t="shared" si="136"/>
        <v>360435.7619689405</v>
      </c>
      <c r="J187" s="171">
        <v>-130.00917934218887</v>
      </c>
      <c r="K187" s="151">
        <f>J187</f>
        <v>-130.00917934218887</v>
      </c>
      <c r="L187" s="171">
        <f t="shared" ref="L187:L198" si="137">H187+J187</f>
        <v>360305.75278959831</v>
      </c>
      <c r="M187" s="176">
        <f>L187</f>
        <v>360305.75278959831</v>
      </c>
      <c r="N187" s="172"/>
      <c r="O187" s="196">
        <v>360305.75278959796</v>
      </c>
      <c r="P187" s="151">
        <f>O187</f>
        <v>360305.75278959796</v>
      </c>
      <c r="Q187" s="148"/>
      <c r="R187" s="196">
        <v>0</v>
      </c>
      <c r="S187" s="151">
        <f>R187</f>
        <v>0</v>
      </c>
      <c r="T187" s="196">
        <f t="shared" ref="T187:U198" si="138">O187+R187</f>
        <v>360305.75278959796</v>
      </c>
      <c r="U187" s="188">
        <f t="shared" si="138"/>
        <v>360305.75278959796</v>
      </c>
      <c r="V187" s="171">
        <v>-17581.550000000003</v>
      </c>
      <c r="W187" s="151">
        <f>V187</f>
        <v>-17581.550000000003</v>
      </c>
      <c r="X187" s="196">
        <f t="shared" ref="X187:X198" si="139">R187+V187</f>
        <v>-17581.550000000003</v>
      </c>
      <c r="Y187" s="172">
        <f>X187</f>
        <v>-17581.550000000003</v>
      </c>
      <c r="Z187" s="182"/>
      <c r="AA187" s="135"/>
      <c r="AB187" s="177"/>
      <c r="AC187" s="185"/>
    </row>
    <row r="188" spans="1:29" s="107" customFormat="1" ht="12.75" hidden="1" customHeight="1" x14ac:dyDescent="0.2">
      <c r="A188" s="122">
        <v>13</v>
      </c>
      <c r="B188" s="162">
        <v>41671</v>
      </c>
      <c r="C188" s="178"/>
      <c r="D188" s="174">
        <v>136695674.50200093</v>
      </c>
      <c r="E188" s="134">
        <f t="shared" ref="E188:E198" si="140">E187+D188</f>
        <v>262876760.00400186</v>
      </c>
      <c r="F188" s="133">
        <v>116568822.684288</v>
      </c>
      <c r="G188" s="134">
        <f t="shared" ref="G188:G198" si="141">G187+F188</f>
        <v>242389472.42431998</v>
      </c>
      <c r="H188" s="174">
        <f t="shared" si="136"/>
        <v>20126851.817712933</v>
      </c>
      <c r="I188" s="179">
        <f t="shared" si="136"/>
        <v>20487287.579681873</v>
      </c>
      <c r="J188" s="174">
        <v>-7259.7554506473243</v>
      </c>
      <c r="K188" s="134">
        <f t="shared" ref="K188:K198" si="142">K187+J188</f>
        <v>-7389.7646299895132</v>
      </c>
      <c r="L188" s="174">
        <f t="shared" si="137"/>
        <v>20119592.062262286</v>
      </c>
      <c r="M188" s="135">
        <f t="shared" ref="M188:M198" si="143">M187+L188</f>
        <v>20479897.815051883</v>
      </c>
      <c r="N188" s="179"/>
      <c r="O188" s="133">
        <v>19879643.154736344</v>
      </c>
      <c r="P188" s="134">
        <f t="shared" ref="P188:P198" si="144">P187+O188</f>
        <v>20239948.907525942</v>
      </c>
      <c r="Q188" s="148"/>
      <c r="R188" s="133">
        <v>239948.90752594173</v>
      </c>
      <c r="S188" s="134">
        <f t="shared" ref="S188:S198" si="145">R188+S187</f>
        <v>239948.90752594173</v>
      </c>
      <c r="T188" s="133">
        <f t="shared" si="138"/>
        <v>20119592.062262286</v>
      </c>
      <c r="U188" s="191">
        <f t="shared" si="138"/>
        <v>20479897.815051883</v>
      </c>
      <c r="V188" s="174">
        <v>-15858.74</v>
      </c>
      <c r="W188" s="134">
        <f t="shared" ref="W188:W198" si="146">W187+V188</f>
        <v>-33440.29</v>
      </c>
      <c r="X188" s="133">
        <f t="shared" si="139"/>
        <v>224090.16752594174</v>
      </c>
      <c r="Y188" s="179">
        <f t="shared" ref="Y188:Y198" si="147">X188+Y187</f>
        <v>206508.61752594175</v>
      </c>
      <c r="Z188" s="182"/>
      <c r="AA188" s="135"/>
      <c r="AB188" s="177"/>
      <c r="AC188" s="185"/>
    </row>
    <row r="189" spans="1:29" s="107" customFormat="1" ht="12.75" hidden="1" customHeight="1" x14ac:dyDescent="0.2">
      <c r="A189" s="122">
        <v>13</v>
      </c>
      <c r="B189" s="162">
        <v>41699</v>
      </c>
      <c r="C189" s="178"/>
      <c r="D189" s="133">
        <v>111391763.50200094</v>
      </c>
      <c r="E189" s="134">
        <f t="shared" si="140"/>
        <v>374268523.50600278</v>
      </c>
      <c r="F189" s="135">
        <v>112973984.81075199</v>
      </c>
      <c r="G189" s="134">
        <f t="shared" si="141"/>
        <v>355363457.23507196</v>
      </c>
      <c r="H189" s="177">
        <f t="shared" si="136"/>
        <v>-1582221.3087510467</v>
      </c>
      <c r="I189" s="135">
        <f t="shared" si="136"/>
        <v>18905066.270930827</v>
      </c>
      <c r="J189" s="133">
        <v>570.70722606638446</v>
      </c>
      <c r="K189" s="135">
        <f t="shared" si="142"/>
        <v>-6819.0574039231287</v>
      </c>
      <c r="L189" s="133">
        <f t="shared" si="137"/>
        <v>-1581650.6015249803</v>
      </c>
      <c r="M189" s="135">
        <f t="shared" si="143"/>
        <v>18898247.213526905</v>
      </c>
      <c r="N189" s="135"/>
      <c r="O189" s="133">
        <v>-1341701.6939990371</v>
      </c>
      <c r="P189" s="135">
        <f t="shared" si="144"/>
        <v>18898247.213526905</v>
      </c>
      <c r="Q189" s="148"/>
      <c r="R189" s="133">
        <v>-239948.90752594173</v>
      </c>
      <c r="S189" s="135">
        <f t="shared" si="145"/>
        <v>0</v>
      </c>
      <c r="T189" s="133">
        <f t="shared" si="138"/>
        <v>-1581650.6015249789</v>
      </c>
      <c r="U189" s="192">
        <f t="shared" si="138"/>
        <v>18898247.213526905</v>
      </c>
      <c r="V189" s="174">
        <v>-16940.59</v>
      </c>
      <c r="W189" s="135">
        <f t="shared" si="146"/>
        <v>-50380.880000000005</v>
      </c>
      <c r="X189" s="133">
        <f t="shared" si="139"/>
        <v>-256889.49752594173</v>
      </c>
      <c r="Y189" s="134">
        <f t="shared" si="147"/>
        <v>-50380.879999999976</v>
      </c>
      <c r="Z189" s="182"/>
      <c r="AA189" s="135"/>
      <c r="AB189" s="177"/>
      <c r="AC189" s="185"/>
    </row>
    <row r="190" spans="1:29" s="107" customFormat="1" ht="13.15" hidden="1" customHeight="1" x14ac:dyDescent="0.2">
      <c r="A190" s="122">
        <v>13</v>
      </c>
      <c r="B190" s="162">
        <v>41730</v>
      </c>
      <c r="C190" s="178"/>
      <c r="D190" s="133">
        <v>96575171.502000943</v>
      </c>
      <c r="E190" s="134">
        <f t="shared" si="140"/>
        <v>470843695.00800371</v>
      </c>
      <c r="F190" s="135">
        <v>99028887.092096001</v>
      </c>
      <c r="G190" s="134">
        <f t="shared" si="141"/>
        <v>454392344.32716799</v>
      </c>
      <c r="H190" s="174">
        <f t="shared" si="136"/>
        <v>-2453715.5900950581</v>
      </c>
      <c r="I190" s="179">
        <f t="shared" si="136"/>
        <v>16451350.680835724</v>
      </c>
      <c r="J190" s="174">
        <v>885.05521334707737</v>
      </c>
      <c r="K190" s="134">
        <f t="shared" si="142"/>
        <v>-5934.0021905760514</v>
      </c>
      <c r="L190" s="174">
        <f t="shared" si="137"/>
        <v>-2452830.534881711</v>
      </c>
      <c r="M190" s="135">
        <f t="shared" si="143"/>
        <v>16445416.678645194</v>
      </c>
      <c r="N190" s="177"/>
      <c r="O190" s="133">
        <v>-2452830.534881711</v>
      </c>
      <c r="P190" s="134">
        <f t="shared" si="144"/>
        <v>16445416.678645194</v>
      </c>
      <c r="Q190" s="148"/>
      <c r="R190" s="133">
        <v>0</v>
      </c>
      <c r="S190" s="134">
        <f t="shared" si="145"/>
        <v>0</v>
      </c>
      <c r="T190" s="133">
        <f t="shared" si="138"/>
        <v>-2452830.534881711</v>
      </c>
      <c r="U190" s="191">
        <f t="shared" si="138"/>
        <v>16445416.678645194</v>
      </c>
      <c r="V190" s="174">
        <v>-17014.400000000001</v>
      </c>
      <c r="W190" s="134">
        <f t="shared" si="146"/>
        <v>-67395.28</v>
      </c>
      <c r="X190" s="133">
        <f t="shared" si="139"/>
        <v>-17014.400000000001</v>
      </c>
      <c r="Y190" s="179">
        <f t="shared" si="147"/>
        <v>-67395.27999999997</v>
      </c>
      <c r="Z190" s="182"/>
      <c r="AA190" s="135"/>
      <c r="AB190" s="177"/>
      <c r="AC190" s="185"/>
    </row>
    <row r="191" spans="1:29" s="107" customFormat="1" ht="15" hidden="1" customHeight="1" x14ac:dyDescent="0.2">
      <c r="A191" s="122">
        <v>13</v>
      </c>
      <c r="B191" s="162">
        <v>41760</v>
      </c>
      <c r="C191" s="178"/>
      <c r="D191" s="133">
        <v>93358976.502000943</v>
      </c>
      <c r="E191" s="134">
        <f t="shared" si="140"/>
        <v>564202671.51000464</v>
      </c>
      <c r="F191" s="133">
        <v>90267222.939712003</v>
      </c>
      <c r="G191" s="134">
        <f t="shared" si="141"/>
        <v>544659567.26688004</v>
      </c>
      <c r="H191" s="133">
        <f t="shared" si="136"/>
        <v>3091753.56228894</v>
      </c>
      <c r="I191" s="134">
        <f t="shared" si="136"/>
        <v>19543104.243124604</v>
      </c>
      <c r="J191" s="133">
        <v>-1115.1955099175684</v>
      </c>
      <c r="K191" s="134">
        <f t="shared" si="142"/>
        <v>-7049.1977004936198</v>
      </c>
      <c r="L191" s="133">
        <f t="shared" si="137"/>
        <v>3090638.3667790224</v>
      </c>
      <c r="M191" s="135">
        <f t="shared" si="143"/>
        <v>19536055.045424215</v>
      </c>
      <c r="N191" s="135"/>
      <c r="O191" s="133">
        <v>3090638.3667790219</v>
      </c>
      <c r="P191" s="134">
        <f t="shared" si="144"/>
        <v>19536055.045424215</v>
      </c>
      <c r="Q191" s="148"/>
      <c r="R191" s="133">
        <v>0</v>
      </c>
      <c r="S191" s="134">
        <f t="shared" si="145"/>
        <v>0</v>
      </c>
      <c r="T191" s="133">
        <f t="shared" si="138"/>
        <v>3090638.3667790219</v>
      </c>
      <c r="U191" s="191">
        <f t="shared" si="138"/>
        <v>19536055.045424215</v>
      </c>
      <c r="V191" s="174">
        <v>-17581.550000000003</v>
      </c>
      <c r="W191" s="134">
        <f t="shared" si="146"/>
        <v>-84976.83</v>
      </c>
      <c r="X191" s="133">
        <f t="shared" si="139"/>
        <v>-17581.550000000003</v>
      </c>
      <c r="Y191" s="179">
        <f t="shared" si="147"/>
        <v>-84976.829999999973</v>
      </c>
      <c r="Z191" s="182"/>
      <c r="AA191" s="135"/>
      <c r="AB191" s="177"/>
      <c r="AC191" s="185"/>
    </row>
    <row r="192" spans="1:29" s="107" customFormat="1" ht="12.75" hidden="1" customHeight="1" x14ac:dyDescent="0.2">
      <c r="A192" s="122">
        <v>13</v>
      </c>
      <c r="B192" s="162">
        <v>41791</v>
      </c>
      <c r="C192" s="109"/>
      <c r="D192" s="174">
        <v>87527239.502000943</v>
      </c>
      <c r="E192" s="134">
        <f t="shared" si="140"/>
        <v>651729911.01200557</v>
      </c>
      <c r="F192" s="133">
        <v>88851629.491456002</v>
      </c>
      <c r="G192" s="134">
        <f t="shared" si="141"/>
        <v>633511196.75833607</v>
      </c>
      <c r="H192" s="133">
        <f t="shared" si="136"/>
        <v>-1324389.9894550592</v>
      </c>
      <c r="I192" s="134">
        <f t="shared" si="136"/>
        <v>18218714.2536695</v>
      </c>
      <c r="J192" s="133">
        <v>477.70746919652447</v>
      </c>
      <c r="K192" s="134">
        <f t="shared" si="142"/>
        <v>-6571.4902312970953</v>
      </c>
      <c r="L192" s="133">
        <f t="shared" si="137"/>
        <v>-1323912.2819858626</v>
      </c>
      <c r="M192" s="135">
        <f t="shared" si="143"/>
        <v>18212142.763438351</v>
      </c>
      <c r="N192" s="135"/>
      <c r="O192" s="133">
        <v>-1323912.281985864</v>
      </c>
      <c r="P192" s="134">
        <f t="shared" si="144"/>
        <v>18212142.763438351</v>
      </c>
      <c r="Q192" s="148"/>
      <c r="R192" s="133">
        <v>0</v>
      </c>
      <c r="S192" s="134">
        <f t="shared" si="145"/>
        <v>0</v>
      </c>
      <c r="T192" s="133">
        <f t="shared" si="138"/>
        <v>-1323912.281985864</v>
      </c>
      <c r="U192" s="191">
        <f t="shared" si="138"/>
        <v>18212142.763438351</v>
      </c>
      <c r="V192" s="174">
        <v>-17014.400000000001</v>
      </c>
      <c r="W192" s="134">
        <f t="shared" si="146"/>
        <v>-101991.23000000001</v>
      </c>
      <c r="X192" s="133">
        <f t="shared" si="139"/>
        <v>-17014.400000000001</v>
      </c>
      <c r="Y192" s="179">
        <f t="shared" si="147"/>
        <v>-101991.22999999998</v>
      </c>
      <c r="Z192" s="182"/>
      <c r="AA192" s="135"/>
      <c r="AB192" s="177"/>
      <c r="AC192" s="185"/>
    </row>
    <row r="193" spans="1:29" s="107" customFormat="1" ht="12.75" hidden="1" customHeight="1" x14ac:dyDescent="0.2">
      <c r="A193" s="122">
        <v>13</v>
      </c>
      <c r="B193" s="162">
        <v>41821</v>
      </c>
      <c r="C193" s="178"/>
      <c r="D193" s="174">
        <v>96295495.502000943</v>
      </c>
      <c r="E193" s="134">
        <f t="shared" si="140"/>
        <v>748025406.5140065</v>
      </c>
      <c r="F193" s="133">
        <v>99420909.426175997</v>
      </c>
      <c r="G193" s="134">
        <f t="shared" si="141"/>
        <v>732932106.18451202</v>
      </c>
      <c r="H193" s="133">
        <f t="shared" si="136"/>
        <v>-3125413.9241750538</v>
      </c>
      <c r="I193" s="134">
        <f t="shared" si="136"/>
        <v>15093300.329494476</v>
      </c>
      <c r="J193" s="133">
        <v>1127.3368024500087</v>
      </c>
      <c r="K193" s="134">
        <f t="shared" si="142"/>
        <v>-5444.1534288470866</v>
      </c>
      <c r="L193" s="133">
        <f t="shared" si="137"/>
        <v>-3124286.5873726038</v>
      </c>
      <c r="M193" s="135">
        <f t="shared" si="143"/>
        <v>15087856.176065747</v>
      </c>
      <c r="N193" s="135"/>
      <c r="O193" s="133">
        <v>-3124286.5873726048</v>
      </c>
      <c r="P193" s="134">
        <f t="shared" si="144"/>
        <v>15087856.176065747</v>
      </c>
      <c r="Q193" s="148"/>
      <c r="R193" s="133">
        <v>0</v>
      </c>
      <c r="S193" s="134">
        <f t="shared" si="145"/>
        <v>0</v>
      </c>
      <c r="T193" s="133">
        <f t="shared" si="138"/>
        <v>-3124286.5873726048</v>
      </c>
      <c r="U193" s="191">
        <f t="shared" si="138"/>
        <v>15087856.176065747</v>
      </c>
      <c r="V193" s="174">
        <v>-17581.550000000003</v>
      </c>
      <c r="W193" s="134">
        <f t="shared" si="146"/>
        <v>-119572.78000000001</v>
      </c>
      <c r="X193" s="133">
        <f t="shared" si="139"/>
        <v>-17581.550000000003</v>
      </c>
      <c r="Y193" s="179">
        <f t="shared" si="147"/>
        <v>-119572.77999999998</v>
      </c>
      <c r="Z193" s="182"/>
      <c r="AA193" s="135"/>
      <c r="AB193" s="177"/>
      <c r="AC193" s="185"/>
    </row>
    <row r="194" spans="1:29" s="107" customFormat="1" ht="12.75" hidden="1" customHeight="1" x14ac:dyDescent="0.2">
      <c r="A194" s="122">
        <v>13</v>
      </c>
      <c r="B194" s="162">
        <v>41852</v>
      </c>
      <c r="C194" s="178"/>
      <c r="D194" s="174">
        <v>99122120.502000943</v>
      </c>
      <c r="E194" s="134">
        <f t="shared" si="140"/>
        <v>847147527.01600742</v>
      </c>
      <c r="F194" s="133">
        <v>95837690.956799999</v>
      </c>
      <c r="G194" s="134">
        <f t="shared" si="141"/>
        <v>828769797.141312</v>
      </c>
      <c r="H194" s="174">
        <f t="shared" si="136"/>
        <v>3284429.5452009439</v>
      </c>
      <c r="I194" s="179">
        <f t="shared" si="136"/>
        <v>18377729.87469542</v>
      </c>
      <c r="J194" s="174">
        <v>-1184.6937369541265</v>
      </c>
      <c r="K194" s="134">
        <f t="shared" si="142"/>
        <v>-6628.8471658012131</v>
      </c>
      <c r="L194" s="174">
        <f t="shared" si="137"/>
        <v>3283244.8514639898</v>
      </c>
      <c r="M194" s="135">
        <f t="shared" si="143"/>
        <v>18371101.027529735</v>
      </c>
      <c r="N194" s="177"/>
      <c r="O194" s="133">
        <v>3283244.8514639884</v>
      </c>
      <c r="P194" s="134">
        <f t="shared" si="144"/>
        <v>18371101.027529735</v>
      </c>
      <c r="Q194" s="148"/>
      <c r="R194" s="133">
        <v>0</v>
      </c>
      <c r="S194" s="134">
        <f t="shared" si="145"/>
        <v>0</v>
      </c>
      <c r="T194" s="133">
        <f t="shared" si="138"/>
        <v>3283244.8514639884</v>
      </c>
      <c r="U194" s="191">
        <f t="shared" si="138"/>
        <v>18371101.027529735</v>
      </c>
      <c r="V194" s="174">
        <v>-17581.550000000003</v>
      </c>
      <c r="W194" s="134">
        <f t="shared" si="146"/>
        <v>-137154.33000000002</v>
      </c>
      <c r="X194" s="133">
        <f t="shared" si="139"/>
        <v>-17581.550000000003</v>
      </c>
      <c r="Y194" s="179">
        <f t="shared" si="147"/>
        <v>-137154.32999999999</v>
      </c>
      <c r="Z194" s="182"/>
      <c r="AA194" s="135"/>
      <c r="AB194" s="177"/>
      <c r="AC194" s="185"/>
    </row>
    <row r="195" spans="1:29" s="107" customFormat="1" ht="12.75" hidden="1" customHeight="1" x14ac:dyDescent="0.2">
      <c r="A195" s="122">
        <v>13</v>
      </c>
      <c r="B195" s="162">
        <v>41883</v>
      </c>
      <c r="C195" s="178"/>
      <c r="D195" s="174">
        <v>97295066.502000943</v>
      </c>
      <c r="E195" s="134">
        <f t="shared" si="140"/>
        <v>944442593.51800835</v>
      </c>
      <c r="F195" s="133">
        <v>87806884.410751998</v>
      </c>
      <c r="G195" s="134">
        <f t="shared" si="141"/>
        <v>916576681.55206394</v>
      </c>
      <c r="H195" s="174">
        <f t="shared" si="136"/>
        <v>9488182.0912489444</v>
      </c>
      <c r="I195" s="179">
        <f t="shared" si="136"/>
        <v>27865911.965944409</v>
      </c>
      <c r="J195" s="174">
        <v>-3422.3872803132981</v>
      </c>
      <c r="K195" s="134">
        <f t="shared" si="142"/>
        <v>-10051.234446114511</v>
      </c>
      <c r="L195" s="174">
        <f t="shared" si="137"/>
        <v>9484759.7039686311</v>
      </c>
      <c r="M195" s="135">
        <f t="shared" si="143"/>
        <v>27855860.731498368</v>
      </c>
      <c r="N195" s="177"/>
      <c r="O195" s="133">
        <v>5556829.3382194489</v>
      </c>
      <c r="P195" s="134">
        <f t="shared" si="144"/>
        <v>23927930.365749184</v>
      </c>
      <c r="Q195" s="148"/>
      <c r="R195" s="133">
        <v>3927930.365749184</v>
      </c>
      <c r="S195" s="134">
        <f t="shared" si="145"/>
        <v>3927930.365749184</v>
      </c>
      <c r="T195" s="133">
        <f t="shared" si="138"/>
        <v>9484759.703968633</v>
      </c>
      <c r="U195" s="191">
        <f t="shared" si="138"/>
        <v>27855860.731498368</v>
      </c>
      <c r="V195" s="174">
        <v>-16664.650000000001</v>
      </c>
      <c r="W195" s="134">
        <f t="shared" si="146"/>
        <v>-153818.98000000001</v>
      </c>
      <c r="X195" s="133">
        <f t="shared" si="139"/>
        <v>3911265.7157491841</v>
      </c>
      <c r="Y195" s="179">
        <f t="shared" si="147"/>
        <v>3774111.3857491841</v>
      </c>
      <c r="Z195" s="182"/>
      <c r="AA195" s="135"/>
      <c r="AB195" s="177"/>
      <c r="AC195" s="185"/>
    </row>
    <row r="196" spans="1:29" s="107" customFormat="1" ht="12.75" hidden="1" customHeight="1" x14ac:dyDescent="0.2">
      <c r="A196" s="122">
        <v>13</v>
      </c>
      <c r="B196" s="162">
        <v>41913</v>
      </c>
      <c r="C196" s="178"/>
      <c r="D196" s="174">
        <v>102212120.50200094</v>
      </c>
      <c r="E196" s="134">
        <f t="shared" si="140"/>
        <v>1046654714.0200093</v>
      </c>
      <c r="F196" s="133">
        <v>96697040.490751997</v>
      </c>
      <c r="G196" s="134">
        <f t="shared" si="141"/>
        <v>1013273722.0428159</v>
      </c>
      <c r="H196" s="174">
        <f t="shared" si="136"/>
        <v>5515080.0112489462</v>
      </c>
      <c r="I196" s="179">
        <f t="shared" si="136"/>
        <v>33380991.977193356</v>
      </c>
      <c r="J196" s="174">
        <v>-1989.2893600575626</v>
      </c>
      <c r="K196" s="134">
        <f t="shared" si="142"/>
        <v>-12040.523806172074</v>
      </c>
      <c r="L196" s="174">
        <f t="shared" si="137"/>
        <v>5513090.7218888886</v>
      </c>
      <c r="M196" s="135">
        <f t="shared" si="143"/>
        <v>33368951.453387257</v>
      </c>
      <c r="N196" s="177"/>
      <c r="O196" s="133">
        <v>2756545.3609444462</v>
      </c>
      <c r="P196" s="134">
        <f t="shared" si="144"/>
        <v>26684475.72669363</v>
      </c>
      <c r="Q196" s="148"/>
      <c r="R196" s="133">
        <v>2756545.3609444443</v>
      </c>
      <c r="S196" s="134">
        <f t="shared" si="145"/>
        <v>6684475.7266936284</v>
      </c>
      <c r="T196" s="133">
        <f t="shared" si="138"/>
        <v>5513090.7218888905</v>
      </c>
      <c r="U196" s="191">
        <f t="shared" si="138"/>
        <v>33368951.45338726</v>
      </c>
      <c r="V196" s="174">
        <v>-6493.9299999999994</v>
      </c>
      <c r="W196" s="134">
        <f t="shared" si="146"/>
        <v>-160312.91</v>
      </c>
      <c r="X196" s="133">
        <f t="shared" si="139"/>
        <v>2750051.4309444441</v>
      </c>
      <c r="Y196" s="179">
        <f t="shared" si="147"/>
        <v>6524162.8166936282</v>
      </c>
      <c r="Z196" s="182"/>
      <c r="AA196" s="135"/>
      <c r="AB196" s="177"/>
      <c r="AC196" s="185"/>
    </row>
    <row r="197" spans="1:29" s="107" customFormat="1" ht="12.6" hidden="1" customHeight="1" x14ac:dyDescent="0.2">
      <c r="A197" s="122">
        <v>13</v>
      </c>
      <c r="B197" s="162">
        <v>41944</v>
      </c>
      <c r="C197" s="178"/>
      <c r="D197" s="174">
        <v>117974710.50200094</v>
      </c>
      <c r="E197" s="134">
        <f t="shared" si="140"/>
        <v>1164629424.5220103</v>
      </c>
      <c r="F197" s="133">
        <v>113411893.800192</v>
      </c>
      <c r="G197" s="134">
        <f t="shared" si="141"/>
        <v>1126685615.843008</v>
      </c>
      <c r="H197" s="174">
        <f t="shared" si="136"/>
        <v>4562816.7018089443</v>
      </c>
      <c r="I197" s="179">
        <f t="shared" si="136"/>
        <v>37943808.679002285</v>
      </c>
      <c r="J197" s="174">
        <v>-1645.8079843427986</v>
      </c>
      <c r="K197" s="134">
        <f t="shared" si="142"/>
        <v>-13686.331790514872</v>
      </c>
      <c r="L197" s="174">
        <f t="shared" si="137"/>
        <v>4561170.8938246015</v>
      </c>
      <c r="M197" s="135">
        <f t="shared" si="143"/>
        <v>37930122.34721186</v>
      </c>
      <c r="N197" s="177"/>
      <c r="O197" s="133">
        <v>2280585.4469122998</v>
      </c>
      <c r="P197" s="134">
        <f t="shared" si="144"/>
        <v>28965061.17360593</v>
      </c>
      <c r="Q197" s="148"/>
      <c r="R197" s="133">
        <v>2280585.4469123017</v>
      </c>
      <c r="S197" s="134">
        <f t="shared" si="145"/>
        <v>8965061.1736059301</v>
      </c>
      <c r="T197" s="133">
        <f t="shared" si="138"/>
        <v>4561170.8938246015</v>
      </c>
      <c r="U197" s="191">
        <f t="shared" si="138"/>
        <v>37930122.34721186</v>
      </c>
      <c r="V197" s="174">
        <v>1044.45</v>
      </c>
      <c r="W197" s="134">
        <f t="shared" si="146"/>
        <v>-159268.46</v>
      </c>
      <c r="X197" s="133">
        <f t="shared" si="139"/>
        <v>2281629.8969123019</v>
      </c>
      <c r="Y197" s="179">
        <f t="shared" si="147"/>
        <v>8805792.7136059292</v>
      </c>
      <c r="Z197" s="182"/>
      <c r="AA197" s="135"/>
      <c r="AB197" s="177"/>
      <c r="AC197" s="185"/>
    </row>
    <row r="198" spans="1:29" s="107" customFormat="1" ht="13.7" hidden="1" customHeight="1" x14ac:dyDescent="0.2">
      <c r="A198" s="122">
        <v>13</v>
      </c>
      <c r="B198" s="162">
        <v>41974</v>
      </c>
      <c r="C198" s="178"/>
      <c r="D198" s="183">
        <v>123344793.8</v>
      </c>
      <c r="E198" s="140">
        <f t="shared" si="140"/>
        <v>1287974218.3220103</v>
      </c>
      <c r="F198" s="139">
        <v>121626642.93518399</v>
      </c>
      <c r="G198" s="140">
        <f t="shared" si="141"/>
        <v>1248312258.778192</v>
      </c>
      <c r="H198" s="183">
        <f t="shared" si="136"/>
        <v>1718150.86481601</v>
      </c>
      <c r="I198" s="161">
        <f t="shared" si="136"/>
        <v>39661959.543818235</v>
      </c>
      <c r="J198" s="183">
        <v>-598.94739147485234</v>
      </c>
      <c r="K198" s="140">
        <f t="shared" si="142"/>
        <v>-14285.279181989725</v>
      </c>
      <c r="L198" s="183">
        <f t="shared" si="137"/>
        <v>1717551.9174245351</v>
      </c>
      <c r="M198" s="141">
        <f t="shared" si="143"/>
        <v>39647674.264636397</v>
      </c>
      <c r="N198" s="164"/>
      <c r="O198" s="139">
        <v>858775.95871226862</v>
      </c>
      <c r="P198" s="140">
        <f t="shared" si="144"/>
        <v>29823837.132318199</v>
      </c>
      <c r="Q198" s="142"/>
      <c r="R198" s="139">
        <v>858775.95871226862</v>
      </c>
      <c r="S198" s="140">
        <f t="shared" si="145"/>
        <v>9823837.1323181987</v>
      </c>
      <c r="T198" s="139">
        <f t="shared" si="138"/>
        <v>1717551.9174245372</v>
      </c>
      <c r="U198" s="193">
        <f t="shared" si="138"/>
        <v>39647674.264636397</v>
      </c>
      <c r="V198" s="183">
        <v>7240.95</v>
      </c>
      <c r="W198" s="140">
        <f t="shared" si="146"/>
        <v>-152027.50999999998</v>
      </c>
      <c r="X198" s="139">
        <f t="shared" si="139"/>
        <v>866016.90871226857</v>
      </c>
      <c r="Y198" s="161">
        <f t="shared" si="147"/>
        <v>9671809.622318197</v>
      </c>
      <c r="Z198" s="182"/>
      <c r="AA198" s="135"/>
      <c r="AB198" s="177"/>
      <c r="AC198" s="185"/>
    </row>
    <row r="199" spans="1:29" s="107" customFormat="1" ht="13.7" hidden="1" customHeight="1" x14ac:dyDescent="0.2">
      <c r="A199" s="122"/>
      <c r="B199" s="162"/>
      <c r="C199" s="178"/>
      <c r="D199" s="177"/>
      <c r="E199" s="135"/>
      <c r="F199" s="135"/>
      <c r="G199" s="135"/>
      <c r="H199" s="177"/>
      <c r="I199" s="177"/>
      <c r="J199" s="177"/>
      <c r="K199" s="135"/>
      <c r="L199" s="177"/>
      <c r="M199" s="135"/>
      <c r="N199" s="177"/>
      <c r="O199" s="135"/>
      <c r="P199" s="135"/>
      <c r="Q199" s="148"/>
      <c r="R199" s="135"/>
      <c r="S199" s="135"/>
      <c r="T199" s="135"/>
      <c r="U199" s="192"/>
      <c r="V199" s="177"/>
      <c r="W199" s="135"/>
      <c r="X199" s="135"/>
      <c r="Y199" s="177"/>
      <c r="Z199" s="182"/>
      <c r="AA199" s="135"/>
      <c r="AB199" s="177"/>
      <c r="AC199" s="185"/>
    </row>
    <row r="200" spans="1:29" s="107" customFormat="1" ht="13.7" hidden="1" customHeight="1" x14ac:dyDescent="0.2">
      <c r="A200" s="184" t="s">
        <v>140</v>
      </c>
      <c r="B200" s="162"/>
      <c r="C200" s="178"/>
      <c r="D200" s="177"/>
      <c r="E200" s="135">
        <f>E185+E198</f>
        <v>14899958966.072445</v>
      </c>
      <c r="F200" s="135"/>
      <c r="G200" s="135">
        <f>G185+G198</f>
        <v>14896062105.616673</v>
      </c>
      <c r="H200" s="177"/>
      <c r="I200" s="177">
        <f>I185+I198</f>
        <v>3896860.4557733536</v>
      </c>
      <c r="J200" s="177"/>
      <c r="K200" s="135">
        <f>K185+K198</f>
        <v>-13757.509078168114</v>
      </c>
      <c r="L200" s="177"/>
      <c r="M200" s="135"/>
      <c r="N200" s="177">
        <f>N185+M198</f>
        <v>3883101.4822784886</v>
      </c>
      <c r="O200" s="135"/>
      <c r="P200" s="135">
        <f>P185+P198</f>
        <v>428757.78240263462</v>
      </c>
      <c r="Q200" s="148"/>
      <c r="R200" s="135"/>
      <c r="S200" s="135">
        <f>S185+S198</f>
        <v>3454343.6642930694</v>
      </c>
      <c r="T200" s="135"/>
      <c r="U200" s="192">
        <f>U185+U198</f>
        <v>3883101.4466957077</v>
      </c>
      <c r="V200" s="177"/>
      <c r="W200" s="135">
        <f>W185+W198</f>
        <v>758037.26000000024</v>
      </c>
      <c r="X200" s="135"/>
      <c r="Y200" s="177">
        <f>Y185+Y198</f>
        <v>4212381.9242930673</v>
      </c>
      <c r="Z200" s="182"/>
      <c r="AA200" s="135"/>
      <c r="AB200" s="177"/>
      <c r="AC200" s="185"/>
    </row>
    <row r="201" spans="1:29" s="107" customFormat="1" ht="13.7" hidden="1" customHeight="1" x14ac:dyDescent="0.2">
      <c r="A201" s="122"/>
      <c r="B201" s="162"/>
      <c r="C201" s="178"/>
      <c r="D201" s="177"/>
      <c r="E201" s="135"/>
      <c r="F201" s="135"/>
      <c r="G201" s="135"/>
      <c r="H201" s="177"/>
      <c r="I201" s="177"/>
      <c r="J201" s="177"/>
      <c r="K201" s="135"/>
      <c r="L201" s="177"/>
      <c r="M201" s="135"/>
      <c r="N201" s="177"/>
      <c r="O201" s="135"/>
      <c r="P201" s="135"/>
      <c r="Q201" s="148"/>
      <c r="R201" s="135"/>
      <c r="S201" s="135"/>
      <c r="T201" s="135"/>
      <c r="U201" s="192"/>
      <c r="V201" s="177"/>
      <c r="W201" s="135"/>
      <c r="X201" s="135"/>
      <c r="Y201" s="177"/>
      <c r="Z201" s="182"/>
      <c r="AA201" s="135"/>
      <c r="AB201" s="177"/>
      <c r="AC201" s="185"/>
    </row>
    <row r="202" spans="1:29" s="107" customFormat="1" ht="12.75" hidden="1" customHeight="1" x14ac:dyDescent="0.2">
      <c r="A202" s="122">
        <v>14</v>
      </c>
      <c r="B202" s="162">
        <v>42005</v>
      </c>
      <c r="C202" s="178"/>
      <c r="D202" s="171">
        <v>119235519.24753395</v>
      </c>
      <c r="E202" s="151">
        <f>D202</f>
        <v>119235519.24753395</v>
      </c>
      <c r="F202" s="196">
        <v>121481127.35542199</v>
      </c>
      <c r="G202" s="151">
        <f>F202</f>
        <v>121481127.35542199</v>
      </c>
      <c r="H202" s="171">
        <f t="shared" ref="H202:I213" si="148">D202-F202</f>
        <v>-2245608.1078880429</v>
      </c>
      <c r="I202" s="172">
        <f t="shared" si="148"/>
        <v>-2245608.1078880429</v>
      </c>
      <c r="J202" s="171">
        <v>782.81898640980944</v>
      </c>
      <c r="K202" s="151">
        <f>J202</f>
        <v>782.81898640980944</v>
      </c>
      <c r="L202" s="171">
        <f t="shared" ref="L202:L213" si="149">H202+J202</f>
        <v>-2244825.2889016331</v>
      </c>
      <c r="M202" s="176">
        <f>L202</f>
        <v>-2244825.2889016331</v>
      </c>
      <c r="N202" s="172"/>
      <c r="O202" s="196">
        <v>-2244825.2889016331</v>
      </c>
      <c r="P202" s="151">
        <f>O202</f>
        <v>-2244825.2889016331</v>
      </c>
      <c r="Q202" s="148"/>
      <c r="R202" s="196">
        <v>0</v>
      </c>
      <c r="S202" s="151">
        <f>R202</f>
        <v>0</v>
      </c>
      <c r="T202" s="196">
        <f t="shared" ref="T202:U213" si="150">O202+R202</f>
        <v>-2244825.2889016331</v>
      </c>
      <c r="U202" s="188">
        <f t="shared" si="150"/>
        <v>-2244825.2889016331</v>
      </c>
      <c r="V202" s="171">
        <v>9534.94</v>
      </c>
      <c r="W202" s="151">
        <f>V202</f>
        <v>9534.94</v>
      </c>
      <c r="X202" s="196">
        <f t="shared" ref="X202:X213" si="151">R202+V202</f>
        <v>9534.94</v>
      </c>
      <c r="Y202" s="172">
        <f>X202</f>
        <v>9534.94</v>
      </c>
      <c r="Z202" s="182"/>
      <c r="AA202" s="135"/>
      <c r="AB202" s="177"/>
      <c r="AC202" s="185"/>
    </row>
    <row r="203" spans="1:29" s="107" customFormat="1" ht="12.75" hidden="1" customHeight="1" x14ac:dyDescent="0.2">
      <c r="A203" s="122">
        <v>14</v>
      </c>
      <c r="B203" s="162">
        <v>42036</v>
      </c>
      <c r="C203" s="178"/>
      <c r="D203" s="174">
        <v>105377338.24753395</v>
      </c>
      <c r="E203" s="134">
        <f t="shared" ref="E203:E213" si="152">E202+D203</f>
        <v>224612857.49506789</v>
      </c>
      <c r="F203" s="133">
        <v>100844823.70908299</v>
      </c>
      <c r="G203" s="134">
        <f t="shared" ref="G203:G213" si="153">G202+F203</f>
        <v>222325951.06450498</v>
      </c>
      <c r="H203" s="174">
        <f t="shared" si="148"/>
        <v>4532514.5384509563</v>
      </c>
      <c r="I203" s="179">
        <f t="shared" si="148"/>
        <v>2286906.4305629134</v>
      </c>
      <c r="J203" s="174">
        <v>-1580.0345681039616</v>
      </c>
      <c r="K203" s="134">
        <f t="shared" ref="K203:K213" si="154">K202+J203</f>
        <v>-797.21558169415221</v>
      </c>
      <c r="L203" s="174">
        <f t="shared" si="149"/>
        <v>4530934.5038828524</v>
      </c>
      <c r="M203" s="135">
        <f t="shared" ref="M203:M213" si="155">M202+L203</f>
        <v>2286109.2149812193</v>
      </c>
      <c r="N203" s="179"/>
      <c r="O203" s="133">
        <v>4530934.5038828524</v>
      </c>
      <c r="P203" s="134">
        <f t="shared" ref="P203:P213" si="156">P202+O203</f>
        <v>2286109.2149812193</v>
      </c>
      <c r="Q203" s="148"/>
      <c r="R203" s="133">
        <v>0</v>
      </c>
      <c r="S203" s="134">
        <f t="shared" ref="S203:S213" si="157">R203+S202</f>
        <v>0</v>
      </c>
      <c r="T203" s="133">
        <f t="shared" si="150"/>
        <v>4530934.5038828524</v>
      </c>
      <c r="U203" s="191">
        <f t="shared" si="150"/>
        <v>2286109.2149812193</v>
      </c>
      <c r="V203" s="174">
        <v>8612.2000000000007</v>
      </c>
      <c r="W203" s="134">
        <f t="shared" ref="W203:W213" si="158">W202+V203</f>
        <v>18147.14</v>
      </c>
      <c r="X203" s="133">
        <f t="shared" si="151"/>
        <v>8612.2000000000007</v>
      </c>
      <c r="Y203" s="179">
        <f t="shared" ref="Y203:Y213" si="159">X203+Y202</f>
        <v>18147.14</v>
      </c>
      <c r="Z203" s="182"/>
      <c r="AA203" s="135"/>
      <c r="AB203" s="177"/>
      <c r="AC203" s="185"/>
    </row>
    <row r="204" spans="1:29" s="107" customFormat="1" ht="12.75" hidden="1" customHeight="1" x14ac:dyDescent="0.2">
      <c r="A204" s="122">
        <v>14</v>
      </c>
      <c r="B204" s="162">
        <v>42064</v>
      </c>
      <c r="C204" s="178"/>
      <c r="D204" s="133">
        <v>105640903.24753395</v>
      </c>
      <c r="E204" s="134">
        <f t="shared" si="152"/>
        <v>330253760.74260187</v>
      </c>
      <c r="F204" s="135">
        <v>106071722.148637</v>
      </c>
      <c r="G204" s="134">
        <f t="shared" si="153"/>
        <v>328397673.21314198</v>
      </c>
      <c r="H204" s="177">
        <f t="shared" si="148"/>
        <v>-430818.90110304952</v>
      </c>
      <c r="I204" s="135">
        <f t="shared" si="148"/>
        <v>1856087.5294598937</v>
      </c>
      <c r="J204" s="133">
        <v>150.18346892454429</v>
      </c>
      <c r="K204" s="135">
        <f t="shared" si="154"/>
        <v>-647.03211276960792</v>
      </c>
      <c r="L204" s="133">
        <f t="shared" si="149"/>
        <v>-430668.71763412497</v>
      </c>
      <c r="M204" s="135">
        <f t="shared" si="155"/>
        <v>1855440.4973470944</v>
      </c>
      <c r="N204" s="135"/>
      <c r="O204" s="133">
        <v>-430668.71763412515</v>
      </c>
      <c r="P204" s="135">
        <f t="shared" si="156"/>
        <v>1855440.4973470941</v>
      </c>
      <c r="Q204" s="148"/>
      <c r="R204" s="133">
        <v>0</v>
      </c>
      <c r="S204" s="135">
        <f t="shared" si="157"/>
        <v>0</v>
      </c>
      <c r="T204" s="133">
        <f t="shared" si="150"/>
        <v>-430668.71763412515</v>
      </c>
      <c r="U204" s="192">
        <f t="shared" si="150"/>
        <v>1855440.4973470941</v>
      </c>
      <c r="V204" s="174">
        <v>9534.94</v>
      </c>
      <c r="W204" s="135">
        <f t="shared" si="158"/>
        <v>27682.080000000002</v>
      </c>
      <c r="X204" s="133">
        <f t="shared" si="151"/>
        <v>9534.94</v>
      </c>
      <c r="Y204" s="134">
        <f t="shared" si="159"/>
        <v>27682.080000000002</v>
      </c>
      <c r="Z204" s="182"/>
      <c r="AA204" s="135"/>
      <c r="AB204" s="177"/>
      <c r="AC204" s="185"/>
    </row>
    <row r="205" spans="1:29" s="107" customFormat="1" ht="13.15" hidden="1" customHeight="1" x14ac:dyDescent="0.2">
      <c r="A205" s="122">
        <v>14</v>
      </c>
      <c r="B205" s="162">
        <v>42095</v>
      </c>
      <c r="C205" s="178"/>
      <c r="D205" s="133">
        <v>95557329.247533947</v>
      </c>
      <c r="E205" s="134">
        <f t="shared" si="152"/>
        <v>425811089.99013579</v>
      </c>
      <c r="F205" s="135">
        <v>99985490.993270993</v>
      </c>
      <c r="G205" s="134">
        <f t="shared" si="153"/>
        <v>428383164.20641297</v>
      </c>
      <c r="H205" s="174">
        <f t="shared" si="148"/>
        <v>-4428161.745737046</v>
      </c>
      <c r="I205" s="179">
        <f t="shared" si="148"/>
        <v>-2572074.2162771821</v>
      </c>
      <c r="J205" s="174">
        <v>1543.6571845645085</v>
      </c>
      <c r="K205" s="134">
        <f t="shared" si="154"/>
        <v>896.62507179490058</v>
      </c>
      <c r="L205" s="174">
        <f t="shared" si="149"/>
        <v>-4426618.0885524815</v>
      </c>
      <c r="M205" s="135">
        <f t="shared" si="155"/>
        <v>-2571177.5912053874</v>
      </c>
      <c r="N205" s="177"/>
      <c r="O205" s="133">
        <v>-4426618.0885524815</v>
      </c>
      <c r="P205" s="134">
        <f t="shared" si="156"/>
        <v>-2571177.5912053874</v>
      </c>
      <c r="Q205" s="148"/>
      <c r="R205" s="133">
        <v>0</v>
      </c>
      <c r="S205" s="134">
        <f t="shared" si="157"/>
        <v>0</v>
      </c>
      <c r="T205" s="133">
        <f t="shared" si="150"/>
        <v>-4426618.0885524815</v>
      </c>
      <c r="U205" s="191">
        <f t="shared" si="150"/>
        <v>-2571177.5912053874</v>
      </c>
      <c r="V205" s="174">
        <v>9227.36</v>
      </c>
      <c r="W205" s="134">
        <f t="shared" si="158"/>
        <v>36909.440000000002</v>
      </c>
      <c r="X205" s="133">
        <f t="shared" si="151"/>
        <v>9227.36</v>
      </c>
      <c r="Y205" s="179">
        <f t="shared" si="159"/>
        <v>36909.440000000002</v>
      </c>
      <c r="Z205" s="182"/>
      <c r="AA205" s="135"/>
      <c r="AB205" s="177"/>
      <c r="AC205" s="185"/>
    </row>
    <row r="206" spans="1:29" s="107" customFormat="1" ht="15" hidden="1" customHeight="1" x14ac:dyDescent="0.2">
      <c r="A206" s="122">
        <v>14</v>
      </c>
      <c r="B206" s="162">
        <v>42125</v>
      </c>
      <c r="C206" s="178"/>
      <c r="D206" s="133">
        <v>94657182.247533947</v>
      </c>
      <c r="E206" s="134">
        <f t="shared" si="152"/>
        <v>520468272.23766971</v>
      </c>
      <c r="F206" s="133">
        <v>88865117.478068992</v>
      </c>
      <c r="G206" s="134">
        <f t="shared" si="153"/>
        <v>517248281.68448198</v>
      </c>
      <c r="H206" s="133">
        <f t="shared" si="148"/>
        <v>5792064.7694649547</v>
      </c>
      <c r="I206" s="134">
        <f t="shared" si="148"/>
        <v>3219990.5531877279</v>
      </c>
      <c r="J206" s="133">
        <v>-2019.1137786358595</v>
      </c>
      <c r="K206" s="134">
        <f t="shared" si="154"/>
        <v>-1122.4887068409589</v>
      </c>
      <c r="L206" s="133">
        <f t="shared" si="149"/>
        <v>5790045.6556863189</v>
      </c>
      <c r="M206" s="135">
        <f t="shared" si="155"/>
        <v>3218868.0644809315</v>
      </c>
      <c r="N206" s="135"/>
      <c r="O206" s="133">
        <v>5790045.6556863189</v>
      </c>
      <c r="P206" s="134">
        <f t="shared" si="156"/>
        <v>3218868.0644809315</v>
      </c>
      <c r="Q206" s="148"/>
      <c r="R206" s="133">
        <v>0</v>
      </c>
      <c r="S206" s="134">
        <f t="shared" si="157"/>
        <v>0</v>
      </c>
      <c r="T206" s="133">
        <f t="shared" si="150"/>
        <v>5790045.6556863189</v>
      </c>
      <c r="U206" s="191">
        <f t="shared" si="150"/>
        <v>3218868.0644809315</v>
      </c>
      <c r="V206" s="174">
        <v>9534.94</v>
      </c>
      <c r="W206" s="134">
        <f t="shared" si="158"/>
        <v>46444.380000000005</v>
      </c>
      <c r="X206" s="133">
        <f t="shared" si="151"/>
        <v>9534.94</v>
      </c>
      <c r="Y206" s="179">
        <f t="shared" si="159"/>
        <v>46444.380000000005</v>
      </c>
      <c r="Z206" s="182"/>
      <c r="AA206" s="135"/>
      <c r="AB206" s="177"/>
      <c r="AC206" s="185"/>
    </row>
    <row r="207" spans="1:29" s="107" customFormat="1" ht="12.75" hidden="1" customHeight="1" x14ac:dyDescent="0.2">
      <c r="A207" s="122">
        <v>14</v>
      </c>
      <c r="B207" s="162">
        <v>42156</v>
      </c>
      <c r="C207" s="109"/>
      <c r="D207" s="174">
        <v>94331422.247533947</v>
      </c>
      <c r="E207" s="134">
        <f t="shared" si="152"/>
        <v>614799694.48520362</v>
      </c>
      <c r="F207" s="133">
        <v>92822917.967196003</v>
      </c>
      <c r="G207" s="134">
        <f t="shared" si="153"/>
        <v>610071199.65167797</v>
      </c>
      <c r="H207" s="133">
        <f t="shared" si="148"/>
        <v>1508504.2803379446</v>
      </c>
      <c r="I207" s="134">
        <f t="shared" si="148"/>
        <v>4728494.8335256577</v>
      </c>
      <c r="J207" s="133">
        <v>-525.86459212587215</v>
      </c>
      <c r="K207" s="134">
        <f t="shared" si="154"/>
        <v>-1648.3532989668311</v>
      </c>
      <c r="L207" s="133">
        <f t="shared" si="149"/>
        <v>1507978.4157458188</v>
      </c>
      <c r="M207" s="135">
        <f t="shared" si="155"/>
        <v>4726846.4802267505</v>
      </c>
      <c r="N207" s="135"/>
      <c r="O207" s="133">
        <v>1507978.415745819</v>
      </c>
      <c r="P207" s="134">
        <f t="shared" si="156"/>
        <v>4726846.4802267505</v>
      </c>
      <c r="Q207" s="148"/>
      <c r="R207" s="133">
        <v>0</v>
      </c>
      <c r="S207" s="134">
        <f t="shared" si="157"/>
        <v>0</v>
      </c>
      <c r="T207" s="133">
        <f t="shared" si="150"/>
        <v>1507978.415745819</v>
      </c>
      <c r="U207" s="191">
        <f t="shared" si="150"/>
        <v>4726846.4802267505</v>
      </c>
      <c r="V207" s="174">
        <v>9227.36</v>
      </c>
      <c r="W207" s="134">
        <f t="shared" si="158"/>
        <v>55671.740000000005</v>
      </c>
      <c r="X207" s="133">
        <f t="shared" si="151"/>
        <v>9227.36</v>
      </c>
      <c r="Y207" s="179">
        <f t="shared" si="159"/>
        <v>55671.740000000005</v>
      </c>
      <c r="Z207" s="182"/>
      <c r="AA207" s="135"/>
      <c r="AB207" s="177"/>
      <c r="AC207" s="185"/>
    </row>
    <row r="208" spans="1:29" s="107" customFormat="1" ht="12.75" hidden="1" customHeight="1" x14ac:dyDescent="0.2">
      <c r="A208" s="122">
        <v>14</v>
      </c>
      <c r="B208" s="162">
        <v>42186</v>
      </c>
      <c r="C208" s="178"/>
      <c r="D208" s="174">
        <v>101097386.24753395</v>
      </c>
      <c r="E208" s="134">
        <f t="shared" si="152"/>
        <v>715897080.73273754</v>
      </c>
      <c r="F208" s="133">
        <v>98037157.928702995</v>
      </c>
      <c r="G208" s="134">
        <f t="shared" si="153"/>
        <v>708108357.58038092</v>
      </c>
      <c r="H208" s="133">
        <f t="shared" si="148"/>
        <v>3060228.318830952</v>
      </c>
      <c r="I208" s="134">
        <f t="shared" si="148"/>
        <v>7788723.1523566246</v>
      </c>
      <c r="J208" s="133">
        <v>-1066.795591944363</v>
      </c>
      <c r="K208" s="134">
        <f t="shared" si="154"/>
        <v>-2715.148890911194</v>
      </c>
      <c r="L208" s="133">
        <f t="shared" si="149"/>
        <v>3059161.5232390077</v>
      </c>
      <c r="M208" s="135">
        <f t="shared" si="155"/>
        <v>7786008.0034657586</v>
      </c>
      <c r="N208" s="135"/>
      <c r="O208" s="133">
        <v>3059161.5232390082</v>
      </c>
      <c r="P208" s="134">
        <f t="shared" si="156"/>
        <v>7786008.0034657586</v>
      </c>
      <c r="Q208" s="148"/>
      <c r="R208" s="133">
        <v>0</v>
      </c>
      <c r="S208" s="134">
        <f t="shared" si="157"/>
        <v>0</v>
      </c>
      <c r="T208" s="133">
        <f t="shared" si="150"/>
        <v>3059161.5232390082</v>
      </c>
      <c r="U208" s="191">
        <f t="shared" si="150"/>
        <v>7786008.0034657586</v>
      </c>
      <c r="V208" s="174">
        <v>9534.94</v>
      </c>
      <c r="W208" s="134">
        <f t="shared" si="158"/>
        <v>65206.680000000008</v>
      </c>
      <c r="X208" s="133">
        <f t="shared" si="151"/>
        <v>9534.94</v>
      </c>
      <c r="Y208" s="179">
        <f t="shared" si="159"/>
        <v>65206.680000000008</v>
      </c>
      <c r="Z208" s="182"/>
      <c r="AA208" s="135"/>
      <c r="AB208" s="177"/>
      <c r="AC208" s="185"/>
    </row>
    <row r="209" spans="1:29" s="107" customFormat="1" ht="12.75" hidden="1" customHeight="1" x14ac:dyDescent="0.2">
      <c r="A209" s="122">
        <v>14</v>
      </c>
      <c r="B209" s="162">
        <v>42217</v>
      </c>
      <c r="C209" s="178"/>
      <c r="D209" s="174">
        <v>97525273.247533947</v>
      </c>
      <c r="E209" s="134">
        <f t="shared" si="152"/>
        <v>813422353.98027146</v>
      </c>
      <c r="F209" s="133">
        <v>94703196.510757998</v>
      </c>
      <c r="G209" s="134">
        <f t="shared" si="153"/>
        <v>802811554.09113896</v>
      </c>
      <c r="H209" s="174">
        <f t="shared" si="148"/>
        <v>2822076.7367759496</v>
      </c>
      <c r="I209" s="179">
        <f t="shared" si="148"/>
        <v>10610799.8891325</v>
      </c>
      <c r="J209" s="174">
        <v>-983.77595044020563</v>
      </c>
      <c r="K209" s="134">
        <f t="shared" si="154"/>
        <v>-3698.9248413513997</v>
      </c>
      <c r="L209" s="174">
        <f t="shared" si="149"/>
        <v>2821092.9608255094</v>
      </c>
      <c r="M209" s="135">
        <f t="shared" si="155"/>
        <v>10607100.964291267</v>
      </c>
      <c r="N209" s="177"/>
      <c r="O209" s="133">
        <v>2821092.9608255085</v>
      </c>
      <c r="P209" s="134">
        <f t="shared" si="156"/>
        <v>10607100.964291267</v>
      </c>
      <c r="Q209" s="148"/>
      <c r="R209" s="133">
        <v>0</v>
      </c>
      <c r="S209" s="134">
        <f t="shared" si="157"/>
        <v>0</v>
      </c>
      <c r="T209" s="133">
        <f t="shared" si="150"/>
        <v>2821092.9608255085</v>
      </c>
      <c r="U209" s="191">
        <f t="shared" si="150"/>
        <v>10607100.964291267</v>
      </c>
      <c r="V209" s="174">
        <v>9534.94</v>
      </c>
      <c r="W209" s="134">
        <f t="shared" si="158"/>
        <v>74741.62000000001</v>
      </c>
      <c r="X209" s="133">
        <f t="shared" si="151"/>
        <v>9534.94</v>
      </c>
      <c r="Y209" s="179">
        <f t="shared" si="159"/>
        <v>74741.62000000001</v>
      </c>
      <c r="Z209" s="182"/>
      <c r="AA209" s="135"/>
      <c r="AB209" s="177"/>
      <c r="AC209" s="185"/>
    </row>
    <row r="210" spans="1:29" s="107" customFormat="1" ht="12.75" hidden="1" customHeight="1" x14ac:dyDescent="0.2">
      <c r="A210" s="122">
        <v>14</v>
      </c>
      <c r="B210" s="162">
        <v>42248</v>
      </c>
      <c r="C210" s="178"/>
      <c r="D210" s="174">
        <v>90491148.247533947</v>
      </c>
      <c r="E210" s="134">
        <f t="shared" si="152"/>
        <v>903913502.22780538</v>
      </c>
      <c r="F210" s="133">
        <v>86658978.162232995</v>
      </c>
      <c r="G210" s="134">
        <f t="shared" si="153"/>
        <v>889470532.25337195</v>
      </c>
      <c r="H210" s="174">
        <f t="shared" si="148"/>
        <v>3832170.0853009522</v>
      </c>
      <c r="I210" s="179">
        <f t="shared" si="148"/>
        <v>14442969.974433422</v>
      </c>
      <c r="J210" s="174">
        <v>-1335.8944917358458</v>
      </c>
      <c r="K210" s="134">
        <f t="shared" si="154"/>
        <v>-5034.8193330872455</v>
      </c>
      <c r="L210" s="174">
        <f t="shared" si="149"/>
        <v>3830834.1908092164</v>
      </c>
      <c r="M210" s="135">
        <f t="shared" si="155"/>
        <v>14437935.155100483</v>
      </c>
      <c r="N210" s="177"/>
      <c r="O210" s="133">
        <v>3830834.1908092164</v>
      </c>
      <c r="P210" s="134">
        <f t="shared" si="156"/>
        <v>14437935.155100483</v>
      </c>
      <c r="Q210" s="148"/>
      <c r="R210" s="133">
        <v>0</v>
      </c>
      <c r="S210" s="134">
        <f t="shared" si="157"/>
        <v>0</v>
      </c>
      <c r="T210" s="133">
        <f t="shared" si="150"/>
        <v>3830834.1908092164</v>
      </c>
      <c r="U210" s="191">
        <f t="shared" si="150"/>
        <v>14437935.155100483</v>
      </c>
      <c r="V210" s="174">
        <v>9227.36</v>
      </c>
      <c r="W210" s="134">
        <f t="shared" si="158"/>
        <v>83968.98000000001</v>
      </c>
      <c r="X210" s="133">
        <f t="shared" si="151"/>
        <v>9227.36</v>
      </c>
      <c r="Y210" s="179">
        <f t="shared" si="159"/>
        <v>83968.98000000001</v>
      </c>
      <c r="Z210" s="182"/>
      <c r="AA210" s="135"/>
      <c r="AB210" s="177"/>
      <c r="AC210" s="185"/>
    </row>
    <row r="211" spans="1:29" s="107" customFormat="1" ht="12.6" hidden="1" customHeight="1" x14ac:dyDescent="0.2">
      <c r="A211" s="122">
        <v>14</v>
      </c>
      <c r="B211" s="162">
        <v>42278</v>
      </c>
      <c r="C211" s="178"/>
      <c r="D211" s="174">
        <v>97346832.147533953</v>
      </c>
      <c r="E211" s="134">
        <f t="shared" si="152"/>
        <v>1001260334.3753393</v>
      </c>
      <c r="F211" s="133">
        <v>94615523.571054995</v>
      </c>
      <c r="G211" s="134">
        <f t="shared" si="153"/>
        <v>984086055.82442689</v>
      </c>
      <c r="H211" s="174">
        <f t="shared" si="148"/>
        <v>2731308.5764789581</v>
      </c>
      <c r="I211" s="179">
        <f t="shared" si="148"/>
        <v>17174278.55091238</v>
      </c>
      <c r="J211" s="174">
        <v>-952.13416976062581</v>
      </c>
      <c r="K211" s="134">
        <f t="shared" si="154"/>
        <v>-5986.9535028478713</v>
      </c>
      <c r="L211" s="174">
        <f t="shared" si="149"/>
        <v>2730356.4423091975</v>
      </c>
      <c r="M211" s="135">
        <f t="shared" si="155"/>
        <v>17168291.59740968</v>
      </c>
      <c r="N211" s="177"/>
      <c r="O211" s="133">
        <v>2730356.442309197</v>
      </c>
      <c r="P211" s="134">
        <f t="shared" si="156"/>
        <v>17168291.59740968</v>
      </c>
      <c r="Q211" s="148"/>
      <c r="R211" s="133">
        <v>0</v>
      </c>
      <c r="S211" s="134">
        <f t="shared" si="157"/>
        <v>0</v>
      </c>
      <c r="T211" s="133">
        <f t="shared" si="150"/>
        <v>2730356.442309197</v>
      </c>
      <c r="U211" s="191">
        <f t="shared" si="150"/>
        <v>17168291.59740968</v>
      </c>
      <c r="V211" s="174">
        <v>9534.94</v>
      </c>
      <c r="W211" s="134">
        <f t="shared" si="158"/>
        <v>93503.920000000013</v>
      </c>
      <c r="X211" s="133">
        <f t="shared" si="151"/>
        <v>9534.94</v>
      </c>
      <c r="Y211" s="179">
        <f t="shared" si="159"/>
        <v>93503.920000000013</v>
      </c>
      <c r="Z211" s="182"/>
      <c r="AA211" s="135"/>
      <c r="AB211" s="177"/>
      <c r="AC211" s="185"/>
    </row>
    <row r="212" spans="1:29" s="107" customFormat="1" ht="12.6" hidden="1" customHeight="1" x14ac:dyDescent="0.2">
      <c r="A212" s="122">
        <v>14</v>
      </c>
      <c r="B212" s="162">
        <v>42309</v>
      </c>
      <c r="C212" s="178"/>
      <c r="D212" s="174">
        <v>113165980.24753395</v>
      </c>
      <c r="E212" s="134">
        <f t="shared" si="152"/>
        <v>1114426314.6228733</v>
      </c>
      <c r="F212" s="133">
        <v>116681143.42031699</v>
      </c>
      <c r="G212" s="134">
        <f t="shared" si="153"/>
        <v>1100767199.2447438</v>
      </c>
      <c r="H212" s="174">
        <f t="shared" si="148"/>
        <v>-3515163.172783047</v>
      </c>
      <c r="I212" s="179">
        <f t="shared" si="148"/>
        <v>13659115.378129482</v>
      </c>
      <c r="J212" s="174">
        <v>1225.3858820321038</v>
      </c>
      <c r="K212" s="134">
        <f t="shared" si="154"/>
        <v>-4761.5676208157674</v>
      </c>
      <c r="L212" s="174">
        <f t="shared" si="149"/>
        <v>-3513937.7869010149</v>
      </c>
      <c r="M212" s="135">
        <f t="shared" si="155"/>
        <v>13654353.810508665</v>
      </c>
      <c r="N212" s="177"/>
      <c r="O212" s="133">
        <v>-3513937.7869010158</v>
      </c>
      <c r="P212" s="134">
        <f t="shared" si="156"/>
        <v>13654353.810508665</v>
      </c>
      <c r="Q212" s="148"/>
      <c r="R212" s="133">
        <v>0</v>
      </c>
      <c r="S212" s="134">
        <f t="shared" si="157"/>
        <v>0</v>
      </c>
      <c r="T212" s="133">
        <f t="shared" si="150"/>
        <v>-3513937.7869010158</v>
      </c>
      <c r="U212" s="191">
        <f t="shared" si="150"/>
        <v>13654353.810508665</v>
      </c>
      <c r="V212" s="174">
        <v>9227.36</v>
      </c>
      <c r="W212" s="134">
        <f t="shared" si="158"/>
        <v>102731.28000000001</v>
      </c>
      <c r="X212" s="133">
        <f t="shared" si="151"/>
        <v>9227.36</v>
      </c>
      <c r="Y212" s="179">
        <f t="shared" si="159"/>
        <v>102731.28000000001</v>
      </c>
      <c r="Z212" s="182"/>
      <c r="AA212" s="135"/>
      <c r="AB212" s="177"/>
      <c r="AC212" s="185"/>
    </row>
    <row r="213" spans="1:29" s="107" customFormat="1" ht="13.7" hidden="1" customHeight="1" x14ac:dyDescent="0.2">
      <c r="A213" s="122">
        <v>14</v>
      </c>
      <c r="B213" s="162">
        <v>42339</v>
      </c>
      <c r="C213" s="178"/>
      <c r="D213" s="183">
        <v>121591637.24753395</v>
      </c>
      <c r="E213" s="140">
        <f t="shared" si="152"/>
        <v>1236017951.8704073</v>
      </c>
      <c r="F213" s="139">
        <v>127014913.35628699</v>
      </c>
      <c r="G213" s="140">
        <f t="shared" si="153"/>
        <v>1227782112.6010308</v>
      </c>
      <c r="H213" s="183">
        <f t="shared" si="148"/>
        <v>-5423276.1087530404</v>
      </c>
      <c r="I213" s="161">
        <f t="shared" si="148"/>
        <v>8235839.2693765163</v>
      </c>
      <c r="J213" s="183">
        <v>1890.554051511921</v>
      </c>
      <c r="K213" s="140">
        <f t="shared" si="154"/>
        <v>-2871.0135693038465</v>
      </c>
      <c r="L213" s="183">
        <f t="shared" si="149"/>
        <v>-5421385.5547015285</v>
      </c>
      <c r="M213" s="141">
        <f t="shared" si="155"/>
        <v>8232968.2558071362</v>
      </c>
      <c r="N213" s="164"/>
      <c r="O213" s="139">
        <v>-5421385.5547015294</v>
      </c>
      <c r="P213" s="140">
        <f t="shared" si="156"/>
        <v>8232968.2558071353</v>
      </c>
      <c r="Q213" s="142"/>
      <c r="R213" s="139">
        <v>0</v>
      </c>
      <c r="S213" s="140">
        <f t="shared" si="157"/>
        <v>0</v>
      </c>
      <c r="T213" s="139">
        <f t="shared" si="150"/>
        <v>-5421385.5547015294</v>
      </c>
      <c r="U213" s="193">
        <f t="shared" si="150"/>
        <v>8232968.2558071353</v>
      </c>
      <c r="V213" s="183">
        <v>9534.94</v>
      </c>
      <c r="W213" s="140">
        <f t="shared" si="158"/>
        <v>112266.22000000002</v>
      </c>
      <c r="X213" s="139">
        <f t="shared" si="151"/>
        <v>9534.94</v>
      </c>
      <c r="Y213" s="161">
        <f t="shared" si="159"/>
        <v>112266.22000000002</v>
      </c>
      <c r="Z213" s="182"/>
      <c r="AA213" s="135"/>
      <c r="AB213" s="177"/>
      <c r="AC213" s="185"/>
    </row>
    <row r="214" spans="1:29" s="107" customFormat="1" ht="13.15" hidden="1" customHeight="1" x14ac:dyDescent="0.2">
      <c r="A214" s="122"/>
      <c r="B214" s="162"/>
      <c r="C214" s="178"/>
      <c r="D214" s="173"/>
      <c r="E214" s="176"/>
      <c r="F214" s="176"/>
      <c r="G214" s="176"/>
      <c r="H214" s="173"/>
      <c r="I214" s="173"/>
      <c r="J214" s="173"/>
      <c r="K214" s="176"/>
      <c r="L214" s="173"/>
      <c r="M214" s="176"/>
      <c r="N214" s="173"/>
      <c r="O214" s="176"/>
      <c r="P214" s="176"/>
      <c r="Q214" s="200"/>
      <c r="R214" s="176"/>
      <c r="S214" s="176"/>
      <c r="T214" s="176"/>
      <c r="U214" s="201"/>
      <c r="V214" s="173"/>
      <c r="W214" s="176"/>
      <c r="X214" s="176"/>
      <c r="Y214" s="173"/>
      <c r="Z214" s="182"/>
      <c r="AA214" s="135"/>
      <c r="AB214" s="177"/>
      <c r="AC214" s="185"/>
    </row>
    <row r="215" spans="1:29" s="107" customFormat="1" ht="12.75" hidden="1" customHeight="1" x14ac:dyDescent="0.2">
      <c r="A215" s="184" t="s">
        <v>141</v>
      </c>
      <c r="B215" s="162"/>
      <c r="C215" s="178"/>
      <c r="D215" s="177"/>
      <c r="E215" s="135">
        <f>E200+E213</f>
        <v>16135976917.942852</v>
      </c>
      <c r="F215" s="135"/>
      <c r="G215" s="135">
        <f>G200+G213</f>
        <v>16123844218.217703</v>
      </c>
      <c r="H215" s="177"/>
      <c r="I215" s="135">
        <f>I200+I213</f>
        <v>12132699.72514987</v>
      </c>
      <c r="J215" s="177"/>
      <c r="K215" s="135">
        <f>K200+K213</f>
        <v>-16628.52264747196</v>
      </c>
      <c r="L215" s="177"/>
      <c r="M215" s="135"/>
      <c r="N215" s="177">
        <f>N200+M213</f>
        <v>12116069.738085624</v>
      </c>
      <c r="O215" s="135"/>
      <c r="P215" s="135">
        <f>P200+P213</f>
        <v>8661726.0382097699</v>
      </c>
      <c r="Q215" s="148"/>
      <c r="R215" s="135"/>
      <c r="S215" s="135">
        <f>S200+S213</f>
        <v>3454343.6642930694</v>
      </c>
      <c r="T215" s="135"/>
      <c r="U215" s="135">
        <f>U200+U213</f>
        <v>12116069.702502843</v>
      </c>
      <c r="V215" s="177"/>
      <c r="W215" s="135">
        <f>W200+W213</f>
        <v>870303.48000000021</v>
      </c>
      <c r="X215" s="135"/>
      <c r="Y215" s="135">
        <f>Y200+Y213</f>
        <v>4324648.144293067</v>
      </c>
      <c r="Z215" s="182"/>
      <c r="AA215" s="135"/>
      <c r="AB215" s="177"/>
      <c r="AC215" s="185"/>
    </row>
    <row r="216" spans="1:29" s="107" customFormat="1" ht="13.15" hidden="1" customHeight="1" x14ac:dyDescent="0.2">
      <c r="A216" s="122"/>
      <c r="B216" s="162"/>
      <c r="C216" s="178"/>
      <c r="D216" s="177"/>
      <c r="E216" s="135"/>
      <c r="F216" s="135"/>
      <c r="G216" s="135"/>
      <c r="H216" s="177"/>
      <c r="I216" s="177"/>
      <c r="J216" s="177"/>
      <c r="K216" s="135"/>
      <c r="L216" s="177"/>
      <c r="M216" s="135"/>
      <c r="N216" s="177"/>
      <c r="O216" s="135"/>
      <c r="P216" s="135"/>
      <c r="Q216" s="148"/>
      <c r="R216" s="135"/>
      <c r="S216" s="135"/>
      <c r="T216" s="135"/>
      <c r="U216" s="192"/>
      <c r="V216" s="177"/>
      <c r="W216" s="135"/>
      <c r="X216" s="135"/>
      <c r="Y216" s="177"/>
      <c r="Z216" s="182"/>
      <c r="AA216" s="135"/>
      <c r="AB216" s="177"/>
      <c r="AC216" s="185"/>
    </row>
    <row r="217" spans="1:29" s="107" customFormat="1" ht="12.75" hidden="1" customHeight="1" x14ac:dyDescent="0.2">
      <c r="A217" s="122">
        <v>15</v>
      </c>
      <c r="B217" s="162">
        <v>42370</v>
      </c>
      <c r="C217" s="178"/>
      <c r="D217" s="171">
        <v>118037710.24753395</v>
      </c>
      <c r="E217" s="151">
        <f>D217</f>
        <v>118037710.24753395</v>
      </c>
      <c r="F217" s="196">
        <v>126240913.10198399</v>
      </c>
      <c r="G217" s="151">
        <f>F217</f>
        <v>126240913.10198399</v>
      </c>
      <c r="H217" s="171">
        <f t="shared" ref="H217:I228" si="160">D217-F217</f>
        <v>-8203202.854450047</v>
      </c>
      <c r="I217" s="172">
        <f t="shared" si="160"/>
        <v>-8203202.854450047</v>
      </c>
      <c r="J217" s="171">
        <v>2859.636515061371</v>
      </c>
      <c r="K217" s="151">
        <f>J217</f>
        <v>2859.636515061371</v>
      </c>
      <c r="L217" s="171">
        <f t="shared" ref="L217:L228" si="161">H217+J217</f>
        <v>-8200343.2179349856</v>
      </c>
      <c r="M217" s="176">
        <f>L217</f>
        <v>-8200343.2179349856</v>
      </c>
      <c r="N217" s="172"/>
      <c r="O217" s="196">
        <v>-8200343.2179349856</v>
      </c>
      <c r="P217" s="151">
        <f>O217</f>
        <v>-8200343.2179349856</v>
      </c>
      <c r="Q217" s="148"/>
      <c r="R217" s="196">
        <v>0</v>
      </c>
      <c r="S217" s="151">
        <f>R217</f>
        <v>0</v>
      </c>
      <c r="T217" s="196">
        <f t="shared" ref="T217:U228" si="162">O217+R217</f>
        <v>-8200343.2179349856</v>
      </c>
      <c r="U217" s="188">
        <f t="shared" si="162"/>
        <v>-8200343.2179349856</v>
      </c>
      <c r="V217" s="171">
        <v>9534.94</v>
      </c>
      <c r="W217" s="151">
        <f>V217</f>
        <v>9534.94</v>
      </c>
      <c r="X217" s="196">
        <f t="shared" ref="X217:X228" si="163">R217+V217</f>
        <v>9534.94</v>
      </c>
      <c r="Y217" s="172">
        <f>X217</f>
        <v>9534.94</v>
      </c>
      <c r="Z217" s="182"/>
      <c r="AA217" s="135"/>
      <c r="AB217" s="177"/>
      <c r="AC217" s="185"/>
    </row>
    <row r="218" spans="1:29" s="107" customFormat="1" ht="12.75" hidden="1" customHeight="1" x14ac:dyDescent="0.2">
      <c r="A218" s="122">
        <v>15</v>
      </c>
      <c r="B218" s="162">
        <v>42401</v>
      </c>
      <c r="C218" s="178"/>
      <c r="D218" s="174">
        <v>106321602.24753395</v>
      </c>
      <c r="E218" s="134">
        <f t="shared" ref="E218:E228" si="164">E217+D218</f>
        <v>224359312.49506789</v>
      </c>
      <c r="F218" s="133">
        <v>109499535.330433</v>
      </c>
      <c r="G218" s="134">
        <f t="shared" ref="G218:G228" si="165">G217+F218</f>
        <v>235740448.43241698</v>
      </c>
      <c r="H218" s="174">
        <f t="shared" si="160"/>
        <v>-3177933.0828990489</v>
      </c>
      <c r="I218" s="179">
        <f t="shared" si="160"/>
        <v>-11381135.937349081</v>
      </c>
      <c r="J218" s="174">
        <v>1107.8274726988748</v>
      </c>
      <c r="K218" s="134">
        <f t="shared" ref="K218:K228" si="166">K217+J218</f>
        <v>3967.4639877602458</v>
      </c>
      <c r="L218" s="174">
        <f t="shared" si="161"/>
        <v>-3176825.25542635</v>
      </c>
      <c r="M218" s="135">
        <f t="shared" ref="M218:M228" si="167">M217+L218</f>
        <v>-11377168.473361336</v>
      </c>
      <c r="N218" s="179"/>
      <c r="O218" s="133">
        <v>-3176825.25542635</v>
      </c>
      <c r="P218" s="134">
        <f t="shared" ref="P218:P228" si="168">P217+O218</f>
        <v>-11377168.473361336</v>
      </c>
      <c r="Q218" s="148"/>
      <c r="R218" s="133">
        <v>0</v>
      </c>
      <c r="S218" s="134">
        <f t="shared" ref="S218:S228" si="169">R218+S217</f>
        <v>0</v>
      </c>
      <c r="T218" s="133">
        <f t="shared" si="162"/>
        <v>-3176825.25542635</v>
      </c>
      <c r="U218" s="191">
        <f t="shared" si="162"/>
        <v>-11377168.473361336</v>
      </c>
      <c r="V218" s="174">
        <v>8919.7800000000007</v>
      </c>
      <c r="W218" s="134">
        <f t="shared" ref="W218:W228" si="170">W217+V218</f>
        <v>18454.72</v>
      </c>
      <c r="X218" s="133">
        <f t="shared" si="163"/>
        <v>8919.7800000000007</v>
      </c>
      <c r="Y218" s="179">
        <f t="shared" ref="Y218:Y228" si="171">X218+Y217</f>
        <v>18454.72</v>
      </c>
      <c r="Z218" s="182"/>
      <c r="AA218" s="135"/>
      <c r="AB218" s="177"/>
      <c r="AC218" s="185"/>
    </row>
    <row r="219" spans="1:29" s="107" customFormat="1" ht="12.75" hidden="1" customHeight="1" x14ac:dyDescent="0.2">
      <c r="A219" s="122">
        <v>15</v>
      </c>
      <c r="B219" s="162">
        <v>42430</v>
      </c>
      <c r="C219" s="178"/>
      <c r="D219" s="133">
        <v>106720850.24753395</v>
      </c>
      <c r="E219" s="134">
        <f t="shared" si="164"/>
        <v>331080162.74260187</v>
      </c>
      <c r="F219" s="135">
        <v>107261355.46272199</v>
      </c>
      <c r="G219" s="134">
        <f t="shared" si="165"/>
        <v>343001803.89513898</v>
      </c>
      <c r="H219" s="177">
        <f t="shared" si="160"/>
        <v>-540505.21518804133</v>
      </c>
      <c r="I219" s="135">
        <f t="shared" si="160"/>
        <v>-11921641.152537107</v>
      </c>
      <c r="J219" s="133">
        <v>188.42011801456101</v>
      </c>
      <c r="K219" s="135">
        <f t="shared" si="166"/>
        <v>4155.8841057748068</v>
      </c>
      <c r="L219" s="133">
        <f t="shared" si="161"/>
        <v>-540316.79507002677</v>
      </c>
      <c r="M219" s="135">
        <f t="shared" si="167"/>
        <v>-11917485.268431362</v>
      </c>
      <c r="N219" s="135"/>
      <c r="O219" s="133">
        <v>-540316.79507002607</v>
      </c>
      <c r="P219" s="135">
        <f t="shared" si="168"/>
        <v>-11917485.268431362</v>
      </c>
      <c r="Q219" s="148"/>
      <c r="R219" s="133">
        <v>0</v>
      </c>
      <c r="S219" s="135">
        <f t="shared" si="169"/>
        <v>0</v>
      </c>
      <c r="T219" s="133">
        <f t="shared" si="162"/>
        <v>-540316.79507002607</v>
      </c>
      <c r="U219" s="192">
        <f t="shared" si="162"/>
        <v>-11917485.268431362</v>
      </c>
      <c r="V219" s="174">
        <v>9534.94</v>
      </c>
      <c r="W219" s="135">
        <f t="shared" si="170"/>
        <v>27989.660000000003</v>
      </c>
      <c r="X219" s="133">
        <f t="shared" si="163"/>
        <v>9534.94</v>
      </c>
      <c r="Y219" s="134">
        <f t="shared" si="171"/>
        <v>27989.660000000003</v>
      </c>
      <c r="Z219" s="182"/>
      <c r="AA219" s="135"/>
      <c r="AB219" s="177"/>
      <c r="AC219" s="185"/>
    </row>
    <row r="220" spans="1:29" s="107" customFormat="1" ht="13.15" hidden="1" customHeight="1" x14ac:dyDescent="0.2">
      <c r="A220" s="122">
        <v>15</v>
      </c>
      <c r="B220" s="162">
        <v>42461</v>
      </c>
      <c r="C220" s="178"/>
      <c r="D220" s="133">
        <v>96267837.247533947</v>
      </c>
      <c r="E220" s="134">
        <f t="shared" si="164"/>
        <v>427347999.99013579</v>
      </c>
      <c r="F220" s="135">
        <v>89055250.016084999</v>
      </c>
      <c r="G220" s="134">
        <f t="shared" si="165"/>
        <v>432057053.91122401</v>
      </c>
      <c r="H220" s="174">
        <f t="shared" si="160"/>
        <v>7212587.2314489484</v>
      </c>
      <c r="I220" s="179">
        <f t="shared" si="160"/>
        <v>-4709053.9210882187</v>
      </c>
      <c r="J220" s="174">
        <v>-2514.3079088833183</v>
      </c>
      <c r="K220" s="134">
        <f t="shared" si="166"/>
        <v>1641.5761968914885</v>
      </c>
      <c r="L220" s="174">
        <f t="shared" si="161"/>
        <v>7210072.9235400651</v>
      </c>
      <c r="M220" s="135">
        <f t="shared" si="167"/>
        <v>-4707412.3448912967</v>
      </c>
      <c r="N220" s="177"/>
      <c r="O220" s="133">
        <v>7210072.9235400651</v>
      </c>
      <c r="P220" s="134">
        <f t="shared" si="168"/>
        <v>-4707412.3448912967</v>
      </c>
      <c r="Q220" s="148"/>
      <c r="R220" s="133">
        <v>0</v>
      </c>
      <c r="S220" s="134">
        <f t="shared" si="169"/>
        <v>0</v>
      </c>
      <c r="T220" s="133">
        <f t="shared" si="162"/>
        <v>7210072.9235400651</v>
      </c>
      <c r="U220" s="191">
        <f t="shared" si="162"/>
        <v>-4707412.3448912967</v>
      </c>
      <c r="V220" s="174">
        <v>9823.58</v>
      </c>
      <c r="W220" s="134">
        <f t="shared" si="170"/>
        <v>37813.240000000005</v>
      </c>
      <c r="X220" s="133">
        <f t="shared" si="163"/>
        <v>9823.58</v>
      </c>
      <c r="Y220" s="179">
        <f t="shared" si="171"/>
        <v>37813.240000000005</v>
      </c>
      <c r="Z220" s="182"/>
      <c r="AA220" s="135"/>
      <c r="AB220" s="177"/>
      <c r="AC220" s="185"/>
    </row>
    <row r="221" spans="1:29" s="107" customFormat="1" ht="15" hidden="1" customHeight="1" x14ac:dyDescent="0.2">
      <c r="A221" s="122">
        <v>15</v>
      </c>
      <c r="B221" s="162">
        <v>42491</v>
      </c>
      <c r="C221" s="178"/>
      <c r="D221" s="133">
        <v>92858077.247533947</v>
      </c>
      <c r="E221" s="134">
        <f t="shared" si="164"/>
        <v>520206077.23766971</v>
      </c>
      <c r="F221" s="133">
        <v>89327891.498990998</v>
      </c>
      <c r="G221" s="134">
        <f t="shared" si="165"/>
        <v>521384945.41021502</v>
      </c>
      <c r="H221" s="133">
        <f t="shared" si="160"/>
        <v>3530185.7485429496</v>
      </c>
      <c r="I221" s="134">
        <f t="shared" si="160"/>
        <v>-1178868.1725453138</v>
      </c>
      <c r="J221" s="133">
        <v>-1230.6227519423701</v>
      </c>
      <c r="K221" s="134">
        <f t="shared" si="166"/>
        <v>410.95344494911842</v>
      </c>
      <c r="L221" s="133">
        <f t="shared" si="161"/>
        <v>3528955.1257910072</v>
      </c>
      <c r="M221" s="135">
        <f t="shared" si="167"/>
        <v>-1178457.2191002895</v>
      </c>
      <c r="N221" s="135"/>
      <c r="O221" s="133">
        <v>3528955.1257910077</v>
      </c>
      <c r="P221" s="134">
        <f t="shared" si="168"/>
        <v>-1178457.219100289</v>
      </c>
      <c r="Q221" s="148"/>
      <c r="R221" s="133">
        <v>0</v>
      </c>
      <c r="S221" s="134">
        <f t="shared" si="169"/>
        <v>0</v>
      </c>
      <c r="T221" s="133">
        <f t="shared" si="162"/>
        <v>3528955.1257910077</v>
      </c>
      <c r="U221" s="191">
        <f t="shared" si="162"/>
        <v>-1178457.219100289</v>
      </c>
      <c r="V221" s="174">
        <v>10151.040000000001</v>
      </c>
      <c r="W221" s="134">
        <f t="shared" si="170"/>
        <v>47964.280000000006</v>
      </c>
      <c r="X221" s="133">
        <f t="shared" si="163"/>
        <v>10151.040000000001</v>
      </c>
      <c r="Y221" s="179">
        <f t="shared" si="171"/>
        <v>47964.280000000006</v>
      </c>
      <c r="Z221" s="182"/>
      <c r="AA221" s="135"/>
      <c r="AB221" s="177"/>
      <c r="AC221" s="185"/>
    </row>
    <row r="222" spans="1:29" s="107" customFormat="1" ht="12.75" hidden="1" customHeight="1" x14ac:dyDescent="0.2">
      <c r="A222" s="122">
        <v>15</v>
      </c>
      <c r="B222" s="162">
        <v>42522</v>
      </c>
      <c r="C222" s="109"/>
      <c r="D222" s="174">
        <v>92032727.247533947</v>
      </c>
      <c r="E222" s="134">
        <f t="shared" si="164"/>
        <v>612238804.48520362</v>
      </c>
      <c r="F222" s="133">
        <v>88009809.504215002</v>
      </c>
      <c r="G222" s="134">
        <f t="shared" si="165"/>
        <v>609394754.91443002</v>
      </c>
      <c r="H222" s="133">
        <f t="shared" si="160"/>
        <v>4022917.7433189452</v>
      </c>
      <c r="I222" s="134">
        <f t="shared" si="160"/>
        <v>2844049.5707736015</v>
      </c>
      <c r="J222" s="133">
        <v>-1402.3891253210604</v>
      </c>
      <c r="K222" s="134">
        <f t="shared" si="166"/>
        <v>-991.435680371942</v>
      </c>
      <c r="L222" s="133">
        <f t="shared" si="161"/>
        <v>4021515.3541936241</v>
      </c>
      <c r="M222" s="135">
        <f t="shared" si="167"/>
        <v>2843058.1350933346</v>
      </c>
      <c r="N222" s="135"/>
      <c r="O222" s="133">
        <v>4021515.3541936241</v>
      </c>
      <c r="P222" s="134">
        <f t="shared" si="168"/>
        <v>2843058.1350933351</v>
      </c>
      <c r="Q222" s="148"/>
      <c r="R222" s="133">
        <v>0</v>
      </c>
      <c r="S222" s="134">
        <f t="shared" si="169"/>
        <v>0</v>
      </c>
      <c r="T222" s="133">
        <f t="shared" si="162"/>
        <v>4021515.3541936241</v>
      </c>
      <c r="U222" s="191">
        <f t="shared" si="162"/>
        <v>2843058.1350933351</v>
      </c>
      <c r="V222" s="174">
        <v>9823.58</v>
      </c>
      <c r="W222" s="134">
        <f t="shared" si="170"/>
        <v>57787.860000000008</v>
      </c>
      <c r="X222" s="133">
        <f t="shared" si="163"/>
        <v>9823.58</v>
      </c>
      <c r="Y222" s="179">
        <f t="shared" si="171"/>
        <v>57787.860000000008</v>
      </c>
      <c r="Z222" s="182"/>
      <c r="AA222" s="135"/>
      <c r="AB222" s="177"/>
      <c r="AC222" s="185"/>
    </row>
    <row r="223" spans="1:29" s="107" customFormat="1" ht="12.75" hidden="1" customHeight="1" x14ac:dyDescent="0.2">
      <c r="A223" s="122">
        <v>15</v>
      </c>
      <c r="B223" s="162">
        <v>42552</v>
      </c>
      <c r="C223" s="178"/>
      <c r="D223" s="174">
        <v>88635581.247533947</v>
      </c>
      <c r="E223" s="134">
        <f t="shared" si="164"/>
        <v>700874385.73273754</v>
      </c>
      <c r="F223" s="133">
        <v>93360634.90625</v>
      </c>
      <c r="G223" s="134">
        <f t="shared" si="165"/>
        <v>702755389.82068002</v>
      </c>
      <c r="H223" s="133">
        <f t="shared" si="160"/>
        <v>-4725053.6587160528</v>
      </c>
      <c r="I223" s="134">
        <f t="shared" si="160"/>
        <v>-1881004.087942481</v>
      </c>
      <c r="J223" s="133">
        <v>1647.1537054283544</v>
      </c>
      <c r="K223" s="134">
        <f t="shared" si="166"/>
        <v>655.71802505641244</v>
      </c>
      <c r="L223" s="133">
        <f t="shared" si="161"/>
        <v>-4723406.5050106244</v>
      </c>
      <c r="M223" s="135">
        <f t="shared" si="167"/>
        <v>-1880348.3699172898</v>
      </c>
      <c r="N223" s="135"/>
      <c r="O223" s="133">
        <v>-4723406.5050106253</v>
      </c>
      <c r="P223" s="134">
        <f t="shared" si="168"/>
        <v>-1880348.3699172903</v>
      </c>
      <c r="Q223" s="148"/>
      <c r="R223" s="133">
        <v>0</v>
      </c>
      <c r="S223" s="134">
        <f t="shared" si="169"/>
        <v>0</v>
      </c>
      <c r="T223" s="133">
        <f t="shared" si="162"/>
        <v>-4723406.5050106253</v>
      </c>
      <c r="U223" s="191">
        <f t="shared" si="162"/>
        <v>-1880348.3699172903</v>
      </c>
      <c r="V223" s="174">
        <v>10268.39</v>
      </c>
      <c r="W223" s="134">
        <f t="shared" si="170"/>
        <v>68056.25</v>
      </c>
      <c r="X223" s="133">
        <f t="shared" si="163"/>
        <v>10268.39</v>
      </c>
      <c r="Y223" s="179">
        <f t="shared" si="171"/>
        <v>68056.25</v>
      </c>
      <c r="Z223" s="182"/>
      <c r="AA223" s="135"/>
      <c r="AB223" s="177"/>
      <c r="AC223" s="185"/>
    </row>
    <row r="224" spans="1:29" s="107" customFormat="1" ht="12.75" hidden="1" customHeight="1" x14ac:dyDescent="0.2">
      <c r="A224" s="122">
        <v>15</v>
      </c>
      <c r="B224" s="162">
        <v>42583</v>
      </c>
      <c r="C224" s="178"/>
      <c r="D224" s="174">
        <v>92024442.247533947</v>
      </c>
      <c r="E224" s="134">
        <f t="shared" si="164"/>
        <v>792898827.98027146</v>
      </c>
      <c r="F224" s="133">
        <v>93864367.235747993</v>
      </c>
      <c r="G224" s="134">
        <f t="shared" si="165"/>
        <v>796619757.05642796</v>
      </c>
      <c r="H224" s="174">
        <f t="shared" si="160"/>
        <v>-1839924.9882140458</v>
      </c>
      <c r="I224" s="179">
        <f t="shared" si="160"/>
        <v>-3720929.076156497</v>
      </c>
      <c r="J224" s="174">
        <v>641.39785089157522</v>
      </c>
      <c r="K224" s="134">
        <f t="shared" si="166"/>
        <v>1297.1158759479877</v>
      </c>
      <c r="L224" s="174">
        <f t="shared" si="161"/>
        <v>-1839283.5903631542</v>
      </c>
      <c r="M224" s="135">
        <f t="shared" si="167"/>
        <v>-3719631.960280444</v>
      </c>
      <c r="N224" s="177"/>
      <c r="O224" s="133">
        <v>-1839283.5903631542</v>
      </c>
      <c r="P224" s="134">
        <f t="shared" si="168"/>
        <v>-3719631.9602804445</v>
      </c>
      <c r="Q224" s="148"/>
      <c r="R224" s="133">
        <v>0</v>
      </c>
      <c r="S224" s="134">
        <f t="shared" si="169"/>
        <v>0</v>
      </c>
      <c r="T224" s="133">
        <f t="shared" si="162"/>
        <v>-1839283.5903631542</v>
      </c>
      <c r="U224" s="191">
        <f t="shared" si="162"/>
        <v>-3719631.9602804445</v>
      </c>
      <c r="V224" s="174">
        <v>10268.39</v>
      </c>
      <c r="W224" s="134">
        <f t="shared" si="170"/>
        <v>78324.639999999999</v>
      </c>
      <c r="X224" s="133">
        <f t="shared" si="163"/>
        <v>10268.39</v>
      </c>
      <c r="Y224" s="179">
        <f t="shared" si="171"/>
        <v>78324.639999999999</v>
      </c>
      <c r="Z224" s="182"/>
      <c r="AA224" s="135"/>
      <c r="AB224" s="177"/>
      <c r="AC224" s="185"/>
    </row>
    <row r="225" spans="1:29" s="107" customFormat="1" ht="13.7" hidden="1" customHeight="1" x14ac:dyDescent="0.2">
      <c r="A225" s="122">
        <v>15</v>
      </c>
      <c r="B225" s="162">
        <v>42614</v>
      </c>
      <c r="C225" s="178"/>
      <c r="D225" s="174">
        <v>91175073.247533947</v>
      </c>
      <c r="E225" s="134">
        <f t="shared" si="164"/>
        <v>884073901.22780538</v>
      </c>
      <c r="F225" s="133">
        <v>87819421.120335996</v>
      </c>
      <c r="G225" s="134">
        <f t="shared" si="165"/>
        <v>884439178.17676401</v>
      </c>
      <c r="H225" s="174">
        <f t="shared" si="160"/>
        <v>3355652.1271979511</v>
      </c>
      <c r="I225" s="179">
        <f t="shared" si="160"/>
        <v>-365276.94895863533</v>
      </c>
      <c r="J225" s="174">
        <v>-1169.7803315413184</v>
      </c>
      <c r="K225" s="134">
        <f t="shared" si="166"/>
        <v>127.33554440666921</v>
      </c>
      <c r="L225" s="174">
        <f t="shared" si="161"/>
        <v>3354482.3468664098</v>
      </c>
      <c r="M225" s="135">
        <f t="shared" si="167"/>
        <v>-365149.61341403425</v>
      </c>
      <c r="N225" s="177"/>
      <c r="O225" s="133">
        <v>3354482.3468664102</v>
      </c>
      <c r="P225" s="134">
        <f t="shared" si="168"/>
        <v>-365149.61341403425</v>
      </c>
      <c r="Q225" s="148"/>
      <c r="R225" s="133">
        <v>0</v>
      </c>
      <c r="S225" s="134">
        <f t="shared" si="169"/>
        <v>0</v>
      </c>
      <c r="T225" s="133">
        <f t="shared" si="162"/>
        <v>3354482.3468664102</v>
      </c>
      <c r="U225" s="191">
        <f t="shared" si="162"/>
        <v>-365149.61341403425</v>
      </c>
      <c r="V225" s="174">
        <v>9937.15</v>
      </c>
      <c r="W225" s="134">
        <f t="shared" si="170"/>
        <v>88261.79</v>
      </c>
      <c r="X225" s="133">
        <f t="shared" si="163"/>
        <v>9937.15</v>
      </c>
      <c r="Y225" s="179">
        <f t="shared" si="171"/>
        <v>88261.79</v>
      </c>
      <c r="Z225" s="182"/>
      <c r="AA225" s="135"/>
      <c r="AB225" s="177"/>
      <c r="AC225" s="185"/>
    </row>
    <row r="226" spans="1:29" s="107" customFormat="1" ht="12.6" hidden="1" customHeight="1" x14ac:dyDescent="0.2">
      <c r="A226" s="122">
        <v>15</v>
      </c>
      <c r="B226" s="162">
        <v>42644</v>
      </c>
      <c r="C226" s="178"/>
      <c r="D226" s="174">
        <v>99767106.247533947</v>
      </c>
      <c r="E226" s="134">
        <f t="shared" si="164"/>
        <v>983841007.47533929</v>
      </c>
      <c r="F226" s="133">
        <v>98497101.194906995</v>
      </c>
      <c r="G226" s="134">
        <f t="shared" si="165"/>
        <v>982936279.37167096</v>
      </c>
      <c r="H226" s="174">
        <f t="shared" si="160"/>
        <v>1270005.0526269525</v>
      </c>
      <c r="I226" s="179">
        <f t="shared" si="160"/>
        <v>904728.1036683321</v>
      </c>
      <c r="J226" s="174">
        <v>-442.72376134572551</v>
      </c>
      <c r="K226" s="134">
        <f t="shared" si="166"/>
        <v>-315.38821693905629</v>
      </c>
      <c r="L226" s="174">
        <f t="shared" si="161"/>
        <v>1269562.3288656068</v>
      </c>
      <c r="M226" s="135">
        <f t="shared" si="167"/>
        <v>904412.71545157256</v>
      </c>
      <c r="N226" s="177"/>
      <c r="O226" s="133">
        <v>1269562.3288656063</v>
      </c>
      <c r="P226" s="134">
        <f t="shared" si="168"/>
        <v>904412.71545157209</v>
      </c>
      <c r="Q226" s="148"/>
      <c r="R226" s="133">
        <v>0</v>
      </c>
      <c r="S226" s="134">
        <f t="shared" si="169"/>
        <v>0</v>
      </c>
      <c r="T226" s="133">
        <f t="shared" si="162"/>
        <v>1269562.3288656063</v>
      </c>
      <c r="U226" s="191">
        <f t="shared" si="162"/>
        <v>904412.71545157209</v>
      </c>
      <c r="V226" s="174">
        <v>10268.39</v>
      </c>
      <c r="W226" s="134">
        <f t="shared" si="170"/>
        <v>98530.18</v>
      </c>
      <c r="X226" s="133">
        <f t="shared" si="163"/>
        <v>10268.39</v>
      </c>
      <c r="Y226" s="179">
        <f t="shared" si="171"/>
        <v>98530.18</v>
      </c>
      <c r="Z226" s="182"/>
      <c r="AA226" s="135"/>
      <c r="AB226" s="177"/>
      <c r="AC226" s="185"/>
    </row>
    <row r="227" spans="1:29" s="107" customFormat="1" ht="12.6" hidden="1" customHeight="1" x14ac:dyDescent="0.2">
      <c r="A227" s="122">
        <v>15</v>
      </c>
      <c r="B227" s="162">
        <v>42675</v>
      </c>
      <c r="C227" s="178"/>
      <c r="D227" s="174">
        <v>108304361.24753395</v>
      </c>
      <c r="E227" s="134">
        <f t="shared" si="164"/>
        <v>1092145368.7228732</v>
      </c>
      <c r="F227" s="133">
        <v>100898060.82451299</v>
      </c>
      <c r="G227" s="134">
        <f t="shared" si="165"/>
        <v>1083834340.1961839</v>
      </c>
      <c r="H227" s="174">
        <f t="shared" si="160"/>
        <v>7406300.4230209589</v>
      </c>
      <c r="I227" s="179">
        <f t="shared" si="160"/>
        <v>8311028.526689291</v>
      </c>
      <c r="J227" s="174">
        <v>-2581.8363274652511</v>
      </c>
      <c r="K227" s="134">
        <f t="shared" si="166"/>
        <v>-2897.2245444043074</v>
      </c>
      <c r="L227" s="174">
        <f t="shared" si="161"/>
        <v>7403718.5866934936</v>
      </c>
      <c r="M227" s="135">
        <f t="shared" si="167"/>
        <v>8308131.3021450657</v>
      </c>
      <c r="N227" s="177"/>
      <c r="O227" s="133">
        <v>7403718.5866934955</v>
      </c>
      <c r="P227" s="134">
        <f t="shared" si="168"/>
        <v>8308131.3021450676</v>
      </c>
      <c r="Q227" s="148"/>
      <c r="R227" s="133">
        <v>0</v>
      </c>
      <c r="S227" s="134">
        <f t="shared" si="169"/>
        <v>0</v>
      </c>
      <c r="T227" s="133">
        <f t="shared" si="162"/>
        <v>7403718.5866934955</v>
      </c>
      <c r="U227" s="191">
        <f t="shared" si="162"/>
        <v>8308131.3021450676</v>
      </c>
      <c r="V227" s="174">
        <v>9937.15</v>
      </c>
      <c r="W227" s="134">
        <f t="shared" si="170"/>
        <v>108467.32999999999</v>
      </c>
      <c r="X227" s="133">
        <f t="shared" si="163"/>
        <v>9937.15</v>
      </c>
      <c r="Y227" s="179">
        <f t="shared" si="171"/>
        <v>108467.32999999999</v>
      </c>
      <c r="Z227" s="182"/>
      <c r="AA227" s="135"/>
      <c r="AB227" s="177"/>
      <c r="AC227" s="185"/>
    </row>
    <row r="228" spans="1:29" s="107" customFormat="1" ht="13.7" hidden="1" customHeight="1" x14ac:dyDescent="0.2">
      <c r="A228" s="122">
        <v>15</v>
      </c>
      <c r="B228" s="162">
        <v>42705</v>
      </c>
      <c r="C228" s="178"/>
      <c r="D228" s="183">
        <v>128451174.24753395</v>
      </c>
      <c r="E228" s="140">
        <f t="shared" si="164"/>
        <v>1220596542.9704072</v>
      </c>
      <c r="F228" s="139">
        <v>134703102.95036802</v>
      </c>
      <c r="G228" s="140">
        <f t="shared" si="165"/>
        <v>1218537443.1465518</v>
      </c>
      <c r="H228" s="183">
        <f t="shared" si="160"/>
        <v>-6251928.7028340697</v>
      </c>
      <c r="I228" s="161">
        <f t="shared" si="160"/>
        <v>2059099.8238554001</v>
      </c>
      <c r="J228" s="183">
        <v>2179.4223458077759</v>
      </c>
      <c r="K228" s="140">
        <f t="shared" si="166"/>
        <v>-717.80219859653153</v>
      </c>
      <c r="L228" s="183">
        <f t="shared" si="161"/>
        <v>-6249749.280488262</v>
      </c>
      <c r="M228" s="141">
        <f t="shared" si="167"/>
        <v>2058382.0216568038</v>
      </c>
      <c r="N228" s="164"/>
      <c r="O228" s="139">
        <v>-6249749.2804882638</v>
      </c>
      <c r="P228" s="140">
        <f t="shared" si="168"/>
        <v>2058382.0216568038</v>
      </c>
      <c r="Q228" s="142"/>
      <c r="R228" s="139">
        <v>0</v>
      </c>
      <c r="S228" s="140">
        <f t="shared" si="169"/>
        <v>0</v>
      </c>
      <c r="T228" s="139">
        <f t="shared" si="162"/>
        <v>-6249749.2804882638</v>
      </c>
      <c r="U228" s="193">
        <f t="shared" si="162"/>
        <v>2058382.0216568038</v>
      </c>
      <c r="V228" s="183">
        <v>10268.39</v>
      </c>
      <c r="W228" s="140">
        <f t="shared" si="170"/>
        <v>118735.71999999999</v>
      </c>
      <c r="X228" s="139">
        <f t="shared" si="163"/>
        <v>10268.39</v>
      </c>
      <c r="Y228" s="161">
        <f t="shared" si="171"/>
        <v>118735.71999999999</v>
      </c>
      <c r="Z228" s="182"/>
      <c r="AA228" s="135"/>
      <c r="AB228" s="177"/>
      <c r="AC228" s="185"/>
    </row>
    <row r="229" spans="1:29" s="107" customFormat="1" ht="13.7" hidden="1" customHeight="1" x14ac:dyDescent="0.2">
      <c r="A229" s="122"/>
      <c r="B229" s="162"/>
      <c r="C229" s="178"/>
      <c r="D229" s="177"/>
      <c r="E229" s="135"/>
      <c r="F229" s="135"/>
      <c r="G229" s="135"/>
      <c r="H229" s="177"/>
      <c r="I229" s="177"/>
      <c r="J229" s="177"/>
      <c r="K229" s="135"/>
      <c r="L229" s="177"/>
      <c r="M229" s="135"/>
      <c r="N229" s="177"/>
      <c r="O229" s="135"/>
      <c r="P229" s="135"/>
      <c r="Q229" s="148"/>
      <c r="R229" s="135"/>
      <c r="S229" s="135"/>
      <c r="T229" s="135"/>
      <c r="U229" s="192"/>
      <c r="V229" s="177"/>
      <c r="W229" s="135"/>
      <c r="X229" s="135"/>
      <c r="Y229" s="177"/>
      <c r="Z229" s="182"/>
      <c r="AA229" s="135"/>
      <c r="AB229" s="177"/>
      <c r="AC229" s="185"/>
    </row>
    <row r="230" spans="1:29" s="107" customFormat="1" ht="13.7" hidden="1" customHeight="1" x14ac:dyDescent="0.2">
      <c r="A230" s="184" t="s">
        <v>142</v>
      </c>
      <c r="B230" s="162"/>
      <c r="C230" s="178"/>
      <c r="D230" s="177"/>
      <c r="E230" s="135">
        <f>E215+E228</f>
        <v>17356573460.913258</v>
      </c>
      <c r="F230" s="135"/>
      <c r="G230" s="135">
        <f>G215+G228</f>
        <v>17342381661.364254</v>
      </c>
      <c r="H230" s="177"/>
      <c r="I230" s="177">
        <f>I215+I228</f>
        <v>14191799.54900527</v>
      </c>
      <c r="J230" s="177"/>
      <c r="K230" s="135">
        <f>K215+K228</f>
        <v>-17346.324846068492</v>
      </c>
      <c r="L230" s="177"/>
      <c r="M230" s="135"/>
      <c r="N230" s="177">
        <f>N215+M228</f>
        <v>14174451.759742428</v>
      </c>
      <c r="O230" s="135"/>
      <c r="P230" s="135">
        <f>P215+P228</f>
        <v>10720108.059866574</v>
      </c>
      <c r="Q230" s="148"/>
      <c r="R230" s="135"/>
      <c r="S230" s="135">
        <f>S215+S228</f>
        <v>3454343.6642930694</v>
      </c>
      <c r="T230" s="135"/>
      <c r="U230" s="192">
        <f>U215+U228</f>
        <v>14174451.724159647</v>
      </c>
      <c r="V230" s="177"/>
      <c r="W230" s="135">
        <f>W215+W228</f>
        <v>989039.20000000019</v>
      </c>
      <c r="X230" s="135"/>
      <c r="Y230" s="177">
        <f>Y215+Y228</f>
        <v>4443383.8642930668</v>
      </c>
      <c r="Z230" s="182"/>
      <c r="AA230" s="135"/>
      <c r="AB230" s="177"/>
      <c r="AC230" s="185"/>
    </row>
    <row r="231" spans="1:29" s="107" customFormat="1" ht="13.7" hidden="1" customHeight="1" x14ac:dyDescent="0.2">
      <c r="A231" s="122"/>
      <c r="B231" s="162"/>
      <c r="C231" s="178"/>
      <c r="D231" s="177"/>
      <c r="E231" s="135"/>
      <c r="F231" s="135"/>
      <c r="G231" s="135"/>
      <c r="H231" s="177"/>
      <c r="I231" s="177"/>
      <c r="J231" s="177"/>
      <c r="K231" s="135"/>
      <c r="L231" s="177"/>
      <c r="M231" s="135"/>
      <c r="N231" s="177"/>
      <c r="O231" s="135"/>
      <c r="P231" s="135"/>
      <c r="Q231" s="148"/>
      <c r="R231" s="135"/>
      <c r="S231" s="135"/>
      <c r="T231" s="135"/>
      <c r="U231" s="192"/>
      <c r="V231" s="177"/>
      <c r="W231" s="135"/>
      <c r="X231" s="135"/>
      <c r="Y231" s="177"/>
      <c r="Z231" s="182"/>
      <c r="AA231" s="135"/>
      <c r="AB231" s="177"/>
      <c r="AC231" s="185"/>
    </row>
    <row r="232" spans="1:29" s="107" customFormat="1" ht="12.75" hidden="1" customHeight="1" x14ac:dyDescent="0.2">
      <c r="A232" s="122">
        <v>16</v>
      </c>
      <c r="B232" s="162">
        <v>42736</v>
      </c>
      <c r="C232" s="178" t="s">
        <v>135</v>
      </c>
      <c r="D232" s="171">
        <v>87428880</v>
      </c>
      <c r="E232" s="151">
        <f>D232</f>
        <v>87428880</v>
      </c>
      <c r="F232" s="196">
        <v>77313609.731105998</v>
      </c>
      <c r="G232" s="151">
        <f>F232</f>
        <v>77313609.731105998</v>
      </c>
      <c r="H232" s="171">
        <f t="shared" ref="H232:I243" si="172">D232-F232</f>
        <v>10115270.268894002</v>
      </c>
      <c r="I232" s="172">
        <f t="shared" si="172"/>
        <v>10115270.268894002</v>
      </c>
      <c r="J232" s="171">
        <v>-3526.1832157373428</v>
      </c>
      <c r="K232" s="151">
        <f>J232</f>
        <v>-3526.1832157373428</v>
      </c>
      <c r="L232" s="171">
        <f t="shared" ref="L232:L243" si="173">H232+J232</f>
        <v>10111744.085678264</v>
      </c>
      <c r="M232" s="176">
        <f>L232</f>
        <v>10111744.085678264</v>
      </c>
      <c r="N232" s="172"/>
      <c r="O232" s="196">
        <v>10111744.085678264</v>
      </c>
      <c r="P232" s="151">
        <f>O232</f>
        <v>10111744.085678264</v>
      </c>
      <c r="Q232" s="148"/>
      <c r="R232" s="196">
        <v>0</v>
      </c>
      <c r="S232" s="151">
        <f>R232</f>
        <v>0</v>
      </c>
      <c r="T232" s="196">
        <f t="shared" ref="T232:U243" si="174">O232+R232</f>
        <v>10111744.085678264</v>
      </c>
      <c r="U232" s="188">
        <f t="shared" si="174"/>
        <v>10111744.085678264</v>
      </c>
      <c r="V232" s="171">
        <v>10268.39</v>
      </c>
      <c r="W232" s="151">
        <f>V232</f>
        <v>10268.39</v>
      </c>
      <c r="X232" s="196">
        <f t="shared" ref="X232:X243" si="175">R232+V232</f>
        <v>10268.39</v>
      </c>
      <c r="Y232" s="172">
        <f>X232</f>
        <v>10268.39</v>
      </c>
      <c r="Z232" s="182"/>
      <c r="AA232" s="135"/>
      <c r="AB232" s="177"/>
      <c r="AC232" s="185"/>
    </row>
    <row r="233" spans="1:29" s="107" customFormat="1" ht="12.75" hidden="1" customHeight="1" x14ac:dyDescent="0.2">
      <c r="A233" s="122">
        <v>16</v>
      </c>
      <c r="B233" s="162">
        <v>42767</v>
      </c>
      <c r="C233" s="178"/>
      <c r="D233" s="174">
        <v>65492956</v>
      </c>
      <c r="E233" s="134">
        <f t="shared" ref="E233:E243" si="176">E232+D233</f>
        <v>152921836</v>
      </c>
      <c r="F233" s="133">
        <v>64896142.455332994</v>
      </c>
      <c r="G233" s="134">
        <f t="shared" ref="G233:G243" si="177">G232+F233</f>
        <v>142209752.18643898</v>
      </c>
      <c r="H233" s="174">
        <f t="shared" si="172"/>
        <v>596813.54466700554</v>
      </c>
      <c r="I233" s="179">
        <f t="shared" si="172"/>
        <v>10712083.813561022</v>
      </c>
      <c r="J233" s="174">
        <v>-208.04920167091768</v>
      </c>
      <c r="K233" s="134">
        <f t="shared" ref="K233:K243" si="178">K232+J233</f>
        <v>-3734.2324174082605</v>
      </c>
      <c r="L233" s="174">
        <f t="shared" si="173"/>
        <v>596605.49546533462</v>
      </c>
      <c r="M233" s="135">
        <f t="shared" ref="M233:M243" si="179">M232+L233</f>
        <v>10708349.581143599</v>
      </c>
      <c r="N233" s="179"/>
      <c r="O233" s="133">
        <v>596605.4954653345</v>
      </c>
      <c r="P233" s="134">
        <f t="shared" ref="P233:P243" si="180">P232+O233</f>
        <v>10708349.581143599</v>
      </c>
      <c r="Q233" s="148"/>
      <c r="R233" s="133">
        <v>0</v>
      </c>
      <c r="S233" s="134">
        <f t="shared" ref="S233:S243" si="181">R233+S232</f>
        <v>0</v>
      </c>
      <c r="T233" s="133">
        <f t="shared" si="174"/>
        <v>596605.4954653345</v>
      </c>
      <c r="U233" s="191">
        <f t="shared" si="174"/>
        <v>10708349.581143599</v>
      </c>
      <c r="V233" s="174">
        <v>9274.68</v>
      </c>
      <c r="W233" s="134">
        <f t="shared" ref="W233:W243" si="182">W232+V233</f>
        <v>19543.07</v>
      </c>
      <c r="X233" s="133">
        <f t="shared" si="175"/>
        <v>9274.68</v>
      </c>
      <c r="Y233" s="179">
        <f t="shared" ref="Y233:Y243" si="183">X233+Y232</f>
        <v>19543.07</v>
      </c>
      <c r="Z233" s="182"/>
      <c r="AA233" s="135"/>
      <c r="AB233" s="177"/>
      <c r="AC233" s="185"/>
    </row>
    <row r="234" spans="1:29" s="107" customFormat="1" ht="12.75" hidden="1" customHeight="1" x14ac:dyDescent="0.2">
      <c r="A234" s="122">
        <v>16</v>
      </c>
      <c r="B234" s="162">
        <v>42795</v>
      </c>
      <c r="C234" s="178"/>
      <c r="D234" s="133">
        <v>64182639</v>
      </c>
      <c r="E234" s="134">
        <f t="shared" si="176"/>
        <v>217104475</v>
      </c>
      <c r="F234" s="135">
        <v>64917278.194544993</v>
      </c>
      <c r="G234" s="134">
        <f t="shared" si="177"/>
        <v>207127030.38098398</v>
      </c>
      <c r="H234" s="177">
        <f t="shared" si="172"/>
        <v>-734639.19454499334</v>
      </c>
      <c r="I234" s="135">
        <f t="shared" si="172"/>
        <v>9977444.6190160215</v>
      </c>
      <c r="J234" s="133">
        <v>256.09522321843542</v>
      </c>
      <c r="K234" s="135">
        <f t="shared" si="178"/>
        <v>-3478.1371941898251</v>
      </c>
      <c r="L234" s="133">
        <f t="shared" si="173"/>
        <v>-734383.09932177491</v>
      </c>
      <c r="M234" s="135">
        <f t="shared" si="179"/>
        <v>9973966.4818218239</v>
      </c>
      <c r="N234" s="135"/>
      <c r="O234" s="133">
        <v>-734383.09932177514</v>
      </c>
      <c r="P234" s="135">
        <f t="shared" si="180"/>
        <v>9973966.4818218239</v>
      </c>
      <c r="Q234" s="148"/>
      <c r="R234" s="133">
        <v>0</v>
      </c>
      <c r="S234" s="135">
        <f t="shared" si="181"/>
        <v>0</v>
      </c>
      <c r="T234" s="133">
        <f t="shared" si="174"/>
        <v>-734383.09932177514</v>
      </c>
      <c r="U234" s="192">
        <f t="shared" si="174"/>
        <v>9973966.4818218239</v>
      </c>
      <c r="V234" s="174">
        <v>10268.39</v>
      </c>
      <c r="W234" s="135">
        <f t="shared" si="182"/>
        <v>29811.46</v>
      </c>
      <c r="X234" s="133">
        <f t="shared" si="175"/>
        <v>10268.39</v>
      </c>
      <c r="Y234" s="134">
        <f t="shared" si="183"/>
        <v>29811.46</v>
      </c>
      <c r="Z234" s="182"/>
      <c r="AA234" s="135"/>
      <c r="AB234" s="177"/>
      <c r="AC234" s="185"/>
    </row>
    <row r="235" spans="1:29" s="107" customFormat="1" ht="12.75" hidden="1" customHeight="1" x14ac:dyDescent="0.2">
      <c r="A235" s="122">
        <v>16</v>
      </c>
      <c r="B235" s="162">
        <v>42826</v>
      </c>
      <c r="C235" s="178"/>
      <c r="D235" s="133">
        <v>53202466</v>
      </c>
      <c r="E235" s="134">
        <f t="shared" si="176"/>
        <v>270306941</v>
      </c>
      <c r="F235" s="135">
        <v>55114449.427169994</v>
      </c>
      <c r="G235" s="134">
        <f t="shared" si="177"/>
        <v>262241479.80815399</v>
      </c>
      <c r="H235" s="174">
        <f t="shared" si="172"/>
        <v>-1911983.4271699935</v>
      </c>
      <c r="I235" s="179">
        <f t="shared" si="172"/>
        <v>8065461.1918460131</v>
      </c>
      <c r="J235" s="174">
        <v>666.51742271147668</v>
      </c>
      <c r="K235" s="134">
        <f t="shared" si="178"/>
        <v>-2811.6197714783484</v>
      </c>
      <c r="L235" s="174">
        <f t="shared" si="173"/>
        <v>-1911316.909747282</v>
      </c>
      <c r="M235" s="135">
        <f t="shared" si="179"/>
        <v>8062649.5720745418</v>
      </c>
      <c r="N235" s="177"/>
      <c r="O235" s="133">
        <v>-1911316.9097472802</v>
      </c>
      <c r="P235" s="134">
        <f t="shared" si="180"/>
        <v>8062649.5720745437</v>
      </c>
      <c r="Q235" s="148"/>
      <c r="R235" s="133">
        <v>0</v>
      </c>
      <c r="S235" s="134">
        <f t="shared" si="181"/>
        <v>0</v>
      </c>
      <c r="T235" s="133">
        <f t="shared" si="174"/>
        <v>-1911316.9097472802</v>
      </c>
      <c r="U235" s="191">
        <f t="shared" si="174"/>
        <v>8062649.5720745437</v>
      </c>
      <c r="V235" s="174">
        <v>10533.380000000001</v>
      </c>
      <c r="W235" s="134">
        <f t="shared" si="182"/>
        <v>40344.839999999997</v>
      </c>
      <c r="X235" s="133">
        <f t="shared" si="175"/>
        <v>10533.380000000001</v>
      </c>
      <c r="Y235" s="179">
        <f t="shared" si="183"/>
        <v>40344.839999999997</v>
      </c>
      <c r="Z235" s="182"/>
      <c r="AA235" s="135"/>
      <c r="AB235" s="177"/>
      <c r="AC235" s="185"/>
    </row>
    <row r="236" spans="1:29" s="107" customFormat="1" ht="15" hidden="1" customHeight="1" x14ac:dyDescent="0.2">
      <c r="A236" s="122">
        <v>16</v>
      </c>
      <c r="B236" s="162">
        <v>42856</v>
      </c>
      <c r="C236" s="178"/>
      <c r="D236" s="133">
        <v>53375282</v>
      </c>
      <c r="E236" s="134">
        <f t="shared" si="176"/>
        <v>323682223</v>
      </c>
      <c r="F236" s="133">
        <v>51642022.473971993</v>
      </c>
      <c r="G236" s="134">
        <f t="shared" si="177"/>
        <v>313883502.28212595</v>
      </c>
      <c r="H236" s="133">
        <f t="shared" si="172"/>
        <v>1733259.5260280073</v>
      </c>
      <c r="I236" s="134">
        <f t="shared" si="172"/>
        <v>9798720.7178740501</v>
      </c>
      <c r="J236" s="133">
        <v>-604.21427077334374</v>
      </c>
      <c r="K236" s="134">
        <f t="shared" si="178"/>
        <v>-3415.8340422516922</v>
      </c>
      <c r="L236" s="133">
        <f t="shared" si="173"/>
        <v>1732655.3117572339</v>
      </c>
      <c r="M236" s="135">
        <f t="shared" si="179"/>
        <v>9795304.8838317767</v>
      </c>
      <c r="N236" s="135"/>
      <c r="O236" s="133">
        <v>1732655.311757233</v>
      </c>
      <c r="P236" s="134">
        <f t="shared" si="180"/>
        <v>9795304.8838317767</v>
      </c>
      <c r="Q236" s="148"/>
      <c r="R236" s="133">
        <v>0</v>
      </c>
      <c r="S236" s="134">
        <f t="shared" si="181"/>
        <v>0</v>
      </c>
      <c r="T236" s="133">
        <f t="shared" si="174"/>
        <v>1732655.311757233</v>
      </c>
      <c r="U236" s="191">
        <f t="shared" si="174"/>
        <v>9795304.8838317767</v>
      </c>
      <c r="V236" s="174">
        <v>10884.49</v>
      </c>
      <c r="W236" s="134">
        <f t="shared" si="182"/>
        <v>51229.329999999994</v>
      </c>
      <c r="X236" s="133">
        <f t="shared" si="175"/>
        <v>10884.49</v>
      </c>
      <c r="Y236" s="179">
        <f t="shared" si="183"/>
        <v>51229.329999999994</v>
      </c>
      <c r="Z236" s="182"/>
      <c r="AA236" s="135"/>
      <c r="AB236" s="177"/>
      <c r="AC236" s="185"/>
    </row>
    <row r="237" spans="1:29" s="107" customFormat="1" ht="12.75" hidden="1" customHeight="1" x14ac:dyDescent="0.2">
      <c r="A237" s="122">
        <v>16</v>
      </c>
      <c r="B237" s="162">
        <v>42887</v>
      </c>
      <c r="C237" s="109"/>
      <c r="D237" s="174">
        <v>48255405</v>
      </c>
      <c r="E237" s="134">
        <f t="shared" si="176"/>
        <v>371937628</v>
      </c>
      <c r="F237" s="133">
        <v>49381093.139174998</v>
      </c>
      <c r="G237" s="134">
        <f t="shared" si="177"/>
        <v>363264595.42130095</v>
      </c>
      <c r="H237" s="133">
        <f t="shared" si="172"/>
        <v>-1125688.1391749978</v>
      </c>
      <c r="I237" s="134">
        <f t="shared" si="172"/>
        <v>8673032.5786990523</v>
      </c>
      <c r="J237" s="133">
        <v>392.41488531650975</v>
      </c>
      <c r="K237" s="134">
        <f t="shared" si="178"/>
        <v>-3023.4191569351824</v>
      </c>
      <c r="L237" s="133">
        <f t="shared" si="173"/>
        <v>-1125295.7242896813</v>
      </c>
      <c r="M237" s="135">
        <f t="shared" si="179"/>
        <v>8670009.1595420949</v>
      </c>
      <c r="N237" s="135"/>
      <c r="O237" s="133">
        <v>-1125295.7242896818</v>
      </c>
      <c r="P237" s="134">
        <f t="shared" si="180"/>
        <v>8670009.1595420949</v>
      </c>
      <c r="Q237" s="148"/>
      <c r="R237" s="133">
        <v>0</v>
      </c>
      <c r="S237" s="134">
        <f t="shared" si="181"/>
        <v>0</v>
      </c>
      <c r="T237" s="133">
        <f t="shared" si="174"/>
        <v>-1125295.7242896818</v>
      </c>
      <c r="U237" s="191">
        <f t="shared" si="174"/>
        <v>8670009.1595420949</v>
      </c>
      <c r="V237" s="174">
        <v>10533.380000000001</v>
      </c>
      <c r="W237" s="134">
        <f t="shared" si="182"/>
        <v>61762.709999999992</v>
      </c>
      <c r="X237" s="133">
        <f t="shared" si="175"/>
        <v>10533.380000000001</v>
      </c>
      <c r="Y237" s="179">
        <f t="shared" si="183"/>
        <v>61762.709999999992</v>
      </c>
      <c r="Z237" s="182"/>
      <c r="AA237" s="135"/>
      <c r="AB237" s="177"/>
      <c r="AC237" s="185"/>
    </row>
    <row r="238" spans="1:29" s="107" customFormat="1" ht="12.75" hidden="1" customHeight="1" x14ac:dyDescent="0.2">
      <c r="A238" s="122">
        <v>16</v>
      </c>
      <c r="B238" s="162">
        <v>42917</v>
      </c>
      <c r="C238" s="178"/>
      <c r="D238" s="174">
        <v>49053010</v>
      </c>
      <c r="E238" s="134">
        <f t="shared" si="176"/>
        <v>420990638</v>
      </c>
      <c r="F238" s="133">
        <v>52040713.688774996</v>
      </c>
      <c r="G238" s="134">
        <f t="shared" si="177"/>
        <v>415305309.11007595</v>
      </c>
      <c r="H238" s="133">
        <f t="shared" si="172"/>
        <v>-2987703.6887749955</v>
      </c>
      <c r="I238" s="134">
        <f t="shared" si="172"/>
        <v>5685328.8899240494</v>
      </c>
      <c r="J238" s="133">
        <v>1041.5135059072636</v>
      </c>
      <c r="K238" s="134">
        <f t="shared" si="178"/>
        <v>-1981.9056510279188</v>
      </c>
      <c r="L238" s="133">
        <f t="shared" si="173"/>
        <v>-2986662.1752690882</v>
      </c>
      <c r="M238" s="135">
        <f t="shared" si="179"/>
        <v>5683346.9842730071</v>
      </c>
      <c r="N238" s="135"/>
      <c r="O238" s="133">
        <v>-2986662.1752690878</v>
      </c>
      <c r="P238" s="134">
        <f t="shared" si="180"/>
        <v>5683346.9842730071</v>
      </c>
      <c r="Q238" s="148"/>
      <c r="R238" s="133">
        <v>0</v>
      </c>
      <c r="S238" s="134">
        <f t="shared" si="181"/>
        <v>0</v>
      </c>
      <c r="T238" s="133">
        <f t="shared" si="174"/>
        <v>-2986662.1752690878</v>
      </c>
      <c r="U238" s="191">
        <f t="shared" si="174"/>
        <v>5683346.9842730071</v>
      </c>
      <c r="V238" s="174">
        <v>11617.95</v>
      </c>
      <c r="W238" s="134">
        <f t="shared" si="182"/>
        <v>73380.659999999989</v>
      </c>
      <c r="X238" s="133">
        <f t="shared" si="175"/>
        <v>11617.95</v>
      </c>
      <c r="Y238" s="179">
        <f t="shared" si="183"/>
        <v>73380.659999999989</v>
      </c>
      <c r="Z238" s="182"/>
      <c r="AA238" s="135"/>
      <c r="AB238" s="177"/>
      <c r="AC238" s="185"/>
    </row>
    <row r="239" spans="1:29" s="107" customFormat="1" ht="12.75" hidden="1" customHeight="1" x14ac:dyDescent="0.2">
      <c r="A239" s="122">
        <v>16</v>
      </c>
      <c r="B239" s="162">
        <v>42948</v>
      </c>
      <c r="C239" s="178"/>
      <c r="D239" s="174">
        <v>57348734</v>
      </c>
      <c r="E239" s="134">
        <f t="shared" si="176"/>
        <v>478339372</v>
      </c>
      <c r="F239" s="133">
        <v>55131845.321699992</v>
      </c>
      <c r="G239" s="134">
        <f t="shared" si="177"/>
        <v>470437154.43177593</v>
      </c>
      <c r="H239" s="174">
        <f t="shared" si="172"/>
        <v>2216888.6783000082</v>
      </c>
      <c r="I239" s="179">
        <f t="shared" si="172"/>
        <v>7902217.5682240725</v>
      </c>
      <c r="J239" s="174">
        <v>-772.80739325564355</v>
      </c>
      <c r="K239" s="134">
        <f t="shared" si="178"/>
        <v>-2754.7130442835623</v>
      </c>
      <c r="L239" s="174">
        <f t="shared" si="173"/>
        <v>2216115.8709067525</v>
      </c>
      <c r="M239" s="135">
        <f t="shared" si="179"/>
        <v>7899462.8551797597</v>
      </c>
      <c r="N239" s="177"/>
      <c r="O239" s="133">
        <v>2216115.8709067535</v>
      </c>
      <c r="P239" s="134">
        <f t="shared" si="180"/>
        <v>7899462.8551797606</v>
      </c>
      <c r="Q239" s="148"/>
      <c r="R239" s="133">
        <v>0</v>
      </c>
      <c r="S239" s="134">
        <f t="shared" si="181"/>
        <v>0</v>
      </c>
      <c r="T239" s="133">
        <f t="shared" si="174"/>
        <v>2216115.8709067535</v>
      </c>
      <c r="U239" s="191">
        <f t="shared" si="174"/>
        <v>7899462.8551797606</v>
      </c>
      <c r="V239" s="174">
        <v>11617.95</v>
      </c>
      <c r="W239" s="134">
        <f t="shared" si="182"/>
        <v>84998.609999999986</v>
      </c>
      <c r="X239" s="133">
        <f t="shared" si="175"/>
        <v>11617.95</v>
      </c>
      <c r="Y239" s="179">
        <f t="shared" si="183"/>
        <v>84998.609999999986</v>
      </c>
      <c r="Z239" s="182"/>
      <c r="AA239" s="135"/>
      <c r="AB239" s="177"/>
      <c r="AC239" s="185"/>
    </row>
    <row r="240" spans="1:29" s="107" customFormat="1" ht="13.7" hidden="1" customHeight="1" x14ac:dyDescent="0.2">
      <c r="A240" s="122">
        <v>16</v>
      </c>
      <c r="B240" s="162">
        <v>42979</v>
      </c>
      <c r="C240" s="178"/>
      <c r="D240" s="174">
        <v>50863097</v>
      </c>
      <c r="E240" s="134">
        <f t="shared" si="176"/>
        <v>529202469</v>
      </c>
      <c r="F240" s="133">
        <v>49699859.751044996</v>
      </c>
      <c r="G240" s="134">
        <f t="shared" si="177"/>
        <v>520137014.18282092</v>
      </c>
      <c r="H240" s="174">
        <f t="shared" si="172"/>
        <v>1163237.2489550039</v>
      </c>
      <c r="I240" s="179">
        <f t="shared" si="172"/>
        <v>9065454.8171790838</v>
      </c>
      <c r="J240" s="174">
        <v>-405.50450498564169</v>
      </c>
      <c r="K240" s="134">
        <f t="shared" si="178"/>
        <v>-3160.217549269204</v>
      </c>
      <c r="L240" s="174">
        <f t="shared" si="173"/>
        <v>1162831.7444500183</v>
      </c>
      <c r="M240" s="135">
        <f t="shared" si="179"/>
        <v>9062294.5996297784</v>
      </c>
      <c r="N240" s="177"/>
      <c r="O240" s="133">
        <v>1162831.7444500178</v>
      </c>
      <c r="P240" s="134">
        <f t="shared" si="180"/>
        <v>9062294.5996297784</v>
      </c>
      <c r="Q240" s="148"/>
      <c r="R240" s="133">
        <v>0</v>
      </c>
      <c r="S240" s="134">
        <f t="shared" si="181"/>
        <v>0</v>
      </c>
      <c r="T240" s="133">
        <f t="shared" si="174"/>
        <v>1162831.7444500178</v>
      </c>
      <c r="U240" s="191">
        <f t="shared" si="174"/>
        <v>9062294.5996297784</v>
      </c>
      <c r="V240" s="174">
        <v>11243.18</v>
      </c>
      <c r="W240" s="134">
        <f t="shared" si="182"/>
        <v>96241.789999999979</v>
      </c>
      <c r="X240" s="133">
        <f t="shared" si="175"/>
        <v>11243.18</v>
      </c>
      <c r="Y240" s="179">
        <f t="shared" si="183"/>
        <v>96241.789999999979</v>
      </c>
      <c r="Z240" s="182"/>
      <c r="AA240" s="135"/>
      <c r="AB240" s="177"/>
      <c r="AC240" s="185"/>
    </row>
    <row r="241" spans="1:29" s="107" customFormat="1" ht="12.6" hidden="1" customHeight="1" x14ac:dyDescent="0.2">
      <c r="A241" s="122">
        <v>16</v>
      </c>
      <c r="B241" s="162">
        <v>43009</v>
      </c>
      <c r="C241" s="178"/>
      <c r="D241" s="174">
        <v>56121223</v>
      </c>
      <c r="E241" s="134">
        <f t="shared" si="176"/>
        <v>585323692</v>
      </c>
      <c r="F241" s="133">
        <v>56427949.290383995</v>
      </c>
      <c r="G241" s="134">
        <f t="shared" si="177"/>
        <v>576564963.47320485</v>
      </c>
      <c r="H241" s="174">
        <f t="shared" si="172"/>
        <v>-306726.29038399458</v>
      </c>
      <c r="I241" s="179">
        <f t="shared" si="172"/>
        <v>8758728.5267951488</v>
      </c>
      <c r="J241" s="174">
        <v>106.924784827861</v>
      </c>
      <c r="K241" s="134">
        <f t="shared" si="178"/>
        <v>-3053.292764441343</v>
      </c>
      <c r="L241" s="174">
        <f t="shared" si="173"/>
        <v>-306619.36559916672</v>
      </c>
      <c r="M241" s="135">
        <f t="shared" si="179"/>
        <v>8755675.2340306118</v>
      </c>
      <c r="N241" s="177"/>
      <c r="O241" s="133">
        <v>-306619.3655991666</v>
      </c>
      <c r="P241" s="134">
        <f t="shared" si="180"/>
        <v>8755675.2340306118</v>
      </c>
      <c r="Q241" s="148"/>
      <c r="R241" s="133">
        <v>0</v>
      </c>
      <c r="S241" s="134">
        <f t="shared" si="181"/>
        <v>0</v>
      </c>
      <c r="T241" s="133">
        <f t="shared" si="174"/>
        <v>-306619.3655991666</v>
      </c>
      <c r="U241" s="191">
        <f t="shared" si="174"/>
        <v>8755675.2340306118</v>
      </c>
      <c r="V241" s="174">
        <v>12351.41</v>
      </c>
      <c r="W241" s="134">
        <f t="shared" si="182"/>
        <v>108593.19999999998</v>
      </c>
      <c r="X241" s="133">
        <f t="shared" si="175"/>
        <v>12351.41</v>
      </c>
      <c r="Y241" s="179">
        <f t="shared" si="183"/>
        <v>108593.19999999998</v>
      </c>
      <c r="Z241" s="182"/>
      <c r="AA241" s="135"/>
      <c r="AB241" s="177"/>
      <c r="AC241" s="185"/>
    </row>
    <row r="242" spans="1:29" s="107" customFormat="1" ht="12.6" hidden="1" customHeight="1" x14ac:dyDescent="0.2">
      <c r="A242" s="122">
        <v>16</v>
      </c>
      <c r="B242" s="162">
        <v>43040</v>
      </c>
      <c r="C242" s="178"/>
      <c r="D242" s="174">
        <v>64871239</v>
      </c>
      <c r="E242" s="134">
        <f t="shared" si="176"/>
        <v>650194931</v>
      </c>
      <c r="F242" s="133">
        <v>62469235.759958997</v>
      </c>
      <c r="G242" s="134">
        <f t="shared" si="177"/>
        <v>639034199.23316383</v>
      </c>
      <c r="H242" s="174">
        <f t="shared" si="172"/>
        <v>2402003.2400410026</v>
      </c>
      <c r="I242" s="179">
        <f t="shared" si="172"/>
        <v>11160731.766836166</v>
      </c>
      <c r="J242" s="174">
        <v>-837.338329478167</v>
      </c>
      <c r="K242" s="134">
        <f t="shared" si="178"/>
        <v>-3890.63109391951</v>
      </c>
      <c r="L242" s="174">
        <f t="shared" si="173"/>
        <v>2401165.9017115245</v>
      </c>
      <c r="M242" s="135">
        <f t="shared" si="179"/>
        <v>11156841.135742135</v>
      </c>
      <c r="N242" s="177"/>
      <c r="O242" s="133">
        <v>2401165.9017115235</v>
      </c>
      <c r="P242" s="134">
        <f t="shared" si="180"/>
        <v>11156841.135742135</v>
      </c>
      <c r="Q242" s="148"/>
      <c r="R242" s="133">
        <v>0</v>
      </c>
      <c r="S242" s="134">
        <f t="shared" si="181"/>
        <v>0</v>
      </c>
      <c r="T242" s="133">
        <f t="shared" si="174"/>
        <v>2401165.9017115235</v>
      </c>
      <c r="U242" s="191">
        <f t="shared" si="174"/>
        <v>11156841.135742135</v>
      </c>
      <c r="V242" s="174">
        <v>11952.970000000001</v>
      </c>
      <c r="W242" s="134">
        <f t="shared" si="182"/>
        <v>120546.16999999998</v>
      </c>
      <c r="X242" s="133">
        <f t="shared" si="175"/>
        <v>11952.970000000001</v>
      </c>
      <c r="Y242" s="179">
        <f t="shared" si="183"/>
        <v>120546.16999999998</v>
      </c>
      <c r="Z242" s="182"/>
      <c r="AA242" s="135"/>
      <c r="AB242" s="177"/>
      <c r="AC242" s="185"/>
    </row>
    <row r="243" spans="1:29" s="107" customFormat="1" ht="13.7" hidden="1" customHeight="1" x14ac:dyDescent="0.2">
      <c r="A243" s="122">
        <v>16</v>
      </c>
      <c r="B243" s="162">
        <v>43070</v>
      </c>
      <c r="C243" s="178" t="s">
        <v>143</v>
      </c>
      <c r="D243" s="174">
        <v>74309863.36064516</v>
      </c>
      <c r="E243" s="134">
        <f t="shared" si="176"/>
        <v>724504794.36064517</v>
      </c>
      <c r="F243" s="133">
        <v>73772241.496892989</v>
      </c>
      <c r="G243" s="134">
        <f t="shared" si="177"/>
        <v>712806440.73005676</v>
      </c>
      <c r="H243" s="174">
        <f t="shared" si="172"/>
        <v>537621.8637521714</v>
      </c>
      <c r="I243" s="179">
        <f t="shared" si="172"/>
        <v>11698353.630588412</v>
      </c>
      <c r="J243" s="174">
        <v>-184.21353021857794</v>
      </c>
      <c r="K243" s="134">
        <f t="shared" si="178"/>
        <v>-4074.844624138088</v>
      </c>
      <c r="L243" s="174">
        <f t="shared" si="173"/>
        <v>537437.65022195282</v>
      </c>
      <c r="M243" s="135">
        <f t="shared" si="179"/>
        <v>11694278.785964089</v>
      </c>
      <c r="N243" s="177"/>
      <c r="O243" s="133">
        <v>537437.65022195503</v>
      </c>
      <c r="P243" s="134">
        <f t="shared" si="180"/>
        <v>11694278.78596409</v>
      </c>
      <c r="Q243" s="148"/>
      <c r="R243" s="133">
        <v>0</v>
      </c>
      <c r="S243" s="134">
        <f t="shared" si="181"/>
        <v>0</v>
      </c>
      <c r="T243" s="133">
        <f t="shared" si="174"/>
        <v>537437.65022195503</v>
      </c>
      <c r="U243" s="191">
        <f t="shared" si="174"/>
        <v>11694278.78596409</v>
      </c>
      <c r="V243" s="174">
        <v>12351.41</v>
      </c>
      <c r="W243" s="134">
        <f t="shared" si="182"/>
        <v>132897.57999999999</v>
      </c>
      <c r="X243" s="133">
        <f t="shared" si="175"/>
        <v>12351.41</v>
      </c>
      <c r="Y243" s="179">
        <f t="shared" si="183"/>
        <v>132897.57999999999</v>
      </c>
      <c r="Z243" s="182"/>
      <c r="AA243" s="135"/>
      <c r="AB243" s="177"/>
      <c r="AC243" s="185"/>
    </row>
    <row r="244" spans="1:29" s="107" customFormat="1" ht="19.5" hidden="1" customHeight="1" x14ac:dyDescent="0.2">
      <c r="A244" s="122"/>
      <c r="B244" s="162"/>
      <c r="C244" s="178"/>
      <c r="D244" s="173"/>
      <c r="E244" s="176"/>
      <c r="F244" s="176"/>
      <c r="G244" s="176"/>
      <c r="H244" s="173"/>
      <c r="I244" s="173"/>
      <c r="J244" s="173"/>
      <c r="K244" s="176"/>
      <c r="L244" s="173"/>
      <c r="M244" s="176"/>
      <c r="N244" s="173"/>
      <c r="O244" s="176"/>
      <c r="P244" s="176"/>
      <c r="Q244" s="200"/>
      <c r="R244" s="176"/>
      <c r="S244" s="176"/>
      <c r="T244" s="176"/>
      <c r="U244" s="201"/>
      <c r="V244" s="173"/>
      <c r="W244" s="176"/>
      <c r="X244" s="176"/>
      <c r="Y244" s="173"/>
      <c r="Z244" s="182"/>
      <c r="AA244" s="135"/>
      <c r="AB244" s="177"/>
      <c r="AC244" s="185"/>
    </row>
    <row r="245" spans="1:29" s="185" customFormat="1" ht="19.5" hidden="1" customHeight="1" x14ac:dyDescent="0.2">
      <c r="A245" s="184" t="s">
        <v>144</v>
      </c>
      <c r="B245" s="214"/>
      <c r="C245" s="178"/>
      <c r="D245" s="177"/>
      <c r="E245" s="135">
        <f>E230+E243</f>
        <v>18081078255.273903</v>
      </c>
      <c r="F245" s="135"/>
      <c r="G245" s="135">
        <f>G230+G243</f>
        <v>18055188102.094311</v>
      </c>
      <c r="H245" s="177"/>
      <c r="I245" s="135">
        <f>I230+I243</f>
        <v>25890153.179593682</v>
      </c>
      <c r="J245" s="177"/>
      <c r="K245" s="135">
        <f>K230+K243</f>
        <v>-21421.16947020658</v>
      </c>
      <c r="L245" s="177"/>
      <c r="M245" s="135"/>
      <c r="N245" s="177">
        <f>N230+M243</f>
        <v>25868730.545706518</v>
      </c>
      <c r="O245" s="135"/>
      <c r="P245" s="135">
        <f>P230+P243</f>
        <v>22414386.845830664</v>
      </c>
      <c r="Q245" s="148"/>
      <c r="R245" s="135"/>
      <c r="S245" s="135">
        <f>S230+S243</f>
        <v>3454343.6642930694</v>
      </c>
      <c r="T245" s="135"/>
      <c r="U245" s="215">
        <f>P245+S245</f>
        <v>25868730.510123733</v>
      </c>
      <c r="V245" s="177"/>
      <c r="W245" s="135">
        <f>W230+W243</f>
        <v>1121936.7800000003</v>
      </c>
      <c r="X245" s="135"/>
      <c r="Y245" s="177">
        <f>Y230+Y243</f>
        <v>4576281.4442930669</v>
      </c>
      <c r="Z245" s="182"/>
      <c r="AA245" s="135"/>
      <c r="AB245" s="177"/>
    </row>
    <row r="246" spans="1:29" s="107" customFormat="1" ht="19.5" hidden="1" customHeight="1" x14ac:dyDescent="0.2">
      <c r="A246" s="122"/>
      <c r="B246" s="162"/>
      <c r="C246" s="178"/>
      <c r="D246" s="177"/>
      <c r="E246" s="135"/>
      <c r="F246" s="135"/>
      <c r="G246" s="135"/>
      <c r="H246" s="177"/>
      <c r="I246" s="177"/>
      <c r="J246" s="177"/>
      <c r="K246" s="135"/>
      <c r="L246" s="177"/>
      <c r="M246" s="135"/>
      <c r="N246" s="177"/>
      <c r="O246" s="135"/>
      <c r="P246" s="135"/>
      <c r="Q246" s="148"/>
      <c r="R246" s="135"/>
      <c r="S246" s="135"/>
      <c r="T246" s="135"/>
      <c r="U246" s="192"/>
      <c r="V246" s="177"/>
      <c r="W246" s="135"/>
      <c r="X246" s="135"/>
      <c r="Y246" s="177"/>
      <c r="Z246" s="182"/>
      <c r="AA246" s="135"/>
      <c r="AB246" s="177"/>
      <c r="AC246" s="185"/>
    </row>
    <row r="247" spans="1:29" s="107" customFormat="1" ht="12.75" hidden="1" customHeight="1" x14ac:dyDescent="0.2">
      <c r="A247" s="122">
        <v>17</v>
      </c>
      <c r="B247" s="162">
        <v>43101</v>
      </c>
      <c r="C247" s="178"/>
      <c r="D247" s="171">
        <v>66058217</v>
      </c>
      <c r="E247" s="151">
        <f>D247</f>
        <v>66058217</v>
      </c>
      <c r="F247" s="196">
        <v>67217701.355729997</v>
      </c>
      <c r="G247" s="151">
        <f>F247</f>
        <v>67217701.355729997</v>
      </c>
      <c r="H247" s="171">
        <f t="shared" ref="H247:I258" si="184">D247-F247</f>
        <v>-1159484.3557299972</v>
      </c>
      <c r="I247" s="172">
        <f t="shared" si="184"/>
        <v>-1159484.3557299972</v>
      </c>
      <c r="J247" s="171">
        <v>387.73156855604611</v>
      </c>
      <c r="K247" s="151">
        <f>J247</f>
        <v>387.73156855604611</v>
      </c>
      <c r="L247" s="171">
        <f t="shared" ref="L247:L258" si="185">H247+J247</f>
        <v>-1159096.6241614411</v>
      </c>
      <c r="M247" s="176">
        <f>L247</f>
        <v>-1159096.6241614411</v>
      </c>
      <c r="N247" s="172"/>
      <c r="O247" s="196">
        <v>-1159096.6241614409</v>
      </c>
      <c r="P247" s="151">
        <f>O247</f>
        <v>-1159096.6241614409</v>
      </c>
      <c r="Q247" s="148"/>
      <c r="R247" s="196">
        <v>0</v>
      </c>
      <c r="S247" s="151">
        <f>R247</f>
        <v>0</v>
      </c>
      <c r="T247" s="196">
        <f t="shared" ref="T247:U258" si="186">O247+R247</f>
        <v>-1159096.6241614409</v>
      </c>
      <c r="U247" s="188">
        <f t="shared" si="186"/>
        <v>-1159096.6241614409</v>
      </c>
      <c r="V247" s="171">
        <v>12468.76</v>
      </c>
      <c r="W247" s="151">
        <f>V247</f>
        <v>12468.76</v>
      </c>
      <c r="X247" s="196">
        <f t="shared" ref="X247:X258" si="187">R247+V247</f>
        <v>12468.76</v>
      </c>
      <c r="Y247" s="172">
        <f>X247</f>
        <v>12468.76</v>
      </c>
      <c r="Z247" s="182"/>
      <c r="AA247" s="135"/>
      <c r="AB247" s="177"/>
      <c r="AC247" s="185"/>
    </row>
    <row r="248" spans="1:29" s="107" customFormat="1" ht="12.75" hidden="1" customHeight="1" x14ac:dyDescent="0.2">
      <c r="A248" s="122">
        <v>17</v>
      </c>
      <c r="B248" s="162">
        <v>43132</v>
      </c>
      <c r="C248" s="178"/>
      <c r="D248" s="174">
        <v>60921662</v>
      </c>
      <c r="E248" s="134">
        <f t="shared" ref="E248:E258" si="188">E247+D248</f>
        <v>126979879</v>
      </c>
      <c r="F248" s="133">
        <v>65433371.456205003</v>
      </c>
      <c r="G248" s="134">
        <f t="shared" ref="G248:G258" si="189">G247+F248</f>
        <v>132651072.81193501</v>
      </c>
      <c r="H248" s="174">
        <f t="shared" si="184"/>
        <v>-4511709.456205003</v>
      </c>
      <c r="I248" s="179">
        <f t="shared" si="184"/>
        <v>-5671193.8119350076</v>
      </c>
      <c r="J248" s="174">
        <v>1508.7156421551481</v>
      </c>
      <c r="K248" s="134">
        <f t="shared" ref="K248:K258" si="190">K247+J248</f>
        <v>1896.4472107111942</v>
      </c>
      <c r="L248" s="174">
        <f t="shared" si="185"/>
        <v>-4510200.7405628478</v>
      </c>
      <c r="M248" s="135">
        <f t="shared" ref="M248:M258" si="191">M247+L248</f>
        <v>-5669297.3647242887</v>
      </c>
      <c r="N248" s="179"/>
      <c r="O248" s="133">
        <v>-4510200.7405628487</v>
      </c>
      <c r="P248" s="134">
        <f t="shared" ref="P248:P258" si="192">P247+O248</f>
        <v>-5669297.3647242896</v>
      </c>
      <c r="Q248" s="148"/>
      <c r="R248" s="133">
        <v>0</v>
      </c>
      <c r="S248" s="134">
        <f t="shared" ref="S248:S258" si="193">R248+S247</f>
        <v>0</v>
      </c>
      <c r="T248" s="133">
        <f t="shared" si="186"/>
        <v>-4510200.7405628487</v>
      </c>
      <c r="U248" s="191">
        <f t="shared" si="186"/>
        <v>-5669297.3647242896</v>
      </c>
      <c r="V248" s="174">
        <v>11262.109999999999</v>
      </c>
      <c r="W248" s="134">
        <f t="shared" ref="W248:W258" si="194">W247+V248</f>
        <v>23730.87</v>
      </c>
      <c r="X248" s="133">
        <f t="shared" si="187"/>
        <v>11262.109999999999</v>
      </c>
      <c r="Y248" s="179">
        <f t="shared" ref="Y248:Y258" si="195">X248+Y247</f>
        <v>23730.87</v>
      </c>
      <c r="Z248" s="182"/>
      <c r="AA248" s="135"/>
      <c r="AB248" s="177"/>
      <c r="AC248" s="185"/>
    </row>
    <row r="249" spans="1:29" s="107" customFormat="1" ht="12.75" hidden="1" customHeight="1" x14ac:dyDescent="0.2">
      <c r="A249" s="122">
        <v>17</v>
      </c>
      <c r="B249" s="162">
        <v>43160</v>
      </c>
      <c r="C249" s="178"/>
      <c r="D249" s="133">
        <v>59711450.840000004</v>
      </c>
      <c r="E249" s="134">
        <f t="shared" si="188"/>
        <v>186691329.84</v>
      </c>
      <c r="F249" s="135">
        <v>61532011.133730002</v>
      </c>
      <c r="G249" s="134">
        <f t="shared" si="189"/>
        <v>194183083.945665</v>
      </c>
      <c r="H249" s="177">
        <f t="shared" si="184"/>
        <v>-1820560.2937299982</v>
      </c>
      <c r="I249" s="135">
        <f t="shared" si="184"/>
        <v>-7491754.1056649983</v>
      </c>
      <c r="J249" s="133">
        <v>608.79536222317256</v>
      </c>
      <c r="K249" s="135">
        <f t="shared" si="190"/>
        <v>2505.2425729343668</v>
      </c>
      <c r="L249" s="133">
        <f t="shared" si="185"/>
        <v>-1819951.498367775</v>
      </c>
      <c r="M249" s="135">
        <f t="shared" si="191"/>
        <v>-7489248.8630920639</v>
      </c>
      <c r="N249" s="135"/>
      <c r="O249" s="133">
        <v>-1819951.4983677752</v>
      </c>
      <c r="P249" s="135">
        <f t="shared" si="192"/>
        <v>-7489248.8630920649</v>
      </c>
      <c r="Q249" s="148"/>
      <c r="R249" s="133">
        <v>0</v>
      </c>
      <c r="S249" s="135">
        <f t="shared" si="193"/>
        <v>0</v>
      </c>
      <c r="T249" s="133">
        <f t="shared" si="186"/>
        <v>-1819951.4983677752</v>
      </c>
      <c r="U249" s="192">
        <f t="shared" si="186"/>
        <v>-7489248.8630920649</v>
      </c>
      <c r="V249" s="174">
        <v>12468.76</v>
      </c>
      <c r="W249" s="135">
        <f t="shared" si="194"/>
        <v>36199.629999999997</v>
      </c>
      <c r="X249" s="133">
        <f t="shared" si="187"/>
        <v>12468.76</v>
      </c>
      <c r="Y249" s="134">
        <f t="shared" si="195"/>
        <v>36199.629999999997</v>
      </c>
      <c r="Z249" s="182"/>
      <c r="AA249" s="135"/>
      <c r="AB249" s="177"/>
      <c r="AC249" s="185"/>
    </row>
    <row r="250" spans="1:29" s="107" customFormat="1" ht="12.75" hidden="1" customHeight="1" x14ac:dyDescent="0.2">
      <c r="A250" s="122">
        <v>17</v>
      </c>
      <c r="B250" s="162">
        <v>43191</v>
      </c>
      <c r="C250" s="178"/>
      <c r="D250" s="133">
        <v>51309820</v>
      </c>
      <c r="E250" s="134">
        <f t="shared" si="188"/>
        <v>238001149.84</v>
      </c>
      <c r="F250" s="135">
        <v>54405138.527100004</v>
      </c>
      <c r="G250" s="134">
        <f t="shared" si="189"/>
        <v>248588222.472765</v>
      </c>
      <c r="H250" s="174">
        <f t="shared" si="184"/>
        <v>-3095318.5271000043</v>
      </c>
      <c r="I250" s="179">
        <f t="shared" si="184"/>
        <v>-10587072.632764995</v>
      </c>
      <c r="J250" s="174">
        <v>1035.0745154619217</v>
      </c>
      <c r="K250" s="134">
        <f t="shared" si="190"/>
        <v>3540.3170883962885</v>
      </c>
      <c r="L250" s="174">
        <f t="shared" si="185"/>
        <v>-3094283.4525845423</v>
      </c>
      <c r="M250" s="135">
        <f t="shared" si="191"/>
        <v>-10583532.315676607</v>
      </c>
      <c r="N250" s="177"/>
      <c r="O250" s="133">
        <v>-3094283.4525845423</v>
      </c>
      <c r="P250" s="134">
        <f t="shared" si="192"/>
        <v>-10583532.315676607</v>
      </c>
      <c r="Q250" s="148"/>
      <c r="R250" s="133">
        <v>0</v>
      </c>
      <c r="S250" s="134">
        <f t="shared" si="193"/>
        <v>0</v>
      </c>
      <c r="T250" s="133">
        <f t="shared" si="186"/>
        <v>-3094283.4525845423</v>
      </c>
      <c r="U250" s="191">
        <f t="shared" si="186"/>
        <v>-10583532.315676607</v>
      </c>
      <c r="V250" s="174">
        <v>12691.160000000002</v>
      </c>
      <c r="W250" s="134">
        <f t="shared" si="194"/>
        <v>48890.79</v>
      </c>
      <c r="X250" s="133">
        <f t="shared" si="187"/>
        <v>12691.160000000002</v>
      </c>
      <c r="Y250" s="179">
        <f t="shared" si="195"/>
        <v>48890.79</v>
      </c>
      <c r="Z250" s="182"/>
      <c r="AA250" s="135"/>
      <c r="AB250" s="177"/>
      <c r="AC250" s="185"/>
    </row>
    <row r="251" spans="1:29" s="107" customFormat="1" ht="15" hidden="1" customHeight="1" x14ac:dyDescent="0.2">
      <c r="A251" s="122">
        <v>17</v>
      </c>
      <c r="B251" s="162">
        <v>43221</v>
      </c>
      <c r="C251" s="178"/>
      <c r="D251" s="133">
        <v>47771688</v>
      </c>
      <c r="E251" s="134">
        <f t="shared" si="188"/>
        <v>285772837.84000003</v>
      </c>
      <c r="F251" s="133">
        <v>49486338.157274999</v>
      </c>
      <c r="G251" s="134">
        <f t="shared" si="189"/>
        <v>298074560.63003999</v>
      </c>
      <c r="H251" s="133">
        <f t="shared" si="184"/>
        <v>-1714650.1572749987</v>
      </c>
      <c r="I251" s="134">
        <f t="shared" si="184"/>
        <v>-12301722.790039957</v>
      </c>
      <c r="J251" s="133">
        <v>573.37901259260252</v>
      </c>
      <c r="K251" s="134">
        <f t="shared" si="190"/>
        <v>4113.696100988891</v>
      </c>
      <c r="L251" s="133">
        <f t="shared" si="185"/>
        <v>-1714076.7782624061</v>
      </c>
      <c r="M251" s="135">
        <f t="shared" si="191"/>
        <v>-12297609.093939014</v>
      </c>
      <c r="N251" s="135"/>
      <c r="O251" s="133">
        <v>-1714076.7782624066</v>
      </c>
      <c r="P251" s="134">
        <f t="shared" si="192"/>
        <v>-12297609.093939014</v>
      </c>
      <c r="Q251" s="148"/>
      <c r="R251" s="133">
        <v>0</v>
      </c>
      <c r="S251" s="134">
        <f t="shared" si="193"/>
        <v>0</v>
      </c>
      <c r="T251" s="133">
        <f t="shared" si="186"/>
        <v>-1714076.7782624066</v>
      </c>
      <c r="U251" s="191">
        <f t="shared" si="186"/>
        <v>-12297609.093939014</v>
      </c>
      <c r="V251" s="174">
        <v>13114.2</v>
      </c>
      <c r="W251" s="134">
        <f t="shared" si="194"/>
        <v>62004.990000000005</v>
      </c>
      <c r="X251" s="133">
        <f t="shared" si="187"/>
        <v>13114.2</v>
      </c>
      <c r="Y251" s="179">
        <f t="shared" si="195"/>
        <v>62004.990000000005</v>
      </c>
      <c r="Z251" s="182"/>
      <c r="AA251" s="135"/>
      <c r="AB251" s="177"/>
      <c r="AC251" s="185"/>
    </row>
    <row r="252" spans="1:29" s="107" customFormat="1" ht="12.75" hidden="1" customHeight="1" x14ac:dyDescent="0.2">
      <c r="A252" s="122">
        <v>17</v>
      </c>
      <c r="B252" s="162">
        <v>43252</v>
      </c>
      <c r="C252" s="109"/>
      <c r="D252" s="133">
        <v>45370738</v>
      </c>
      <c r="E252" s="134">
        <f t="shared" si="188"/>
        <v>331143575.84000003</v>
      </c>
      <c r="F252" s="133">
        <v>48418075.861244999</v>
      </c>
      <c r="G252" s="134">
        <f t="shared" si="189"/>
        <v>346492636.49128497</v>
      </c>
      <c r="H252" s="133">
        <f t="shared" si="184"/>
        <v>-3047337.8612449989</v>
      </c>
      <c r="I252" s="134">
        <f t="shared" si="184"/>
        <v>-15349060.651284933</v>
      </c>
      <c r="J252" s="133">
        <v>1019.0297807999887</v>
      </c>
      <c r="K252" s="134">
        <f t="shared" si="190"/>
        <v>5132.7258817888796</v>
      </c>
      <c r="L252" s="133">
        <f t="shared" si="185"/>
        <v>-3046318.8314641989</v>
      </c>
      <c r="M252" s="135">
        <f t="shared" si="191"/>
        <v>-15343927.925403213</v>
      </c>
      <c r="N252" s="135"/>
      <c r="O252" s="133">
        <v>-3046318.8314641993</v>
      </c>
      <c r="P252" s="134">
        <f t="shared" si="192"/>
        <v>-15343927.925403213</v>
      </c>
      <c r="Q252" s="148"/>
      <c r="R252" s="133">
        <v>0</v>
      </c>
      <c r="S252" s="134">
        <f t="shared" si="193"/>
        <v>0</v>
      </c>
      <c r="T252" s="133">
        <f t="shared" si="186"/>
        <v>-3046318.8314641993</v>
      </c>
      <c r="U252" s="191">
        <f t="shared" si="186"/>
        <v>-15343927.925403213</v>
      </c>
      <c r="V252" s="174">
        <v>12691.160000000002</v>
      </c>
      <c r="W252" s="134">
        <f t="shared" si="194"/>
        <v>74696.150000000009</v>
      </c>
      <c r="X252" s="133">
        <f t="shared" si="187"/>
        <v>12691.160000000002</v>
      </c>
      <c r="Y252" s="179">
        <f t="shared" si="195"/>
        <v>74696.150000000009</v>
      </c>
      <c r="Z252" s="182"/>
      <c r="AA252" s="135"/>
      <c r="AB252" s="177"/>
      <c r="AC252" s="185"/>
    </row>
    <row r="253" spans="1:29" s="107" customFormat="1" ht="12.75" hidden="1" customHeight="1" x14ac:dyDescent="0.2">
      <c r="A253" s="122">
        <v>17</v>
      </c>
      <c r="B253" s="162">
        <v>43282</v>
      </c>
      <c r="C253" s="178"/>
      <c r="D253" s="133">
        <v>58661751</v>
      </c>
      <c r="E253" s="134">
        <f t="shared" si="188"/>
        <v>389805326.84000003</v>
      </c>
      <c r="F253" s="133">
        <v>53868900.520125002</v>
      </c>
      <c r="G253" s="134">
        <f t="shared" si="189"/>
        <v>400361537.01141</v>
      </c>
      <c r="H253" s="133">
        <f t="shared" si="184"/>
        <v>4792850.4798749983</v>
      </c>
      <c r="I253" s="134">
        <f t="shared" si="184"/>
        <v>-10556210.171409965</v>
      </c>
      <c r="J253" s="133">
        <v>-1602.7292004702613</v>
      </c>
      <c r="K253" s="134">
        <f t="shared" si="190"/>
        <v>3529.9966813186184</v>
      </c>
      <c r="L253" s="133">
        <f t="shared" si="185"/>
        <v>4791247.7506745281</v>
      </c>
      <c r="M253" s="135">
        <f t="shared" si="191"/>
        <v>-10552680.174728684</v>
      </c>
      <c r="N253" s="135"/>
      <c r="O253" s="133">
        <v>4791247.750674529</v>
      </c>
      <c r="P253" s="134">
        <f t="shared" si="192"/>
        <v>-10552680.174728684</v>
      </c>
      <c r="Q253" s="148"/>
      <c r="R253" s="133">
        <v>0</v>
      </c>
      <c r="S253" s="134">
        <f t="shared" si="193"/>
        <v>0</v>
      </c>
      <c r="T253" s="133">
        <f t="shared" si="186"/>
        <v>4791247.750674529</v>
      </c>
      <c r="U253" s="191">
        <f t="shared" si="186"/>
        <v>-10552680.174728684</v>
      </c>
      <c r="V253" s="174">
        <v>13759.640000000001</v>
      </c>
      <c r="W253" s="134">
        <f t="shared" si="194"/>
        <v>88455.790000000008</v>
      </c>
      <c r="X253" s="133">
        <f t="shared" si="187"/>
        <v>13759.640000000001</v>
      </c>
      <c r="Y253" s="179">
        <f t="shared" si="195"/>
        <v>88455.790000000008</v>
      </c>
      <c r="Z253" s="182"/>
      <c r="AA253" s="135"/>
      <c r="AB253" s="177"/>
      <c r="AC253" s="185"/>
    </row>
    <row r="254" spans="1:29" s="107" customFormat="1" ht="12.75" hidden="1" customHeight="1" x14ac:dyDescent="0.2">
      <c r="A254" s="122">
        <v>17</v>
      </c>
      <c r="B254" s="162">
        <v>43313</v>
      </c>
      <c r="C254" s="178"/>
      <c r="D254" s="133">
        <v>58820049</v>
      </c>
      <c r="E254" s="134">
        <f t="shared" si="188"/>
        <v>448625375.84000003</v>
      </c>
      <c r="F254" s="133">
        <v>51354800.374590002</v>
      </c>
      <c r="G254" s="134">
        <f t="shared" si="189"/>
        <v>451716337.38599998</v>
      </c>
      <c r="H254" s="174">
        <f t="shared" si="184"/>
        <v>7465248.625409998</v>
      </c>
      <c r="I254" s="179">
        <f t="shared" si="184"/>
        <v>-3090961.5459999442</v>
      </c>
      <c r="J254" s="133">
        <v>-2496.3791403369978</v>
      </c>
      <c r="K254" s="134">
        <f t="shared" si="190"/>
        <v>1033.6175409816206</v>
      </c>
      <c r="L254" s="174">
        <f t="shared" si="185"/>
        <v>7462752.246269661</v>
      </c>
      <c r="M254" s="135">
        <f t="shared" si="191"/>
        <v>-3089927.9284590231</v>
      </c>
      <c r="N254" s="177"/>
      <c r="O254" s="133">
        <v>7462752.2462696619</v>
      </c>
      <c r="P254" s="134">
        <f t="shared" si="192"/>
        <v>-3089927.9284590222</v>
      </c>
      <c r="Q254" s="148"/>
      <c r="R254" s="133">
        <v>0</v>
      </c>
      <c r="S254" s="134">
        <f t="shared" si="193"/>
        <v>0</v>
      </c>
      <c r="T254" s="133">
        <f t="shared" si="186"/>
        <v>7462752.2462696619</v>
      </c>
      <c r="U254" s="191">
        <f t="shared" si="186"/>
        <v>-3089927.9284590222</v>
      </c>
      <c r="V254" s="174">
        <v>13759.640000000001</v>
      </c>
      <c r="W254" s="134">
        <f t="shared" si="194"/>
        <v>102215.43000000001</v>
      </c>
      <c r="X254" s="133">
        <f t="shared" si="187"/>
        <v>13759.640000000001</v>
      </c>
      <c r="Y254" s="179">
        <f t="shared" si="195"/>
        <v>102215.43000000001</v>
      </c>
      <c r="Z254" s="182"/>
      <c r="AA254" s="135"/>
      <c r="AB254" s="177"/>
      <c r="AC254" s="185"/>
    </row>
    <row r="255" spans="1:29" s="107" customFormat="1" ht="13.7" hidden="1" customHeight="1" x14ac:dyDescent="0.2">
      <c r="A255" s="122">
        <v>17</v>
      </c>
      <c r="B255" s="162">
        <v>43344</v>
      </c>
      <c r="C255" s="178"/>
      <c r="D255" s="133">
        <v>46171152</v>
      </c>
      <c r="E255" s="134">
        <f t="shared" si="188"/>
        <v>494796527.84000003</v>
      </c>
      <c r="F255" s="133">
        <v>47098994.519205004</v>
      </c>
      <c r="G255" s="134">
        <f t="shared" si="189"/>
        <v>498815331.90520501</v>
      </c>
      <c r="H255" s="174">
        <f t="shared" si="184"/>
        <v>-927842.51920500398</v>
      </c>
      <c r="I255" s="179">
        <f t="shared" si="184"/>
        <v>-4018804.065204978</v>
      </c>
      <c r="J255" s="133">
        <v>310.27053842216264</v>
      </c>
      <c r="K255" s="134">
        <f t="shared" si="190"/>
        <v>1343.8880794037832</v>
      </c>
      <c r="L255" s="174">
        <f t="shared" si="185"/>
        <v>-927532.24866658181</v>
      </c>
      <c r="M255" s="135">
        <f t="shared" si="191"/>
        <v>-4017460.1771256048</v>
      </c>
      <c r="N255" s="177"/>
      <c r="O255" s="133">
        <v>-927532.24866658077</v>
      </c>
      <c r="P255" s="134">
        <f t="shared" si="192"/>
        <v>-4017460.177125603</v>
      </c>
      <c r="Q255" s="148"/>
      <c r="R255" s="133">
        <v>0</v>
      </c>
      <c r="S255" s="134">
        <f t="shared" si="193"/>
        <v>0</v>
      </c>
      <c r="T255" s="133">
        <f t="shared" si="186"/>
        <v>-927532.24866658077</v>
      </c>
      <c r="U255" s="191">
        <f t="shared" si="186"/>
        <v>-4017460.177125603</v>
      </c>
      <c r="V255" s="174">
        <v>13315.79</v>
      </c>
      <c r="W255" s="134">
        <f t="shared" si="194"/>
        <v>115531.22</v>
      </c>
      <c r="X255" s="133">
        <f t="shared" si="187"/>
        <v>13315.79</v>
      </c>
      <c r="Y255" s="179">
        <f t="shared" si="195"/>
        <v>115531.22</v>
      </c>
      <c r="Z255" s="182"/>
      <c r="AA255" s="135"/>
      <c r="AB255" s="177"/>
      <c r="AC255" s="185"/>
    </row>
    <row r="256" spans="1:29" s="107" customFormat="1" ht="12.6" hidden="1" customHeight="1" x14ac:dyDescent="0.2">
      <c r="A256" s="122">
        <v>17</v>
      </c>
      <c r="B256" s="162">
        <v>43374</v>
      </c>
      <c r="C256" s="178"/>
      <c r="D256" s="174">
        <v>59238483</v>
      </c>
      <c r="E256" s="134">
        <f t="shared" si="188"/>
        <v>554035010.84000003</v>
      </c>
      <c r="F256" s="133">
        <v>54367737.109470002</v>
      </c>
      <c r="G256" s="134">
        <f t="shared" si="189"/>
        <v>553183069.01467502</v>
      </c>
      <c r="H256" s="174">
        <f t="shared" si="184"/>
        <v>4870745.8905299976</v>
      </c>
      <c r="I256" s="179">
        <f t="shared" si="184"/>
        <v>851941.82532501221</v>
      </c>
      <c r="J256" s="174">
        <v>-1628.7774257929996</v>
      </c>
      <c r="K256" s="134">
        <f t="shared" si="190"/>
        <v>-284.88934638921637</v>
      </c>
      <c r="L256" s="174">
        <f t="shared" si="185"/>
        <v>4869117.1131042046</v>
      </c>
      <c r="M256" s="135">
        <f t="shared" si="191"/>
        <v>851656.93597859982</v>
      </c>
      <c r="N256" s="177"/>
      <c r="O256" s="133">
        <v>4869117.1131042019</v>
      </c>
      <c r="P256" s="134">
        <f t="shared" si="192"/>
        <v>851656.93597859889</v>
      </c>
      <c r="Q256" s="148"/>
      <c r="R256" s="133">
        <v>0</v>
      </c>
      <c r="S256" s="134">
        <f t="shared" si="193"/>
        <v>0</v>
      </c>
      <c r="T256" s="133">
        <f t="shared" si="186"/>
        <v>4869117.1131042019</v>
      </c>
      <c r="U256" s="191">
        <f t="shared" si="186"/>
        <v>851656.93597859889</v>
      </c>
      <c r="V256" s="174">
        <v>14551.78</v>
      </c>
      <c r="W256" s="134">
        <f t="shared" si="194"/>
        <v>130083</v>
      </c>
      <c r="X256" s="133">
        <f t="shared" si="187"/>
        <v>14551.78</v>
      </c>
      <c r="Y256" s="179">
        <f t="shared" si="195"/>
        <v>130083</v>
      </c>
      <c r="Z256" s="182"/>
      <c r="AA256" s="135"/>
      <c r="AB256" s="177"/>
      <c r="AC256" s="185"/>
    </row>
    <row r="257" spans="1:30" s="107" customFormat="1" ht="12.6" hidden="1" customHeight="1" x14ac:dyDescent="0.2">
      <c r="A257" s="122">
        <v>17</v>
      </c>
      <c r="B257" s="162">
        <v>43405</v>
      </c>
      <c r="C257" s="178"/>
      <c r="D257" s="174">
        <v>46428948</v>
      </c>
      <c r="E257" s="134">
        <f t="shared" si="188"/>
        <v>600463958.84000003</v>
      </c>
      <c r="F257" s="133">
        <v>59371624.015244998</v>
      </c>
      <c r="G257" s="134">
        <f t="shared" si="189"/>
        <v>612554693.02991998</v>
      </c>
      <c r="H257" s="174">
        <f t="shared" si="184"/>
        <v>-12942676.015244998</v>
      </c>
      <c r="I257" s="134">
        <f t="shared" si="184"/>
        <v>-12090734.189919949</v>
      </c>
      <c r="J257" s="174">
        <v>4328.0308594964445</v>
      </c>
      <c r="K257" s="134">
        <f t="shared" si="190"/>
        <v>4043.1415131072281</v>
      </c>
      <c r="L257" s="174">
        <f t="shared" si="185"/>
        <v>-12938347.984385502</v>
      </c>
      <c r="M257" s="135">
        <f t="shared" si="191"/>
        <v>-12086691.048406903</v>
      </c>
      <c r="N257" s="177"/>
      <c r="O257" s="133">
        <v>-12938347.984385502</v>
      </c>
      <c r="P257" s="134">
        <f t="shared" si="192"/>
        <v>-12086691.048406903</v>
      </c>
      <c r="Q257" s="148"/>
      <c r="R257" s="133">
        <v>0</v>
      </c>
      <c r="S257" s="134">
        <f t="shared" si="193"/>
        <v>0</v>
      </c>
      <c r="T257" s="133">
        <f t="shared" si="186"/>
        <v>-12938347.984385502</v>
      </c>
      <c r="U257" s="191">
        <f t="shared" si="186"/>
        <v>-12086691.048406903</v>
      </c>
      <c r="V257" s="174">
        <v>14082.36</v>
      </c>
      <c r="W257" s="134">
        <f t="shared" si="194"/>
        <v>144165.35999999999</v>
      </c>
      <c r="X257" s="133">
        <f t="shared" si="187"/>
        <v>14082.36</v>
      </c>
      <c r="Y257" s="179">
        <f t="shared" si="195"/>
        <v>144165.35999999999</v>
      </c>
      <c r="Z257" s="182"/>
      <c r="AA257" s="135"/>
      <c r="AB257" s="177"/>
      <c r="AC257" s="185"/>
    </row>
    <row r="258" spans="1:30" s="107" customFormat="1" ht="13.7" hidden="1" customHeight="1" x14ac:dyDescent="0.2">
      <c r="A258" s="122">
        <v>17</v>
      </c>
      <c r="B258" s="162">
        <v>43435</v>
      </c>
      <c r="C258" s="178"/>
      <c r="D258" s="174">
        <v>72356113.799999997</v>
      </c>
      <c r="E258" s="134">
        <f t="shared" si="188"/>
        <v>672820072.63999999</v>
      </c>
      <c r="F258" s="133">
        <v>68512598.754299998</v>
      </c>
      <c r="G258" s="134">
        <f t="shared" si="189"/>
        <v>681067291.78421998</v>
      </c>
      <c r="H258" s="174">
        <f t="shared" si="184"/>
        <v>3843515.0456999987</v>
      </c>
      <c r="I258" s="179">
        <f t="shared" si="184"/>
        <v>-8247219.1442199945</v>
      </c>
      <c r="J258" s="174">
        <v>-1285.271431281697</v>
      </c>
      <c r="K258" s="134">
        <f t="shared" si="190"/>
        <v>2757.8700818255311</v>
      </c>
      <c r="L258" s="174">
        <f t="shared" si="185"/>
        <v>3842229.774268717</v>
      </c>
      <c r="M258" s="135">
        <f t="shared" si="191"/>
        <v>-8244461.2741381861</v>
      </c>
      <c r="N258" s="177"/>
      <c r="O258" s="133">
        <v>3842229.7742687166</v>
      </c>
      <c r="P258" s="134">
        <f t="shared" si="192"/>
        <v>-8244461.2741381861</v>
      </c>
      <c r="Q258" s="148"/>
      <c r="R258" s="133">
        <v>0</v>
      </c>
      <c r="S258" s="134">
        <f t="shared" si="193"/>
        <v>0</v>
      </c>
      <c r="T258" s="133">
        <f t="shared" si="186"/>
        <v>3842229.7742687166</v>
      </c>
      <c r="U258" s="191">
        <f t="shared" si="186"/>
        <v>-8244461.2741381861</v>
      </c>
      <c r="V258" s="133">
        <v>0</v>
      </c>
      <c r="W258" s="134">
        <f t="shared" si="194"/>
        <v>144165.35999999999</v>
      </c>
      <c r="X258" s="133">
        <f t="shared" si="187"/>
        <v>0</v>
      </c>
      <c r="Y258" s="179">
        <f t="shared" si="195"/>
        <v>144165.35999999999</v>
      </c>
      <c r="Z258" s="182"/>
      <c r="AA258" s="135"/>
      <c r="AB258" s="177"/>
      <c r="AC258" s="185"/>
    </row>
    <row r="259" spans="1:30" s="107" customFormat="1" ht="17.45" hidden="1" customHeight="1" x14ac:dyDescent="0.2">
      <c r="A259" s="216"/>
      <c r="B259" s="162"/>
      <c r="C259" s="178"/>
      <c r="D259" s="173"/>
      <c r="E259" s="176"/>
      <c r="F259" s="176"/>
      <c r="G259" s="176"/>
      <c r="H259" s="173"/>
      <c r="I259" s="173"/>
      <c r="J259" s="173"/>
      <c r="K259" s="176"/>
      <c r="L259" s="217"/>
      <c r="M259" s="176"/>
      <c r="N259" s="173"/>
      <c r="O259" s="217"/>
      <c r="P259" s="176"/>
      <c r="Q259" s="200"/>
      <c r="R259" s="217"/>
      <c r="S259" s="176"/>
      <c r="T259" s="176"/>
      <c r="U259" s="201"/>
      <c r="V259" s="217"/>
      <c r="W259" s="176"/>
      <c r="X259" s="176"/>
      <c r="Y259" s="173"/>
      <c r="Z259" s="182"/>
      <c r="AA259" s="135"/>
      <c r="AB259" s="177"/>
      <c r="AC259" s="185"/>
    </row>
    <row r="260" spans="1:30" s="185" customFormat="1" ht="17.45" customHeight="1" x14ac:dyDescent="0.2">
      <c r="A260" s="184" t="s">
        <v>145</v>
      </c>
      <c r="B260" s="214"/>
      <c r="C260" s="178"/>
      <c r="D260" s="177"/>
      <c r="E260" s="135">
        <f>E245+E258</f>
        <v>18753898327.913902</v>
      </c>
      <c r="F260" s="135"/>
      <c r="G260" s="135">
        <f>G245+G258</f>
        <v>18736255393.878532</v>
      </c>
      <c r="H260" s="177"/>
      <c r="I260" s="177">
        <f>I245+I258</f>
        <v>17642934.035373688</v>
      </c>
      <c r="J260" s="177"/>
      <c r="K260" s="135">
        <f>K245+K258</f>
        <v>-18663.299388381049</v>
      </c>
      <c r="L260" s="218"/>
      <c r="M260" s="135"/>
      <c r="N260" s="177">
        <f>N245+M258</f>
        <v>17624269.271568332</v>
      </c>
      <c r="O260" s="218"/>
      <c r="P260" s="135">
        <f>P245+P258</f>
        <v>14169925.571692478</v>
      </c>
      <c r="Q260" s="135"/>
      <c r="R260" s="218"/>
      <c r="S260" s="135">
        <f>S245+S258</f>
        <v>3454343.6642930694</v>
      </c>
      <c r="T260" s="135"/>
      <c r="U260" s="192">
        <f>U245+U258</f>
        <v>17624269.235985547</v>
      </c>
      <c r="V260" s="218"/>
      <c r="W260" s="135">
        <f>W245+W258</f>
        <v>1266102.1400000001</v>
      </c>
      <c r="X260" s="135"/>
      <c r="Y260" s="177">
        <f>Y245+Y258</f>
        <v>4720446.8042930672</v>
      </c>
      <c r="Z260" s="182"/>
      <c r="AA260" s="135"/>
      <c r="AB260" s="177"/>
    </row>
    <row r="261" spans="1:30" s="107" customFormat="1" ht="17.45" customHeight="1" x14ac:dyDescent="0.2">
      <c r="A261" s="216"/>
      <c r="B261" s="162"/>
      <c r="C261" s="178"/>
      <c r="D261" s="177"/>
      <c r="E261" s="135"/>
      <c r="F261" s="135"/>
      <c r="G261" s="135"/>
      <c r="H261" s="177"/>
      <c r="I261" s="177"/>
      <c r="J261" s="177"/>
      <c r="K261" s="135"/>
      <c r="L261" s="218"/>
      <c r="M261" s="135"/>
      <c r="N261" s="177"/>
      <c r="O261" s="218"/>
      <c r="P261" s="135"/>
      <c r="Q261" s="135"/>
      <c r="R261" s="218"/>
      <c r="S261" s="135"/>
      <c r="T261" s="135"/>
      <c r="U261" s="192"/>
      <c r="V261" s="218"/>
      <c r="W261" s="135"/>
      <c r="X261" s="135"/>
      <c r="Y261" s="177"/>
      <c r="Z261" s="182"/>
      <c r="AA261" s="135"/>
      <c r="AB261" s="177"/>
      <c r="AC261" s="185"/>
    </row>
    <row r="262" spans="1:30" s="107" customFormat="1" ht="12.75" customHeight="1" x14ac:dyDescent="0.2">
      <c r="A262" s="122">
        <v>18</v>
      </c>
      <c r="B262" s="162">
        <v>43466</v>
      </c>
      <c r="C262" s="178"/>
      <c r="D262" s="171">
        <v>71495914.980000004</v>
      </c>
      <c r="E262" s="151">
        <f>D262</f>
        <v>71495914.980000004</v>
      </c>
      <c r="F262" s="196">
        <v>67986610.993799999</v>
      </c>
      <c r="G262" s="151">
        <f>F262</f>
        <v>67986610.993799999</v>
      </c>
      <c r="H262" s="171">
        <f t="shared" ref="H262:I273" si="196">D262-F262</f>
        <v>3509303.9862000048</v>
      </c>
      <c r="I262" s="172">
        <f t="shared" si="196"/>
        <v>3509303.9862000048</v>
      </c>
      <c r="J262" s="171">
        <v>-1173.5112529853359</v>
      </c>
      <c r="K262" s="151">
        <f>J262</f>
        <v>-1173.5112529853359</v>
      </c>
      <c r="L262" s="171">
        <f t="shared" ref="L262:L273" si="197">H262+J262</f>
        <v>3508130.4749470195</v>
      </c>
      <c r="M262" s="176">
        <f>L262</f>
        <v>3508130.4749470195</v>
      </c>
      <c r="N262" s="172"/>
      <c r="O262" s="196">
        <v>3508130.4749470204</v>
      </c>
      <c r="P262" s="151">
        <f>O262</f>
        <v>3508130.4749470204</v>
      </c>
      <c r="Q262" s="135"/>
      <c r="R262" s="196">
        <v>0</v>
      </c>
      <c r="S262" s="151">
        <f>R262</f>
        <v>0</v>
      </c>
      <c r="T262" s="196">
        <f t="shared" ref="T262:U273" si="198">O262+R262</f>
        <v>3508130.4749470204</v>
      </c>
      <c r="U262" s="188">
        <f t="shared" si="198"/>
        <v>3508130.4749470204</v>
      </c>
      <c r="V262" s="171">
        <v>15197.22</v>
      </c>
      <c r="W262" s="151">
        <f>V262</f>
        <v>15197.22</v>
      </c>
      <c r="X262" s="196">
        <f t="shared" ref="X262:X273" si="199">R262+V262</f>
        <v>15197.22</v>
      </c>
      <c r="Y262" s="172">
        <f>X262</f>
        <v>15197.22</v>
      </c>
      <c r="Z262" s="182"/>
      <c r="AA262" s="135"/>
      <c r="AB262" s="177"/>
      <c r="AC262" s="185"/>
    </row>
    <row r="263" spans="1:30" s="107" customFormat="1" ht="11.25" x14ac:dyDescent="0.2">
      <c r="A263" s="122">
        <v>18</v>
      </c>
      <c r="B263" s="162">
        <v>43497</v>
      </c>
      <c r="C263" s="178"/>
      <c r="D263" s="174">
        <v>87030444.400000006</v>
      </c>
      <c r="E263" s="134">
        <f t="shared" ref="E263:E273" si="200">E262+D263</f>
        <v>158526359.38</v>
      </c>
      <c r="F263" s="133">
        <v>69617840.260635003</v>
      </c>
      <c r="G263" s="134">
        <f t="shared" ref="G263:G273" si="201">G262+F263</f>
        <v>137604451.254435</v>
      </c>
      <c r="H263" s="174">
        <f t="shared" si="196"/>
        <v>17412604.139365003</v>
      </c>
      <c r="I263" s="179">
        <f t="shared" si="196"/>
        <v>20921908.125564992</v>
      </c>
      <c r="J263" s="174">
        <v>-5822.7748242020607</v>
      </c>
      <c r="K263" s="134">
        <f t="shared" ref="K263:K273" si="202">K262+J263</f>
        <v>-6996.2860771873966</v>
      </c>
      <c r="L263" s="174">
        <f t="shared" si="197"/>
        <v>17406781.3645408</v>
      </c>
      <c r="M263" s="135">
        <f t="shared" ref="M263:M273" si="203">M262+L263</f>
        <v>20914911.839487821</v>
      </c>
      <c r="N263" s="179"/>
      <c r="O263" s="133">
        <v>15449325.44479689</v>
      </c>
      <c r="P263" s="134">
        <f t="shared" ref="P263:P273" si="204">P262+O263</f>
        <v>18957455.91974391</v>
      </c>
      <c r="Q263" s="135"/>
      <c r="R263" s="133">
        <v>1957455.9197439104</v>
      </c>
      <c r="S263" s="134">
        <f t="shared" ref="S263:S273" si="205">R263+S262</f>
        <v>1957455.9197439104</v>
      </c>
      <c r="T263" s="133">
        <f t="shared" si="198"/>
        <v>17406781.3645408</v>
      </c>
      <c r="U263" s="191">
        <f t="shared" si="198"/>
        <v>20914911.839487821</v>
      </c>
      <c r="V263" s="174">
        <v>14004.320000000002</v>
      </c>
      <c r="W263" s="134">
        <f t="shared" ref="W263:W273" si="206">W262+V263</f>
        <v>29201.54</v>
      </c>
      <c r="X263" s="133">
        <f t="shared" si="199"/>
        <v>1971460.2397439105</v>
      </c>
      <c r="Y263" s="179">
        <f t="shared" ref="Y263:Y273" si="207">X263+Y262</f>
        <v>1986657.4597439105</v>
      </c>
      <c r="Z263" s="182"/>
      <c r="AA263" s="135"/>
      <c r="AB263" s="177"/>
      <c r="AC263" s="185"/>
      <c r="AD263" s="219"/>
    </row>
    <row r="264" spans="1:30" s="107" customFormat="1" ht="12.75" customHeight="1" x14ac:dyDescent="0.2">
      <c r="A264" s="122">
        <v>18</v>
      </c>
      <c r="B264" s="162">
        <v>43525</v>
      </c>
      <c r="C264" s="178"/>
      <c r="D264" s="133">
        <v>86958496.599999994</v>
      </c>
      <c r="E264" s="134">
        <f t="shared" si="200"/>
        <v>245484855.97999999</v>
      </c>
      <c r="F264" s="135">
        <v>64717359.840000004</v>
      </c>
      <c r="G264" s="134">
        <f t="shared" si="201"/>
        <v>202321811.09443501</v>
      </c>
      <c r="H264" s="177">
        <f t="shared" si="196"/>
        <v>22241136.75999999</v>
      </c>
      <c r="I264" s="135">
        <f t="shared" si="196"/>
        <v>43163044.885564983</v>
      </c>
      <c r="J264" s="133">
        <v>-7437.436132542789</v>
      </c>
      <c r="K264" s="135">
        <f t="shared" si="202"/>
        <v>-14433.722209730186</v>
      </c>
      <c r="L264" s="133">
        <f t="shared" si="197"/>
        <v>22233699.323867448</v>
      </c>
      <c r="M264" s="135">
        <f t="shared" si="203"/>
        <v>43148611.163355269</v>
      </c>
      <c r="N264" s="135"/>
      <c r="O264" s="133">
        <v>9857405.1965916194</v>
      </c>
      <c r="P264" s="135">
        <f t="shared" si="204"/>
        <v>28814861.11633553</v>
      </c>
      <c r="Q264" s="135"/>
      <c r="R264" s="133">
        <v>12376294.12727583</v>
      </c>
      <c r="S264" s="135">
        <f t="shared" si="205"/>
        <v>14333750.047019741</v>
      </c>
      <c r="T264" s="133">
        <f t="shared" si="198"/>
        <v>22233699.323867448</v>
      </c>
      <c r="U264" s="192">
        <f t="shared" si="198"/>
        <v>43148611.163355269</v>
      </c>
      <c r="V264" s="174">
        <v>25565.37</v>
      </c>
      <c r="W264" s="135">
        <f t="shared" si="206"/>
        <v>54766.91</v>
      </c>
      <c r="X264" s="133">
        <f t="shared" si="199"/>
        <v>12401859.497275829</v>
      </c>
      <c r="Y264" s="134">
        <f t="shared" si="207"/>
        <v>14388516.957019739</v>
      </c>
      <c r="Z264" s="182"/>
      <c r="AA264" s="135"/>
      <c r="AB264" s="177"/>
      <c r="AC264" s="185"/>
    </row>
    <row r="265" spans="1:30" s="107" customFormat="1" ht="12.75" customHeight="1" x14ac:dyDescent="0.2">
      <c r="A265" s="122">
        <v>18</v>
      </c>
      <c r="B265" s="162">
        <v>43556</v>
      </c>
      <c r="C265" s="178"/>
      <c r="D265" s="133">
        <v>56387717</v>
      </c>
      <c r="E265" s="134">
        <f t="shared" si="200"/>
        <v>301872572.98000002</v>
      </c>
      <c r="F265" s="135">
        <v>54418140.703485005</v>
      </c>
      <c r="G265" s="134">
        <f t="shared" si="201"/>
        <v>256739951.79792002</v>
      </c>
      <c r="H265" s="174">
        <f t="shared" si="196"/>
        <v>1969576.2965149954</v>
      </c>
      <c r="I265" s="179">
        <f t="shared" si="196"/>
        <v>45132621.182080001</v>
      </c>
      <c r="J265" s="174">
        <v>-658.62631355458871</v>
      </c>
      <c r="K265" s="134">
        <f t="shared" si="202"/>
        <v>-15092.348523284774</v>
      </c>
      <c r="L265" s="174">
        <f t="shared" si="197"/>
        <v>1968917.6702014408</v>
      </c>
      <c r="M265" s="135">
        <f t="shared" si="203"/>
        <v>45117528.833556712</v>
      </c>
      <c r="N265" s="177"/>
      <c r="O265" s="133">
        <v>196891.76702013612</v>
      </c>
      <c r="P265" s="134">
        <f t="shared" si="204"/>
        <v>29011752.883355666</v>
      </c>
      <c r="Q265" s="135"/>
      <c r="R265" s="133">
        <v>1772025.9031812996</v>
      </c>
      <c r="S265" s="134">
        <f t="shared" si="205"/>
        <v>16105775.95020104</v>
      </c>
      <c r="T265" s="133">
        <f t="shared" si="198"/>
        <v>1968917.6702014357</v>
      </c>
      <c r="U265" s="191">
        <f t="shared" si="198"/>
        <v>45117528.833556704</v>
      </c>
      <c r="V265" s="174">
        <v>79945.5</v>
      </c>
      <c r="W265" s="134">
        <f t="shared" si="206"/>
        <v>134712.41</v>
      </c>
      <c r="X265" s="133">
        <f t="shared" si="199"/>
        <v>1851971.4031812996</v>
      </c>
      <c r="Y265" s="179">
        <f t="shared" si="207"/>
        <v>16240488.360201038</v>
      </c>
      <c r="Z265" s="182"/>
      <c r="AA265" s="135"/>
      <c r="AB265" s="177"/>
      <c r="AC265" s="185"/>
    </row>
    <row r="266" spans="1:30" s="107" customFormat="1" ht="15" customHeight="1" x14ac:dyDescent="0.2">
      <c r="A266" s="122">
        <v>18</v>
      </c>
      <c r="B266" s="162">
        <v>43586</v>
      </c>
      <c r="C266" s="178"/>
      <c r="D266" s="133">
        <v>48962925</v>
      </c>
      <c r="E266" s="134">
        <f t="shared" si="200"/>
        <v>350835497.98000002</v>
      </c>
      <c r="F266" s="133">
        <v>48017267.188855998</v>
      </c>
      <c r="G266" s="134">
        <f t="shared" si="201"/>
        <v>304757218.98677599</v>
      </c>
      <c r="H266" s="133">
        <f t="shared" si="196"/>
        <v>945657.81114400178</v>
      </c>
      <c r="I266" s="134">
        <f t="shared" si="196"/>
        <v>46078278.993224025</v>
      </c>
      <c r="J266" s="133">
        <v>-316.22797204647213</v>
      </c>
      <c r="K266" s="134">
        <f t="shared" si="202"/>
        <v>-15408.576495331246</v>
      </c>
      <c r="L266" s="133">
        <f t="shared" si="197"/>
        <v>945341.58317195531</v>
      </c>
      <c r="M266" s="135">
        <f t="shared" si="203"/>
        <v>46062870.416728668</v>
      </c>
      <c r="N266" s="135"/>
      <c r="O266" s="133">
        <v>94534.15831720084</v>
      </c>
      <c r="P266" s="134">
        <f t="shared" si="204"/>
        <v>29106287.041672867</v>
      </c>
      <c r="Q266" s="135"/>
      <c r="R266" s="133">
        <v>850807.42485476285</v>
      </c>
      <c r="S266" s="134">
        <f t="shared" si="205"/>
        <v>16956583.375055805</v>
      </c>
      <c r="T266" s="133">
        <f t="shared" si="198"/>
        <v>945341.58317196369</v>
      </c>
      <c r="U266" s="191">
        <f t="shared" si="198"/>
        <v>46062870.416728675</v>
      </c>
      <c r="V266" s="174">
        <v>90666.28</v>
      </c>
      <c r="W266" s="134">
        <f t="shared" si="206"/>
        <v>225378.69</v>
      </c>
      <c r="X266" s="133">
        <f t="shared" si="199"/>
        <v>941473.70485476288</v>
      </c>
      <c r="Y266" s="179">
        <f t="shared" si="207"/>
        <v>17181962.065055802</v>
      </c>
      <c r="Z266" s="182"/>
      <c r="AA266" s="135"/>
      <c r="AB266" s="177"/>
      <c r="AC266" s="185"/>
    </row>
    <row r="267" spans="1:30" s="107" customFormat="1" ht="12.75" customHeight="1" x14ac:dyDescent="0.2">
      <c r="A267" s="122">
        <v>18</v>
      </c>
      <c r="B267" s="162">
        <v>43617</v>
      </c>
      <c r="C267" s="109"/>
      <c r="D267" s="174">
        <v>48249497</v>
      </c>
      <c r="E267" s="134">
        <f t="shared" si="200"/>
        <v>399084994.98000002</v>
      </c>
      <c r="F267" s="133">
        <v>47914274.64254</v>
      </c>
      <c r="G267" s="134">
        <f t="shared" si="201"/>
        <v>352671493.62931597</v>
      </c>
      <c r="H267" s="133">
        <f t="shared" si="196"/>
        <v>335222.35745999962</v>
      </c>
      <c r="I267" s="134">
        <f t="shared" si="196"/>
        <v>46413501.350684047</v>
      </c>
      <c r="J267" s="133">
        <v>-112.09835633460898</v>
      </c>
      <c r="K267" s="134">
        <f t="shared" si="202"/>
        <v>-15520.674851665855</v>
      </c>
      <c r="L267" s="133">
        <f t="shared" si="197"/>
        <v>335110.25910366501</v>
      </c>
      <c r="M267" s="135">
        <f t="shared" si="203"/>
        <v>46397980.675832331</v>
      </c>
      <c r="N267" s="135"/>
      <c r="O267" s="133">
        <v>33511.025910370052</v>
      </c>
      <c r="P267" s="134">
        <f t="shared" si="204"/>
        <v>29139798.067583237</v>
      </c>
      <c r="Q267" s="135"/>
      <c r="R267" s="133">
        <v>301599.23319329321</v>
      </c>
      <c r="S267" s="134">
        <f t="shared" si="205"/>
        <v>17258182.608249098</v>
      </c>
      <c r="T267" s="133">
        <f t="shared" si="198"/>
        <v>335110.25910366327</v>
      </c>
      <c r="U267" s="191">
        <f t="shared" si="198"/>
        <v>46397980.675832331</v>
      </c>
      <c r="V267" s="174">
        <v>91474.8</v>
      </c>
      <c r="W267" s="134">
        <f t="shared" si="206"/>
        <v>316853.49</v>
      </c>
      <c r="X267" s="133">
        <f t="shared" si="199"/>
        <v>393074.0331932932</v>
      </c>
      <c r="Y267" s="179">
        <f t="shared" si="207"/>
        <v>17575036.098249096</v>
      </c>
      <c r="Z267" s="182"/>
      <c r="AA267" s="135"/>
      <c r="AB267" s="177"/>
      <c r="AC267" s="185"/>
    </row>
    <row r="268" spans="1:30" s="107" customFormat="1" ht="12.75" customHeight="1" x14ac:dyDescent="0.2">
      <c r="A268" s="122">
        <v>18</v>
      </c>
      <c r="B268" s="162">
        <v>43647</v>
      </c>
      <c r="C268" s="178"/>
      <c r="D268" s="174">
        <v>49805684</v>
      </c>
      <c r="E268" s="134">
        <f t="shared" si="200"/>
        <v>448890678.98000002</v>
      </c>
      <c r="F268" s="133">
        <v>48918347.961571999</v>
      </c>
      <c r="G268" s="134">
        <f t="shared" si="201"/>
        <v>401589841.59088796</v>
      </c>
      <c r="H268" s="133">
        <f t="shared" si="196"/>
        <v>887336.03842800111</v>
      </c>
      <c r="I268" s="134">
        <f t="shared" si="196"/>
        <v>47300837.389112055</v>
      </c>
      <c r="J268" s="133">
        <v>-296.72517125029117</v>
      </c>
      <c r="K268" s="134">
        <f t="shared" si="202"/>
        <v>-15817.400022916147</v>
      </c>
      <c r="L268" s="133">
        <f t="shared" si="197"/>
        <v>887039.31325675081</v>
      </c>
      <c r="M268" s="135">
        <f t="shared" si="203"/>
        <v>47285019.989089079</v>
      </c>
      <c r="N268" s="135"/>
      <c r="O268" s="133">
        <v>88703.931325674057</v>
      </c>
      <c r="P268" s="134">
        <f t="shared" si="204"/>
        <v>29228501.998908911</v>
      </c>
      <c r="Q268" s="135"/>
      <c r="R268" s="133">
        <v>798335.38193107396</v>
      </c>
      <c r="S268" s="134">
        <f t="shared" si="205"/>
        <v>18056517.990180172</v>
      </c>
      <c r="T268" s="133">
        <f t="shared" si="198"/>
        <v>887039.31325674802</v>
      </c>
      <c r="U268" s="191">
        <f t="shared" si="198"/>
        <v>47285019.989089087</v>
      </c>
      <c r="V268" s="174">
        <v>96873.33</v>
      </c>
      <c r="W268" s="134">
        <f t="shared" si="206"/>
        <v>413726.82</v>
      </c>
      <c r="X268" s="133">
        <f t="shared" si="199"/>
        <v>895208.71193107392</v>
      </c>
      <c r="Y268" s="179">
        <f t="shared" si="207"/>
        <v>18470244.810180169</v>
      </c>
      <c r="Z268" s="182"/>
      <c r="AA268" s="135"/>
      <c r="AB268" s="177"/>
      <c r="AC268" s="185"/>
    </row>
    <row r="269" spans="1:30" s="107" customFormat="1" ht="12.75" customHeight="1" x14ac:dyDescent="0.2">
      <c r="A269" s="122">
        <v>18</v>
      </c>
      <c r="B269" s="162">
        <v>43678</v>
      </c>
      <c r="C269" s="178"/>
      <c r="D269" s="174">
        <v>52289476</v>
      </c>
      <c r="E269" s="134">
        <f t="shared" si="200"/>
        <v>501180154.98000002</v>
      </c>
      <c r="F269" s="133">
        <v>54061515.148332</v>
      </c>
      <c r="G269" s="134">
        <f t="shared" si="201"/>
        <v>455651356.73921996</v>
      </c>
      <c r="H269" s="174">
        <f t="shared" si="196"/>
        <v>-1772039.1483319998</v>
      </c>
      <c r="I269" s="179">
        <f t="shared" si="196"/>
        <v>45528798.240780056</v>
      </c>
      <c r="J269" s="174">
        <v>592.5698912020307</v>
      </c>
      <c r="K269" s="134">
        <f t="shared" si="202"/>
        <v>-15224.830131714116</v>
      </c>
      <c r="L269" s="174">
        <f t="shared" si="197"/>
        <v>-1771446.5784407977</v>
      </c>
      <c r="M269" s="135">
        <f t="shared" si="203"/>
        <v>45513573.410648279</v>
      </c>
      <c r="N269" s="177"/>
      <c r="O269" s="133">
        <v>-177144.65784408152</v>
      </c>
      <c r="P269" s="134">
        <f t="shared" si="204"/>
        <v>29051357.341064829</v>
      </c>
      <c r="Q269" s="135"/>
      <c r="R269" s="133">
        <v>-1594301.9205967188</v>
      </c>
      <c r="S269" s="134">
        <f t="shared" si="205"/>
        <v>16462216.069583453</v>
      </c>
      <c r="T269" s="133">
        <f t="shared" si="198"/>
        <v>-1771446.5784408003</v>
      </c>
      <c r="U269" s="191">
        <f t="shared" si="198"/>
        <v>45513573.410648286</v>
      </c>
      <c r="V269" s="174">
        <v>100242.01000000001</v>
      </c>
      <c r="W269" s="134">
        <f t="shared" si="206"/>
        <v>513968.83</v>
      </c>
      <c r="X269" s="133">
        <f t="shared" si="199"/>
        <v>-1494059.9105967188</v>
      </c>
      <c r="Y269" s="179">
        <f t="shared" si="207"/>
        <v>16976184.899583451</v>
      </c>
      <c r="Z269" s="182"/>
      <c r="AA269" s="135"/>
      <c r="AB269" s="177"/>
      <c r="AC269" s="185"/>
    </row>
    <row r="270" spans="1:30" s="107" customFormat="1" ht="13.7" customHeight="1" x14ac:dyDescent="0.2">
      <c r="A270" s="122">
        <v>18</v>
      </c>
      <c r="B270" s="162">
        <v>43709</v>
      </c>
      <c r="C270" s="178"/>
      <c r="D270" s="174">
        <v>50952508.030000001</v>
      </c>
      <c r="E270" s="134">
        <f t="shared" si="200"/>
        <v>552132663.00999999</v>
      </c>
      <c r="F270" s="133">
        <v>47608643.248690002</v>
      </c>
      <c r="G270" s="134">
        <f t="shared" si="201"/>
        <v>503259999.98790997</v>
      </c>
      <c r="H270" s="174">
        <f t="shared" si="196"/>
        <v>3343864.7813099995</v>
      </c>
      <c r="I270" s="179">
        <f t="shared" si="196"/>
        <v>48872663.022090018</v>
      </c>
      <c r="J270" s="174">
        <v>-1118.188382870052</v>
      </c>
      <c r="K270" s="134">
        <f t="shared" si="202"/>
        <v>-16343.018514584168</v>
      </c>
      <c r="L270" s="174">
        <f t="shared" si="197"/>
        <v>3342746.5929271295</v>
      </c>
      <c r="M270" s="135">
        <f t="shared" si="203"/>
        <v>48856320.003575407</v>
      </c>
      <c r="N270" s="177"/>
      <c r="O270" s="133">
        <v>334274.65929271281</v>
      </c>
      <c r="P270" s="134">
        <f t="shared" si="204"/>
        <v>29385632.000357542</v>
      </c>
      <c r="Q270" s="135"/>
      <c r="R270" s="133">
        <v>3008471.9336344153</v>
      </c>
      <c r="S270" s="134">
        <f t="shared" si="205"/>
        <v>19470688.003217869</v>
      </c>
      <c r="T270" s="133">
        <f t="shared" si="198"/>
        <v>3342746.5929271281</v>
      </c>
      <c r="U270" s="191">
        <f t="shared" si="198"/>
        <v>48856320.003575414</v>
      </c>
      <c r="V270" s="174">
        <v>90487.1</v>
      </c>
      <c r="W270" s="134">
        <f t="shared" si="206"/>
        <v>604455.93000000005</v>
      </c>
      <c r="X270" s="133">
        <f t="shared" si="199"/>
        <v>3098959.0336344154</v>
      </c>
      <c r="Y270" s="179">
        <f t="shared" si="207"/>
        <v>20075143.933217868</v>
      </c>
      <c r="Z270" s="182"/>
      <c r="AA270" s="135"/>
      <c r="AB270" s="177"/>
      <c r="AC270" s="185"/>
    </row>
    <row r="271" spans="1:30" s="107" customFormat="1" ht="12.6" customHeight="1" x14ac:dyDescent="0.2">
      <c r="A271" s="122">
        <v>18</v>
      </c>
      <c r="B271" s="162">
        <v>43739</v>
      </c>
      <c r="C271" s="178"/>
      <c r="D271" s="174">
        <v>63430625.479999997</v>
      </c>
      <c r="E271" s="134">
        <f t="shared" si="200"/>
        <v>615563288.49000001</v>
      </c>
      <c r="F271" s="133">
        <v>56232348.521513999</v>
      </c>
      <c r="G271" s="134">
        <f t="shared" si="201"/>
        <v>559492348.50942397</v>
      </c>
      <c r="H271" s="174">
        <f t="shared" si="196"/>
        <v>7198276.9584859982</v>
      </c>
      <c r="I271" s="179">
        <f t="shared" si="196"/>
        <v>56070939.980576038</v>
      </c>
      <c r="J271" s="174">
        <v>-2407.1038149176165</v>
      </c>
      <c r="K271" s="134">
        <f t="shared" si="202"/>
        <v>-18750.122329501784</v>
      </c>
      <c r="L271" s="174">
        <f t="shared" si="197"/>
        <v>7195869.8546710806</v>
      </c>
      <c r="M271" s="135">
        <f t="shared" si="203"/>
        <v>56052189.85824649</v>
      </c>
      <c r="N271" s="177"/>
      <c r="O271" s="133">
        <v>719586.9854671061</v>
      </c>
      <c r="P271" s="134">
        <f t="shared" si="204"/>
        <v>30105218.985824648</v>
      </c>
      <c r="Q271" s="135"/>
      <c r="R271" s="133">
        <v>6476282.8692039773</v>
      </c>
      <c r="S271" s="134">
        <f t="shared" si="205"/>
        <v>25946970.872421846</v>
      </c>
      <c r="T271" s="133">
        <f t="shared" si="198"/>
        <v>7195869.8546710834</v>
      </c>
      <c r="U271" s="191">
        <f t="shared" si="198"/>
        <v>56052189.85824649</v>
      </c>
      <c r="V271" s="174">
        <v>106492.2</v>
      </c>
      <c r="W271" s="134">
        <f t="shared" si="206"/>
        <v>710948.13</v>
      </c>
      <c r="X271" s="133">
        <f t="shared" si="199"/>
        <v>6582775.0692039775</v>
      </c>
      <c r="Y271" s="179">
        <f t="shared" si="207"/>
        <v>26657919.002421845</v>
      </c>
      <c r="Z271" s="182"/>
      <c r="AA271" s="135"/>
      <c r="AB271" s="177"/>
      <c r="AC271" s="185"/>
    </row>
    <row r="272" spans="1:30" s="107" customFormat="1" ht="12.6" customHeight="1" x14ac:dyDescent="0.2">
      <c r="A272" s="122">
        <v>18</v>
      </c>
      <c r="B272" s="162">
        <v>43770</v>
      </c>
      <c r="C272" s="178"/>
      <c r="D272" s="174">
        <v>64259945.170000002</v>
      </c>
      <c r="E272" s="134">
        <f t="shared" si="200"/>
        <v>679823233.65999997</v>
      </c>
      <c r="F272" s="133">
        <v>58876401.872855999</v>
      </c>
      <c r="G272" s="134">
        <f t="shared" si="201"/>
        <v>618368750.38227999</v>
      </c>
      <c r="H272" s="174">
        <f t="shared" si="196"/>
        <v>5383543.2971440032</v>
      </c>
      <c r="I272" s="134">
        <f t="shared" si="196"/>
        <v>61454483.277719975</v>
      </c>
      <c r="J272" s="174">
        <v>-1800.2568785650656</v>
      </c>
      <c r="K272" s="134">
        <f t="shared" si="202"/>
        <v>-20550.37920806685</v>
      </c>
      <c r="L272" s="174">
        <f t="shared" si="197"/>
        <v>5381743.0402654381</v>
      </c>
      <c r="M272" s="135">
        <f t="shared" si="203"/>
        <v>61433932.898511931</v>
      </c>
      <c r="N272" s="177"/>
      <c r="O272" s="133">
        <v>538174.30402654409</v>
      </c>
      <c r="P272" s="134">
        <f t="shared" si="204"/>
        <v>30643393.289851192</v>
      </c>
      <c r="Q272" s="135"/>
      <c r="R272" s="133">
        <v>4843568.7362388968</v>
      </c>
      <c r="S272" s="134">
        <f t="shared" si="205"/>
        <v>30790539.608660743</v>
      </c>
      <c r="T272" s="133">
        <f t="shared" si="198"/>
        <v>5381743.0402654409</v>
      </c>
      <c r="U272" s="191">
        <f t="shared" si="198"/>
        <v>61433932.898511931</v>
      </c>
      <c r="V272" s="174">
        <v>131696.04999999999</v>
      </c>
      <c r="W272" s="134">
        <f t="shared" si="206"/>
        <v>842644.17999999993</v>
      </c>
      <c r="X272" s="133">
        <f t="shared" si="199"/>
        <v>4975264.7862388967</v>
      </c>
      <c r="Y272" s="179">
        <f t="shared" si="207"/>
        <v>31633183.788660742</v>
      </c>
      <c r="Z272" s="182"/>
      <c r="AA272" s="135"/>
      <c r="AB272" s="177"/>
      <c r="AC272" s="185"/>
    </row>
    <row r="273" spans="1:31" s="107" customFormat="1" ht="13.7" customHeight="1" x14ac:dyDescent="0.2">
      <c r="A273" s="122">
        <v>18</v>
      </c>
      <c r="B273" s="162">
        <v>43800</v>
      </c>
      <c r="C273" s="178"/>
      <c r="D273" s="183">
        <v>76438835</v>
      </c>
      <c r="E273" s="140">
        <f t="shared" si="200"/>
        <v>756262068.65999997</v>
      </c>
      <c r="F273" s="139">
        <v>70638693.549506009</v>
      </c>
      <c r="G273" s="140">
        <f t="shared" si="201"/>
        <v>689007443.93178606</v>
      </c>
      <c r="H273" s="183">
        <f t="shared" si="196"/>
        <v>5800141.4504939914</v>
      </c>
      <c r="I273" s="161">
        <f t="shared" si="196"/>
        <v>67254624.728213906</v>
      </c>
      <c r="J273" s="183">
        <v>-1939.5673010451719</v>
      </c>
      <c r="K273" s="140">
        <f t="shared" si="202"/>
        <v>-22489.946509112022</v>
      </c>
      <c r="L273" s="183">
        <f t="shared" si="197"/>
        <v>5798201.8831929462</v>
      </c>
      <c r="M273" s="141">
        <f t="shared" si="203"/>
        <v>67232134.781704873</v>
      </c>
      <c r="N273" s="164"/>
      <c r="O273" s="139">
        <v>579820.18831929564</v>
      </c>
      <c r="P273" s="140">
        <f t="shared" si="204"/>
        <v>31223213.478170488</v>
      </c>
      <c r="Q273" s="141"/>
      <c r="R273" s="139">
        <v>5218381.6948736459</v>
      </c>
      <c r="S273" s="140">
        <f t="shared" si="205"/>
        <v>36008921.303534389</v>
      </c>
      <c r="T273" s="139">
        <f t="shared" si="198"/>
        <v>5798201.8831929415</v>
      </c>
      <c r="U273" s="193">
        <f t="shared" si="198"/>
        <v>67232134.781704873</v>
      </c>
      <c r="V273" s="183">
        <v>158413.94</v>
      </c>
      <c r="W273" s="140">
        <f t="shared" si="206"/>
        <v>1001058.1199999999</v>
      </c>
      <c r="X273" s="139">
        <f t="shared" si="199"/>
        <v>5376795.6348736463</v>
      </c>
      <c r="Y273" s="161">
        <f t="shared" si="207"/>
        <v>37009979.423534386</v>
      </c>
      <c r="Z273" s="182"/>
      <c r="AA273" s="135"/>
      <c r="AB273" s="177"/>
      <c r="AC273" s="185"/>
      <c r="AE273" s="156"/>
    </row>
    <row r="274" spans="1:31" s="107" customFormat="1" ht="13.7" customHeight="1" x14ac:dyDescent="0.2">
      <c r="A274" s="122"/>
      <c r="B274" s="162"/>
      <c r="C274" s="178"/>
      <c r="D274" s="177"/>
      <c r="E274" s="135"/>
      <c r="F274" s="135"/>
      <c r="G274" s="135"/>
      <c r="H274" s="177"/>
      <c r="I274" s="177"/>
      <c r="J274" s="177"/>
      <c r="K274" s="135"/>
      <c r="L274" s="177"/>
      <c r="M274" s="135"/>
      <c r="N274" s="177"/>
      <c r="O274" s="135"/>
      <c r="P274" s="135"/>
      <c r="Q274" s="135"/>
      <c r="R274" s="135"/>
      <c r="S274" s="135"/>
      <c r="T274" s="135"/>
      <c r="U274" s="192"/>
      <c r="V274" s="135"/>
      <c r="W274" s="135"/>
      <c r="X274" s="135"/>
      <c r="Y274" s="177"/>
      <c r="Z274" s="182"/>
      <c r="AA274" s="135"/>
      <c r="AB274" s="177"/>
      <c r="AC274" s="185"/>
      <c r="AE274" s="156"/>
    </row>
    <row r="275" spans="1:31" s="107" customFormat="1" ht="13.7" customHeight="1" x14ac:dyDescent="0.2">
      <c r="A275" s="122" t="s">
        <v>146</v>
      </c>
      <c r="B275" s="220" t="s">
        <v>147</v>
      </c>
      <c r="C275" s="178"/>
      <c r="D275" s="177"/>
      <c r="E275" s="135"/>
      <c r="F275" s="135"/>
      <c r="G275" s="135"/>
      <c r="H275" s="177"/>
      <c r="I275" s="177"/>
      <c r="J275" s="177"/>
      <c r="K275" s="135"/>
      <c r="L275" s="177"/>
      <c r="M275" s="135"/>
      <c r="N275" s="177"/>
      <c r="O275" s="135"/>
      <c r="P275" s="135"/>
      <c r="Q275" s="135"/>
      <c r="R275" s="135"/>
      <c r="S275" s="135">
        <v>-39463265.023754649</v>
      </c>
      <c r="T275" s="135"/>
      <c r="U275" s="192"/>
      <c r="V275" s="135"/>
      <c r="W275" s="135">
        <v>-2267159.8499999968</v>
      </c>
      <c r="X275" s="135"/>
      <c r="Y275" s="177">
        <f>W275+S275</f>
        <v>-41730424.873754643</v>
      </c>
      <c r="Z275" s="182"/>
      <c r="AA275" s="135"/>
      <c r="AB275" s="177"/>
      <c r="AC275" s="185"/>
      <c r="AE275" s="156"/>
    </row>
    <row r="276" spans="1:31" s="107" customFormat="1" ht="15" customHeight="1" x14ac:dyDescent="0.2">
      <c r="A276" s="216"/>
      <c r="B276" s="162"/>
      <c r="C276" s="178"/>
      <c r="D276" s="177"/>
      <c r="E276" s="135"/>
      <c r="F276" s="135"/>
      <c r="G276" s="135"/>
      <c r="H276" s="177"/>
      <c r="I276" s="177"/>
      <c r="J276" s="177"/>
      <c r="K276" s="135"/>
      <c r="L276" s="218"/>
      <c r="M276" s="135"/>
      <c r="N276" s="177"/>
      <c r="O276" s="218"/>
      <c r="P276" s="135"/>
      <c r="Q276" s="135"/>
      <c r="R276" s="218"/>
      <c r="S276" s="135"/>
      <c r="T276" s="135"/>
      <c r="U276" s="192"/>
      <c r="V276" s="218"/>
      <c r="W276" s="135"/>
      <c r="X276" s="135"/>
      <c r="Y276" s="177"/>
      <c r="Z276" s="182"/>
      <c r="AA276" s="135"/>
      <c r="AB276" s="177"/>
      <c r="AC276" s="185"/>
      <c r="AE276" s="156"/>
    </row>
    <row r="277" spans="1:31" s="107" customFormat="1" ht="12.75" customHeight="1" x14ac:dyDescent="0.2">
      <c r="A277" s="122">
        <v>19</v>
      </c>
      <c r="B277" s="162">
        <v>43831</v>
      </c>
      <c r="C277" s="178"/>
      <c r="D277" s="171">
        <v>76948267.980000004</v>
      </c>
      <c r="E277" s="151">
        <f>D277</f>
        <v>76948267.980000004</v>
      </c>
      <c r="F277" s="196">
        <v>67140273.630697995</v>
      </c>
      <c r="G277" s="151">
        <f>F277</f>
        <v>67140273.630697995</v>
      </c>
      <c r="H277" s="171">
        <f t="shared" ref="H277:I288" si="208">D277-F277</f>
        <v>9807994.3493020087</v>
      </c>
      <c r="I277" s="172">
        <f t="shared" si="208"/>
        <v>9807994.3493020087</v>
      </c>
      <c r="J277" s="171">
        <v>-3279.7933104056865</v>
      </c>
      <c r="K277" s="151">
        <f>J277</f>
        <v>-3279.7933104056865</v>
      </c>
      <c r="L277" s="171">
        <f t="shared" ref="L277:L288" si="209">H277+J277</f>
        <v>9804714.5559916031</v>
      </c>
      <c r="M277" s="176">
        <f>L277</f>
        <v>9804714.5559916031</v>
      </c>
      <c r="N277" s="172"/>
      <c r="O277" s="196">
        <v>9804714.5559916049</v>
      </c>
      <c r="P277" s="151">
        <f>O277</f>
        <v>9804714.5559916049</v>
      </c>
      <c r="Q277" s="135"/>
      <c r="R277" s="196">
        <v>0</v>
      </c>
      <c r="S277" s="151">
        <f>R277</f>
        <v>0</v>
      </c>
      <c r="T277" s="196">
        <f t="shared" ref="T277:U288" si="210">O277+R277</f>
        <v>9804714.5559916049</v>
      </c>
      <c r="U277" s="188">
        <f t="shared" si="210"/>
        <v>9804714.5559916049</v>
      </c>
      <c r="V277" s="171">
        <v>166243.06</v>
      </c>
      <c r="W277" s="151">
        <f>V277</f>
        <v>166243.06</v>
      </c>
      <c r="X277" s="196">
        <f t="shared" ref="X277:X288" si="211">R277+V277</f>
        <v>166243.06</v>
      </c>
      <c r="Y277" s="172">
        <f>X277</f>
        <v>166243.06</v>
      </c>
      <c r="Z277" s="182"/>
      <c r="AA277" s="135"/>
      <c r="AB277" s="177"/>
      <c r="AC277" s="185"/>
      <c r="AE277" s="156"/>
    </row>
    <row r="278" spans="1:31" s="107" customFormat="1" ht="13.5" customHeight="1" x14ac:dyDescent="0.2">
      <c r="A278" s="122">
        <v>19</v>
      </c>
      <c r="B278" s="162">
        <v>43862</v>
      </c>
      <c r="C278" s="178"/>
      <c r="D278" s="174">
        <v>69588115</v>
      </c>
      <c r="E278" s="134">
        <f t="shared" ref="E278:E288" si="212">E277+D278</f>
        <v>146536382.98000002</v>
      </c>
      <c r="F278" s="133">
        <v>64284325.668396004</v>
      </c>
      <c r="G278" s="134">
        <f t="shared" ref="G278:G288" si="213">G277+F278</f>
        <v>131424599.29909399</v>
      </c>
      <c r="H278" s="174">
        <f t="shared" si="208"/>
        <v>5303789.3316039965</v>
      </c>
      <c r="I278" s="179">
        <f t="shared" si="208"/>
        <v>15111783.680906028</v>
      </c>
      <c r="J278" s="174">
        <v>-1773.5871524885297</v>
      </c>
      <c r="K278" s="134">
        <f t="shared" ref="K278:K288" si="214">K277+J278</f>
        <v>-5053.3804628942162</v>
      </c>
      <c r="L278" s="174">
        <f t="shared" si="209"/>
        <v>5302015.7444515079</v>
      </c>
      <c r="M278" s="135">
        <f t="shared" ref="M278:M288" si="215">M277+L278</f>
        <v>15106730.300443111</v>
      </c>
      <c r="N278" s="179"/>
      <c r="O278" s="133">
        <v>5302015.7444515079</v>
      </c>
      <c r="P278" s="134">
        <f t="shared" ref="P278:P288" si="216">P277+O278</f>
        <v>15106730.300443113</v>
      </c>
      <c r="Q278" s="135"/>
      <c r="R278" s="133">
        <v>0</v>
      </c>
      <c r="S278" s="134">
        <f t="shared" ref="S278:S288" si="217">R278+S277</f>
        <v>0</v>
      </c>
      <c r="T278" s="133">
        <f t="shared" si="210"/>
        <v>5302015.7444515079</v>
      </c>
      <c r="U278" s="191">
        <f t="shared" si="210"/>
        <v>15106730.300443113</v>
      </c>
      <c r="V278" s="174">
        <v>155517.69999999998</v>
      </c>
      <c r="W278" s="134">
        <f t="shared" ref="W278:W288" si="218">W277+V278</f>
        <v>321760.76</v>
      </c>
      <c r="X278" s="133">
        <f t="shared" si="211"/>
        <v>155517.69999999998</v>
      </c>
      <c r="Y278" s="179">
        <f t="shared" ref="Y278:Y288" si="219">X278+Y277</f>
        <v>321760.76</v>
      </c>
      <c r="Z278" s="182"/>
      <c r="AA278" s="135"/>
      <c r="AB278" s="177"/>
      <c r="AC278" s="185"/>
    </row>
    <row r="279" spans="1:31" s="107" customFormat="1" ht="13.5" customHeight="1" x14ac:dyDescent="0.2">
      <c r="A279" s="122">
        <v>19</v>
      </c>
      <c r="B279" s="162">
        <v>43891</v>
      </c>
      <c r="C279" s="178"/>
      <c r="D279" s="133">
        <v>71490366</v>
      </c>
      <c r="E279" s="134">
        <f t="shared" si="212"/>
        <v>218026748.98000002</v>
      </c>
      <c r="F279" s="135">
        <v>61503810.481720001</v>
      </c>
      <c r="G279" s="134">
        <f t="shared" si="213"/>
        <v>192928409.78081399</v>
      </c>
      <c r="H279" s="177">
        <f t="shared" si="208"/>
        <v>9986555.5182799995</v>
      </c>
      <c r="I279" s="135">
        <f t="shared" si="208"/>
        <v>25098339.199186027</v>
      </c>
      <c r="J279" s="133">
        <v>-3339.5041653122753</v>
      </c>
      <c r="K279" s="135">
        <f t="shared" si="214"/>
        <v>-8392.8846282064915</v>
      </c>
      <c r="L279" s="133">
        <f t="shared" si="209"/>
        <v>9983216.0141146872</v>
      </c>
      <c r="M279" s="135">
        <f t="shared" si="215"/>
        <v>25089946.314557798</v>
      </c>
      <c r="N279" s="135"/>
      <c r="O279" s="133">
        <v>5938242.8568357825</v>
      </c>
      <c r="P279" s="135">
        <f t="shared" si="216"/>
        <v>21044973.157278895</v>
      </c>
      <c r="Q279" s="135"/>
      <c r="R279" s="133">
        <v>4044973.1572788954</v>
      </c>
      <c r="S279" s="135">
        <f t="shared" si="217"/>
        <v>4044973.1572788954</v>
      </c>
      <c r="T279" s="133">
        <f t="shared" si="210"/>
        <v>9983216.0141146779</v>
      </c>
      <c r="U279" s="192">
        <f t="shared" si="210"/>
        <v>25089946.314557791</v>
      </c>
      <c r="V279" s="174">
        <v>166792.73000000001</v>
      </c>
      <c r="W279" s="135">
        <f t="shared" si="218"/>
        <v>488553.49</v>
      </c>
      <c r="X279" s="133">
        <f t="shared" si="211"/>
        <v>4211765.8872788958</v>
      </c>
      <c r="Y279" s="134">
        <f t="shared" si="219"/>
        <v>4533526.6472788956</v>
      </c>
      <c r="Z279" s="182"/>
      <c r="AA279" s="135"/>
      <c r="AB279" s="177"/>
      <c r="AC279" s="185"/>
    </row>
    <row r="280" spans="1:31" s="107" customFormat="1" ht="13.5" customHeight="1" x14ac:dyDescent="0.2">
      <c r="A280" s="122">
        <v>19</v>
      </c>
      <c r="B280" s="162">
        <v>43922</v>
      </c>
      <c r="C280" s="178"/>
      <c r="D280" s="133">
        <v>56643627</v>
      </c>
      <c r="E280" s="134">
        <f t="shared" si="212"/>
        <v>274670375.98000002</v>
      </c>
      <c r="F280" s="135">
        <v>48393743.728547998</v>
      </c>
      <c r="G280" s="134">
        <f t="shared" si="213"/>
        <v>241322153.50936198</v>
      </c>
      <c r="H280" s="174">
        <f t="shared" si="208"/>
        <v>8249883.2714520022</v>
      </c>
      <c r="I280" s="179">
        <f t="shared" si="208"/>
        <v>33348222.470638037</v>
      </c>
      <c r="J280" s="174">
        <v>-2758.7609659731388</v>
      </c>
      <c r="K280" s="134">
        <f t="shared" si="214"/>
        <v>-11151.64559417963</v>
      </c>
      <c r="L280" s="174">
        <f t="shared" si="209"/>
        <v>8247124.5104860291</v>
      </c>
      <c r="M280" s="135">
        <f t="shared" si="215"/>
        <v>33337070.825043827</v>
      </c>
      <c r="N280" s="177"/>
      <c r="O280" s="133">
        <v>4123562.2552430183</v>
      </c>
      <c r="P280" s="134">
        <f t="shared" si="216"/>
        <v>25168535.412521914</v>
      </c>
      <c r="Q280" s="135"/>
      <c r="R280" s="133">
        <v>4123562.2552430183</v>
      </c>
      <c r="S280" s="134">
        <f t="shared" si="217"/>
        <v>8168535.4125219136</v>
      </c>
      <c r="T280" s="133">
        <f t="shared" si="210"/>
        <v>8247124.5104860365</v>
      </c>
      <c r="U280" s="191">
        <f t="shared" si="210"/>
        <v>33337070.825043827</v>
      </c>
      <c r="V280" s="174">
        <v>170397.56</v>
      </c>
      <c r="W280" s="134">
        <f t="shared" si="218"/>
        <v>658951.05000000005</v>
      </c>
      <c r="X280" s="133">
        <f t="shared" si="211"/>
        <v>4293959.8152430179</v>
      </c>
      <c r="Y280" s="179">
        <f t="shared" si="219"/>
        <v>8827486.4625219144</v>
      </c>
      <c r="Z280" s="182"/>
      <c r="AA280" s="135"/>
      <c r="AB280" s="177"/>
      <c r="AC280" s="185"/>
    </row>
    <row r="281" spans="1:31" s="107" customFormat="1" ht="13.5" customHeight="1" x14ac:dyDescent="0.2">
      <c r="A281" s="122">
        <v>19</v>
      </c>
      <c r="B281" s="162">
        <v>43952</v>
      </c>
      <c r="C281" s="178"/>
      <c r="D281" s="133">
        <v>54772332</v>
      </c>
      <c r="E281" s="134">
        <f t="shared" si="212"/>
        <v>329442707.98000002</v>
      </c>
      <c r="F281" s="133">
        <v>45781156.45143</v>
      </c>
      <c r="G281" s="134">
        <f t="shared" si="213"/>
        <v>287103309.96079201</v>
      </c>
      <c r="H281" s="133">
        <f t="shared" si="208"/>
        <v>8991175.5485699996</v>
      </c>
      <c r="I281" s="134">
        <f t="shared" si="208"/>
        <v>42339398.019208014</v>
      </c>
      <c r="J281" s="133">
        <v>-3006.649103442207</v>
      </c>
      <c r="K281" s="134">
        <f t="shared" si="214"/>
        <v>-14158.294697621837</v>
      </c>
      <c r="L281" s="133">
        <f t="shared" si="209"/>
        <v>8988168.8994665574</v>
      </c>
      <c r="M281" s="135">
        <f t="shared" si="215"/>
        <v>42325239.724510387</v>
      </c>
      <c r="N281" s="135"/>
      <c r="O281" s="133">
        <v>3563988.5599291176</v>
      </c>
      <c r="P281" s="134">
        <f t="shared" si="216"/>
        <v>28732523.972451031</v>
      </c>
      <c r="Q281" s="135"/>
      <c r="R281" s="133">
        <v>5424180.3395374343</v>
      </c>
      <c r="S281" s="134">
        <f t="shared" si="217"/>
        <v>13592715.752059348</v>
      </c>
      <c r="T281" s="133">
        <f t="shared" si="210"/>
        <v>8988168.8994665518</v>
      </c>
      <c r="U281" s="191">
        <f t="shared" si="210"/>
        <v>42325239.724510379</v>
      </c>
      <c r="V281" s="174">
        <v>192864.31999999998</v>
      </c>
      <c r="W281" s="134">
        <f t="shared" si="218"/>
        <v>851815.37</v>
      </c>
      <c r="X281" s="133">
        <f t="shared" si="211"/>
        <v>5617044.6595374346</v>
      </c>
      <c r="Y281" s="179">
        <f t="shared" si="219"/>
        <v>14444531.122059349</v>
      </c>
      <c r="Z281" s="182"/>
      <c r="AA281" s="135"/>
      <c r="AB281" s="177"/>
      <c r="AC281" s="185"/>
    </row>
    <row r="282" spans="1:31" s="107" customFormat="1" ht="12.75" customHeight="1" x14ac:dyDescent="0.2">
      <c r="A282" s="122">
        <v>19</v>
      </c>
      <c r="B282" s="162">
        <v>43983</v>
      </c>
      <c r="C282" s="109"/>
      <c r="D282" s="174">
        <v>51613420</v>
      </c>
      <c r="E282" s="134">
        <f t="shared" si="212"/>
        <v>381056127.98000002</v>
      </c>
      <c r="F282" s="133">
        <v>45086982.221742004</v>
      </c>
      <c r="G282" s="134">
        <f t="shared" si="213"/>
        <v>332190292.18253398</v>
      </c>
      <c r="H282" s="133">
        <f t="shared" si="208"/>
        <v>6526437.7782579958</v>
      </c>
      <c r="I282" s="134">
        <f t="shared" si="208"/>
        <v>48865835.79746604</v>
      </c>
      <c r="J282" s="133">
        <v>-2182.4407930495217</v>
      </c>
      <c r="K282" s="134">
        <f t="shared" si="214"/>
        <v>-16340.735490671359</v>
      </c>
      <c r="L282" s="133">
        <f t="shared" si="209"/>
        <v>6524255.3374649463</v>
      </c>
      <c r="M282" s="135">
        <f t="shared" si="215"/>
        <v>48849495.06197533</v>
      </c>
      <c r="N282" s="135"/>
      <c r="O282" s="133">
        <v>652425.53374651074</v>
      </c>
      <c r="P282" s="134">
        <f t="shared" si="216"/>
        <v>29384949.506197542</v>
      </c>
      <c r="Q282" s="135"/>
      <c r="R282" s="133">
        <v>5871829.8037184477</v>
      </c>
      <c r="S282" s="134">
        <f t="shared" si="217"/>
        <v>19464545.555777796</v>
      </c>
      <c r="T282" s="133">
        <f t="shared" si="210"/>
        <v>6524255.3374649584</v>
      </c>
      <c r="U282" s="191">
        <f t="shared" si="210"/>
        <v>48849495.061975338</v>
      </c>
      <c r="V282" s="174">
        <v>207900.51</v>
      </c>
      <c r="W282" s="134">
        <f t="shared" si="218"/>
        <v>1059715.8799999999</v>
      </c>
      <c r="X282" s="133">
        <f t="shared" si="211"/>
        <v>6079730.3137184475</v>
      </c>
      <c r="Y282" s="179">
        <f t="shared" si="219"/>
        <v>20524261.435777798</v>
      </c>
      <c r="Z282" s="182"/>
      <c r="AA282" s="135"/>
      <c r="AB282" s="177"/>
      <c r="AC282" s="185"/>
    </row>
    <row r="283" spans="1:31" s="107" customFormat="1" ht="12.75" customHeight="1" x14ac:dyDescent="0.2">
      <c r="A283" s="122">
        <v>19</v>
      </c>
      <c r="B283" s="162">
        <v>44013</v>
      </c>
      <c r="C283" s="178"/>
      <c r="D283" s="174">
        <v>50923582</v>
      </c>
      <c r="E283" s="134">
        <f t="shared" si="212"/>
        <v>431979709.98000002</v>
      </c>
      <c r="F283" s="133">
        <v>50591367.312356003</v>
      </c>
      <c r="G283" s="134">
        <f t="shared" si="213"/>
        <v>382781659.49488997</v>
      </c>
      <c r="H283" s="133">
        <f t="shared" si="208"/>
        <v>332214.68764399737</v>
      </c>
      <c r="I283" s="134">
        <f t="shared" si="208"/>
        <v>49198050.485110044</v>
      </c>
      <c r="J283" s="133">
        <v>-111.09259154816391</v>
      </c>
      <c r="K283" s="134">
        <f t="shared" si="214"/>
        <v>-16451.828082219523</v>
      </c>
      <c r="L283" s="133">
        <f t="shared" si="209"/>
        <v>332103.59505244921</v>
      </c>
      <c r="M283" s="135">
        <f t="shared" si="215"/>
        <v>49181598.657027781</v>
      </c>
      <c r="N283" s="135"/>
      <c r="O283" s="133">
        <v>33210.359505236149</v>
      </c>
      <c r="P283" s="134">
        <f t="shared" si="216"/>
        <v>29418159.865702778</v>
      </c>
      <c r="Q283" s="135"/>
      <c r="R283" s="133">
        <v>298893.2355472073</v>
      </c>
      <c r="S283" s="134">
        <f t="shared" si="217"/>
        <v>19763438.791325003</v>
      </c>
      <c r="T283" s="133">
        <f t="shared" si="210"/>
        <v>332103.59505244344</v>
      </c>
      <c r="U283" s="191">
        <f t="shared" si="210"/>
        <v>49181598.657027781</v>
      </c>
      <c r="V283" s="174">
        <v>171693.68</v>
      </c>
      <c r="W283" s="134">
        <f t="shared" si="218"/>
        <v>1231409.5599999998</v>
      </c>
      <c r="X283" s="133">
        <f t="shared" si="211"/>
        <v>470586.91554720729</v>
      </c>
      <c r="Y283" s="179">
        <f t="shared" si="219"/>
        <v>20994848.351325005</v>
      </c>
      <c r="Z283" s="182"/>
      <c r="AA283" s="135"/>
      <c r="AB283" s="177"/>
      <c r="AC283" s="185"/>
    </row>
    <row r="284" spans="1:31" s="107" customFormat="1" ht="12.75" customHeight="1" x14ac:dyDescent="0.2">
      <c r="A284" s="122">
        <v>19</v>
      </c>
      <c r="B284" s="162">
        <v>44044</v>
      </c>
      <c r="C284" s="178"/>
      <c r="D284" s="174">
        <v>50717272</v>
      </c>
      <c r="E284" s="134">
        <f t="shared" si="212"/>
        <v>482696981.98000002</v>
      </c>
      <c r="F284" s="133">
        <v>50613148.082052</v>
      </c>
      <c r="G284" s="134">
        <f t="shared" si="213"/>
        <v>433394807.57694197</v>
      </c>
      <c r="H284" s="174">
        <f t="shared" si="208"/>
        <v>104123.91794800013</v>
      </c>
      <c r="I284" s="179">
        <f t="shared" si="208"/>
        <v>49302174.403058052</v>
      </c>
      <c r="J284" s="174">
        <v>-34.819038161804201</v>
      </c>
      <c r="K284" s="134">
        <f t="shared" si="214"/>
        <v>-16486.647120381327</v>
      </c>
      <c r="L284" s="174">
        <f t="shared" si="209"/>
        <v>104089.09890983833</v>
      </c>
      <c r="M284" s="135">
        <f t="shared" si="215"/>
        <v>49285687.755937621</v>
      </c>
      <c r="N284" s="177"/>
      <c r="O284" s="133">
        <v>10408.909890979528</v>
      </c>
      <c r="P284" s="134">
        <f t="shared" si="216"/>
        <v>29428568.775593758</v>
      </c>
      <c r="Q284" s="135"/>
      <c r="R284" s="133">
        <v>93680.189018860459</v>
      </c>
      <c r="S284" s="134">
        <f t="shared" si="217"/>
        <v>19857118.980343863</v>
      </c>
      <c r="T284" s="133">
        <f t="shared" si="210"/>
        <v>104089.09890983999</v>
      </c>
      <c r="U284" s="191">
        <f t="shared" si="210"/>
        <v>49285687.755937621</v>
      </c>
      <c r="V284" s="174">
        <v>172545.11</v>
      </c>
      <c r="W284" s="134">
        <f t="shared" si="218"/>
        <v>1403954.67</v>
      </c>
      <c r="X284" s="133">
        <f t="shared" si="211"/>
        <v>266225.29901886045</v>
      </c>
      <c r="Y284" s="179">
        <f t="shared" si="219"/>
        <v>21261073.650343865</v>
      </c>
      <c r="Z284" s="182"/>
      <c r="AA284" s="135"/>
      <c r="AB284" s="177"/>
      <c r="AC284" s="185"/>
    </row>
    <row r="285" spans="1:31" s="107" customFormat="1" ht="12.75" customHeight="1" x14ac:dyDescent="0.2">
      <c r="A285" s="122">
        <v>19</v>
      </c>
      <c r="B285" s="162">
        <v>44075</v>
      </c>
      <c r="C285" s="178"/>
      <c r="D285" s="174">
        <v>49058310</v>
      </c>
      <c r="E285" s="134">
        <f t="shared" si="212"/>
        <v>531755291.98000002</v>
      </c>
      <c r="F285" s="133">
        <v>46840199.403549999</v>
      </c>
      <c r="G285" s="134">
        <f t="shared" si="213"/>
        <v>480235006.980492</v>
      </c>
      <c r="H285" s="174">
        <f t="shared" si="208"/>
        <v>2218110.596450001</v>
      </c>
      <c r="I285" s="179">
        <f t="shared" si="208"/>
        <v>51520284.999508023</v>
      </c>
      <c r="J285" s="174">
        <v>-741.7361834528856</v>
      </c>
      <c r="K285" s="134">
        <f t="shared" si="214"/>
        <v>-17228.383303834213</v>
      </c>
      <c r="L285" s="174">
        <f t="shared" si="209"/>
        <v>2217368.8602665481</v>
      </c>
      <c r="M285" s="135">
        <f t="shared" si="215"/>
        <v>51503056.616204172</v>
      </c>
      <c r="N285" s="177"/>
      <c r="O285" s="133">
        <v>221736.88602665067</v>
      </c>
      <c r="P285" s="134">
        <f t="shared" si="216"/>
        <v>29650305.661620408</v>
      </c>
      <c r="Q285" s="135"/>
      <c r="R285" s="133">
        <v>1995631.9742398933</v>
      </c>
      <c r="S285" s="134">
        <f t="shared" si="217"/>
        <v>21852750.954583757</v>
      </c>
      <c r="T285" s="133">
        <f t="shared" si="210"/>
        <v>2217368.8602665439</v>
      </c>
      <c r="U285" s="191">
        <f t="shared" si="210"/>
        <v>51503056.616204165</v>
      </c>
      <c r="V285" s="174">
        <v>167422.26999999999</v>
      </c>
      <c r="W285" s="134">
        <f t="shared" si="218"/>
        <v>1571376.94</v>
      </c>
      <c r="X285" s="133">
        <f t="shared" si="211"/>
        <v>2163054.2442398933</v>
      </c>
      <c r="Y285" s="179">
        <f t="shared" si="219"/>
        <v>23424127.894583758</v>
      </c>
      <c r="Z285" s="182"/>
      <c r="AA285" s="135"/>
      <c r="AB285" s="177"/>
      <c r="AC285" s="185"/>
    </row>
    <row r="286" spans="1:31" s="107" customFormat="1" ht="12.75" customHeight="1" x14ac:dyDescent="0.2">
      <c r="A286" s="122">
        <v>19</v>
      </c>
      <c r="B286" s="162">
        <v>44105</v>
      </c>
      <c r="C286" s="178"/>
      <c r="D286" s="174">
        <v>58866855.774193548</v>
      </c>
      <c r="E286" s="134">
        <f t="shared" si="212"/>
        <v>590622147.75419354</v>
      </c>
      <c r="F286" s="133">
        <v>55202268.962035</v>
      </c>
      <c r="G286" s="134">
        <f t="shared" si="213"/>
        <v>535437275.942527</v>
      </c>
      <c r="H286" s="174">
        <f t="shared" si="208"/>
        <v>3664586.8121585473</v>
      </c>
      <c r="I286" s="179">
        <f t="shared" si="208"/>
        <v>55184871.811666548</v>
      </c>
      <c r="J286" s="174">
        <v>-1185.0446263179183</v>
      </c>
      <c r="K286" s="134">
        <f t="shared" si="214"/>
        <v>-18413.427930152131</v>
      </c>
      <c r="L286" s="174">
        <f t="shared" si="209"/>
        <v>3663401.7675322294</v>
      </c>
      <c r="M286" s="135">
        <f t="shared" si="215"/>
        <v>55166458.383736402</v>
      </c>
      <c r="N286" s="177"/>
      <c r="O286" s="133">
        <v>366340.17675322294</v>
      </c>
      <c r="P286" s="134">
        <f t="shared" si="216"/>
        <v>30016645.838373631</v>
      </c>
      <c r="Q286" s="135"/>
      <c r="R286" s="133">
        <v>3297061.5907790065</v>
      </c>
      <c r="S286" s="134">
        <f t="shared" si="217"/>
        <v>25149812.545362763</v>
      </c>
      <c r="T286" s="133">
        <f t="shared" si="210"/>
        <v>3663401.7675322294</v>
      </c>
      <c r="U286" s="191">
        <f t="shared" si="210"/>
        <v>55166458.383736394</v>
      </c>
      <c r="V286" s="174">
        <v>169542.58</v>
      </c>
      <c r="W286" s="134">
        <f t="shared" si="218"/>
        <v>1740919.52</v>
      </c>
      <c r="X286" s="133">
        <f t="shared" si="211"/>
        <v>3466604.1707790066</v>
      </c>
      <c r="Y286" s="179">
        <f t="shared" si="219"/>
        <v>26890732.065362766</v>
      </c>
      <c r="Z286" s="182"/>
      <c r="AA286" s="135"/>
      <c r="AB286" s="177"/>
      <c r="AC286" s="185"/>
    </row>
    <row r="287" spans="1:31" s="107" customFormat="1" ht="12.75" customHeight="1" x14ac:dyDescent="0.2">
      <c r="A287" s="122">
        <v>19</v>
      </c>
      <c r="B287" s="162">
        <v>44136</v>
      </c>
      <c r="C287" s="178"/>
      <c r="D287" s="174">
        <v>73167460</v>
      </c>
      <c r="E287" s="134">
        <f t="shared" si="212"/>
        <v>663789607.75419354</v>
      </c>
      <c r="F287" s="133">
        <v>65967928.599768832</v>
      </c>
      <c r="G287" s="134">
        <f t="shared" si="213"/>
        <v>601405204.54229581</v>
      </c>
      <c r="H287" s="174">
        <f t="shared" si="208"/>
        <v>7199531.4002311677</v>
      </c>
      <c r="I287" s="134">
        <f t="shared" si="208"/>
        <v>62384403.211897731</v>
      </c>
      <c r="J287" s="133">
        <v>-2262.8127190927044</v>
      </c>
      <c r="K287" s="134">
        <f t="shared" si="214"/>
        <v>-20676.240649244835</v>
      </c>
      <c r="L287" s="174">
        <f t="shared" si="209"/>
        <v>7197268.587512075</v>
      </c>
      <c r="M287" s="135">
        <f t="shared" si="215"/>
        <v>62363726.971248478</v>
      </c>
      <c r="N287" s="177"/>
      <c r="O287" s="133">
        <v>719726.85875120759</v>
      </c>
      <c r="P287" s="134">
        <f t="shared" si="216"/>
        <v>30736372.697124839</v>
      </c>
      <c r="Q287" s="135"/>
      <c r="R287" s="133">
        <v>6477541.7287608758</v>
      </c>
      <c r="S287" s="134">
        <f t="shared" si="217"/>
        <v>31627354.274123639</v>
      </c>
      <c r="T287" s="133">
        <f t="shared" si="210"/>
        <v>7197268.5875120834</v>
      </c>
      <c r="U287" s="191">
        <f t="shared" si="210"/>
        <v>62363726.971248478</v>
      </c>
      <c r="V287" s="174">
        <v>173173.34999999998</v>
      </c>
      <c r="W287" s="134">
        <f t="shared" si="218"/>
        <v>1914092.87</v>
      </c>
      <c r="X287" s="133">
        <f t="shared" si="211"/>
        <v>6650715.0787608754</v>
      </c>
      <c r="Y287" s="179">
        <f t="shared" si="219"/>
        <v>33541447.144123644</v>
      </c>
      <c r="Z287" s="182"/>
      <c r="AA287" s="135"/>
      <c r="AB287" s="177"/>
      <c r="AC287" s="185"/>
    </row>
    <row r="288" spans="1:31" s="107" customFormat="1" ht="12.75" customHeight="1" x14ac:dyDescent="0.2">
      <c r="A288" s="122">
        <v>19</v>
      </c>
      <c r="B288" s="162">
        <v>44166</v>
      </c>
      <c r="C288" s="178"/>
      <c r="D288" s="174">
        <v>83795509</v>
      </c>
      <c r="E288" s="134">
        <f t="shared" si="212"/>
        <v>747585116.75419354</v>
      </c>
      <c r="F288" s="133">
        <v>70036252.037225813</v>
      </c>
      <c r="G288" s="134">
        <f t="shared" si="213"/>
        <v>671441456.57952166</v>
      </c>
      <c r="H288" s="174">
        <f t="shared" si="208"/>
        <v>13759256.962774187</v>
      </c>
      <c r="I288" s="179">
        <f t="shared" si="208"/>
        <v>76143660.174671888</v>
      </c>
      <c r="J288" s="133">
        <v>-4324.5344634000212</v>
      </c>
      <c r="K288" s="134">
        <f t="shared" si="214"/>
        <v>-25000.775112644857</v>
      </c>
      <c r="L288" s="174">
        <f t="shared" si="209"/>
        <v>13754932.428310787</v>
      </c>
      <c r="M288" s="135">
        <f t="shared" si="215"/>
        <v>76118659.399559259</v>
      </c>
      <c r="N288" s="177"/>
      <c r="O288" s="133">
        <v>1375493.2428310812</v>
      </c>
      <c r="P288" s="134">
        <f t="shared" si="216"/>
        <v>32111865.93995592</v>
      </c>
      <c r="Q288" s="135"/>
      <c r="R288" s="133">
        <v>12379439.185479701</v>
      </c>
      <c r="S288" s="134">
        <f t="shared" si="217"/>
        <v>44006793.459603339</v>
      </c>
      <c r="T288" s="133">
        <f t="shared" si="210"/>
        <v>13754932.428310782</v>
      </c>
      <c r="U288" s="191">
        <f t="shared" si="210"/>
        <v>76118659.399559259</v>
      </c>
      <c r="V288" s="174">
        <v>88402.44</v>
      </c>
      <c r="W288" s="134">
        <f t="shared" si="218"/>
        <v>2002495.31</v>
      </c>
      <c r="X288" s="133">
        <f t="shared" si="211"/>
        <v>12467841.6254797</v>
      </c>
      <c r="Y288" s="179">
        <f t="shared" si="219"/>
        <v>46009288.769603342</v>
      </c>
      <c r="Z288" s="182"/>
      <c r="AA288" s="135"/>
      <c r="AB288" s="177"/>
      <c r="AC288" s="185"/>
    </row>
    <row r="289" spans="1:31" s="107" customFormat="1" ht="14.25" customHeight="1" x14ac:dyDescent="0.2">
      <c r="A289" s="216"/>
      <c r="B289" s="162"/>
      <c r="C289" s="178"/>
      <c r="D289" s="221"/>
      <c r="E289" s="176"/>
      <c r="F289" s="222"/>
      <c r="G289" s="176"/>
      <c r="H289" s="222"/>
      <c r="I289" s="173"/>
      <c r="J289" s="173"/>
      <c r="K289" s="176"/>
      <c r="L289" s="222"/>
      <c r="M289" s="222"/>
      <c r="N289" s="173"/>
      <c r="O289" s="222"/>
      <c r="P289" s="176"/>
      <c r="Q289" s="176"/>
      <c r="R289" s="222"/>
      <c r="S289" s="176"/>
      <c r="T289" s="176"/>
      <c r="U289" s="201"/>
      <c r="V289" s="222"/>
      <c r="W289" s="176"/>
      <c r="X289" s="176"/>
      <c r="Y289" s="173"/>
      <c r="Z289" s="182"/>
      <c r="AA289" s="135"/>
      <c r="AB289" s="177"/>
      <c r="AC289" s="185"/>
    </row>
    <row r="290" spans="1:31" s="185" customFormat="1" ht="14.25" customHeight="1" x14ac:dyDescent="0.2">
      <c r="A290" s="122" t="s">
        <v>146</v>
      </c>
      <c r="B290" s="220" t="s">
        <v>147</v>
      </c>
      <c r="C290" s="178"/>
      <c r="D290" s="223"/>
      <c r="E290" s="135"/>
      <c r="F290" s="224"/>
      <c r="G290" s="135"/>
      <c r="H290" s="224"/>
      <c r="I290" s="177"/>
      <c r="J290" s="177"/>
      <c r="K290" s="135"/>
      <c r="L290" s="224"/>
      <c r="M290" s="224"/>
      <c r="N290" s="177"/>
      <c r="O290" s="224"/>
      <c r="P290" s="135"/>
      <c r="Q290" s="135"/>
      <c r="R290" s="224"/>
      <c r="S290" s="135">
        <v>-44006793.459603339</v>
      </c>
      <c r="T290" s="135"/>
      <c r="U290" s="192"/>
      <c r="V290" s="224"/>
      <c r="W290" s="135">
        <v>-2002495.3100000003</v>
      </c>
      <c r="X290" s="135"/>
      <c r="Y290" s="177">
        <f>W290+S290</f>
        <v>-46009288.769603342</v>
      </c>
      <c r="Z290" s="182"/>
      <c r="AA290" s="135"/>
      <c r="AB290" s="177"/>
    </row>
    <row r="291" spans="1:31" s="107" customFormat="1" ht="14.25" customHeight="1" x14ac:dyDescent="0.2">
      <c r="A291" s="216"/>
      <c r="B291" s="162"/>
      <c r="C291" s="178"/>
      <c r="D291" s="223"/>
      <c r="E291" s="135"/>
      <c r="F291" s="224"/>
      <c r="G291" s="135"/>
      <c r="H291" s="224"/>
      <c r="I291" s="177"/>
      <c r="J291" s="177"/>
      <c r="K291" s="135"/>
      <c r="L291" s="224"/>
      <c r="M291" s="224"/>
      <c r="N291" s="177"/>
      <c r="O291" s="224"/>
      <c r="P291" s="135"/>
      <c r="Q291" s="135"/>
      <c r="R291" s="224"/>
      <c r="S291" s="135"/>
      <c r="T291" s="135"/>
      <c r="U291" s="192"/>
      <c r="V291" s="224"/>
      <c r="W291" s="135"/>
      <c r="X291" s="135"/>
      <c r="Y291" s="177"/>
      <c r="Z291" s="182"/>
      <c r="AA291" s="135"/>
      <c r="AB291" s="177"/>
      <c r="AC291" s="185"/>
    </row>
    <row r="292" spans="1:31" s="107" customFormat="1" ht="12.75" customHeight="1" x14ac:dyDescent="0.2">
      <c r="A292" s="122">
        <v>20</v>
      </c>
      <c r="B292" s="162">
        <v>44197</v>
      </c>
      <c r="C292" s="178"/>
      <c r="D292" s="171">
        <v>75836019</v>
      </c>
      <c r="E292" s="151">
        <f>D292</f>
        <v>75836019</v>
      </c>
      <c r="F292" s="196">
        <v>70297670.733524993</v>
      </c>
      <c r="G292" s="151">
        <f>F292</f>
        <v>70297670.733524993</v>
      </c>
      <c r="H292" s="171">
        <f t="shared" ref="H292:I303" si="220">D292-F292</f>
        <v>5538348.2664750069</v>
      </c>
      <c r="I292" s="172">
        <f t="shared" si="220"/>
        <v>5538348.2664750069</v>
      </c>
      <c r="J292" s="171">
        <v>-1740.7028601532802</v>
      </c>
      <c r="K292" s="151">
        <f>J292</f>
        <v>-1740.7028601532802</v>
      </c>
      <c r="L292" s="171">
        <f t="shared" ref="L292:L303" si="221">H292+J292</f>
        <v>5536607.5636148537</v>
      </c>
      <c r="M292" s="176">
        <f>L292</f>
        <v>5536607.5636148537</v>
      </c>
      <c r="N292" s="172"/>
      <c r="O292" s="196">
        <v>5536607.5636148602</v>
      </c>
      <c r="P292" s="151">
        <f>O292</f>
        <v>5536607.5636148602</v>
      </c>
      <c r="Q292" s="135"/>
      <c r="R292" s="196">
        <v>0</v>
      </c>
      <c r="S292" s="151">
        <f>R292</f>
        <v>0</v>
      </c>
      <c r="T292" s="196">
        <f t="shared" ref="T292:U303" si="222">O292+R292</f>
        <v>5536607.5636148602</v>
      </c>
      <c r="U292" s="188">
        <f t="shared" si="222"/>
        <v>5536607.5636148602</v>
      </c>
      <c r="V292" s="196">
        <v>121470.8</v>
      </c>
      <c r="W292" s="151">
        <f>V292</f>
        <v>121470.8</v>
      </c>
      <c r="X292" s="196">
        <f t="shared" ref="X292:X303" si="223">R292+V292</f>
        <v>121470.8</v>
      </c>
      <c r="Y292" s="172">
        <f>X292</f>
        <v>121470.8</v>
      </c>
      <c r="Z292" s="182"/>
      <c r="AA292" s="135"/>
      <c r="AB292" s="177"/>
      <c r="AC292" s="185"/>
      <c r="AE292" s="156"/>
    </row>
    <row r="293" spans="1:31" s="107" customFormat="1" ht="13.5" customHeight="1" x14ac:dyDescent="0.2">
      <c r="A293" s="122">
        <v>20</v>
      </c>
      <c r="B293" s="162">
        <v>44228</v>
      </c>
      <c r="C293" s="178"/>
      <c r="D293" s="174">
        <v>72761314.339999989</v>
      </c>
      <c r="E293" s="134">
        <f t="shared" ref="E293:E303" si="224">E292+D293</f>
        <v>148597333.33999997</v>
      </c>
      <c r="F293" s="133">
        <v>70656752.734983996</v>
      </c>
      <c r="G293" s="134">
        <f t="shared" ref="G293:G303" si="225">G292+F293</f>
        <v>140954423.46850899</v>
      </c>
      <c r="H293" s="174">
        <f t="shared" si="220"/>
        <v>2104561.6050159931</v>
      </c>
      <c r="I293" s="179">
        <f t="shared" si="220"/>
        <v>7642909.8714909852</v>
      </c>
      <c r="J293" s="174">
        <v>-661.46371245663613</v>
      </c>
      <c r="K293" s="134">
        <f t="shared" ref="K293:K303" si="226">K292+J293</f>
        <v>-2402.1665726099163</v>
      </c>
      <c r="L293" s="174">
        <f t="shared" si="221"/>
        <v>2103900.1413035365</v>
      </c>
      <c r="M293" s="135">
        <f t="shared" ref="M293:M303" si="227">M292+L293</f>
        <v>7640507.7049183901</v>
      </c>
      <c r="N293" s="179"/>
      <c r="O293" s="133">
        <v>2103900.1413035244</v>
      </c>
      <c r="P293" s="134">
        <f t="shared" ref="P293:P303" si="228">P292+O293</f>
        <v>7640507.7049183846</v>
      </c>
      <c r="Q293" s="135"/>
      <c r="R293" s="133">
        <v>0</v>
      </c>
      <c r="S293" s="134">
        <f t="shared" ref="S293:S303" si="229">R293+S292</f>
        <v>0</v>
      </c>
      <c r="T293" s="133">
        <f t="shared" si="222"/>
        <v>2103900.1413035244</v>
      </c>
      <c r="U293" s="191">
        <f t="shared" si="222"/>
        <v>7640507.7049183846</v>
      </c>
      <c r="V293" s="133">
        <v>109715.56</v>
      </c>
      <c r="W293" s="134">
        <f t="shared" ref="W293:W303" si="230">W292+V293</f>
        <v>231186.36</v>
      </c>
      <c r="X293" s="133">
        <f t="shared" si="223"/>
        <v>109715.56</v>
      </c>
      <c r="Y293" s="179">
        <f t="shared" ref="Y293:Y303" si="231">X293+Y292</f>
        <v>231186.36</v>
      </c>
      <c r="Z293" s="182"/>
      <c r="AA293" s="135"/>
      <c r="AB293" s="177"/>
      <c r="AC293" s="185"/>
    </row>
    <row r="294" spans="1:31" s="107" customFormat="1" ht="13.5" customHeight="1" x14ac:dyDescent="0.2">
      <c r="A294" s="122">
        <v>20</v>
      </c>
      <c r="B294" s="162">
        <v>44256</v>
      </c>
      <c r="C294" s="178"/>
      <c r="D294" s="133">
        <v>71284087.680000022</v>
      </c>
      <c r="E294" s="134">
        <f t="shared" si="224"/>
        <v>219881421.01999998</v>
      </c>
      <c r="F294" s="135">
        <v>67552631.491176993</v>
      </c>
      <c r="G294" s="134">
        <f t="shared" si="225"/>
        <v>208507054.95968598</v>
      </c>
      <c r="H294" s="177">
        <f t="shared" si="220"/>
        <v>3731456.1888230294</v>
      </c>
      <c r="I294" s="135">
        <f t="shared" si="220"/>
        <v>11374366.060314</v>
      </c>
      <c r="J294" s="133">
        <v>-1172.7966801468283</v>
      </c>
      <c r="K294" s="135">
        <f t="shared" si="226"/>
        <v>-3574.9632527567446</v>
      </c>
      <c r="L294" s="133">
        <f t="shared" si="221"/>
        <v>3730283.3921428826</v>
      </c>
      <c r="M294" s="135">
        <f t="shared" si="227"/>
        <v>11370791.097061273</v>
      </c>
      <c r="N294" s="135"/>
      <c r="O294" s="133">
        <v>3730283.3921428919</v>
      </c>
      <c r="P294" s="135">
        <f t="shared" si="228"/>
        <v>11370791.097061276</v>
      </c>
      <c r="Q294" s="135"/>
      <c r="R294" s="133">
        <v>0</v>
      </c>
      <c r="S294" s="135">
        <f t="shared" si="229"/>
        <v>0</v>
      </c>
      <c r="T294" s="133">
        <f t="shared" si="222"/>
        <v>3730283.3921428919</v>
      </c>
      <c r="U294" s="192">
        <f t="shared" si="222"/>
        <v>11370791.097061276</v>
      </c>
      <c r="V294" s="133">
        <v>121470.8</v>
      </c>
      <c r="W294" s="135">
        <f t="shared" si="230"/>
        <v>352657.16</v>
      </c>
      <c r="X294" s="133">
        <f t="shared" si="223"/>
        <v>121470.8</v>
      </c>
      <c r="Y294" s="134">
        <f t="shared" si="231"/>
        <v>352657.16</v>
      </c>
      <c r="Z294" s="182"/>
      <c r="AA294" s="135"/>
      <c r="AB294" s="177"/>
      <c r="AC294" s="185"/>
    </row>
    <row r="295" spans="1:31" s="107" customFormat="1" ht="13.5" customHeight="1" x14ac:dyDescent="0.2">
      <c r="A295" s="122">
        <v>20</v>
      </c>
      <c r="B295" s="162">
        <v>44287</v>
      </c>
      <c r="C295" s="178"/>
      <c r="D295" s="133">
        <v>54378822</v>
      </c>
      <c r="E295" s="134">
        <f t="shared" si="224"/>
        <v>274260243.01999998</v>
      </c>
      <c r="F295" s="135">
        <v>55457975.178070001</v>
      </c>
      <c r="G295" s="134">
        <f t="shared" si="225"/>
        <v>263965030.13775599</v>
      </c>
      <c r="H295" s="174">
        <f t="shared" si="220"/>
        <v>-1079153.1780700013</v>
      </c>
      <c r="I295" s="179">
        <f t="shared" si="220"/>
        <v>10295212.882243991</v>
      </c>
      <c r="J295" s="174">
        <v>339.17784386733547</v>
      </c>
      <c r="K295" s="134">
        <f t="shared" si="226"/>
        <v>-3235.7854088894092</v>
      </c>
      <c r="L295" s="174">
        <f t="shared" si="221"/>
        <v>-1078814.000226134</v>
      </c>
      <c r="M295" s="135">
        <f t="shared" si="227"/>
        <v>10291977.096835138</v>
      </c>
      <c r="N295" s="177"/>
      <c r="O295" s="133">
        <v>-1078814.00022614</v>
      </c>
      <c r="P295" s="134">
        <f t="shared" si="228"/>
        <v>10291977.096835136</v>
      </c>
      <c r="Q295" s="135"/>
      <c r="R295" s="133">
        <v>0</v>
      </c>
      <c r="S295" s="134">
        <f t="shared" si="229"/>
        <v>0</v>
      </c>
      <c r="T295" s="133">
        <f t="shared" si="222"/>
        <v>-1078814.00022614</v>
      </c>
      <c r="U295" s="191">
        <f t="shared" si="222"/>
        <v>10291977.096835136</v>
      </c>
      <c r="V295" s="133">
        <v>117552.39</v>
      </c>
      <c r="W295" s="134">
        <f t="shared" si="230"/>
        <v>470209.55</v>
      </c>
      <c r="X295" s="133">
        <f t="shared" si="223"/>
        <v>117552.39</v>
      </c>
      <c r="Y295" s="179">
        <f t="shared" si="231"/>
        <v>470209.55</v>
      </c>
      <c r="Z295" s="182"/>
      <c r="AA295" s="135"/>
      <c r="AB295" s="177"/>
      <c r="AC295" s="185"/>
    </row>
    <row r="296" spans="1:31" s="107" customFormat="1" ht="13.5" customHeight="1" x14ac:dyDescent="0.2">
      <c r="A296" s="122">
        <v>20</v>
      </c>
      <c r="B296" s="162">
        <v>44317</v>
      </c>
      <c r="C296" s="178"/>
      <c r="D296" s="133">
        <v>55481396.600000001</v>
      </c>
      <c r="E296" s="134">
        <f t="shared" si="224"/>
        <v>329741639.62</v>
      </c>
      <c r="F296" s="133">
        <v>48615122.417084813</v>
      </c>
      <c r="G296" s="134">
        <f t="shared" si="225"/>
        <v>312580152.5548408</v>
      </c>
      <c r="H296" s="133">
        <f t="shared" si="220"/>
        <v>6866274.1829151884</v>
      </c>
      <c r="I296" s="134">
        <f t="shared" si="220"/>
        <v>17161487.065159202</v>
      </c>
      <c r="J296" s="133">
        <v>-2158.0699756899849</v>
      </c>
      <c r="K296" s="134">
        <f t="shared" si="226"/>
        <v>-5393.855384579394</v>
      </c>
      <c r="L296" s="133">
        <f t="shared" si="221"/>
        <v>6864116.1129394984</v>
      </c>
      <c r="M296" s="135">
        <f t="shared" si="227"/>
        <v>17156093.209774636</v>
      </c>
      <c r="N296" s="135"/>
      <c r="O296" s="133">
        <v>6786069.5080521852</v>
      </c>
      <c r="P296" s="134">
        <f t="shared" si="228"/>
        <v>17078046.604887322</v>
      </c>
      <c r="Q296" s="135"/>
      <c r="R296" s="133">
        <v>78046.604887321591</v>
      </c>
      <c r="S296" s="134">
        <f t="shared" si="229"/>
        <v>78046.604887321591</v>
      </c>
      <c r="T296" s="133">
        <f t="shared" si="222"/>
        <v>6864116.1129395068</v>
      </c>
      <c r="U296" s="191">
        <f t="shared" si="222"/>
        <v>17156093.209774643</v>
      </c>
      <c r="V296" s="133">
        <v>121477.75</v>
      </c>
      <c r="W296" s="134">
        <f t="shared" si="230"/>
        <v>591687.30000000005</v>
      </c>
      <c r="X296" s="133">
        <f t="shared" si="223"/>
        <v>199524.35488732159</v>
      </c>
      <c r="Y296" s="179">
        <f t="shared" si="231"/>
        <v>669733.90488732164</v>
      </c>
      <c r="Z296" s="182"/>
      <c r="AA296" s="135"/>
      <c r="AB296" s="177"/>
      <c r="AC296" s="185"/>
    </row>
    <row r="297" spans="1:31" s="107" customFormat="1" ht="12.75" customHeight="1" x14ac:dyDescent="0.2">
      <c r="A297" s="122">
        <v>20</v>
      </c>
      <c r="B297" s="162">
        <v>44348</v>
      </c>
      <c r="C297" s="109"/>
      <c r="D297" s="174">
        <v>69036897</v>
      </c>
      <c r="E297" s="134">
        <f t="shared" si="224"/>
        <v>398778536.62</v>
      </c>
      <c r="F297" s="133">
        <v>55689066.571189269</v>
      </c>
      <c r="G297" s="134">
        <f t="shared" si="225"/>
        <v>368269219.12603009</v>
      </c>
      <c r="H297" s="133">
        <f t="shared" si="220"/>
        <v>13347830.428810731</v>
      </c>
      <c r="I297" s="134">
        <f t="shared" si="220"/>
        <v>30509317.493969917</v>
      </c>
      <c r="J297" s="133">
        <v>-4195.2231037747115</v>
      </c>
      <c r="K297" s="134">
        <f t="shared" si="226"/>
        <v>-9589.0784883541055</v>
      </c>
      <c r="L297" s="133">
        <f t="shared" si="221"/>
        <v>13343635.205706956</v>
      </c>
      <c r="M297" s="135">
        <f t="shared" si="227"/>
        <v>30499728.41548159</v>
      </c>
      <c r="N297" s="135"/>
      <c r="O297" s="133">
        <v>6671817.602853477</v>
      </c>
      <c r="P297" s="134">
        <f t="shared" si="228"/>
        <v>23749864.207740799</v>
      </c>
      <c r="Q297" s="135"/>
      <c r="R297" s="133">
        <v>6671817.602853477</v>
      </c>
      <c r="S297" s="134">
        <f t="shared" si="229"/>
        <v>6749864.2077407986</v>
      </c>
      <c r="T297" s="133">
        <f t="shared" si="222"/>
        <v>13343635.205706954</v>
      </c>
      <c r="U297" s="191">
        <f t="shared" si="222"/>
        <v>30499728.415481597</v>
      </c>
      <c r="V297" s="133">
        <v>118354.94</v>
      </c>
      <c r="W297" s="134">
        <f t="shared" si="230"/>
        <v>710042.24</v>
      </c>
      <c r="X297" s="133">
        <f t="shared" si="223"/>
        <v>6790172.5428534774</v>
      </c>
      <c r="Y297" s="179">
        <f t="shared" si="231"/>
        <v>7459906.4477407988</v>
      </c>
      <c r="Z297" s="182"/>
      <c r="AA297" s="135"/>
      <c r="AB297" s="177"/>
      <c r="AC297" s="185"/>
    </row>
    <row r="298" spans="1:31" s="107" customFormat="1" ht="12.75" customHeight="1" x14ac:dyDescent="0.2">
      <c r="A298" s="122">
        <v>20</v>
      </c>
      <c r="B298" s="162">
        <v>44378</v>
      </c>
      <c r="C298" s="178"/>
      <c r="D298" s="174">
        <v>81653742.599999994</v>
      </c>
      <c r="E298" s="134">
        <f t="shared" si="224"/>
        <v>480432279.22000003</v>
      </c>
      <c r="F298" s="133">
        <v>57986855.571651995</v>
      </c>
      <c r="G298" s="134">
        <f t="shared" si="225"/>
        <v>426256074.69768208</v>
      </c>
      <c r="H298" s="133">
        <f t="shared" si="220"/>
        <v>23666887.028347999</v>
      </c>
      <c r="I298" s="134">
        <f t="shared" si="220"/>
        <v>54176204.522317946</v>
      </c>
      <c r="J298" s="133">
        <v>-8860.4091656729579</v>
      </c>
      <c r="K298" s="134">
        <f t="shared" si="226"/>
        <v>-18449.487654027063</v>
      </c>
      <c r="L298" s="133">
        <f t="shared" si="221"/>
        <v>23658026.619182326</v>
      </c>
      <c r="M298" s="135">
        <f t="shared" si="227"/>
        <v>54157755.034663916</v>
      </c>
      <c r="N298" s="135"/>
      <c r="O298" s="225">
        <v>6165911.2957255989</v>
      </c>
      <c r="P298" s="134">
        <f t="shared" si="228"/>
        <v>29915775.503466398</v>
      </c>
      <c r="Q298" s="135"/>
      <c r="R298" s="225">
        <v>17492115.32345672</v>
      </c>
      <c r="S298" s="134">
        <f t="shared" si="229"/>
        <v>24241979.531197518</v>
      </c>
      <c r="T298" s="133">
        <f t="shared" si="222"/>
        <v>23658026.619182318</v>
      </c>
      <c r="U298" s="191">
        <f t="shared" si="222"/>
        <v>54157755.034663916</v>
      </c>
      <c r="V298" s="225">
        <v>141659.80000000002</v>
      </c>
      <c r="W298" s="134">
        <f t="shared" si="230"/>
        <v>851702.04</v>
      </c>
      <c r="X298" s="133">
        <f t="shared" si="223"/>
        <v>17633775.12345672</v>
      </c>
      <c r="Y298" s="179">
        <f t="shared" si="231"/>
        <v>25093681.571197517</v>
      </c>
      <c r="Z298" s="182"/>
      <c r="AA298" s="135"/>
      <c r="AB298" s="177"/>
      <c r="AC298" s="185"/>
    </row>
    <row r="299" spans="1:31" s="107" customFormat="1" ht="12.75" customHeight="1" x14ac:dyDescent="0.2">
      <c r="A299" s="122">
        <v>20</v>
      </c>
      <c r="B299" s="162">
        <v>44409</v>
      </c>
      <c r="C299" s="178"/>
      <c r="D299" s="174">
        <v>62042873.300000004</v>
      </c>
      <c r="E299" s="134">
        <f t="shared" si="224"/>
        <v>542475152.51999998</v>
      </c>
      <c r="F299" s="133">
        <v>59871348.640732996</v>
      </c>
      <c r="G299" s="134">
        <f t="shared" si="225"/>
        <v>486127423.33841509</v>
      </c>
      <c r="H299" s="174">
        <f t="shared" si="220"/>
        <v>2171524.6592670083</v>
      </c>
      <c r="I299" s="179">
        <f t="shared" si="220"/>
        <v>56347729.181584895</v>
      </c>
      <c r="J299" s="174">
        <v>-812.97540193656459</v>
      </c>
      <c r="K299" s="134">
        <f t="shared" si="226"/>
        <v>-19262.463055963628</v>
      </c>
      <c r="L299" s="174">
        <f t="shared" si="221"/>
        <v>2170711.6838650717</v>
      </c>
      <c r="M299" s="135">
        <f t="shared" si="227"/>
        <v>56328466.718528986</v>
      </c>
      <c r="N299" s="177"/>
      <c r="O299" s="133">
        <v>217071.16838650405</v>
      </c>
      <c r="P299" s="134">
        <f t="shared" si="228"/>
        <v>30132846.671852902</v>
      </c>
      <c r="Q299" s="135"/>
      <c r="R299" s="133">
        <v>1953640.5154785663</v>
      </c>
      <c r="S299" s="134">
        <f t="shared" si="229"/>
        <v>26195620.046676084</v>
      </c>
      <c r="T299" s="133">
        <f t="shared" si="222"/>
        <v>2170711.6838650703</v>
      </c>
      <c r="U299" s="191">
        <f t="shared" si="222"/>
        <v>56328466.718528986</v>
      </c>
      <c r="V299" s="133">
        <v>188559.27</v>
      </c>
      <c r="W299" s="134">
        <f t="shared" si="230"/>
        <v>1040261.31</v>
      </c>
      <c r="X299" s="133">
        <f t="shared" si="223"/>
        <v>2142199.7854785663</v>
      </c>
      <c r="Y299" s="179">
        <f t="shared" si="231"/>
        <v>27235881.356676083</v>
      </c>
      <c r="Z299" s="182"/>
      <c r="AA299" s="135"/>
      <c r="AB299" s="177"/>
      <c r="AC299" s="185"/>
    </row>
    <row r="300" spans="1:31" s="107" customFormat="1" ht="12.75" customHeight="1" x14ac:dyDescent="0.2">
      <c r="A300" s="122">
        <v>20</v>
      </c>
      <c r="B300" s="162">
        <v>44440</v>
      </c>
      <c r="C300" s="178"/>
      <c r="D300" s="174">
        <v>47613269</v>
      </c>
      <c r="E300" s="134">
        <f t="shared" si="224"/>
        <v>590088421.51999998</v>
      </c>
      <c r="F300" s="133">
        <v>54204222.459764995</v>
      </c>
      <c r="G300" s="134">
        <f t="shared" si="225"/>
        <v>540331645.7981801</v>
      </c>
      <c r="H300" s="174">
        <f t="shared" si="220"/>
        <v>-6590953.4597649947</v>
      </c>
      <c r="I300" s="179">
        <f t="shared" si="220"/>
        <v>49756775.721819878</v>
      </c>
      <c r="J300" s="174">
        <v>2467.521156267263</v>
      </c>
      <c r="K300" s="134">
        <f t="shared" si="226"/>
        <v>-16794.941899696365</v>
      </c>
      <c r="L300" s="174">
        <f t="shared" si="221"/>
        <v>-6588485.9386087274</v>
      </c>
      <c r="M300" s="135">
        <f t="shared" si="227"/>
        <v>49739980.779920258</v>
      </c>
      <c r="N300" s="177"/>
      <c r="O300" s="133">
        <v>-658848.59386087954</v>
      </c>
      <c r="P300" s="134">
        <f t="shared" si="228"/>
        <v>29473998.077992022</v>
      </c>
      <c r="Q300" s="135"/>
      <c r="R300" s="133">
        <v>-5929637.3447478563</v>
      </c>
      <c r="S300" s="134">
        <f t="shared" si="229"/>
        <v>20265982.701928228</v>
      </c>
      <c r="T300" s="133">
        <f t="shared" si="222"/>
        <v>-6588485.9386087358</v>
      </c>
      <c r="U300" s="191">
        <f t="shared" si="222"/>
        <v>49739980.77992025</v>
      </c>
      <c r="V300" s="133">
        <v>186999.02000000002</v>
      </c>
      <c r="W300" s="134">
        <f t="shared" si="230"/>
        <v>1227260.33</v>
      </c>
      <c r="X300" s="133">
        <f t="shared" si="223"/>
        <v>-5742638.3247478567</v>
      </c>
      <c r="Y300" s="179">
        <f t="shared" si="231"/>
        <v>21493243.031928226</v>
      </c>
      <c r="Z300" s="182"/>
      <c r="AA300" s="135"/>
      <c r="AB300" s="177"/>
      <c r="AC300" s="185"/>
    </row>
    <row r="301" spans="1:31" s="107" customFormat="1" ht="12.75" customHeight="1" x14ac:dyDescent="0.2">
      <c r="A301" s="122">
        <v>20</v>
      </c>
      <c r="B301" s="162">
        <v>44470</v>
      </c>
      <c r="C301" s="178"/>
      <c r="D301" s="174">
        <v>67819542.599999994</v>
      </c>
      <c r="E301" s="134">
        <f t="shared" si="224"/>
        <v>657907964.12</v>
      </c>
      <c r="F301" s="133">
        <v>64061949.840825997</v>
      </c>
      <c r="G301" s="134">
        <f t="shared" si="225"/>
        <v>604393595.63900614</v>
      </c>
      <c r="H301" s="174">
        <f t="shared" si="220"/>
        <v>3757592.7591739967</v>
      </c>
      <c r="I301" s="179">
        <f t="shared" si="220"/>
        <v>53514368.480993867</v>
      </c>
      <c r="J301" s="133">
        <v>-1406.7675771797076</v>
      </c>
      <c r="K301" s="134">
        <f t="shared" si="226"/>
        <v>-18201.709476876073</v>
      </c>
      <c r="L301" s="174">
        <f t="shared" si="221"/>
        <v>3756185.991596817</v>
      </c>
      <c r="M301" s="135">
        <f t="shared" si="227"/>
        <v>53496166.771517076</v>
      </c>
      <c r="N301" s="177"/>
      <c r="O301" s="133">
        <v>375618.59915968776</v>
      </c>
      <c r="P301" s="134">
        <f t="shared" si="228"/>
        <v>29849616.67715171</v>
      </c>
      <c r="Q301" s="135"/>
      <c r="R301" s="133">
        <v>3380567.3924371302</v>
      </c>
      <c r="S301" s="134">
        <f t="shared" si="229"/>
        <v>23646550.094365358</v>
      </c>
      <c r="T301" s="133">
        <f t="shared" si="222"/>
        <v>3756185.991596818</v>
      </c>
      <c r="U301" s="191">
        <f t="shared" si="222"/>
        <v>53496166.771517068</v>
      </c>
      <c r="V301" s="133">
        <v>177711.47999999998</v>
      </c>
      <c r="W301" s="134">
        <f t="shared" si="230"/>
        <v>1404971.81</v>
      </c>
      <c r="X301" s="133">
        <f t="shared" si="223"/>
        <v>3558278.8724371302</v>
      </c>
      <c r="Y301" s="179">
        <f t="shared" si="231"/>
        <v>25051521.904365357</v>
      </c>
      <c r="Z301" s="182"/>
      <c r="AA301" s="135"/>
      <c r="AB301" s="177"/>
      <c r="AC301" s="185"/>
    </row>
    <row r="302" spans="1:31" s="107" customFormat="1" ht="12.75" customHeight="1" x14ac:dyDescent="0.2">
      <c r="A302" s="122">
        <v>20</v>
      </c>
      <c r="B302" s="162">
        <v>44501</v>
      </c>
      <c r="C302" s="178"/>
      <c r="D302" s="174">
        <v>70293164.450000018</v>
      </c>
      <c r="E302" s="134">
        <f t="shared" si="224"/>
        <v>728201128.57000005</v>
      </c>
      <c r="F302" s="133">
        <v>68579744.455393568</v>
      </c>
      <c r="G302" s="134">
        <f t="shared" si="225"/>
        <v>672973340.09439969</v>
      </c>
      <c r="H302" s="174">
        <f t="shared" si="220"/>
        <v>1713419.9946064502</v>
      </c>
      <c r="I302" s="134">
        <f t="shared" si="220"/>
        <v>55227788.475600362</v>
      </c>
      <c r="J302" s="133">
        <v>-641.4701775808353</v>
      </c>
      <c r="K302" s="134">
        <f t="shared" si="226"/>
        <v>-18843.179654456908</v>
      </c>
      <c r="L302" s="174">
        <f t="shared" si="221"/>
        <v>1712778.5244288694</v>
      </c>
      <c r="M302" s="135">
        <f t="shared" si="227"/>
        <v>55208945.295945942</v>
      </c>
      <c r="N302" s="177"/>
      <c r="O302" s="133">
        <v>171277.85244289041</v>
      </c>
      <c r="P302" s="134">
        <f t="shared" si="228"/>
        <v>30020894.5295946</v>
      </c>
      <c r="Q302" s="135"/>
      <c r="R302" s="133">
        <v>1541500.6719859838</v>
      </c>
      <c r="S302" s="134">
        <f t="shared" si="229"/>
        <v>25188050.766351342</v>
      </c>
      <c r="T302" s="133">
        <f t="shared" si="222"/>
        <v>1712778.5244288743</v>
      </c>
      <c r="U302" s="191">
        <f t="shared" si="222"/>
        <v>55208945.295945942</v>
      </c>
      <c r="V302" s="133">
        <v>180855.09</v>
      </c>
      <c r="W302" s="134">
        <f t="shared" si="230"/>
        <v>1585826.9000000001</v>
      </c>
      <c r="X302" s="133">
        <f t="shared" si="223"/>
        <v>1722355.7619859839</v>
      </c>
      <c r="Y302" s="179">
        <f t="shared" si="231"/>
        <v>26773877.666351341</v>
      </c>
      <c r="Z302" s="182"/>
      <c r="AA302" s="135"/>
      <c r="AB302" s="177"/>
      <c r="AC302" s="185"/>
    </row>
    <row r="303" spans="1:31" s="107" customFormat="1" ht="12.75" customHeight="1" x14ac:dyDescent="0.2">
      <c r="A303" s="122">
        <v>20</v>
      </c>
      <c r="B303" s="162">
        <v>44531</v>
      </c>
      <c r="C303" s="178"/>
      <c r="D303" s="174">
        <v>96995754.599999994</v>
      </c>
      <c r="E303" s="134">
        <f t="shared" si="224"/>
        <v>825196883.17000008</v>
      </c>
      <c r="F303" s="133">
        <v>84197668.749439374</v>
      </c>
      <c r="G303" s="134">
        <f t="shared" si="225"/>
        <v>757171008.84383905</v>
      </c>
      <c r="H303" s="174">
        <f t="shared" si="220"/>
        <v>12798085.85056062</v>
      </c>
      <c r="I303" s="179">
        <f t="shared" si="220"/>
        <v>68025874.326161027</v>
      </c>
      <c r="J303" s="133">
        <v>-4791.3473807331175</v>
      </c>
      <c r="K303" s="134">
        <f t="shared" si="226"/>
        <v>-23634.527035190025</v>
      </c>
      <c r="L303" s="174">
        <f t="shared" si="221"/>
        <v>12793294.503179887</v>
      </c>
      <c r="M303" s="135">
        <f t="shared" si="227"/>
        <v>68002239.799125835</v>
      </c>
      <c r="N303" s="177"/>
      <c r="O303" s="133">
        <v>1279329.4503179789</v>
      </c>
      <c r="P303" s="134">
        <f t="shared" si="228"/>
        <v>31300223.979912579</v>
      </c>
      <c r="Q303" s="135"/>
      <c r="R303" s="133">
        <v>11513965.052861914</v>
      </c>
      <c r="S303" s="134">
        <f t="shared" si="229"/>
        <v>36702015.819213256</v>
      </c>
      <c r="T303" s="133">
        <f t="shared" si="222"/>
        <v>12793294.503179893</v>
      </c>
      <c r="U303" s="191">
        <f t="shared" si="222"/>
        <v>68002239.799125835</v>
      </c>
      <c r="V303" s="133">
        <v>70551.14</v>
      </c>
      <c r="W303" s="134">
        <f t="shared" si="230"/>
        <v>1656378.04</v>
      </c>
      <c r="X303" s="133">
        <f t="shared" si="223"/>
        <v>11584516.192861915</v>
      </c>
      <c r="Y303" s="179">
        <f t="shared" si="231"/>
        <v>38358393.859213255</v>
      </c>
      <c r="Z303" s="182"/>
      <c r="AA303" s="135"/>
      <c r="AB303" s="177"/>
      <c r="AC303" s="185"/>
    </row>
    <row r="304" spans="1:31" s="107" customFormat="1" ht="10.5" customHeight="1" x14ac:dyDescent="0.2">
      <c r="A304" s="122"/>
      <c r="B304" s="162"/>
      <c r="C304" s="178"/>
      <c r="D304" s="173"/>
      <c r="E304" s="176"/>
      <c r="F304" s="176"/>
      <c r="G304" s="176"/>
      <c r="H304" s="173"/>
      <c r="I304" s="173"/>
      <c r="J304" s="176"/>
      <c r="K304" s="176"/>
      <c r="L304" s="173"/>
      <c r="M304" s="176"/>
      <c r="N304" s="173"/>
      <c r="O304" s="176"/>
      <c r="P304" s="176"/>
      <c r="Q304" s="176"/>
      <c r="R304" s="176"/>
      <c r="S304" s="176"/>
      <c r="T304" s="176"/>
      <c r="U304" s="201"/>
      <c r="V304" s="173"/>
      <c r="W304" s="176"/>
      <c r="X304" s="176"/>
      <c r="Y304" s="173"/>
      <c r="Z304" s="182"/>
      <c r="AA304" s="135"/>
      <c r="AB304" s="177"/>
      <c r="AC304" s="185"/>
    </row>
    <row r="305" spans="1:29" s="185" customFormat="1" ht="17.100000000000001" hidden="1" customHeight="1" x14ac:dyDescent="0.2">
      <c r="A305" s="226"/>
      <c r="B305" s="214"/>
      <c r="C305" s="178"/>
      <c r="D305" s="223" t="s">
        <v>148</v>
      </c>
      <c r="E305" s="135"/>
      <c r="F305" s="223" t="s">
        <v>149</v>
      </c>
      <c r="G305" s="135"/>
      <c r="H305" s="223" t="s">
        <v>150</v>
      </c>
      <c r="I305" s="177"/>
      <c r="J305" s="177"/>
      <c r="K305" s="135"/>
      <c r="L305" s="223" t="s">
        <v>151</v>
      </c>
      <c r="M305" s="223" t="s">
        <v>152</v>
      </c>
      <c r="N305" s="177"/>
      <c r="O305" s="223" t="s">
        <v>153</v>
      </c>
      <c r="P305" s="135"/>
      <c r="Q305" s="135"/>
      <c r="R305" s="223" t="s">
        <v>154</v>
      </c>
      <c r="S305" s="135"/>
      <c r="T305" s="135"/>
      <c r="U305" s="192"/>
      <c r="V305" s="223">
        <v>6</v>
      </c>
      <c r="W305" s="135"/>
      <c r="X305" s="135"/>
      <c r="Y305" s="177"/>
      <c r="Z305" s="182"/>
      <c r="AA305" s="135"/>
      <c r="AB305" s="177"/>
    </row>
    <row r="306" spans="1:29" s="107" customFormat="1" ht="21.75" hidden="1" customHeight="1" x14ac:dyDescent="0.2">
      <c r="A306" s="216"/>
      <c r="B306" s="162"/>
      <c r="C306" s="178"/>
      <c r="D306" s="177"/>
      <c r="E306" s="135"/>
      <c r="F306" s="135"/>
      <c r="G306" s="135"/>
      <c r="H306" s="177"/>
      <c r="I306" s="177"/>
      <c r="J306" s="177"/>
      <c r="K306" s="135"/>
      <c r="L306" s="224" t="s">
        <v>155</v>
      </c>
      <c r="M306" s="135"/>
      <c r="N306" s="177"/>
      <c r="O306" s="224" t="s">
        <v>156</v>
      </c>
      <c r="P306" s="135"/>
      <c r="Q306" s="135"/>
      <c r="R306" s="224" t="s">
        <v>157</v>
      </c>
      <c r="S306" s="135"/>
      <c r="T306" s="135"/>
      <c r="U306" s="192"/>
      <c r="V306" s="224" t="s">
        <v>158</v>
      </c>
      <c r="W306" s="135"/>
      <c r="X306" s="135"/>
      <c r="Y306" s="177"/>
      <c r="Z306" s="182"/>
      <c r="AA306" s="135"/>
      <c r="AB306" s="177"/>
      <c r="AC306" s="185"/>
    </row>
    <row r="307" spans="1:29" s="107" customFormat="1" ht="18" hidden="1" customHeight="1" x14ac:dyDescent="0.2">
      <c r="A307" s="216"/>
      <c r="B307" s="162"/>
      <c r="C307" s="178"/>
      <c r="D307" s="177"/>
      <c r="E307" s="135"/>
      <c r="F307" s="135"/>
      <c r="G307" s="135"/>
      <c r="H307" s="177"/>
      <c r="I307" s="177"/>
      <c r="J307" s="177"/>
      <c r="K307" s="135"/>
      <c r="L307" s="227"/>
      <c r="M307" s="135"/>
      <c r="N307" s="177"/>
      <c r="O307" s="227"/>
      <c r="P307" s="135"/>
      <c r="Q307" s="135"/>
      <c r="R307" s="227"/>
      <c r="S307" s="135"/>
      <c r="T307" s="135"/>
      <c r="U307" s="192"/>
      <c r="V307" s="227"/>
      <c r="W307" s="135"/>
      <c r="X307" s="135"/>
      <c r="Y307" s="177"/>
      <c r="Z307" s="182"/>
      <c r="AA307" s="135"/>
      <c r="AB307" s="177"/>
      <c r="AC307" s="185"/>
    </row>
    <row r="308" spans="1:29" s="107" customFormat="1" ht="15" hidden="1" customHeight="1" x14ac:dyDescent="0.2">
      <c r="A308" s="122"/>
      <c r="B308" s="162"/>
      <c r="C308" s="178"/>
      <c r="D308" s="218" t="s">
        <v>159</v>
      </c>
      <c r="E308" s="135"/>
      <c r="F308" s="135"/>
      <c r="G308" s="135"/>
      <c r="H308" s="177"/>
      <c r="I308" s="177"/>
      <c r="J308" s="177"/>
      <c r="K308" s="135"/>
      <c r="L308" s="177"/>
      <c r="M308" s="135"/>
      <c r="N308" s="177"/>
      <c r="O308" s="135"/>
      <c r="P308" s="135"/>
      <c r="Q308" s="135"/>
      <c r="R308" s="135"/>
      <c r="S308" s="135"/>
      <c r="T308" s="135"/>
      <c r="U308" s="192"/>
      <c r="V308" s="177"/>
      <c r="W308" s="135"/>
      <c r="X308" s="135"/>
      <c r="Y308" s="177"/>
      <c r="Z308" s="182"/>
      <c r="AA308" s="135"/>
      <c r="AB308" s="177"/>
      <c r="AC308" s="185"/>
    </row>
    <row r="309" spans="1:29" s="107" customFormat="1" ht="9" customHeight="1" x14ac:dyDescent="0.2">
      <c r="A309" s="122"/>
      <c r="B309" s="162"/>
      <c r="C309" s="178"/>
      <c r="D309" s="218"/>
      <c r="E309" s="135"/>
      <c r="F309" s="135"/>
      <c r="G309" s="135"/>
      <c r="H309" s="177"/>
      <c r="I309" s="177"/>
      <c r="J309" s="177"/>
      <c r="K309" s="135"/>
      <c r="L309" s="177"/>
      <c r="M309" s="135"/>
      <c r="N309" s="177"/>
      <c r="O309" s="135"/>
      <c r="P309" s="135"/>
      <c r="Q309" s="135"/>
      <c r="R309" s="135"/>
      <c r="S309" s="135"/>
      <c r="T309" s="135"/>
      <c r="U309" s="192"/>
      <c r="V309" s="177"/>
      <c r="W309" s="135"/>
      <c r="X309" s="135"/>
      <c r="Y309" s="177"/>
      <c r="Z309" s="182"/>
      <c r="AA309" s="135"/>
      <c r="AB309" s="177"/>
      <c r="AC309" s="185"/>
    </row>
    <row r="310" spans="1:29" s="107" customFormat="1" ht="15.75" customHeight="1" thickBot="1" x14ac:dyDescent="0.25">
      <c r="A310" s="122"/>
      <c r="B310" s="228"/>
      <c r="C310" s="178"/>
      <c r="D310" s="156"/>
      <c r="E310" s="135"/>
      <c r="F310" s="135"/>
      <c r="G310" s="135"/>
      <c r="H310" s="177"/>
      <c r="I310" s="135"/>
      <c r="J310" s="177"/>
      <c r="K310" s="135"/>
      <c r="L310" s="177"/>
      <c r="M310" s="135"/>
      <c r="N310" s="177"/>
      <c r="O310" s="135"/>
      <c r="P310" s="229">
        <f>P260+P273+P288+P303</f>
        <v>108805228.96973146</v>
      </c>
      <c r="Q310" s="135"/>
      <c r="R310" s="135"/>
      <c r="S310" s="229">
        <f>S260+S273+S275+S288+S290+S303</f>
        <v>36702015.763286062</v>
      </c>
      <c r="T310" s="135"/>
      <c r="U310" s="192"/>
      <c r="V310" s="177"/>
      <c r="W310" s="229">
        <f>W260+W273+W275+W288+W290+W303</f>
        <v>1656378.4500000027</v>
      </c>
      <c r="X310" s="135"/>
      <c r="Y310" s="229">
        <f>Y245+Y258+Y273+Y288+Y275+Y290+Y303-1</f>
        <v>38358394.213286072</v>
      </c>
      <c r="Z310" s="182"/>
      <c r="AA310" s="135"/>
      <c r="AB310" s="177"/>
      <c r="AC310" s="185"/>
    </row>
    <row r="311" spans="1:29" s="107" customFormat="1" ht="13.7" customHeight="1" thickTop="1" x14ac:dyDescent="0.2">
      <c r="A311" s="122"/>
      <c r="B311" s="228"/>
      <c r="C311" s="178"/>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82"/>
      <c r="AA311" s="135"/>
      <c r="AB311" s="177"/>
      <c r="AC311" s="185"/>
    </row>
    <row r="312" spans="1:29" s="107" customFormat="1" ht="13.5" hidden="1" customHeight="1" x14ac:dyDescent="0.2">
      <c r="A312" s="122"/>
      <c r="B312" s="228"/>
      <c r="C312" s="178"/>
      <c r="D312" s="136"/>
      <c r="E312" s="135"/>
      <c r="F312" s="135"/>
      <c r="G312" s="135"/>
      <c r="H312" s="177"/>
      <c r="I312" s="135"/>
      <c r="J312" s="177"/>
      <c r="K312" s="135"/>
      <c r="L312" s="177"/>
      <c r="M312" s="135"/>
      <c r="N312" s="177"/>
      <c r="O312" s="135"/>
      <c r="P312" s="230">
        <v>85861285.317462802</v>
      </c>
      <c r="Q312" s="148"/>
      <c r="R312" s="135"/>
      <c r="S312" s="230"/>
      <c r="T312" s="135"/>
      <c r="U312" s="192"/>
      <c r="V312" s="177"/>
      <c r="W312" s="230">
        <v>3133527.41</v>
      </c>
      <c r="X312" s="135"/>
      <c r="Y312" s="230">
        <v>56189509.129886806</v>
      </c>
      <c r="Z312" s="182"/>
      <c r="AA312" s="135"/>
      <c r="AB312" s="177"/>
      <c r="AC312" s="185"/>
    </row>
    <row r="313" spans="1:29" s="107" customFormat="1" ht="13.7" hidden="1" customHeight="1" x14ac:dyDescent="0.2">
      <c r="A313" s="122"/>
      <c r="B313" s="228"/>
      <c r="C313" s="178"/>
      <c r="D313" s="177"/>
      <c r="E313" s="135"/>
      <c r="F313" s="135"/>
      <c r="G313" s="135"/>
      <c r="H313" s="177"/>
      <c r="I313" s="181"/>
      <c r="J313" s="177"/>
      <c r="K313" s="135"/>
      <c r="L313" s="177"/>
      <c r="M313" s="135"/>
      <c r="N313" s="177"/>
      <c r="O313" s="135"/>
      <c r="P313" s="130">
        <f>P310-P312</f>
        <v>22943943.652268663</v>
      </c>
      <c r="Q313" s="148"/>
      <c r="R313" s="135"/>
      <c r="S313" s="130"/>
      <c r="T313" s="135"/>
      <c r="U313" s="192"/>
      <c r="V313" s="177"/>
      <c r="W313" s="130">
        <f>W310-W312</f>
        <v>-1477148.9599999974</v>
      </c>
      <c r="X313" s="135"/>
      <c r="Y313" s="130">
        <f>Y310-Y312</f>
        <v>-17831114.916600734</v>
      </c>
      <c r="Z313" s="182"/>
      <c r="AA313" s="135"/>
      <c r="AB313" s="177"/>
      <c r="AC313" s="185"/>
    </row>
    <row r="314" spans="1:29" x14ac:dyDescent="0.25">
      <c r="A314" s="105"/>
      <c r="B314" s="105"/>
      <c r="C314" s="105" t="s">
        <v>160</v>
      </c>
      <c r="D314" s="231"/>
      <c r="E314" s="231"/>
      <c r="F314" s="231"/>
      <c r="G314" s="231"/>
      <c r="H314" s="231"/>
      <c r="I314" s="232"/>
      <c r="J314" s="105"/>
      <c r="K314" s="105"/>
      <c r="L314" s="105"/>
      <c r="M314" s="232"/>
      <c r="N314" s="105"/>
      <c r="O314" s="232"/>
      <c r="P314" s="105"/>
      <c r="Q314" s="105"/>
      <c r="R314" s="107"/>
      <c r="S314" s="232"/>
      <c r="T314" s="233"/>
      <c r="U314" s="234"/>
      <c r="V314" s="105"/>
      <c r="W314" s="232"/>
      <c r="X314" s="105"/>
      <c r="Y314" s="105"/>
      <c r="Z314" s="105"/>
      <c r="AA314" s="105"/>
      <c r="AB314" s="105"/>
      <c r="AC314" s="105"/>
    </row>
    <row r="315" spans="1:29" ht="8.25" customHeight="1" x14ac:dyDescent="0.25">
      <c r="A315" s="105"/>
      <c r="B315" s="105"/>
      <c r="C315" s="231"/>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row>
    <row r="316" spans="1:29" ht="53.25" customHeight="1" x14ac:dyDescent="0.25">
      <c r="A316" s="105"/>
      <c r="B316" s="105"/>
      <c r="C316" s="231"/>
      <c r="D316" s="250" t="s">
        <v>161</v>
      </c>
      <c r="E316" s="250"/>
      <c r="F316" s="250"/>
      <c r="G316" s="250"/>
      <c r="H316" s="250"/>
      <c r="I316" s="250"/>
      <c r="J316" s="250"/>
      <c r="K316" s="250"/>
      <c r="L316" s="250"/>
      <c r="M316" s="250"/>
      <c r="N316" s="250"/>
      <c r="O316" s="105"/>
      <c r="P316" s="105"/>
      <c r="Q316" s="105"/>
      <c r="R316" s="105"/>
      <c r="S316" s="105"/>
      <c r="T316" s="105"/>
      <c r="U316" s="105"/>
      <c r="V316" s="105"/>
      <c r="W316" s="105"/>
      <c r="X316" s="105"/>
      <c r="Y316" s="105"/>
      <c r="Z316" s="105"/>
      <c r="AA316" s="105"/>
      <c r="AB316" s="105"/>
      <c r="AC316" s="105"/>
    </row>
    <row r="317" spans="1:29" ht="10.5" customHeight="1" x14ac:dyDescent="0.25">
      <c r="A317" s="105"/>
      <c r="B317" s="105"/>
      <c r="C317" s="231"/>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row>
    <row r="318" spans="1:29" x14ac:dyDescent="0.25">
      <c r="A318" s="105"/>
      <c r="B318" s="105"/>
      <c r="C318" s="231"/>
      <c r="D318" s="248" t="s">
        <v>162</v>
      </c>
      <c r="E318" s="248"/>
      <c r="F318" s="248"/>
      <c r="G318" s="248"/>
      <c r="H318" s="248"/>
      <c r="I318" s="248"/>
      <c r="J318" s="248"/>
      <c r="K318" s="248"/>
      <c r="L318" s="248"/>
      <c r="M318" s="248"/>
      <c r="N318" s="248"/>
      <c r="O318" s="232"/>
      <c r="P318" s="105"/>
      <c r="Q318" s="105"/>
      <c r="R318" s="107"/>
      <c r="S318" s="180"/>
      <c r="T318" s="235"/>
      <c r="U318" s="234"/>
      <c r="V318" s="105"/>
      <c r="W318" s="232"/>
      <c r="X318" s="105"/>
      <c r="Y318" s="105"/>
      <c r="Z318" s="105"/>
      <c r="AA318" s="105"/>
      <c r="AB318" s="105"/>
      <c r="AC318" s="105"/>
    </row>
    <row r="319" spans="1:29" x14ac:dyDescent="0.25">
      <c r="A319" s="105"/>
      <c r="B319" s="105"/>
      <c r="C319" s="231"/>
      <c r="D319" s="231"/>
      <c r="E319" s="231"/>
      <c r="F319" s="231"/>
      <c r="G319" s="231"/>
      <c r="H319" s="231"/>
      <c r="I319" s="232"/>
      <c r="J319" s="105"/>
      <c r="K319" s="105"/>
      <c r="L319" s="105"/>
      <c r="M319" s="105"/>
      <c r="N319" s="105"/>
      <c r="O319" s="232"/>
      <c r="P319" s="105"/>
      <c r="Q319" s="105"/>
      <c r="R319" s="107"/>
      <c r="S319" s="232"/>
      <c r="T319" s="235"/>
      <c r="U319" s="234"/>
      <c r="V319" s="105"/>
      <c r="W319" s="232"/>
      <c r="X319" s="105"/>
      <c r="Y319" s="105"/>
      <c r="Z319" s="105"/>
      <c r="AA319" s="105"/>
      <c r="AB319" s="105"/>
      <c r="AC319" s="105"/>
    </row>
    <row r="320" spans="1:29" ht="39" customHeight="1" x14ac:dyDescent="0.25">
      <c r="A320" s="105"/>
      <c r="B320" s="105"/>
      <c r="C320" s="236"/>
      <c r="D320" s="248" t="s">
        <v>163</v>
      </c>
      <c r="E320" s="248"/>
      <c r="F320" s="248"/>
      <c r="G320" s="248"/>
      <c r="H320" s="248"/>
      <c r="I320" s="248"/>
      <c r="J320" s="248"/>
      <c r="K320" s="248"/>
      <c r="L320" s="248"/>
      <c r="M320" s="248"/>
      <c r="N320" s="248"/>
      <c r="O320" s="180"/>
      <c r="P320" s="232"/>
      <c r="Q320" s="105"/>
      <c r="R320" s="156"/>
      <c r="S320" s="234"/>
      <c r="T320" s="237"/>
      <c r="U320" s="105"/>
      <c r="V320" s="105"/>
      <c r="W320" s="234"/>
      <c r="X320" s="105"/>
      <c r="Y320" s="105"/>
      <c r="Z320" s="105"/>
      <c r="AA320" s="105"/>
      <c r="AB320" s="105"/>
      <c r="AC320" s="105"/>
    </row>
    <row r="321" spans="3:20" s="107" customFormat="1" ht="11.25" customHeight="1" x14ac:dyDescent="0.2">
      <c r="C321" s="194"/>
      <c r="G321" s="238"/>
      <c r="H321" s="238"/>
      <c r="I321" s="156"/>
      <c r="K321" s="239"/>
      <c r="L321" s="239"/>
      <c r="M321" s="239"/>
      <c r="N321" s="239"/>
      <c r="O321" s="156"/>
      <c r="R321" s="239"/>
      <c r="S321" s="239"/>
      <c r="T321" s="239"/>
    </row>
    <row r="322" spans="3:20" s="107" customFormat="1" ht="27.75" customHeight="1" x14ac:dyDescent="0.2">
      <c r="D322" s="249" t="s">
        <v>164</v>
      </c>
      <c r="E322" s="249"/>
      <c r="F322" s="249"/>
      <c r="G322" s="249"/>
      <c r="H322" s="249"/>
      <c r="I322" s="249"/>
      <c r="J322" s="249"/>
      <c r="K322" s="249"/>
      <c r="L322" s="249"/>
      <c r="M322" s="249"/>
      <c r="N322" s="249"/>
      <c r="P322" s="156"/>
    </row>
    <row r="323" spans="3:20" s="107" customFormat="1" ht="11.25" customHeight="1" x14ac:dyDescent="0.2">
      <c r="D323" s="112"/>
      <c r="E323" s="112"/>
      <c r="F323" s="112"/>
      <c r="G323" s="112"/>
      <c r="H323" s="112"/>
      <c r="I323" s="112"/>
      <c r="J323" s="112"/>
      <c r="K323" s="112"/>
      <c r="L323" s="112"/>
      <c r="M323" s="112"/>
      <c r="N323" s="112"/>
    </row>
    <row r="324" spans="3:20" s="107" customFormat="1" ht="52.5" hidden="1" customHeight="1" x14ac:dyDescent="0.2">
      <c r="D324" s="249" t="s">
        <v>165</v>
      </c>
      <c r="E324" s="249"/>
      <c r="F324" s="249"/>
      <c r="G324" s="249"/>
      <c r="H324" s="249"/>
      <c r="I324" s="249"/>
      <c r="J324" s="249"/>
      <c r="K324" s="249"/>
      <c r="L324" s="249"/>
      <c r="M324" s="249"/>
      <c r="N324" s="249"/>
    </row>
    <row r="325" spans="3:20" s="107" customFormat="1" ht="9" hidden="1" customHeight="1" x14ac:dyDescent="0.2">
      <c r="D325" s="112"/>
      <c r="E325" s="112"/>
      <c r="F325" s="112"/>
      <c r="G325" s="112"/>
      <c r="H325" s="112"/>
      <c r="I325" s="112"/>
      <c r="J325" s="112"/>
      <c r="K325" s="112"/>
      <c r="L325" s="112"/>
      <c r="M325" s="112"/>
      <c r="N325" s="112"/>
    </row>
    <row r="326" spans="3:20" s="107" customFormat="1" ht="27.75" hidden="1" customHeight="1" x14ac:dyDescent="0.2">
      <c r="D326" s="249" t="s">
        <v>166</v>
      </c>
      <c r="E326" s="249"/>
      <c r="F326" s="249"/>
      <c r="G326" s="249"/>
      <c r="H326" s="249"/>
      <c r="I326" s="249"/>
      <c r="J326" s="249"/>
      <c r="K326" s="249"/>
      <c r="L326" s="249"/>
      <c r="M326" s="249"/>
      <c r="N326" s="249"/>
    </row>
    <row r="327" spans="3:20" s="107" customFormat="1" ht="9" customHeight="1" x14ac:dyDescent="0.2">
      <c r="D327" s="112"/>
      <c r="E327" s="112"/>
      <c r="F327" s="112"/>
      <c r="G327" s="112"/>
      <c r="H327" s="112"/>
      <c r="I327" s="112"/>
      <c r="J327" s="112"/>
      <c r="K327" s="112"/>
      <c r="L327" s="112"/>
      <c r="M327" s="112"/>
      <c r="N327" s="112"/>
    </row>
    <row r="328" spans="3:20" s="107" customFormat="1" ht="9" customHeight="1" x14ac:dyDescent="0.2">
      <c r="D328" s="112"/>
      <c r="E328" s="112"/>
      <c r="F328" s="112"/>
      <c r="G328" s="112"/>
      <c r="H328" s="112"/>
      <c r="I328" s="112"/>
      <c r="J328" s="112"/>
      <c r="K328" s="112"/>
      <c r="L328" s="112"/>
      <c r="M328" s="112"/>
      <c r="N328" s="112"/>
    </row>
    <row r="329" spans="3:20" s="107" customFormat="1" ht="13.5" customHeight="1" x14ac:dyDescent="0.2">
      <c r="D329" s="112"/>
      <c r="E329" s="112"/>
      <c r="F329" s="112"/>
      <c r="G329" s="112"/>
      <c r="H329" s="112"/>
      <c r="I329" s="112"/>
      <c r="J329" s="112"/>
      <c r="K329" s="112"/>
      <c r="L329" s="112"/>
      <c r="M329" s="112"/>
      <c r="N329" s="112"/>
    </row>
    <row r="330" spans="3:20" s="107" customFormat="1" ht="13.5" customHeight="1" x14ac:dyDescent="0.2">
      <c r="D330" s="112"/>
      <c r="E330" s="112"/>
      <c r="F330" s="112"/>
      <c r="G330" s="112"/>
      <c r="H330" s="112"/>
      <c r="I330" s="112"/>
      <c r="J330" s="112"/>
      <c r="K330" s="112"/>
      <c r="L330" s="112"/>
      <c r="M330" s="112"/>
      <c r="N330" s="112"/>
      <c r="P330" s="156"/>
    </row>
    <row r="331" spans="3:20" s="107" customFormat="1" ht="13.5" customHeight="1" x14ac:dyDescent="0.2">
      <c r="D331" s="112"/>
      <c r="E331" s="112"/>
      <c r="F331" s="112"/>
      <c r="G331" s="112"/>
      <c r="H331" s="112"/>
      <c r="I331" s="112"/>
      <c r="J331" s="112"/>
      <c r="K331" s="112"/>
      <c r="L331" s="112"/>
      <c r="M331" s="112"/>
      <c r="N331" s="112"/>
      <c r="S331" s="136"/>
    </row>
    <row r="332" spans="3:20" x14ac:dyDescent="0.25">
      <c r="C332" s="105"/>
      <c r="D332" s="105"/>
      <c r="E332" s="105"/>
      <c r="F332" s="105"/>
      <c r="G332" s="105"/>
      <c r="H332" s="105"/>
      <c r="I332" s="105" t="s">
        <v>167</v>
      </c>
      <c r="J332" s="105"/>
      <c r="K332" s="105"/>
      <c r="L332" s="105"/>
      <c r="M332" s="105"/>
      <c r="N332" s="105"/>
      <c r="O332" s="105"/>
      <c r="P332" s="180"/>
      <c r="Q332" s="105"/>
      <c r="R332" s="107"/>
      <c r="S332" s="180"/>
      <c r="T332" s="105"/>
    </row>
    <row r="333" spans="3:20" x14ac:dyDescent="0.25">
      <c r="C333" s="107" t="s">
        <v>168</v>
      </c>
      <c r="D333" s="105"/>
      <c r="E333" s="105"/>
      <c r="F333" s="105"/>
      <c r="G333" s="105"/>
      <c r="H333" s="105"/>
      <c r="I333" s="105"/>
      <c r="J333" s="105"/>
      <c r="K333" s="105"/>
      <c r="L333" s="105"/>
      <c r="M333" s="105"/>
      <c r="N333" s="105"/>
      <c r="O333" s="105"/>
      <c r="P333" s="105"/>
      <c r="Q333" s="105"/>
      <c r="R333" s="107"/>
      <c r="S333" s="180"/>
      <c r="T333" s="105"/>
    </row>
    <row r="345" spans="4:14" ht="15" hidden="1" customHeight="1" x14ac:dyDescent="0.25">
      <c r="D345" s="245" t="s">
        <v>169</v>
      </c>
      <c r="E345" s="245"/>
      <c r="F345" s="245"/>
      <c r="G345" s="245"/>
      <c r="H345" s="245"/>
      <c r="I345" s="245"/>
      <c r="J345" s="245"/>
      <c r="K345" s="245"/>
      <c r="L345" s="245"/>
      <c r="M345" s="245"/>
      <c r="N345" s="245"/>
    </row>
    <row r="346" spans="4:14" x14ac:dyDescent="0.25">
      <c r="D346" s="105"/>
      <c r="E346" s="105"/>
      <c r="F346" s="105"/>
      <c r="G346" s="105"/>
      <c r="H346" s="105"/>
      <c r="I346" s="105"/>
      <c r="J346" s="105"/>
      <c r="K346" s="105"/>
      <c r="L346" s="105"/>
      <c r="M346" s="105"/>
      <c r="N346" s="105"/>
    </row>
  </sheetData>
  <mergeCells count="52">
    <mergeCell ref="A2:AB2"/>
    <mergeCell ref="A3:AB3"/>
    <mergeCell ref="A4:Y4"/>
    <mergeCell ref="A6:AB6"/>
    <mergeCell ref="D7:E7"/>
    <mergeCell ref="F7:G7"/>
    <mergeCell ref="H7:I7"/>
    <mergeCell ref="J7:K7"/>
    <mergeCell ref="L7:N7"/>
    <mergeCell ref="O7:P7"/>
    <mergeCell ref="AA7:AB7"/>
    <mergeCell ref="D66:E66"/>
    <mergeCell ref="F66:G66"/>
    <mergeCell ref="H66:I66"/>
    <mergeCell ref="J66:K66"/>
    <mergeCell ref="L66:N66"/>
    <mergeCell ref="L77:N77"/>
    <mergeCell ref="R7:S7"/>
    <mergeCell ref="T7:U7"/>
    <mergeCell ref="V7:W7"/>
    <mergeCell ref="X7:Y7"/>
    <mergeCell ref="O66:P66"/>
    <mergeCell ref="R66:S66"/>
    <mergeCell ref="T66:U66"/>
    <mergeCell ref="V66:W66"/>
    <mergeCell ref="X66:Y66"/>
    <mergeCell ref="X124:Y124"/>
    <mergeCell ref="D316:N316"/>
    <mergeCell ref="O77:P77"/>
    <mergeCell ref="R77:S77"/>
    <mergeCell ref="T77:U77"/>
    <mergeCell ref="V77:W77"/>
    <mergeCell ref="X77:Y77"/>
    <mergeCell ref="D124:E124"/>
    <mergeCell ref="F124:G124"/>
    <mergeCell ref="H124:I124"/>
    <mergeCell ref="J124:K124"/>
    <mergeCell ref="L124:N124"/>
    <mergeCell ref="D77:E77"/>
    <mergeCell ref="F77:G77"/>
    <mergeCell ref="H77:I77"/>
    <mergeCell ref="J77:K77"/>
    <mergeCell ref="D345:N345"/>
    <mergeCell ref="O124:P124"/>
    <mergeCell ref="R124:S124"/>
    <mergeCell ref="T124:U124"/>
    <mergeCell ref="V124:W124"/>
    <mergeCell ref="D318:N318"/>
    <mergeCell ref="D320:N320"/>
    <mergeCell ref="D322:N322"/>
    <mergeCell ref="D324:N324"/>
    <mergeCell ref="D326:N326"/>
  </mergeCells>
  <printOptions horizontalCentered="1"/>
  <pageMargins left="0" right="0" top="0.4" bottom="0.2" header="0.5" footer="0.1"/>
  <pageSetup paperSize="5" scale="57" orientation="landscape" r:id="rId1"/>
  <headerFooter alignWithMargins="0">
    <oddFooter>&amp;R&amp;F &amp;A</oddFooter>
  </headerFooter>
  <rowBreaks count="1" manualBreakCount="1">
    <brk id="322" max="24"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22"/>
  <sheetViews>
    <sheetView workbookViewId="0">
      <selection activeCell="O22" sqref="O22"/>
    </sheetView>
  </sheetViews>
  <sheetFormatPr defaultRowHeight="11.25" x14ac:dyDescent="0.2"/>
  <cols>
    <col min="1" max="1" width="10.28515625" style="1" customWidth="1"/>
    <col min="2" max="2" width="17" style="1" customWidth="1"/>
    <col min="3" max="13" width="12.5703125" style="1" bestFit="1" customWidth="1"/>
    <col min="14" max="14" width="12.5703125" style="59" bestFit="1" customWidth="1"/>
    <col min="15" max="15" width="10.7109375" style="1" bestFit="1" customWidth="1"/>
    <col min="16" max="16384" width="9.140625" style="1"/>
  </cols>
  <sheetData>
    <row r="1" spans="1:15" x14ac:dyDescent="0.2">
      <c r="A1" s="257" t="s">
        <v>13</v>
      </c>
      <c r="B1" s="257"/>
      <c r="C1" s="257"/>
      <c r="D1" s="257"/>
      <c r="E1" s="257"/>
      <c r="F1" s="257"/>
      <c r="G1" s="257"/>
      <c r="H1" s="257"/>
      <c r="I1" s="257"/>
      <c r="J1" s="257"/>
      <c r="K1" s="257"/>
      <c r="L1" s="257"/>
      <c r="M1" s="257"/>
      <c r="N1" s="257"/>
    </row>
    <row r="2" spans="1:15" x14ac:dyDescent="0.2">
      <c r="A2" s="257" t="s">
        <v>14</v>
      </c>
      <c r="B2" s="257"/>
      <c r="C2" s="257"/>
      <c r="D2" s="257"/>
      <c r="E2" s="257"/>
      <c r="F2" s="257"/>
      <c r="G2" s="257"/>
      <c r="H2" s="257"/>
      <c r="I2" s="257"/>
      <c r="J2" s="257"/>
      <c r="K2" s="257"/>
      <c r="L2" s="257"/>
      <c r="M2" s="257"/>
      <c r="N2" s="257"/>
    </row>
    <row r="3" spans="1:15" x14ac:dyDescent="0.2">
      <c r="A3" s="257" t="s">
        <v>91</v>
      </c>
      <c r="B3" s="257"/>
      <c r="C3" s="257"/>
      <c r="D3" s="257"/>
      <c r="E3" s="257"/>
      <c r="F3" s="257"/>
      <c r="G3" s="257"/>
      <c r="H3" s="257"/>
      <c r="I3" s="257"/>
      <c r="J3" s="257"/>
      <c r="K3" s="257"/>
      <c r="L3" s="257"/>
      <c r="M3" s="257"/>
      <c r="N3" s="257"/>
    </row>
    <row r="5" spans="1:15" x14ac:dyDescent="0.2">
      <c r="A5" s="60" t="s">
        <v>50</v>
      </c>
      <c r="B5" s="60" t="s">
        <v>49</v>
      </c>
      <c r="C5" s="1" t="s">
        <v>48</v>
      </c>
      <c r="D5" s="1" t="s">
        <v>47</v>
      </c>
      <c r="E5" s="1" t="s">
        <v>46</v>
      </c>
      <c r="F5" s="1" t="s">
        <v>45</v>
      </c>
      <c r="G5" s="1" t="s">
        <v>44</v>
      </c>
      <c r="H5" s="1" t="s">
        <v>43</v>
      </c>
      <c r="I5" s="1" t="s">
        <v>42</v>
      </c>
      <c r="J5" s="1" t="s">
        <v>41</v>
      </c>
      <c r="K5" s="1" t="s">
        <v>40</v>
      </c>
      <c r="L5" s="1" t="s">
        <v>39</v>
      </c>
      <c r="M5" s="1" t="s">
        <v>38</v>
      </c>
      <c r="N5" s="1" t="s">
        <v>37</v>
      </c>
      <c r="O5" s="59" t="s">
        <v>36</v>
      </c>
    </row>
    <row r="6" spans="1:15" x14ac:dyDescent="0.2">
      <c r="A6" s="1">
        <v>24</v>
      </c>
      <c r="B6" s="1" t="s">
        <v>89</v>
      </c>
      <c r="C6" s="61">
        <v>1653391.6140000001</v>
      </c>
      <c r="D6" s="61">
        <v>1542071.7409999999</v>
      </c>
      <c r="E6" s="61">
        <v>1498770.8139999995</v>
      </c>
      <c r="F6" s="61">
        <v>1352522.8470000001</v>
      </c>
      <c r="G6" s="61">
        <v>1259163.1879999998</v>
      </c>
      <c r="H6" s="61">
        <v>1173539.466</v>
      </c>
      <c r="I6" s="61">
        <v>1187885.537</v>
      </c>
      <c r="J6" s="61">
        <v>1225702.064</v>
      </c>
      <c r="K6" s="61">
        <v>1231480.669</v>
      </c>
      <c r="L6" s="61">
        <v>1242914.3029999998</v>
      </c>
      <c r="M6" s="61">
        <v>1427136.9949999996</v>
      </c>
      <c r="N6" s="61">
        <v>1686262.3069999998</v>
      </c>
      <c r="O6" s="62">
        <f t="shared" ref="O6:O19" si="0">SUM(C6:N6)</f>
        <v>16480841.544999998</v>
      </c>
    </row>
    <row r="7" spans="1:15" x14ac:dyDescent="0.2">
      <c r="A7" s="1">
        <v>24</v>
      </c>
      <c r="B7" s="1" t="s">
        <v>87</v>
      </c>
      <c r="C7" s="61">
        <v>1416733.82</v>
      </c>
      <c r="D7" s="61">
        <v>1352148.1300000001</v>
      </c>
      <c r="E7" s="61">
        <v>1363291.5889999999</v>
      </c>
      <c r="F7" s="61">
        <v>1292287.6109999998</v>
      </c>
      <c r="G7" s="61">
        <v>1251951.4650000001</v>
      </c>
      <c r="H7" s="61">
        <v>1309749.03</v>
      </c>
      <c r="I7" s="61">
        <v>1417580.49</v>
      </c>
      <c r="J7" s="61">
        <v>1404357.2749999999</v>
      </c>
      <c r="K7" s="61">
        <v>1384585.0960000001</v>
      </c>
      <c r="L7" s="61">
        <v>1297370.8299999998</v>
      </c>
      <c r="M7" s="61">
        <v>1321177.973</v>
      </c>
      <c r="N7" s="61">
        <v>1442122.9519999998</v>
      </c>
      <c r="O7" s="62">
        <f t="shared" si="0"/>
        <v>16253356.261</v>
      </c>
    </row>
    <row r="8" spans="1:15" x14ac:dyDescent="0.2">
      <c r="A8" s="1">
        <v>24</v>
      </c>
      <c r="B8" s="1" t="s">
        <v>88</v>
      </c>
      <c r="C8" s="61">
        <v>119216</v>
      </c>
      <c r="D8" s="61">
        <v>104182</v>
      </c>
      <c r="E8" s="61">
        <v>122133</v>
      </c>
      <c r="F8" s="61">
        <v>108521</v>
      </c>
      <c r="G8" s="61">
        <v>103090</v>
      </c>
      <c r="H8" s="61">
        <v>94614.85</v>
      </c>
      <c r="I8" s="61">
        <v>90665</v>
      </c>
      <c r="J8" s="61">
        <v>96562</v>
      </c>
      <c r="K8" s="61">
        <v>90180.7</v>
      </c>
      <c r="L8" s="61">
        <v>90105.354999999996</v>
      </c>
      <c r="M8" s="61">
        <v>107582.645</v>
      </c>
      <c r="N8" s="61">
        <v>125273.768</v>
      </c>
      <c r="O8" s="62">
        <f t="shared" si="0"/>
        <v>1252126.3179999997</v>
      </c>
    </row>
    <row r="9" spans="1:15" x14ac:dyDescent="0.2">
      <c r="A9" s="1">
        <v>25</v>
      </c>
      <c r="B9" s="1" t="s">
        <v>89</v>
      </c>
      <c r="C9" s="61">
        <v>2124143.0180000002</v>
      </c>
      <c r="D9" s="61">
        <v>2108753.1680000001</v>
      </c>
      <c r="E9" s="61">
        <v>2167143.27</v>
      </c>
      <c r="F9" s="61">
        <v>2016361.6400000001</v>
      </c>
      <c r="G9" s="61">
        <v>2090653.922</v>
      </c>
      <c r="H9" s="61">
        <v>2308628.1459999997</v>
      </c>
      <c r="I9" s="61">
        <v>2618930.1540000001</v>
      </c>
      <c r="J9" s="61">
        <v>2718127.8540000003</v>
      </c>
      <c r="K9" s="61">
        <v>2746325.784</v>
      </c>
      <c r="L9" s="61">
        <v>2357407.4500000002</v>
      </c>
      <c r="M9" s="61">
        <v>2078909.6640000001</v>
      </c>
      <c r="N9" s="61">
        <v>2218160.0699999998</v>
      </c>
      <c r="O9" s="62">
        <f t="shared" si="0"/>
        <v>27553544.140000001</v>
      </c>
    </row>
    <row r="10" spans="1:15" x14ac:dyDescent="0.2">
      <c r="A10" s="1">
        <v>25</v>
      </c>
      <c r="B10" s="1" t="s">
        <v>87</v>
      </c>
      <c r="C10" s="61">
        <v>2833717.6579999998</v>
      </c>
      <c r="D10" s="61">
        <v>2643636.9010000001</v>
      </c>
      <c r="E10" s="61">
        <v>2713118.2010000004</v>
      </c>
      <c r="F10" s="61">
        <v>2406680.8679999998</v>
      </c>
      <c r="G10" s="61">
        <v>2220552.3259999999</v>
      </c>
      <c r="H10" s="61">
        <v>2234491.3109999998</v>
      </c>
      <c r="I10" s="61">
        <v>2419925.16</v>
      </c>
      <c r="J10" s="61">
        <v>2476940.6100000003</v>
      </c>
      <c r="K10" s="61">
        <v>2479830.8269999996</v>
      </c>
      <c r="L10" s="61">
        <v>2448668.8480000002</v>
      </c>
      <c r="M10" s="61">
        <v>2495599.5</v>
      </c>
      <c r="N10" s="61">
        <v>2703692.4620000003</v>
      </c>
      <c r="O10" s="62">
        <f t="shared" si="0"/>
        <v>30076854.672000002</v>
      </c>
    </row>
    <row r="11" spans="1:15" s="4" customFormat="1" x14ac:dyDescent="0.2">
      <c r="A11" s="1">
        <v>25</v>
      </c>
      <c r="B11" s="1" t="s">
        <v>88</v>
      </c>
      <c r="C11" s="61">
        <v>882049.08</v>
      </c>
      <c r="D11" s="61">
        <v>790640</v>
      </c>
      <c r="E11" s="61">
        <v>755740</v>
      </c>
      <c r="F11" s="61">
        <v>742821.36</v>
      </c>
      <c r="G11" s="61">
        <v>781458.64</v>
      </c>
      <c r="H11" s="61">
        <v>813084.84</v>
      </c>
      <c r="I11" s="61">
        <v>1013875.16</v>
      </c>
      <c r="J11" s="61">
        <v>1125340</v>
      </c>
      <c r="K11" s="61">
        <v>1007540</v>
      </c>
      <c r="L11" s="61">
        <v>850240</v>
      </c>
      <c r="M11" s="61">
        <v>796180</v>
      </c>
      <c r="N11" s="61">
        <v>827740</v>
      </c>
      <c r="O11" s="62">
        <f t="shared" si="0"/>
        <v>10386709.08</v>
      </c>
    </row>
    <row r="12" spans="1:15" x14ac:dyDescent="0.2">
      <c r="A12" s="1">
        <v>26</v>
      </c>
      <c r="B12" s="1" t="s">
        <v>89</v>
      </c>
      <c r="C12" s="61">
        <v>328920</v>
      </c>
      <c r="D12" s="61">
        <v>346200</v>
      </c>
      <c r="E12" s="61">
        <v>347640</v>
      </c>
      <c r="F12" s="61">
        <v>320040</v>
      </c>
      <c r="G12" s="61">
        <v>288240</v>
      </c>
      <c r="H12" s="61">
        <v>310920</v>
      </c>
      <c r="I12" s="61">
        <v>348600</v>
      </c>
      <c r="J12" s="61">
        <v>392520</v>
      </c>
      <c r="K12" s="61">
        <v>341400</v>
      </c>
      <c r="L12" s="61">
        <v>338880</v>
      </c>
      <c r="M12" s="61">
        <v>309960</v>
      </c>
      <c r="N12" s="61">
        <v>391440</v>
      </c>
      <c r="O12" s="62">
        <f t="shared" si="0"/>
        <v>4064760</v>
      </c>
    </row>
    <row r="13" spans="1:15" x14ac:dyDescent="0.2">
      <c r="A13" s="1">
        <v>26</v>
      </c>
      <c r="B13" s="1" t="s">
        <v>87</v>
      </c>
      <c r="C13" s="61">
        <v>4511169.9340000004</v>
      </c>
      <c r="D13" s="61">
        <v>4346167.5980000002</v>
      </c>
      <c r="E13" s="61">
        <v>4440204.9750000006</v>
      </c>
      <c r="F13" s="61">
        <v>4330922.483</v>
      </c>
      <c r="G13" s="61">
        <v>4240016.5690000001</v>
      </c>
      <c r="H13" s="61">
        <v>4391345.3219999997</v>
      </c>
      <c r="I13" s="61">
        <v>4823360.1489999993</v>
      </c>
      <c r="J13" s="61">
        <v>4662623.4869999997</v>
      </c>
      <c r="K13" s="61">
        <v>4491834.2070000004</v>
      </c>
      <c r="L13" s="61">
        <v>4313302.6860000007</v>
      </c>
      <c r="M13" s="61">
        <v>4259665.1229999997</v>
      </c>
      <c r="N13" s="61">
        <v>4580134.4059999995</v>
      </c>
      <c r="O13" s="62">
        <f t="shared" si="0"/>
        <v>53390746.93900001</v>
      </c>
    </row>
    <row r="14" spans="1:15" x14ac:dyDescent="0.2">
      <c r="A14" s="1">
        <v>26</v>
      </c>
      <c r="B14" s="1" t="s">
        <v>88</v>
      </c>
      <c r="C14" s="61">
        <v>411381.83999999997</v>
      </c>
      <c r="D14" s="61">
        <v>350640</v>
      </c>
      <c r="E14" s="61">
        <v>370200</v>
      </c>
      <c r="F14" s="61">
        <v>360877.2</v>
      </c>
      <c r="G14" s="61">
        <v>369562.8</v>
      </c>
      <c r="H14" s="61">
        <v>385920</v>
      </c>
      <c r="I14" s="61">
        <v>423840</v>
      </c>
      <c r="J14" s="61">
        <v>436920</v>
      </c>
      <c r="K14" s="61">
        <v>415080</v>
      </c>
      <c r="L14" s="61">
        <v>346200</v>
      </c>
      <c r="M14" s="61">
        <v>371040</v>
      </c>
      <c r="N14" s="61">
        <v>386040</v>
      </c>
      <c r="O14" s="62">
        <f t="shared" si="0"/>
        <v>4627701.84</v>
      </c>
    </row>
    <row r="15" spans="1:15" x14ac:dyDescent="0.2">
      <c r="A15" s="1">
        <v>31</v>
      </c>
      <c r="B15" s="1" t="s">
        <v>89</v>
      </c>
      <c r="C15" s="61">
        <v>1906005.1070000001</v>
      </c>
      <c r="D15" s="61">
        <v>1811130.781</v>
      </c>
      <c r="E15" s="61">
        <v>1855380.7239999999</v>
      </c>
      <c r="F15" s="61">
        <v>1740979.7510000002</v>
      </c>
      <c r="G15" s="61">
        <v>1825895.3190000001</v>
      </c>
      <c r="H15" s="61">
        <v>1802574.4779999999</v>
      </c>
      <c r="I15" s="61">
        <v>1982970.5460000001</v>
      </c>
      <c r="J15" s="61">
        <v>1961760</v>
      </c>
      <c r="K15" s="61">
        <v>2260037.335</v>
      </c>
      <c r="L15" s="61">
        <v>1836816.3030000001</v>
      </c>
      <c r="M15" s="61">
        <v>1966785.673</v>
      </c>
      <c r="N15" s="61">
        <v>2199483.628</v>
      </c>
      <c r="O15" s="62">
        <f t="shared" si="0"/>
        <v>23149819.645</v>
      </c>
    </row>
    <row r="16" spans="1:15" x14ac:dyDescent="0.2">
      <c r="A16" s="1">
        <v>31</v>
      </c>
      <c r="B16" s="1" t="s">
        <v>87</v>
      </c>
      <c r="C16" s="61">
        <v>2363559.48</v>
      </c>
      <c r="D16" s="61">
        <v>2287099.56</v>
      </c>
      <c r="E16" s="61">
        <v>2206687.6800000002</v>
      </c>
      <c r="F16" s="61">
        <v>2057323.44</v>
      </c>
      <c r="G16" s="61">
        <v>1923067.44</v>
      </c>
      <c r="H16" s="61">
        <v>1951810.08</v>
      </c>
      <c r="I16" s="61">
        <v>2004445.44</v>
      </c>
      <c r="J16" s="61">
        <v>1969956.72</v>
      </c>
      <c r="K16" s="61">
        <v>2147537.4</v>
      </c>
      <c r="L16" s="61">
        <v>1761324.48</v>
      </c>
      <c r="M16" s="61">
        <v>2235762.48</v>
      </c>
      <c r="N16" s="61">
        <v>2558874.48</v>
      </c>
      <c r="O16" s="62">
        <f t="shared" si="0"/>
        <v>25467448.68</v>
      </c>
    </row>
    <row r="17" spans="1:15" x14ac:dyDescent="0.2">
      <c r="A17" s="1">
        <v>46</v>
      </c>
      <c r="B17" s="1" t="s">
        <v>89</v>
      </c>
      <c r="C17" s="61">
        <v>817273.92</v>
      </c>
      <c r="D17" s="61">
        <v>783524.64</v>
      </c>
      <c r="E17" s="61">
        <v>949798.8</v>
      </c>
      <c r="F17" s="61">
        <v>984644.4</v>
      </c>
      <c r="G17" s="61">
        <v>1055814.24</v>
      </c>
      <c r="H17" s="61">
        <v>1221187.68</v>
      </c>
      <c r="I17" s="61">
        <v>1416818.16</v>
      </c>
      <c r="J17" s="61">
        <v>1444519.92</v>
      </c>
      <c r="K17" s="61">
        <v>1016306.88</v>
      </c>
      <c r="L17" s="61">
        <v>877096.32</v>
      </c>
      <c r="M17" s="61">
        <v>832477.44</v>
      </c>
      <c r="N17" s="61">
        <v>953426.88</v>
      </c>
      <c r="O17" s="62">
        <f t="shared" si="0"/>
        <v>12352889.280000001</v>
      </c>
    </row>
    <row r="18" spans="1:15" x14ac:dyDescent="0.2">
      <c r="A18" s="1">
        <v>49</v>
      </c>
      <c r="B18" s="1" t="s">
        <v>89</v>
      </c>
      <c r="C18" s="61">
        <v>2056290.476</v>
      </c>
      <c r="D18" s="61">
        <v>1986865.726</v>
      </c>
      <c r="E18" s="61">
        <v>1986152.094</v>
      </c>
      <c r="F18" s="61">
        <v>2000391.064</v>
      </c>
      <c r="G18" s="61">
        <v>2010653.2209999999</v>
      </c>
      <c r="H18" s="61">
        <v>1954187.9750000001</v>
      </c>
      <c r="I18" s="61">
        <v>2052336.2220000001</v>
      </c>
      <c r="J18" s="61">
        <v>2075284.584</v>
      </c>
      <c r="K18" s="61">
        <v>2215611.767</v>
      </c>
      <c r="L18" s="61">
        <v>2704123.7880000002</v>
      </c>
      <c r="M18" s="61">
        <v>2643494.5269999998</v>
      </c>
      <c r="N18" s="61">
        <v>2488879.9550000001</v>
      </c>
      <c r="O18" s="62">
        <f t="shared" si="0"/>
        <v>26174271.398999996</v>
      </c>
    </row>
    <row r="19" spans="1:15" x14ac:dyDescent="0.2">
      <c r="A19" s="1">
        <v>49</v>
      </c>
      <c r="B19" s="1" t="s">
        <v>87</v>
      </c>
      <c r="C19" s="61">
        <v>9105233.0040000007</v>
      </c>
      <c r="D19" s="61">
        <v>8212493.9929999998</v>
      </c>
      <c r="E19" s="61">
        <v>8814229.379999999</v>
      </c>
      <c r="F19" s="61">
        <v>8222895.6970000006</v>
      </c>
      <c r="G19" s="61">
        <v>7813576.5720000006</v>
      </c>
      <c r="H19" s="61">
        <v>8055161.1120000007</v>
      </c>
      <c r="I19" s="61">
        <v>8433122.5460000001</v>
      </c>
      <c r="J19" s="61">
        <v>8382004.2089999989</v>
      </c>
      <c r="K19" s="61">
        <v>7876586.3609999996</v>
      </c>
      <c r="L19" s="61">
        <v>8276772.1959999995</v>
      </c>
      <c r="M19" s="61">
        <v>8527044.2580000013</v>
      </c>
      <c r="N19" s="61">
        <v>9183821.3969999999</v>
      </c>
      <c r="O19" s="62">
        <f t="shared" si="0"/>
        <v>100902940.72499999</v>
      </c>
    </row>
    <row r="20" spans="1:15" ht="12" thickBot="1" x14ac:dyDescent="0.25">
      <c r="B20" s="3" t="s">
        <v>35</v>
      </c>
      <c r="C20" s="63">
        <f>SUM(C6:C19)</f>
        <v>30529084.951000001</v>
      </c>
      <c r="D20" s="63">
        <f t="shared" ref="D20:O20" si="1">SUM(D6:D19)</f>
        <v>28665554.238000002</v>
      </c>
      <c r="E20" s="63">
        <f t="shared" si="1"/>
        <v>29590490.526999999</v>
      </c>
      <c r="F20" s="63">
        <f t="shared" si="1"/>
        <v>27937269.360999998</v>
      </c>
      <c r="G20" s="63">
        <f t="shared" si="1"/>
        <v>27233695.702</v>
      </c>
      <c r="H20" s="63">
        <f t="shared" si="1"/>
        <v>28007214.290000003</v>
      </c>
      <c r="I20" s="63">
        <f t="shared" si="1"/>
        <v>30234354.563999999</v>
      </c>
      <c r="J20" s="63">
        <f t="shared" si="1"/>
        <v>30372618.722999997</v>
      </c>
      <c r="K20" s="63">
        <f t="shared" si="1"/>
        <v>29704337.026000001</v>
      </c>
      <c r="L20" s="63">
        <f t="shared" si="1"/>
        <v>28741222.558999997</v>
      </c>
      <c r="M20" s="63">
        <f t="shared" si="1"/>
        <v>29372816.278000001</v>
      </c>
      <c r="N20" s="63">
        <f t="shared" si="1"/>
        <v>31745352.305</v>
      </c>
      <c r="O20" s="63">
        <f t="shared" si="1"/>
        <v>352134010.52400005</v>
      </c>
    </row>
    <row r="21" spans="1:15" ht="12" thickTop="1" x14ac:dyDescent="0.2"/>
    <row r="22" spans="1:15" x14ac:dyDescent="0.2">
      <c r="N22" s="91" t="s">
        <v>30</v>
      </c>
      <c r="O22" s="92">
        <f>O20-'SCH 139 Rate Calculation'!$C$18</f>
        <v>0</v>
      </c>
    </row>
  </sheetData>
  <mergeCells count="3">
    <mergeCell ref="A1:N1"/>
    <mergeCell ref="A2:N2"/>
    <mergeCell ref="A3:N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21"/>
  <sheetViews>
    <sheetView workbookViewId="0">
      <pane ySplit="5" topLeftCell="A6" activePane="bottomLeft" state="frozen"/>
      <selection activeCell="H36" sqref="H36"/>
      <selection pane="bottomLeft" activeCell="L19" sqref="L19:L20"/>
    </sheetView>
  </sheetViews>
  <sheetFormatPr defaultRowHeight="11.25" x14ac:dyDescent="0.2"/>
  <cols>
    <col min="1" max="1" width="11.140625" style="1" customWidth="1"/>
    <col min="2" max="2" width="17" style="1" bestFit="1" customWidth="1"/>
    <col min="3" max="13" width="12.5703125" style="1" bestFit="1" customWidth="1"/>
    <col min="14" max="14" width="12.5703125" style="59" bestFit="1" customWidth="1"/>
    <col min="15" max="15" width="10.7109375" style="1" bestFit="1" customWidth="1"/>
    <col min="16" max="16384" width="9.140625" style="1"/>
  </cols>
  <sheetData>
    <row r="1" spans="1:15" x14ac:dyDescent="0.2">
      <c r="A1" s="257" t="s">
        <v>13</v>
      </c>
      <c r="B1" s="257"/>
      <c r="C1" s="257"/>
      <c r="D1" s="257"/>
      <c r="E1" s="257"/>
      <c r="F1" s="257"/>
      <c r="G1" s="257"/>
      <c r="H1" s="257"/>
      <c r="I1" s="257"/>
      <c r="J1" s="257"/>
      <c r="K1" s="257"/>
      <c r="L1" s="257"/>
      <c r="M1" s="257"/>
      <c r="N1" s="257"/>
    </row>
    <row r="2" spans="1:15" x14ac:dyDescent="0.2">
      <c r="A2" s="257" t="s">
        <v>90</v>
      </c>
      <c r="B2" s="257"/>
      <c r="C2" s="257"/>
      <c r="D2" s="257"/>
      <c r="E2" s="257"/>
      <c r="F2" s="257"/>
      <c r="G2" s="257"/>
      <c r="H2" s="257"/>
      <c r="I2" s="257"/>
      <c r="J2" s="257"/>
      <c r="K2" s="257"/>
      <c r="L2" s="257"/>
      <c r="M2" s="257"/>
      <c r="N2" s="257"/>
    </row>
    <row r="3" spans="1:15" x14ac:dyDescent="0.2">
      <c r="A3" s="257" t="s">
        <v>91</v>
      </c>
      <c r="B3" s="257"/>
      <c r="C3" s="257"/>
      <c r="D3" s="257"/>
      <c r="E3" s="257"/>
      <c r="F3" s="257"/>
      <c r="G3" s="257"/>
      <c r="H3" s="257"/>
      <c r="I3" s="257"/>
      <c r="J3" s="257"/>
      <c r="K3" s="257"/>
      <c r="L3" s="257"/>
      <c r="M3" s="257"/>
      <c r="N3" s="257"/>
    </row>
    <row r="5" spans="1:15" x14ac:dyDescent="0.2">
      <c r="A5" s="60" t="s">
        <v>50</v>
      </c>
      <c r="B5" s="60" t="s">
        <v>49</v>
      </c>
      <c r="C5" s="1" t="s">
        <v>48</v>
      </c>
      <c r="D5" s="1" t="s">
        <v>47</v>
      </c>
      <c r="E5" s="1" t="s">
        <v>46</v>
      </c>
      <c r="F5" s="1" t="s">
        <v>45</v>
      </c>
      <c r="G5" s="1" t="s">
        <v>44</v>
      </c>
      <c r="H5" s="1" t="s">
        <v>43</v>
      </c>
      <c r="I5" s="1" t="s">
        <v>42</v>
      </c>
      <c r="J5" s="1" t="s">
        <v>41</v>
      </c>
      <c r="K5" s="1" t="s">
        <v>40</v>
      </c>
      <c r="L5" s="1" t="s">
        <v>39</v>
      </c>
      <c r="M5" s="1" t="s">
        <v>38</v>
      </c>
      <c r="N5" s="1" t="s">
        <v>37</v>
      </c>
      <c r="O5" s="59" t="s">
        <v>36</v>
      </c>
    </row>
    <row r="6" spans="1:15" x14ac:dyDescent="0.2">
      <c r="A6" s="1">
        <v>24</v>
      </c>
      <c r="B6" s="1" t="s">
        <v>27</v>
      </c>
      <c r="C6" s="61">
        <v>2071149.3870000001</v>
      </c>
      <c r="D6" s="61">
        <v>1820685.3159999996</v>
      </c>
      <c r="E6" s="61">
        <v>1832360.861</v>
      </c>
      <c r="F6" s="61">
        <v>1487614.6709999999</v>
      </c>
      <c r="G6" s="61">
        <v>1390318.6519999998</v>
      </c>
      <c r="H6" s="61">
        <v>1203421.9879999999</v>
      </c>
      <c r="I6" s="61">
        <v>1201176.5269999998</v>
      </c>
      <c r="J6" s="61">
        <v>1154132.2849999999</v>
      </c>
      <c r="K6" s="61">
        <v>1353409.2059999993</v>
      </c>
      <c r="L6" s="61">
        <v>1451768.4140000001</v>
      </c>
      <c r="M6" s="61">
        <v>1739650.6610000001</v>
      </c>
      <c r="N6" s="61">
        <v>1925024.3460000004</v>
      </c>
      <c r="O6" s="62">
        <f t="shared" ref="O6:O18" si="0">SUM(C6:N6)</f>
        <v>18630712.313999999</v>
      </c>
    </row>
    <row r="7" spans="1:15" x14ac:dyDescent="0.2">
      <c r="A7" s="1">
        <v>24</v>
      </c>
      <c r="B7" s="1" t="s">
        <v>29</v>
      </c>
      <c r="C7" s="61">
        <v>190551.24</v>
      </c>
      <c r="D7" s="61">
        <v>181187.12700000001</v>
      </c>
      <c r="E7" s="61">
        <v>174974.43799999999</v>
      </c>
      <c r="F7" s="61">
        <v>155555</v>
      </c>
      <c r="G7" s="61">
        <v>141140.31499999997</v>
      </c>
      <c r="H7" s="61">
        <v>122629.43700000001</v>
      </c>
      <c r="I7" s="61">
        <v>152908.443</v>
      </c>
      <c r="J7" s="61">
        <v>133940</v>
      </c>
      <c r="K7" s="61">
        <v>130629</v>
      </c>
      <c r="L7" s="61">
        <v>138593</v>
      </c>
      <c r="M7" s="61">
        <v>162064</v>
      </c>
      <c r="N7" s="61">
        <v>202094.93700000001</v>
      </c>
      <c r="O7" s="62">
        <f t="shared" si="0"/>
        <v>1886266.9369999999</v>
      </c>
    </row>
    <row r="8" spans="1:15" x14ac:dyDescent="0.2">
      <c r="A8" s="1">
        <v>24</v>
      </c>
      <c r="B8" s="1" t="s">
        <v>28</v>
      </c>
      <c r="C8" s="61">
        <v>2605020.2640000009</v>
      </c>
      <c r="D8" s="61">
        <v>2529627.213</v>
      </c>
      <c r="E8" s="61">
        <v>2588034.5149999997</v>
      </c>
      <c r="F8" s="61">
        <v>2550472.8389999997</v>
      </c>
      <c r="G8" s="61">
        <v>2671153.324</v>
      </c>
      <c r="H8" s="61">
        <v>2679664.2210000004</v>
      </c>
      <c r="I8" s="61">
        <v>2786275.2319999998</v>
      </c>
      <c r="J8" s="61">
        <v>2757247.7179999999</v>
      </c>
      <c r="K8" s="61">
        <v>2920525.9130000002</v>
      </c>
      <c r="L8" s="61">
        <v>2774313.9140000003</v>
      </c>
      <c r="M8" s="61">
        <v>2878037.7429999998</v>
      </c>
      <c r="N8" s="61">
        <v>3006540.8759999997</v>
      </c>
      <c r="O8" s="62">
        <f t="shared" si="0"/>
        <v>32746913.772</v>
      </c>
    </row>
    <row r="9" spans="1:15" x14ac:dyDescent="0.2">
      <c r="A9" s="1">
        <v>25</v>
      </c>
      <c r="B9" s="1" t="s">
        <v>27</v>
      </c>
      <c r="C9" s="61">
        <v>2309979.2060000002</v>
      </c>
      <c r="D9" s="61">
        <v>2352389.2549999999</v>
      </c>
      <c r="E9" s="61">
        <v>2348318.3689999999</v>
      </c>
      <c r="F9" s="61">
        <v>2213061.5300000003</v>
      </c>
      <c r="G9" s="61">
        <v>2096272.0330000001</v>
      </c>
      <c r="H9" s="61">
        <v>2154062.1579999998</v>
      </c>
      <c r="I9" s="61">
        <v>2331194.3430000003</v>
      </c>
      <c r="J9" s="61">
        <v>2276699.3059999999</v>
      </c>
      <c r="K9" s="61">
        <v>2223886.0870000003</v>
      </c>
      <c r="L9" s="61">
        <v>2127079.7209999999</v>
      </c>
      <c r="M9" s="61">
        <v>2304683.9850000003</v>
      </c>
      <c r="N9" s="61">
        <v>2564261.0830000001</v>
      </c>
      <c r="O9" s="62">
        <f t="shared" si="0"/>
        <v>27301887.076000001</v>
      </c>
    </row>
    <row r="10" spans="1:15" x14ac:dyDescent="0.2">
      <c r="A10" s="1">
        <v>25</v>
      </c>
      <c r="B10" s="1" t="s">
        <v>29</v>
      </c>
      <c r="C10" s="61">
        <v>1158807.156</v>
      </c>
      <c r="D10" s="61">
        <v>1154160.628</v>
      </c>
      <c r="E10" s="61">
        <v>1140403.496</v>
      </c>
      <c r="F10" s="61">
        <v>1064111.9840000002</v>
      </c>
      <c r="G10" s="61">
        <v>981376.2350000001</v>
      </c>
      <c r="H10" s="61">
        <v>986759.33499999996</v>
      </c>
      <c r="I10" s="61">
        <v>1073656.0989999999</v>
      </c>
      <c r="J10" s="61">
        <v>1096047.335</v>
      </c>
      <c r="K10" s="61">
        <v>1122870.649</v>
      </c>
      <c r="L10" s="61">
        <v>1142254.379</v>
      </c>
      <c r="M10" s="61">
        <v>1193056.875</v>
      </c>
      <c r="N10" s="61">
        <v>1276999.2949999999</v>
      </c>
      <c r="O10" s="62">
        <f t="shared" si="0"/>
        <v>13390503.466</v>
      </c>
    </row>
    <row r="11" spans="1:15" s="4" customFormat="1" x14ac:dyDescent="0.2">
      <c r="A11" s="1">
        <v>25</v>
      </c>
      <c r="B11" s="1" t="s">
        <v>28</v>
      </c>
      <c r="C11" s="61">
        <v>1701340.3199999998</v>
      </c>
      <c r="D11" s="61">
        <v>1692596.69</v>
      </c>
      <c r="E11" s="61">
        <v>1768479.27</v>
      </c>
      <c r="F11" s="61">
        <v>1800815</v>
      </c>
      <c r="G11" s="61">
        <v>1895291</v>
      </c>
      <c r="H11" s="61">
        <v>2004176</v>
      </c>
      <c r="I11" s="61">
        <v>2138940</v>
      </c>
      <c r="J11" s="61">
        <v>2227395</v>
      </c>
      <c r="K11" s="61">
        <v>2251883</v>
      </c>
      <c r="L11" s="61">
        <v>2315107</v>
      </c>
      <c r="M11" s="61">
        <v>2206636</v>
      </c>
      <c r="N11" s="61">
        <v>2402562</v>
      </c>
      <c r="O11" s="62">
        <f t="shared" si="0"/>
        <v>24405221.280000001</v>
      </c>
    </row>
    <row r="12" spans="1:15" x14ac:dyDescent="0.2">
      <c r="A12" s="1">
        <v>26</v>
      </c>
      <c r="B12" s="1" t="s">
        <v>27</v>
      </c>
      <c r="C12" s="61">
        <v>7629280</v>
      </c>
      <c r="D12" s="61">
        <v>7498720</v>
      </c>
      <c r="E12" s="61">
        <v>7496780</v>
      </c>
      <c r="F12" s="61">
        <v>7534740</v>
      </c>
      <c r="G12" s="61">
        <v>7755400</v>
      </c>
      <c r="H12" s="61">
        <v>7995720</v>
      </c>
      <c r="I12" s="61">
        <v>8960640</v>
      </c>
      <c r="J12" s="61">
        <v>8788581.4000000004</v>
      </c>
      <c r="K12" s="61">
        <v>8858258.5999999996</v>
      </c>
      <c r="L12" s="61">
        <v>7356060</v>
      </c>
      <c r="M12" s="61">
        <v>8012720</v>
      </c>
      <c r="N12" s="61">
        <v>8521820</v>
      </c>
      <c r="O12" s="62">
        <f t="shared" si="0"/>
        <v>96408720</v>
      </c>
    </row>
    <row r="13" spans="1:15" x14ac:dyDescent="0.2">
      <c r="A13" s="1">
        <v>26</v>
      </c>
      <c r="B13" s="1" t="s">
        <v>29</v>
      </c>
      <c r="C13" s="61">
        <v>1965600</v>
      </c>
      <c r="D13" s="61">
        <v>1934400</v>
      </c>
      <c r="E13" s="61">
        <v>2009100</v>
      </c>
      <c r="F13" s="61">
        <v>1914900</v>
      </c>
      <c r="G13" s="61">
        <v>1864500</v>
      </c>
      <c r="H13" s="61">
        <v>2028300</v>
      </c>
      <c r="I13" s="61">
        <v>2395200</v>
      </c>
      <c r="J13" s="61">
        <v>2398500</v>
      </c>
      <c r="K13" s="61">
        <v>2176500</v>
      </c>
      <c r="L13" s="61">
        <v>2082300</v>
      </c>
      <c r="M13" s="61">
        <v>2051100</v>
      </c>
      <c r="N13" s="61">
        <v>2175300</v>
      </c>
      <c r="O13" s="62">
        <f t="shared" si="0"/>
        <v>24995700</v>
      </c>
    </row>
    <row r="14" spans="1:15" x14ac:dyDescent="0.2">
      <c r="A14" s="1">
        <v>26</v>
      </c>
      <c r="B14" s="1" t="s">
        <v>28</v>
      </c>
      <c r="C14" s="61">
        <v>3644700</v>
      </c>
      <c r="D14" s="61">
        <v>3176100</v>
      </c>
      <c r="E14" s="61">
        <v>3156000</v>
      </c>
      <c r="F14" s="61">
        <v>3402900</v>
      </c>
      <c r="G14" s="61">
        <v>3315900</v>
      </c>
      <c r="H14" s="61">
        <v>3399600</v>
      </c>
      <c r="I14" s="61">
        <v>3541200</v>
      </c>
      <c r="J14" s="61">
        <v>3710700</v>
      </c>
      <c r="K14" s="61">
        <v>3407100</v>
      </c>
      <c r="L14" s="61">
        <v>3684000</v>
      </c>
      <c r="M14" s="61">
        <v>3637200</v>
      </c>
      <c r="N14" s="61">
        <v>3777000</v>
      </c>
      <c r="O14" s="62">
        <f t="shared" si="0"/>
        <v>41852400</v>
      </c>
    </row>
    <row r="15" spans="1:15" x14ac:dyDescent="0.2">
      <c r="A15" s="1">
        <v>31</v>
      </c>
      <c r="B15" s="1" t="s">
        <v>27</v>
      </c>
      <c r="C15" s="61">
        <v>3626963.2</v>
      </c>
      <c r="D15" s="61">
        <v>3615776.8</v>
      </c>
      <c r="E15" s="61">
        <v>3586500</v>
      </c>
      <c r="F15" s="61">
        <v>3392780</v>
      </c>
      <c r="G15" s="61">
        <v>3028400</v>
      </c>
      <c r="H15" s="61">
        <v>3294360</v>
      </c>
      <c r="I15" s="61">
        <v>3365900</v>
      </c>
      <c r="J15" s="61">
        <v>3171780</v>
      </c>
      <c r="K15" s="61">
        <v>3477400</v>
      </c>
      <c r="L15" s="61">
        <v>3162100</v>
      </c>
      <c r="M15" s="61">
        <v>2901080</v>
      </c>
      <c r="N15" s="61">
        <v>3215576.9</v>
      </c>
      <c r="O15" s="62">
        <f t="shared" si="0"/>
        <v>39838616.899999999</v>
      </c>
    </row>
    <row r="16" spans="1:15" x14ac:dyDescent="0.2">
      <c r="A16" s="1">
        <v>31</v>
      </c>
      <c r="B16" s="1" t="s">
        <v>29</v>
      </c>
      <c r="C16" s="61">
        <v>585000</v>
      </c>
      <c r="D16" s="61">
        <v>631800</v>
      </c>
      <c r="E16" s="61">
        <v>622800</v>
      </c>
      <c r="F16" s="61">
        <v>560700</v>
      </c>
      <c r="G16" s="61">
        <v>584100</v>
      </c>
      <c r="H16" s="61">
        <v>534600</v>
      </c>
      <c r="I16" s="61">
        <v>577800</v>
      </c>
      <c r="J16" s="61">
        <v>575100</v>
      </c>
      <c r="K16" s="61">
        <v>559800</v>
      </c>
      <c r="L16" s="61">
        <v>549000</v>
      </c>
      <c r="M16" s="61">
        <v>626400</v>
      </c>
      <c r="N16" s="61">
        <v>642600</v>
      </c>
      <c r="O16" s="62">
        <f t="shared" si="0"/>
        <v>7049700</v>
      </c>
    </row>
    <row r="17" spans="1:15" x14ac:dyDescent="0.2">
      <c r="A17" s="1">
        <v>31</v>
      </c>
      <c r="B17" s="1" t="s">
        <v>28</v>
      </c>
      <c r="C17" s="61">
        <v>261600</v>
      </c>
      <c r="D17" s="61">
        <v>201600</v>
      </c>
      <c r="E17" s="61">
        <v>196800</v>
      </c>
      <c r="F17" s="61">
        <v>204000</v>
      </c>
      <c r="G17" s="61">
        <v>228000</v>
      </c>
      <c r="H17" s="61">
        <v>220800</v>
      </c>
      <c r="I17" s="61">
        <v>232800</v>
      </c>
      <c r="J17" s="61">
        <v>256800</v>
      </c>
      <c r="K17" s="61">
        <v>237600</v>
      </c>
      <c r="L17" s="61">
        <v>223200</v>
      </c>
      <c r="M17" s="61">
        <v>235200</v>
      </c>
      <c r="N17" s="61">
        <v>235200</v>
      </c>
      <c r="O17" s="62">
        <f t="shared" si="0"/>
        <v>2733600</v>
      </c>
    </row>
    <row r="18" spans="1:15" x14ac:dyDescent="0.2">
      <c r="A18" s="1">
        <v>43</v>
      </c>
      <c r="B18" s="1" t="s">
        <v>27</v>
      </c>
      <c r="C18" s="61">
        <v>689100</v>
      </c>
      <c r="D18" s="61">
        <v>740700</v>
      </c>
      <c r="E18" s="61">
        <v>768000</v>
      </c>
      <c r="F18" s="61">
        <v>709800</v>
      </c>
      <c r="G18" s="61">
        <v>558300</v>
      </c>
      <c r="H18" s="61">
        <v>470400</v>
      </c>
      <c r="I18" s="61">
        <v>431400</v>
      </c>
      <c r="J18" s="61">
        <v>362400</v>
      </c>
      <c r="K18" s="61">
        <v>446541.3</v>
      </c>
      <c r="L18" s="61">
        <v>504458.7</v>
      </c>
      <c r="M18" s="61">
        <v>868146.9</v>
      </c>
      <c r="N18" s="61">
        <v>965753.1</v>
      </c>
      <c r="O18" s="62">
        <f t="shared" si="0"/>
        <v>7515000</v>
      </c>
    </row>
    <row r="19" spans="1:15" ht="12" thickBot="1" x14ac:dyDescent="0.25">
      <c r="B19" s="3" t="s">
        <v>35</v>
      </c>
      <c r="C19" s="63">
        <f t="shared" ref="C19:O19" si="1">SUM(C6:C18)</f>
        <v>28439090.772999998</v>
      </c>
      <c r="D19" s="63">
        <f t="shared" si="1"/>
        <v>27529743.028999999</v>
      </c>
      <c r="E19" s="63">
        <f t="shared" si="1"/>
        <v>27688550.949000001</v>
      </c>
      <c r="F19" s="63">
        <f t="shared" si="1"/>
        <v>26991451.024</v>
      </c>
      <c r="G19" s="63">
        <f t="shared" si="1"/>
        <v>26510151.559</v>
      </c>
      <c r="H19" s="63">
        <f t="shared" si="1"/>
        <v>27094493.138999999</v>
      </c>
      <c r="I19" s="63">
        <f t="shared" si="1"/>
        <v>29189090.644000001</v>
      </c>
      <c r="J19" s="63">
        <f t="shared" si="1"/>
        <v>28909323.044</v>
      </c>
      <c r="K19" s="63">
        <f t="shared" si="1"/>
        <v>29166403.754999999</v>
      </c>
      <c r="L19" s="63">
        <f t="shared" si="1"/>
        <v>27510235.127999999</v>
      </c>
      <c r="M19" s="63">
        <f t="shared" si="1"/>
        <v>28815976.163999997</v>
      </c>
      <c r="N19" s="63">
        <f t="shared" si="1"/>
        <v>30910732.537</v>
      </c>
      <c r="O19" s="63">
        <f t="shared" si="1"/>
        <v>338755241.745</v>
      </c>
    </row>
    <row r="20" spans="1:15" ht="12" thickTop="1" x14ac:dyDescent="0.2"/>
    <row r="21" spans="1:15" x14ac:dyDescent="0.2">
      <c r="N21" s="91" t="s">
        <v>30</v>
      </c>
      <c r="O21" s="92">
        <f>O19-'SCH 139 Rate Calculation'!$K$18</f>
        <v>0</v>
      </c>
    </row>
  </sheetData>
  <mergeCells count="3">
    <mergeCell ref="A1:N1"/>
    <mergeCell ref="A2:N2"/>
    <mergeCell ref="A3:N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9"/>
  <sheetViews>
    <sheetView workbookViewId="0">
      <pane xSplit="3" ySplit="9" topLeftCell="D10" activePane="bottomRight" state="frozen"/>
      <selection activeCell="H36" sqref="H36"/>
      <selection pane="topRight" activeCell="H36" sqref="H36"/>
      <selection pane="bottomLeft" activeCell="H36" sqref="H36"/>
      <selection pane="bottomRight" activeCell="C3" sqref="C3"/>
    </sheetView>
  </sheetViews>
  <sheetFormatPr defaultRowHeight="11.25" x14ac:dyDescent="0.2"/>
  <cols>
    <col min="1" max="1" width="10.28515625" style="1" bestFit="1" customWidth="1"/>
    <col min="2" max="2" width="14.5703125" style="1" bestFit="1" customWidth="1"/>
    <col min="3" max="3" width="13.85546875" style="1" customWidth="1"/>
    <col min="4" max="16384" width="9.140625" style="1"/>
  </cols>
  <sheetData>
    <row r="1" spans="1:3" x14ac:dyDescent="0.2">
      <c r="C1" s="50" t="s">
        <v>93</v>
      </c>
    </row>
    <row r="2" spans="1:3" x14ac:dyDescent="0.2">
      <c r="A2" s="1" t="s">
        <v>31</v>
      </c>
      <c r="C2" s="64">
        <v>-3.9618E-2</v>
      </c>
    </row>
    <row r="3" spans="1:3" x14ac:dyDescent="0.2">
      <c r="A3" s="1" t="s">
        <v>87</v>
      </c>
      <c r="B3" s="1" t="s">
        <v>34</v>
      </c>
      <c r="C3" s="64">
        <v>4.367E-2</v>
      </c>
    </row>
    <row r="4" spans="1:3" x14ac:dyDescent="0.2">
      <c r="A4" s="1" t="s">
        <v>88</v>
      </c>
      <c r="B4" s="51" t="s">
        <v>33</v>
      </c>
      <c r="C4" s="64">
        <v>4.3400000000000001E-2</v>
      </c>
    </row>
    <row r="5" spans="1:3" x14ac:dyDescent="0.2">
      <c r="A5" s="1" t="s">
        <v>89</v>
      </c>
      <c r="B5" s="51" t="s">
        <v>92</v>
      </c>
      <c r="C5" s="64">
        <v>4.3229999999999998E-2</v>
      </c>
    </row>
    <row r="6" spans="1:3" x14ac:dyDescent="0.2">
      <c r="C6" s="5"/>
    </row>
    <row r="7" spans="1:3" x14ac:dyDescent="0.2">
      <c r="A7" s="1" t="s">
        <v>27</v>
      </c>
      <c r="B7" s="1" t="s">
        <v>34</v>
      </c>
      <c r="C7" s="64">
        <v>4.4540000000000003E-2</v>
      </c>
    </row>
    <row r="8" spans="1:3" x14ac:dyDescent="0.2">
      <c r="A8" s="1" t="s">
        <v>29</v>
      </c>
      <c r="B8" s="51" t="s">
        <v>33</v>
      </c>
      <c r="C8" s="64">
        <v>4.4269999999999997E-2</v>
      </c>
    </row>
    <row r="9" spans="1:3" x14ac:dyDescent="0.2">
      <c r="A9" s="1" t="s">
        <v>28</v>
      </c>
      <c r="B9" s="51" t="s">
        <v>32</v>
      </c>
      <c r="C9" s="64">
        <v>4.4089999999999997E-2</v>
      </c>
    </row>
  </sheetData>
  <pageMargins left="0.7" right="0.7" top="0.75" bottom="0.75" header="0.3" footer="0.3"/>
  <pageSetup orientation="portrait" horizontalDpi="200" verticalDpi="2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1790"/>
  <sheetViews>
    <sheetView zoomScaleNormal="100" workbookViewId="0">
      <pane ySplit="1" topLeftCell="A2" activePane="bottomLeft" state="frozen"/>
      <selection pane="bottomLeft" activeCell="B20" sqref="B20"/>
    </sheetView>
  </sheetViews>
  <sheetFormatPr defaultColWidth="18.42578125" defaultRowHeight="11.25" x14ac:dyDescent="0.2"/>
  <cols>
    <col min="1" max="1" width="14.85546875" style="58" bestFit="1" customWidth="1"/>
    <col min="2" max="2" width="18.28515625" style="1" customWidth="1"/>
    <col min="3" max="3" width="14.7109375" style="58" bestFit="1" customWidth="1"/>
    <col min="4" max="4" width="14.7109375" style="58" customWidth="1"/>
    <col min="5" max="5" width="10.140625" style="1" bestFit="1" customWidth="1"/>
    <col min="6" max="6" width="10.140625" style="1" customWidth="1"/>
    <col min="7" max="7" width="12" style="1" bestFit="1" customWidth="1"/>
    <col min="8" max="8" width="5.85546875" style="1" bestFit="1" customWidth="1"/>
    <col min="9" max="9" width="4.7109375" style="1" bestFit="1" customWidth="1"/>
    <col min="10" max="21" width="7.85546875" style="1" bestFit="1" customWidth="1"/>
    <col min="22" max="16384" width="18.42578125" style="1"/>
  </cols>
  <sheetData>
    <row r="1" spans="1:21" ht="12.75" thickTop="1" thickBot="1" x14ac:dyDescent="0.25">
      <c r="A1" s="100" t="s">
        <v>70</v>
      </c>
      <c r="B1" s="101" t="s">
        <v>69</v>
      </c>
      <c r="C1" s="102" t="s">
        <v>68</v>
      </c>
      <c r="D1" s="97" t="s">
        <v>49</v>
      </c>
      <c r="E1" s="52" t="s">
        <v>12</v>
      </c>
      <c r="F1" s="53" t="s">
        <v>50</v>
      </c>
      <c r="G1" s="52" t="s">
        <v>67</v>
      </c>
      <c r="H1" s="52" t="s">
        <v>66</v>
      </c>
      <c r="I1" s="52" t="s">
        <v>65</v>
      </c>
      <c r="J1" s="52" t="s">
        <v>64</v>
      </c>
      <c r="K1" s="52" t="s">
        <v>63</v>
      </c>
      <c r="L1" s="52" t="s">
        <v>62</v>
      </c>
      <c r="M1" s="52" t="s">
        <v>61</v>
      </c>
      <c r="N1" s="52" t="s">
        <v>60</v>
      </c>
      <c r="O1" s="52" t="s">
        <v>59</v>
      </c>
      <c r="P1" s="52" t="s">
        <v>58</v>
      </c>
      <c r="Q1" s="52" t="s">
        <v>57</v>
      </c>
      <c r="R1" s="52" t="s">
        <v>56</v>
      </c>
      <c r="S1" s="52" t="s">
        <v>55</v>
      </c>
      <c r="T1" s="52" t="s">
        <v>54</v>
      </c>
      <c r="U1" s="52" t="s">
        <v>53</v>
      </c>
    </row>
    <row r="2" spans="1:21" ht="12" thickTop="1" x14ac:dyDescent="0.2">
      <c r="A2" s="266" t="s">
        <v>172</v>
      </c>
      <c r="B2" s="267" t="s">
        <v>172</v>
      </c>
      <c r="C2" s="268" t="s">
        <v>172</v>
      </c>
      <c r="D2" s="98" t="s">
        <v>89</v>
      </c>
      <c r="E2" s="54">
        <v>5000039915</v>
      </c>
      <c r="F2" s="56">
        <v>24</v>
      </c>
      <c r="G2" s="54" t="s">
        <v>26</v>
      </c>
      <c r="H2" s="54" t="s">
        <v>84</v>
      </c>
      <c r="I2" s="54">
        <v>20</v>
      </c>
      <c r="J2" s="57">
        <v>108</v>
      </c>
      <c r="K2" s="57">
        <v>91</v>
      </c>
      <c r="L2" s="57">
        <v>99</v>
      </c>
      <c r="M2" s="57">
        <v>89</v>
      </c>
      <c r="N2" s="57">
        <v>92</v>
      </c>
      <c r="O2" s="57">
        <v>100</v>
      </c>
      <c r="P2" s="57">
        <v>89</v>
      </c>
      <c r="Q2" s="57">
        <v>84</v>
      </c>
      <c r="R2" s="57">
        <v>98</v>
      </c>
      <c r="S2" s="57">
        <v>84</v>
      </c>
      <c r="T2" s="57">
        <v>90</v>
      </c>
      <c r="U2" s="57">
        <v>100</v>
      </c>
    </row>
    <row r="3" spans="1:21" x14ac:dyDescent="0.2">
      <c r="A3" s="266" t="s">
        <v>172</v>
      </c>
      <c r="B3" s="267" t="s">
        <v>172</v>
      </c>
      <c r="C3" s="268" t="s">
        <v>172</v>
      </c>
      <c r="D3" s="98" t="s">
        <v>89</v>
      </c>
      <c r="E3" s="54">
        <v>5000083210</v>
      </c>
      <c r="F3" s="56">
        <v>24</v>
      </c>
      <c r="G3" s="54" t="s">
        <v>21</v>
      </c>
      <c r="H3" s="54" t="s">
        <v>84</v>
      </c>
      <c r="I3" s="54">
        <v>20</v>
      </c>
      <c r="J3" s="57">
        <v>7120</v>
      </c>
      <c r="K3" s="57">
        <v>6920</v>
      </c>
      <c r="L3" s="57">
        <v>9040</v>
      </c>
      <c r="M3" s="57">
        <v>6560</v>
      </c>
      <c r="N3" s="57">
        <v>6000</v>
      </c>
      <c r="O3" s="57">
        <v>5960</v>
      </c>
      <c r="P3" s="57">
        <v>5400</v>
      </c>
      <c r="Q3" s="57">
        <v>5680</v>
      </c>
      <c r="R3" s="57">
        <v>5640</v>
      </c>
      <c r="S3" s="57">
        <v>4840</v>
      </c>
      <c r="T3" s="57">
        <v>6040</v>
      </c>
      <c r="U3" s="57">
        <v>8880</v>
      </c>
    </row>
    <row r="4" spans="1:21" x14ac:dyDescent="0.2">
      <c r="A4" s="266" t="s">
        <v>172</v>
      </c>
      <c r="B4" s="267" t="s">
        <v>172</v>
      </c>
      <c r="C4" s="268" t="s">
        <v>172</v>
      </c>
      <c r="D4" s="98" t="s">
        <v>89</v>
      </c>
      <c r="E4" s="54">
        <v>5000091056</v>
      </c>
      <c r="F4" s="56">
        <v>24</v>
      </c>
      <c r="G4" s="54" t="s">
        <v>26</v>
      </c>
      <c r="H4" s="54" t="s">
        <v>84</v>
      </c>
      <c r="I4" s="54">
        <v>20</v>
      </c>
      <c r="J4" s="57">
        <v>225</v>
      </c>
      <c r="K4" s="57">
        <v>204</v>
      </c>
      <c r="L4" s="57">
        <v>185</v>
      </c>
      <c r="M4" s="57">
        <v>169</v>
      </c>
      <c r="N4" s="57">
        <v>140</v>
      </c>
      <c r="O4" s="57">
        <v>118</v>
      </c>
      <c r="P4" s="57">
        <v>117</v>
      </c>
      <c r="Q4" s="57">
        <v>112</v>
      </c>
      <c r="R4" s="57">
        <v>139</v>
      </c>
      <c r="S4" s="57">
        <v>158</v>
      </c>
      <c r="T4" s="57">
        <v>130</v>
      </c>
      <c r="U4" s="57">
        <v>163</v>
      </c>
    </row>
    <row r="5" spans="1:21" x14ac:dyDescent="0.2">
      <c r="A5" s="266" t="s">
        <v>172</v>
      </c>
      <c r="B5" s="267" t="s">
        <v>172</v>
      </c>
      <c r="C5" s="268" t="s">
        <v>172</v>
      </c>
      <c r="D5" s="98" t="s">
        <v>89</v>
      </c>
      <c r="E5" s="54">
        <v>5000109899</v>
      </c>
      <c r="F5" s="56">
        <v>24</v>
      </c>
      <c r="G5" s="54" t="s">
        <v>19</v>
      </c>
      <c r="H5" s="54" t="s">
        <v>84</v>
      </c>
      <c r="I5" s="54">
        <v>20</v>
      </c>
      <c r="J5" s="57">
        <v>125</v>
      </c>
      <c r="K5" s="57">
        <v>107</v>
      </c>
      <c r="L5" s="57">
        <v>99</v>
      </c>
      <c r="M5" s="57">
        <v>85</v>
      </c>
      <c r="N5" s="57">
        <v>62</v>
      </c>
      <c r="O5" s="57">
        <v>51</v>
      </c>
      <c r="P5" s="57">
        <v>51</v>
      </c>
      <c r="Q5" s="57">
        <v>41</v>
      </c>
      <c r="R5" s="57">
        <v>46</v>
      </c>
      <c r="S5" s="57">
        <v>79</v>
      </c>
      <c r="T5" s="57">
        <v>97</v>
      </c>
      <c r="U5" s="57">
        <v>1164</v>
      </c>
    </row>
    <row r="6" spans="1:21" x14ac:dyDescent="0.2">
      <c r="A6" s="266" t="s">
        <v>172</v>
      </c>
      <c r="B6" s="267" t="s">
        <v>172</v>
      </c>
      <c r="C6" s="268" t="s">
        <v>172</v>
      </c>
      <c r="D6" s="98" t="s">
        <v>89</v>
      </c>
      <c r="E6" s="54">
        <v>5000213389</v>
      </c>
      <c r="F6" s="56">
        <v>24</v>
      </c>
      <c r="G6" s="54" t="s">
        <v>26</v>
      </c>
      <c r="H6" s="54" t="s">
        <v>84</v>
      </c>
      <c r="I6" s="54">
        <v>20</v>
      </c>
      <c r="J6" s="57">
        <v>210</v>
      </c>
      <c r="K6" s="57">
        <v>170</v>
      </c>
      <c r="L6" s="57">
        <v>190</v>
      </c>
      <c r="M6" s="57">
        <v>140</v>
      </c>
      <c r="N6" s="57">
        <v>130</v>
      </c>
      <c r="O6" s="57">
        <v>120</v>
      </c>
      <c r="P6" s="57">
        <v>130</v>
      </c>
      <c r="Q6" s="57">
        <v>110</v>
      </c>
      <c r="R6" s="57">
        <v>120</v>
      </c>
      <c r="S6" s="57">
        <v>120</v>
      </c>
      <c r="T6" s="57">
        <v>140</v>
      </c>
      <c r="U6" s="57">
        <v>290</v>
      </c>
    </row>
    <row r="7" spans="1:21" x14ac:dyDescent="0.2">
      <c r="A7" s="266" t="s">
        <v>172</v>
      </c>
      <c r="B7" s="267" t="s">
        <v>172</v>
      </c>
      <c r="C7" s="268" t="s">
        <v>172</v>
      </c>
      <c r="D7" s="98" t="s">
        <v>89</v>
      </c>
      <c r="E7" s="54">
        <v>5000257756</v>
      </c>
      <c r="F7" s="55">
        <v>25</v>
      </c>
      <c r="G7" s="54" t="s">
        <v>25</v>
      </c>
      <c r="H7" s="54" t="s">
        <v>84</v>
      </c>
      <c r="I7" s="54">
        <v>20</v>
      </c>
      <c r="J7" s="57">
        <v>15600</v>
      </c>
      <c r="K7" s="57">
        <v>13600</v>
      </c>
      <c r="L7" s="57">
        <v>15160</v>
      </c>
      <c r="M7" s="57">
        <v>13600</v>
      </c>
      <c r="N7" s="57">
        <v>16000</v>
      </c>
      <c r="O7" s="57">
        <v>21080</v>
      </c>
      <c r="P7" s="57">
        <v>25880</v>
      </c>
      <c r="Q7" s="57">
        <v>28680</v>
      </c>
      <c r="R7" s="57">
        <v>28200</v>
      </c>
      <c r="S7" s="57">
        <v>15440</v>
      </c>
      <c r="T7" s="57">
        <v>12680</v>
      </c>
      <c r="U7" s="57">
        <v>14040</v>
      </c>
    </row>
    <row r="8" spans="1:21" x14ac:dyDescent="0.2">
      <c r="A8" s="266" t="s">
        <v>172</v>
      </c>
      <c r="B8" s="267" t="s">
        <v>172</v>
      </c>
      <c r="C8" s="268" t="s">
        <v>172</v>
      </c>
      <c r="D8" s="98" t="s">
        <v>89</v>
      </c>
      <c r="E8" s="54">
        <v>5000331376</v>
      </c>
      <c r="F8" s="56">
        <v>24</v>
      </c>
      <c r="G8" s="54" t="s">
        <v>26</v>
      </c>
      <c r="H8" s="54" t="s">
        <v>84</v>
      </c>
      <c r="I8" s="54">
        <v>20</v>
      </c>
      <c r="J8" s="57">
        <v>624</v>
      </c>
      <c r="K8" s="57">
        <v>584</v>
      </c>
      <c r="L8" s="57">
        <v>596</v>
      </c>
      <c r="M8" s="57">
        <v>496</v>
      </c>
      <c r="N8" s="57">
        <v>466</v>
      </c>
      <c r="O8" s="57">
        <v>461</v>
      </c>
      <c r="P8" s="57">
        <v>418</v>
      </c>
      <c r="Q8" s="57">
        <v>421</v>
      </c>
      <c r="R8" s="57">
        <v>527</v>
      </c>
      <c r="S8" s="57">
        <v>504</v>
      </c>
      <c r="T8" s="57">
        <v>563</v>
      </c>
      <c r="U8" s="57">
        <v>660</v>
      </c>
    </row>
    <row r="9" spans="1:21" x14ac:dyDescent="0.2">
      <c r="A9" s="266" t="s">
        <v>172</v>
      </c>
      <c r="B9" s="267" t="s">
        <v>172</v>
      </c>
      <c r="C9" s="268" t="s">
        <v>172</v>
      </c>
      <c r="D9" s="98" t="s">
        <v>89</v>
      </c>
      <c r="E9" s="54">
        <v>5000340593</v>
      </c>
      <c r="F9" s="56">
        <v>24</v>
      </c>
      <c r="G9" s="54" t="s">
        <v>26</v>
      </c>
      <c r="H9" s="54" t="s">
        <v>84</v>
      </c>
      <c r="I9" s="54">
        <v>20</v>
      </c>
      <c r="J9" s="57">
        <v>222</v>
      </c>
      <c r="K9" s="57">
        <v>203</v>
      </c>
      <c r="L9" s="57">
        <v>204</v>
      </c>
      <c r="M9" s="57">
        <v>205</v>
      </c>
      <c r="N9" s="57">
        <v>228</v>
      </c>
      <c r="O9" s="57">
        <v>216</v>
      </c>
      <c r="P9" s="57">
        <v>209</v>
      </c>
      <c r="Q9" s="57">
        <v>241</v>
      </c>
      <c r="R9" s="57">
        <v>227</v>
      </c>
      <c r="S9" s="57">
        <v>238</v>
      </c>
      <c r="T9" s="57">
        <v>218</v>
      </c>
      <c r="U9" s="57">
        <v>237</v>
      </c>
    </row>
    <row r="10" spans="1:21" x14ac:dyDescent="0.2">
      <c r="A10" s="266" t="s">
        <v>172</v>
      </c>
      <c r="B10" s="267" t="s">
        <v>172</v>
      </c>
      <c r="C10" s="268" t="s">
        <v>172</v>
      </c>
      <c r="D10" s="98" t="s">
        <v>89</v>
      </c>
      <c r="E10" s="54">
        <v>5000370998</v>
      </c>
      <c r="F10" s="56">
        <v>24</v>
      </c>
      <c r="G10" s="54" t="s">
        <v>26</v>
      </c>
      <c r="H10" s="54" t="s">
        <v>84</v>
      </c>
      <c r="I10" s="54">
        <v>20</v>
      </c>
      <c r="J10" s="57">
        <v>565</v>
      </c>
      <c r="K10" s="57">
        <v>534</v>
      </c>
      <c r="L10" s="57">
        <v>542</v>
      </c>
      <c r="M10" s="57">
        <v>473</v>
      </c>
      <c r="N10" s="57">
        <v>437</v>
      </c>
      <c r="O10" s="57">
        <v>423</v>
      </c>
      <c r="P10" s="57">
        <v>348</v>
      </c>
      <c r="Q10" s="57">
        <v>348</v>
      </c>
      <c r="R10" s="57">
        <v>432</v>
      </c>
      <c r="S10" s="57">
        <v>447</v>
      </c>
      <c r="T10" s="57">
        <v>531</v>
      </c>
      <c r="U10" s="57">
        <v>603</v>
      </c>
    </row>
    <row r="11" spans="1:21" x14ac:dyDescent="0.2">
      <c r="A11" s="266" t="s">
        <v>172</v>
      </c>
      <c r="B11" s="267" t="s">
        <v>172</v>
      </c>
      <c r="C11" s="268" t="s">
        <v>172</v>
      </c>
      <c r="D11" s="98" t="s">
        <v>89</v>
      </c>
      <c r="E11" s="54">
        <v>5000383778</v>
      </c>
      <c r="F11" s="55">
        <v>25</v>
      </c>
      <c r="G11" s="54" t="s">
        <v>25</v>
      </c>
      <c r="H11" s="54" t="s">
        <v>84</v>
      </c>
      <c r="I11" s="54">
        <v>20</v>
      </c>
      <c r="J11" s="57">
        <v>10</v>
      </c>
      <c r="K11" s="57"/>
      <c r="L11" s="57">
        <v>420</v>
      </c>
      <c r="M11" s="57">
        <v>570</v>
      </c>
      <c r="N11" s="57">
        <v>10</v>
      </c>
      <c r="O11" s="57"/>
      <c r="P11" s="57">
        <v>10</v>
      </c>
      <c r="Q11" s="57"/>
      <c r="R11" s="57">
        <v>10</v>
      </c>
      <c r="S11" s="57">
        <v>10</v>
      </c>
      <c r="T11" s="57">
        <v>390</v>
      </c>
      <c r="U11" s="57">
        <v>10</v>
      </c>
    </row>
    <row r="12" spans="1:21" x14ac:dyDescent="0.2">
      <c r="A12" s="266" t="s">
        <v>172</v>
      </c>
      <c r="B12" s="267" t="s">
        <v>172</v>
      </c>
      <c r="C12" s="268" t="s">
        <v>172</v>
      </c>
      <c r="D12" s="98" t="s">
        <v>89</v>
      </c>
      <c r="E12" s="54">
        <v>5000409141</v>
      </c>
      <c r="F12" s="56">
        <v>24</v>
      </c>
      <c r="G12" s="54" t="s">
        <v>26</v>
      </c>
      <c r="H12" s="54" t="s">
        <v>84</v>
      </c>
      <c r="I12" s="54">
        <v>20</v>
      </c>
      <c r="J12" s="57">
        <v>836</v>
      </c>
      <c r="K12" s="57">
        <v>863</v>
      </c>
      <c r="L12" s="57">
        <v>834</v>
      </c>
      <c r="M12" s="57">
        <v>791</v>
      </c>
      <c r="N12" s="57">
        <v>598</v>
      </c>
      <c r="O12" s="57">
        <v>606</v>
      </c>
      <c r="P12" s="57">
        <v>603</v>
      </c>
      <c r="Q12" s="57">
        <v>431</v>
      </c>
      <c r="R12" s="57">
        <v>449</v>
      </c>
      <c r="S12" s="57">
        <v>588</v>
      </c>
      <c r="T12" s="57">
        <v>811</v>
      </c>
      <c r="U12" s="57">
        <v>999</v>
      </c>
    </row>
    <row r="13" spans="1:21" x14ac:dyDescent="0.2">
      <c r="A13" s="266" t="s">
        <v>172</v>
      </c>
      <c r="B13" s="269" t="s">
        <v>173</v>
      </c>
      <c r="C13" s="268" t="s">
        <v>172</v>
      </c>
      <c r="D13" s="98" t="s">
        <v>89</v>
      </c>
      <c r="E13" s="54">
        <v>5000436281</v>
      </c>
      <c r="F13" s="56">
        <v>24</v>
      </c>
      <c r="G13" s="54" t="s">
        <v>26</v>
      </c>
      <c r="H13" s="54" t="s">
        <v>84</v>
      </c>
      <c r="I13" s="54">
        <v>20</v>
      </c>
      <c r="J13" s="57">
        <v>140</v>
      </c>
      <c r="K13" s="57">
        <v>120</v>
      </c>
      <c r="L13" s="57">
        <v>110</v>
      </c>
      <c r="M13" s="57">
        <v>120</v>
      </c>
      <c r="N13" s="57">
        <v>100</v>
      </c>
      <c r="O13" s="57">
        <v>110</v>
      </c>
      <c r="P13" s="57">
        <v>120</v>
      </c>
      <c r="Q13" s="57">
        <v>120</v>
      </c>
      <c r="R13" s="57">
        <v>130</v>
      </c>
      <c r="S13" s="57">
        <v>120</v>
      </c>
      <c r="T13" s="57">
        <v>110</v>
      </c>
      <c r="U13" s="57">
        <v>120</v>
      </c>
    </row>
    <row r="14" spans="1:21" x14ac:dyDescent="0.2">
      <c r="A14" s="266" t="s">
        <v>172</v>
      </c>
      <c r="B14" s="267" t="s">
        <v>172</v>
      </c>
      <c r="C14" s="268" t="s">
        <v>172</v>
      </c>
      <c r="D14" s="98" t="s">
        <v>89</v>
      </c>
      <c r="E14" s="54">
        <v>5000454953</v>
      </c>
      <c r="F14" s="56">
        <v>24</v>
      </c>
      <c r="G14" s="54" t="s">
        <v>26</v>
      </c>
      <c r="H14" s="54" t="s">
        <v>84</v>
      </c>
      <c r="I14" s="54">
        <v>20</v>
      </c>
      <c r="J14" s="57">
        <v>1702</v>
      </c>
      <c r="K14" s="57">
        <v>1819</v>
      </c>
      <c r="L14" s="57">
        <v>1933</v>
      </c>
      <c r="M14" s="57">
        <v>1115</v>
      </c>
      <c r="N14" s="57">
        <v>1059</v>
      </c>
      <c r="O14" s="57">
        <v>797</v>
      </c>
      <c r="P14" s="57">
        <v>1146</v>
      </c>
      <c r="Q14" s="57">
        <v>1008</v>
      </c>
      <c r="R14" s="57">
        <v>1117</v>
      </c>
      <c r="S14" s="57">
        <v>1761</v>
      </c>
      <c r="T14" s="57">
        <v>1747</v>
      </c>
      <c r="U14" s="57">
        <v>2774</v>
      </c>
    </row>
    <row r="15" spans="1:21" x14ac:dyDescent="0.2">
      <c r="A15" s="266" t="s">
        <v>172</v>
      </c>
      <c r="B15" s="267" t="s">
        <v>172</v>
      </c>
      <c r="C15" s="268" t="s">
        <v>172</v>
      </c>
      <c r="D15" s="98" t="s">
        <v>89</v>
      </c>
      <c r="E15" s="54">
        <v>5000493701</v>
      </c>
      <c r="F15" s="56">
        <v>24</v>
      </c>
      <c r="G15" s="54" t="s">
        <v>26</v>
      </c>
      <c r="H15" s="54" t="s">
        <v>84</v>
      </c>
      <c r="I15" s="54">
        <v>20</v>
      </c>
      <c r="J15" s="57">
        <v>390</v>
      </c>
      <c r="K15" s="57">
        <v>250</v>
      </c>
      <c r="L15" s="57">
        <v>270</v>
      </c>
      <c r="M15" s="57">
        <v>250</v>
      </c>
      <c r="N15" s="57">
        <v>240</v>
      </c>
      <c r="O15" s="57">
        <v>240</v>
      </c>
      <c r="P15" s="57">
        <v>330</v>
      </c>
      <c r="Q15" s="57">
        <v>310</v>
      </c>
      <c r="R15" s="57">
        <v>300</v>
      </c>
      <c r="S15" s="57">
        <v>370</v>
      </c>
      <c r="T15" s="57">
        <v>540</v>
      </c>
      <c r="U15" s="57">
        <v>940</v>
      </c>
    </row>
    <row r="16" spans="1:21" x14ac:dyDescent="0.2">
      <c r="A16" s="266" t="s">
        <v>172</v>
      </c>
      <c r="B16" s="267" t="s">
        <v>172</v>
      </c>
      <c r="C16" s="268" t="s">
        <v>172</v>
      </c>
      <c r="D16" s="98" t="s">
        <v>89</v>
      </c>
      <c r="E16" s="54">
        <v>5000503265</v>
      </c>
      <c r="F16" s="56">
        <v>24</v>
      </c>
      <c r="G16" s="54" t="s">
        <v>26</v>
      </c>
      <c r="H16" s="54" t="s">
        <v>84</v>
      </c>
      <c r="I16" s="54">
        <v>20</v>
      </c>
      <c r="J16" s="57">
        <v>112</v>
      </c>
      <c r="K16" s="57">
        <v>109</v>
      </c>
      <c r="L16" s="57">
        <v>116</v>
      </c>
      <c r="M16" s="57">
        <v>88</v>
      </c>
      <c r="N16" s="57">
        <v>83</v>
      </c>
      <c r="O16" s="57">
        <v>88</v>
      </c>
      <c r="P16" s="57">
        <v>83</v>
      </c>
      <c r="Q16" s="57">
        <v>79</v>
      </c>
      <c r="R16" s="57">
        <v>91</v>
      </c>
      <c r="S16" s="57">
        <v>79</v>
      </c>
      <c r="T16" s="57">
        <v>85</v>
      </c>
      <c r="U16" s="57">
        <v>113</v>
      </c>
    </row>
    <row r="17" spans="1:21" x14ac:dyDescent="0.2">
      <c r="A17" s="266" t="s">
        <v>172</v>
      </c>
      <c r="B17" s="267" t="s">
        <v>172</v>
      </c>
      <c r="C17" s="268" t="s">
        <v>172</v>
      </c>
      <c r="D17" s="98" t="s">
        <v>89</v>
      </c>
      <c r="E17" s="54">
        <v>5000521451</v>
      </c>
      <c r="F17" s="55">
        <v>25</v>
      </c>
      <c r="G17" s="54" t="s">
        <v>25</v>
      </c>
      <c r="H17" s="54" t="s">
        <v>84</v>
      </c>
      <c r="I17" s="54">
        <v>20</v>
      </c>
      <c r="J17" s="57">
        <v>4350</v>
      </c>
      <c r="K17" s="57">
        <v>3540</v>
      </c>
      <c r="L17" s="57">
        <v>3480</v>
      </c>
      <c r="M17" s="57">
        <v>2760</v>
      </c>
      <c r="N17" s="57">
        <v>2060</v>
      </c>
      <c r="O17" s="57">
        <v>790</v>
      </c>
      <c r="P17" s="57">
        <v>400</v>
      </c>
      <c r="Q17" s="57">
        <v>260</v>
      </c>
      <c r="R17" s="57">
        <v>190</v>
      </c>
      <c r="S17" s="57">
        <v>1130</v>
      </c>
      <c r="T17" s="57">
        <v>1950</v>
      </c>
      <c r="U17" s="57">
        <v>2650</v>
      </c>
    </row>
    <row r="18" spans="1:21" x14ac:dyDescent="0.2">
      <c r="A18" s="266" t="s">
        <v>172</v>
      </c>
      <c r="B18" s="267" t="s">
        <v>172</v>
      </c>
      <c r="C18" s="268" t="s">
        <v>172</v>
      </c>
      <c r="D18" s="98" t="s">
        <v>89</v>
      </c>
      <c r="E18" s="54">
        <v>5000530145</v>
      </c>
      <c r="F18" s="56">
        <v>24</v>
      </c>
      <c r="G18" s="54" t="s">
        <v>26</v>
      </c>
      <c r="H18" s="54" t="s">
        <v>84</v>
      </c>
      <c r="I18" s="54">
        <v>20</v>
      </c>
      <c r="J18" s="57">
        <v>4600</v>
      </c>
      <c r="K18" s="57">
        <v>4320</v>
      </c>
      <c r="L18" s="57">
        <v>4240</v>
      </c>
      <c r="M18" s="57">
        <v>4360</v>
      </c>
      <c r="N18" s="57">
        <v>4040</v>
      </c>
      <c r="O18" s="57">
        <v>3680</v>
      </c>
      <c r="P18" s="57">
        <v>4720</v>
      </c>
      <c r="Q18" s="57">
        <v>5440</v>
      </c>
      <c r="R18" s="57">
        <v>5600</v>
      </c>
      <c r="S18" s="57">
        <v>6080</v>
      </c>
      <c r="T18" s="57">
        <v>6480</v>
      </c>
      <c r="U18" s="57">
        <v>7160</v>
      </c>
    </row>
    <row r="19" spans="1:21" x14ac:dyDescent="0.2">
      <c r="A19" s="266" t="s">
        <v>172</v>
      </c>
      <c r="B19" s="267" t="s">
        <v>172</v>
      </c>
      <c r="C19" s="268" t="s">
        <v>172</v>
      </c>
      <c r="D19" s="98" t="s">
        <v>89</v>
      </c>
      <c r="E19" s="54">
        <v>5000534614</v>
      </c>
      <c r="F19" s="56">
        <v>24</v>
      </c>
      <c r="G19" s="54" t="s">
        <v>26</v>
      </c>
      <c r="H19" s="54" t="s">
        <v>84</v>
      </c>
      <c r="I19" s="54">
        <v>20</v>
      </c>
      <c r="J19" s="57">
        <v>520</v>
      </c>
      <c r="K19" s="57">
        <v>517</v>
      </c>
      <c r="L19" s="57">
        <v>647</v>
      </c>
      <c r="M19" s="57">
        <v>278</v>
      </c>
      <c r="N19" s="57">
        <v>277</v>
      </c>
      <c r="O19" s="57">
        <v>111</v>
      </c>
      <c r="P19" s="57">
        <v>70</v>
      </c>
      <c r="Q19" s="57">
        <v>122</v>
      </c>
      <c r="R19" s="57">
        <v>154</v>
      </c>
      <c r="S19" s="57">
        <v>88</v>
      </c>
      <c r="T19" s="57">
        <v>100</v>
      </c>
      <c r="U19" s="57">
        <v>162</v>
      </c>
    </row>
    <row r="20" spans="1:21" x14ac:dyDescent="0.2">
      <c r="A20" s="266" t="s">
        <v>172</v>
      </c>
      <c r="B20" s="267" t="s">
        <v>172</v>
      </c>
      <c r="C20" s="268" t="s">
        <v>172</v>
      </c>
      <c r="D20" s="98" t="s">
        <v>89</v>
      </c>
      <c r="E20" s="54">
        <v>5000550985</v>
      </c>
      <c r="F20" s="56">
        <v>24</v>
      </c>
      <c r="G20" s="54" t="s">
        <v>26</v>
      </c>
      <c r="H20" s="54" t="s">
        <v>84</v>
      </c>
      <c r="I20" s="54">
        <v>20</v>
      </c>
      <c r="J20" s="57">
        <v>138</v>
      </c>
      <c r="K20" s="57">
        <v>76</v>
      </c>
      <c r="L20" s="57">
        <v>75</v>
      </c>
      <c r="M20" s="57">
        <v>70</v>
      </c>
      <c r="N20" s="57">
        <v>72</v>
      </c>
      <c r="O20" s="57">
        <v>77</v>
      </c>
      <c r="P20" s="57">
        <v>73</v>
      </c>
      <c r="Q20" s="57">
        <v>70</v>
      </c>
      <c r="R20" s="57">
        <v>80</v>
      </c>
      <c r="S20" s="57">
        <v>70</v>
      </c>
      <c r="T20" s="57">
        <v>73</v>
      </c>
      <c r="U20" s="57">
        <v>78</v>
      </c>
    </row>
    <row r="21" spans="1:21" x14ac:dyDescent="0.2">
      <c r="A21" s="266" t="s">
        <v>172</v>
      </c>
      <c r="B21" s="267" t="s">
        <v>172</v>
      </c>
      <c r="C21" s="268" t="s">
        <v>172</v>
      </c>
      <c r="D21" s="98" t="s">
        <v>89</v>
      </c>
      <c r="E21" s="54">
        <v>5000555353</v>
      </c>
      <c r="F21" s="56">
        <v>24</v>
      </c>
      <c r="G21" s="54" t="s">
        <v>26</v>
      </c>
      <c r="H21" s="54" t="s">
        <v>84</v>
      </c>
      <c r="I21" s="54">
        <v>20</v>
      </c>
      <c r="J21" s="57">
        <v>1231.4000000000001</v>
      </c>
      <c r="K21" s="57">
        <v>1380</v>
      </c>
      <c r="L21" s="57">
        <v>1510</v>
      </c>
      <c r="M21" s="57">
        <v>1260</v>
      </c>
      <c r="N21" s="57">
        <v>1260</v>
      </c>
      <c r="O21" s="57">
        <v>1220</v>
      </c>
      <c r="P21" s="57">
        <v>1050</v>
      </c>
      <c r="Q21" s="57">
        <v>1034.48</v>
      </c>
      <c r="R21" s="57">
        <v>1353.33</v>
      </c>
      <c r="S21" s="57">
        <v>1022.19</v>
      </c>
      <c r="T21" s="57">
        <v>1260</v>
      </c>
      <c r="U21" s="57">
        <v>1530</v>
      </c>
    </row>
    <row r="22" spans="1:21" x14ac:dyDescent="0.2">
      <c r="A22" s="266" t="s">
        <v>172</v>
      </c>
      <c r="B22" s="267" t="s">
        <v>172</v>
      </c>
      <c r="C22" s="268" t="s">
        <v>172</v>
      </c>
      <c r="D22" s="98" t="s">
        <v>89</v>
      </c>
      <c r="E22" s="54">
        <v>5000559145</v>
      </c>
      <c r="F22" s="56">
        <v>24</v>
      </c>
      <c r="G22" s="54" t="s">
        <v>26</v>
      </c>
      <c r="H22" s="54" t="s">
        <v>84</v>
      </c>
      <c r="I22" s="54">
        <v>20</v>
      </c>
      <c r="J22" s="57">
        <v>1990</v>
      </c>
      <c r="K22" s="57">
        <v>1750</v>
      </c>
      <c r="L22" s="57">
        <v>1910</v>
      </c>
      <c r="M22" s="57">
        <v>1640</v>
      </c>
      <c r="N22" s="57">
        <v>1310</v>
      </c>
      <c r="O22" s="57">
        <v>890</v>
      </c>
      <c r="P22" s="57">
        <v>910</v>
      </c>
      <c r="Q22" s="57">
        <v>860</v>
      </c>
      <c r="R22" s="57">
        <v>910</v>
      </c>
      <c r="S22" s="57">
        <v>1060</v>
      </c>
      <c r="T22" s="57">
        <v>1040</v>
      </c>
      <c r="U22" s="57">
        <v>1740</v>
      </c>
    </row>
    <row r="23" spans="1:21" x14ac:dyDescent="0.2">
      <c r="A23" s="266" t="s">
        <v>172</v>
      </c>
      <c r="B23" s="267" t="s">
        <v>172</v>
      </c>
      <c r="C23" s="268" t="s">
        <v>172</v>
      </c>
      <c r="D23" s="98" t="s">
        <v>89</v>
      </c>
      <c r="E23" s="54">
        <v>5000627642</v>
      </c>
      <c r="F23" s="56">
        <v>24</v>
      </c>
      <c r="G23" s="54" t="s">
        <v>26</v>
      </c>
      <c r="H23" s="54" t="s">
        <v>84</v>
      </c>
      <c r="I23" s="54">
        <v>20</v>
      </c>
      <c r="J23" s="57">
        <v>13840</v>
      </c>
      <c r="K23" s="57">
        <v>8200</v>
      </c>
      <c r="L23" s="57">
        <v>8680</v>
      </c>
      <c r="M23" s="57">
        <v>6520</v>
      </c>
      <c r="N23" s="57">
        <v>5840</v>
      </c>
      <c r="O23" s="57">
        <v>6600</v>
      </c>
      <c r="P23" s="57">
        <v>5480</v>
      </c>
      <c r="Q23" s="57">
        <v>4880</v>
      </c>
      <c r="R23" s="57">
        <v>5160</v>
      </c>
      <c r="S23" s="57">
        <v>5440</v>
      </c>
      <c r="T23" s="57">
        <v>6360</v>
      </c>
      <c r="U23" s="57">
        <v>12880</v>
      </c>
    </row>
    <row r="24" spans="1:21" x14ac:dyDescent="0.2">
      <c r="A24" s="266" t="s">
        <v>172</v>
      </c>
      <c r="B24" s="267" t="s">
        <v>172</v>
      </c>
      <c r="C24" s="268" t="s">
        <v>172</v>
      </c>
      <c r="D24" s="98" t="s">
        <v>89</v>
      </c>
      <c r="E24" s="54">
        <v>5000643737</v>
      </c>
      <c r="F24" s="56">
        <v>24</v>
      </c>
      <c r="G24" s="54" t="s">
        <v>26</v>
      </c>
      <c r="H24" s="54" t="s">
        <v>84</v>
      </c>
      <c r="I24" s="54">
        <v>20</v>
      </c>
      <c r="J24" s="57">
        <v>175</v>
      </c>
      <c r="K24" s="57">
        <v>167</v>
      </c>
      <c r="L24" s="57">
        <v>197</v>
      </c>
      <c r="M24" s="57">
        <v>133</v>
      </c>
      <c r="N24" s="57">
        <v>124</v>
      </c>
      <c r="O24" s="57">
        <v>126</v>
      </c>
      <c r="P24" s="57">
        <v>109</v>
      </c>
      <c r="Q24" s="57">
        <v>109</v>
      </c>
      <c r="R24" s="57">
        <v>122</v>
      </c>
      <c r="S24" s="57">
        <v>109</v>
      </c>
      <c r="T24" s="57">
        <v>146</v>
      </c>
      <c r="U24" s="57">
        <v>203</v>
      </c>
    </row>
    <row r="25" spans="1:21" x14ac:dyDescent="0.2">
      <c r="A25" s="266" t="s">
        <v>172</v>
      </c>
      <c r="B25" s="267" t="s">
        <v>172</v>
      </c>
      <c r="C25" s="268" t="s">
        <v>172</v>
      </c>
      <c r="D25" s="98" t="s">
        <v>89</v>
      </c>
      <c r="E25" s="54">
        <v>5000676561</v>
      </c>
      <c r="F25" s="56">
        <v>24</v>
      </c>
      <c r="G25" s="54" t="s">
        <v>26</v>
      </c>
      <c r="H25" s="54" t="s">
        <v>84</v>
      </c>
      <c r="I25" s="54">
        <v>20</v>
      </c>
      <c r="J25" s="57">
        <v>131</v>
      </c>
      <c r="K25" s="57">
        <v>115</v>
      </c>
      <c r="L25" s="57">
        <v>151</v>
      </c>
      <c r="M25" s="57">
        <v>113</v>
      </c>
      <c r="N25" s="57">
        <v>117</v>
      </c>
      <c r="O25" s="57">
        <v>132</v>
      </c>
      <c r="P25" s="57">
        <v>122</v>
      </c>
      <c r="Q25" s="57">
        <v>115</v>
      </c>
      <c r="R25" s="57">
        <v>132</v>
      </c>
      <c r="S25" s="57">
        <v>108</v>
      </c>
      <c r="T25" s="57">
        <v>116</v>
      </c>
      <c r="U25" s="57">
        <v>150</v>
      </c>
    </row>
    <row r="26" spans="1:21" x14ac:dyDescent="0.2">
      <c r="A26" s="266" t="s">
        <v>172</v>
      </c>
      <c r="B26" s="267" t="s">
        <v>172</v>
      </c>
      <c r="C26" s="268" t="s">
        <v>172</v>
      </c>
      <c r="D26" s="98" t="s">
        <v>89</v>
      </c>
      <c r="E26" s="54">
        <v>5000754442</v>
      </c>
      <c r="F26" s="56">
        <v>24</v>
      </c>
      <c r="G26" s="54" t="s">
        <v>26</v>
      </c>
      <c r="H26" s="54" t="s">
        <v>84</v>
      </c>
      <c r="I26" s="54">
        <v>20</v>
      </c>
      <c r="J26" s="57">
        <v>670</v>
      </c>
      <c r="K26" s="57">
        <v>630</v>
      </c>
      <c r="L26" s="57">
        <v>650</v>
      </c>
      <c r="M26" s="57">
        <v>570</v>
      </c>
      <c r="N26" s="57">
        <v>420</v>
      </c>
      <c r="O26" s="57">
        <v>360</v>
      </c>
      <c r="P26" s="57">
        <v>300</v>
      </c>
      <c r="Q26" s="57">
        <v>260</v>
      </c>
      <c r="R26" s="57">
        <v>280</v>
      </c>
      <c r="S26" s="57">
        <v>370</v>
      </c>
      <c r="T26" s="57">
        <v>550</v>
      </c>
      <c r="U26" s="57">
        <v>720</v>
      </c>
    </row>
    <row r="27" spans="1:21" x14ac:dyDescent="0.2">
      <c r="A27" s="266" t="s">
        <v>172</v>
      </c>
      <c r="B27" s="267" t="s">
        <v>172</v>
      </c>
      <c r="C27" s="268" t="s">
        <v>172</v>
      </c>
      <c r="D27" s="98" t="s">
        <v>89</v>
      </c>
      <c r="E27" s="54">
        <v>5000787501</v>
      </c>
      <c r="F27" s="56">
        <v>24</v>
      </c>
      <c r="G27" s="54" t="s">
        <v>26</v>
      </c>
      <c r="H27" s="54" t="s">
        <v>84</v>
      </c>
      <c r="I27" s="54">
        <v>20</v>
      </c>
      <c r="J27" s="57">
        <v>107</v>
      </c>
      <c r="K27" s="57">
        <v>101</v>
      </c>
      <c r="L27" s="57">
        <v>109</v>
      </c>
      <c r="M27" s="57">
        <v>104</v>
      </c>
      <c r="N27" s="57">
        <v>108</v>
      </c>
      <c r="O27" s="57">
        <v>119</v>
      </c>
      <c r="P27" s="57">
        <v>111</v>
      </c>
      <c r="Q27" s="57">
        <v>109</v>
      </c>
      <c r="R27" s="57">
        <v>125</v>
      </c>
      <c r="S27" s="57">
        <v>111</v>
      </c>
      <c r="T27" s="57">
        <v>113</v>
      </c>
      <c r="U27" s="57">
        <v>122</v>
      </c>
    </row>
    <row r="28" spans="1:21" x14ac:dyDescent="0.2">
      <c r="A28" s="266" t="s">
        <v>172</v>
      </c>
      <c r="B28" s="267" t="s">
        <v>172</v>
      </c>
      <c r="C28" s="268" t="s">
        <v>172</v>
      </c>
      <c r="D28" s="98" t="s">
        <v>89</v>
      </c>
      <c r="E28" s="54">
        <v>5000827070</v>
      </c>
      <c r="F28" s="56">
        <v>24</v>
      </c>
      <c r="G28" s="54" t="s">
        <v>26</v>
      </c>
      <c r="H28" s="54" t="s">
        <v>84</v>
      </c>
      <c r="I28" s="54">
        <v>20</v>
      </c>
      <c r="J28" s="57">
        <v>310</v>
      </c>
      <c r="K28" s="57">
        <v>295</v>
      </c>
      <c r="L28" s="57">
        <v>315</v>
      </c>
      <c r="M28" s="57">
        <v>293</v>
      </c>
      <c r="N28" s="57">
        <v>306</v>
      </c>
      <c r="O28" s="57">
        <v>326</v>
      </c>
      <c r="P28" s="57">
        <v>304</v>
      </c>
      <c r="Q28" s="57">
        <v>295</v>
      </c>
      <c r="R28" s="57">
        <v>340</v>
      </c>
      <c r="S28" s="57">
        <v>299</v>
      </c>
      <c r="T28" s="57">
        <v>312</v>
      </c>
      <c r="U28" s="57">
        <v>327</v>
      </c>
    </row>
    <row r="29" spans="1:21" x14ac:dyDescent="0.2">
      <c r="A29" s="266" t="s">
        <v>172</v>
      </c>
      <c r="B29" s="267" t="s">
        <v>172</v>
      </c>
      <c r="C29" s="268" t="s">
        <v>172</v>
      </c>
      <c r="D29" s="98" t="s">
        <v>89</v>
      </c>
      <c r="E29" s="54">
        <v>5000845735</v>
      </c>
      <c r="F29" s="56">
        <v>24</v>
      </c>
      <c r="G29" s="54" t="s">
        <v>26</v>
      </c>
      <c r="H29" s="54" t="s">
        <v>84</v>
      </c>
      <c r="I29" s="54">
        <v>20</v>
      </c>
      <c r="J29" s="57">
        <v>1</v>
      </c>
      <c r="K29" s="57">
        <v>3</v>
      </c>
      <c r="L29" s="57">
        <v>3</v>
      </c>
      <c r="M29" s="57">
        <v>2</v>
      </c>
      <c r="N29" s="57">
        <v>2</v>
      </c>
      <c r="O29" s="57">
        <v>1</v>
      </c>
      <c r="P29" s="57">
        <v>2</v>
      </c>
      <c r="Q29" s="57">
        <v>1</v>
      </c>
      <c r="R29" s="57">
        <v>2</v>
      </c>
      <c r="S29" s="57">
        <v>2</v>
      </c>
      <c r="T29" s="57">
        <v>1</v>
      </c>
      <c r="U29" s="57">
        <v>2</v>
      </c>
    </row>
    <row r="30" spans="1:21" x14ac:dyDescent="0.2">
      <c r="A30" s="266" t="s">
        <v>172</v>
      </c>
      <c r="B30" s="267" t="s">
        <v>172</v>
      </c>
      <c r="C30" s="268" t="s">
        <v>172</v>
      </c>
      <c r="D30" s="98" t="s">
        <v>89</v>
      </c>
      <c r="E30" s="54">
        <v>5000855941</v>
      </c>
      <c r="F30" s="56">
        <v>24</v>
      </c>
      <c r="G30" s="54" t="s">
        <v>26</v>
      </c>
      <c r="H30" s="54" t="s">
        <v>84</v>
      </c>
      <c r="I30" s="54">
        <v>20</v>
      </c>
      <c r="J30" s="57">
        <v>913</v>
      </c>
      <c r="K30" s="57">
        <v>1825</v>
      </c>
      <c r="L30" s="57">
        <v>1966</v>
      </c>
      <c r="M30" s="57">
        <v>2043</v>
      </c>
      <c r="N30" s="57">
        <v>184</v>
      </c>
      <c r="O30" s="57">
        <v>151</v>
      </c>
      <c r="P30" s="57">
        <v>139</v>
      </c>
      <c r="Q30" s="57">
        <v>184</v>
      </c>
      <c r="R30" s="57">
        <v>154</v>
      </c>
      <c r="S30" s="57">
        <v>530</v>
      </c>
      <c r="T30" s="57">
        <v>752</v>
      </c>
      <c r="U30" s="57">
        <v>1094</v>
      </c>
    </row>
    <row r="31" spans="1:21" x14ac:dyDescent="0.2">
      <c r="A31" s="266" t="s">
        <v>172</v>
      </c>
      <c r="B31" s="267" t="s">
        <v>172</v>
      </c>
      <c r="C31" s="268" t="s">
        <v>172</v>
      </c>
      <c r="D31" s="98" t="s">
        <v>89</v>
      </c>
      <c r="E31" s="54">
        <v>5000856743</v>
      </c>
      <c r="F31" s="56">
        <v>24</v>
      </c>
      <c r="G31" s="54" t="s">
        <v>26</v>
      </c>
      <c r="H31" s="54" t="s">
        <v>84</v>
      </c>
      <c r="I31" s="54">
        <v>20</v>
      </c>
      <c r="J31" s="57">
        <v>13</v>
      </c>
      <c r="K31" s="57">
        <v>15</v>
      </c>
      <c r="L31" s="57">
        <v>47</v>
      </c>
      <c r="M31" s="57">
        <v>369</v>
      </c>
      <c r="N31" s="57">
        <v>777</v>
      </c>
      <c r="O31" s="57">
        <v>826</v>
      </c>
      <c r="P31" s="57">
        <v>585</v>
      </c>
      <c r="Q31" s="57">
        <v>180</v>
      </c>
      <c r="R31" s="57">
        <v>171</v>
      </c>
      <c r="S31" s="57">
        <v>153</v>
      </c>
      <c r="T31" s="57">
        <v>126</v>
      </c>
      <c r="U31" s="57">
        <v>85</v>
      </c>
    </row>
    <row r="32" spans="1:21" x14ac:dyDescent="0.2">
      <c r="A32" s="266" t="s">
        <v>172</v>
      </c>
      <c r="B32" s="267" t="s">
        <v>172</v>
      </c>
      <c r="C32" s="268" t="s">
        <v>172</v>
      </c>
      <c r="D32" s="98" t="s">
        <v>89</v>
      </c>
      <c r="E32" s="54">
        <v>5000916400</v>
      </c>
      <c r="F32" s="56">
        <v>24</v>
      </c>
      <c r="G32" s="54" t="s">
        <v>26</v>
      </c>
      <c r="H32" s="54" t="s">
        <v>84</v>
      </c>
      <c r="I32" s="54">
        <v>20</v>
      </c>
      <c r="J32" s="57">
        <v>1</v>
      </c>
      <c r="K32" s="57">
        <v>1</v>
      </c>
      <c r="L32" s="57"/>
      <c r="M32" s="57">
        <v>1</v>
      </c>
      <c r="N32" s="57">
        <v>1</v>
      </c>
      <c r="O32" s="57"/>
      <c r="P32" s="57">
        <v>1</v>
      </c>
      <c r="Q32" s="57"/>
      <c r="R32" s="57">
        <v>1</v>
      </c>
      <c r="S32" s="57"/>
      <c r="T32" s="57">
        <v>1</v>
      </c>
      <c r="U32" s="57">
        <v>1</v>
      </c>
    </row>
    <row r="33" spans="1:21" x14ac:dyDescent="0.2">
      <c r="A33" s="266" t="s">
        <v>172</v>
      </c>
      <c r="B33" s="267" t="s">
        <v>172</v>
      </c>
      <c r="C33" s="268" t="s">
        <v>172</v>
      </c>
      <c r="D33" s="98" t="s">
        <v>89</v>
      </c>
      <c r="E33" s="54">
        <v>5000995372</v>
      </c>
      <c r="F33" s="56">
        <v>24</v>
      </c>
      <c r="G33" s="54" t="s">
        <v>26</v>
      </c>
      <c r="H33" s="54" t="s">
        <v>84</v>
      </c>
      <c r="I33" s="54">
        <v>20</v>
      </c>
      <c r="J33" s="57">
        <v>1800</v>
      </c>
      <c r="K33" s="57">
        <v>1862.08</v>
      </c>
      <c r="L33" s="57">
        <v>1617.92</v>
      </c>
      <c r="M33" s="57">
        <v>1720</v>
      </c>
      <c r="N33" s="57">
        <v>1520</v>
      </c>
      <c r="O33" s="57">
        <v>1480</v>
      </c>
      <c r="P33" s="57">
        <v>1480</v>
      </c>
      <c r="Q33" s="57">
        <v>1440</v>
      </c>
      <c r="R33" s="57">
        <v>1440</v>
      </c>
      <c r="S33" s="57">
        <v>1520</v>
      </c>
      <c r="T33" s="57">
        <v>1520</v>
      </c>
      <c r="U33" s="57">
        <v>1960</v>
      </c>
    </row>
    <row r="34" spans="1:21" x14ac:dyDescent="0.2">
      <c r="A34" s="266" t="s">
        <v>172</v>
      </c>
      <c r="B34" s="267" t="s">
        <v>172</v>
      </c>
      <c r="C34" s="268" t="s">
        <v>172</v>
      </c>
      <c r="D34" s="98" t="s">
        <v>89</v>
      </c>
      <c r="E34" s="54">
        <v>5001013382</v>
      </c>
      <c r="F34" s="56">
        <v>24</v>
      </c>
      <c r="G34" s="54" t="s">
        <v>26</v>
      </c>
      <c r="H34" s="54" t="s">
        <v>84</v>
      </c>
      <c r="I34" s="54">
        <v>20</v>
      </c>
      <c r="J34" s="57">
        <v>131</v>
      </c>
      <c r="K34" s="57">
        <v>127</v>
      </c>
      <c r="L34" s="57">
        <v>142</v>
      </c>
      <c r="M34" s="57">
        <v>132</v>
      </c>
      <c r="N34" s="57">
        <v>139</v>
      </c>
      <c r="O34" s="57">
        <v>147</v>
      </c>
      <c r="P34" s="57">
        <v>138</v>
      </c>
      <c r="Q34" s="57">
        <v>132</v>
      </c>
      <c r="R34" s="57">
        <v>151</v>
      </c>
      <c r="S34" s="57">
        <v>135</v>
      </c>
      <c r="T34" s="57">
        <v>139</v>
      </c>
      <c r="U34" s="57">
        <v>127</v>
      </c>
    </row>
    <row r="35" spans="1:21" x14ac:dyDescent="0.2">
      <c r="A35" s="266" t="s">
        <v>172</v>
      </c>
      <c r="B35" s="267" t="s">
        <v>172</v>
      </c>
      <c r="C35" s="268" t="s">
        <v>172</v>
      </c>
      <c r="D35" s="98" t="s">
        <v>89</v>
      </c>
      <c r="E35" s="54">
        <v>5001016217</v>
      </c>
      <c r="F35" s="56">
        <v>24</v>
      </c>
      <c r="G35" s="54" t="s">
        <v>26</v>
      </c>
      <c r="H35" s="54" t="s">
        <v>84</v>
      </c>
      <c r="I35" s="54">
        <v>20</v>
      </c>
      <c r="J35" s="57">
        <v>5120</v>
      </c>
      <c r="K35" s="57">
        <v>4680</v>
      </c>
      <c r="L35" s="57">
        <v>5280</v>
      </c>
      <c r="M35" s="57">
        <v>5080</v>
      </c>
      <c r="N35" s="57">
        <v>4200</v>
      </c>
      <c r="O35" s="57">
        <v>4240</v>
      </c>
      <c r="P35" s="57">
        <v>5040</v>
      </c>
      <c r="Q35" s="57">
        <v>4080</v>
      </c>
      <c r="R35" s="57">
        <v>4400</v>
      </c>
      <c r="S35" s="57">
        <v>4640</v>
      </c>
      <c r="T35" s="57">
        <v>4680</v>
      </c>
      <c r="U35" s="57">
        <v>5640</v>
      </c>
    </row>
    <row r="36" spans="1:21" x14ac:dyDescent="0.2">
      <c r="A36" s="266" t="s">
        <v>172</v>
      </c>
      <c r="B36" s="267" t="s">
        <v>172</v>
      </c>
      <c r="C36" s="268" t="s">
        <v>172</v>
      </c>
      <c r="D36" s="98" t="s">
        <v>89</v>
      </c>
      <c r="E36" s="54">
        <v>5001055084</v>
      </c>
      <c r="F36" s="56">
        <v>24</v>
      </c>
      <c r="G36" s="54" t="s">
        <v>26</v>
      </c>
      <c r="H36" s="54" t="s">
        <v>84</v>
      </c>
      <c r="I36" s="54">
        <v>20</v>
      </c>
      <c r="J36" s="57">
        <v>610</v>
      </c>
      <c r="K36" s="57">
        <v>620</v>
      </c>
      <c r="L36" s="57">
        <v>670</v>
      </c>
      <c r="M36" s="57">
        <v>600</v>
      </c>
      <c r="N36" s="57">
        <v>390</v>
      </c>
      <c r="O36" s="57">
        <v>270</v>
      </c>
      <c r="P36" s="57">
        <v>230</v>
      </c>
      <c r="Q36" s="57">
        <v>170</v>
      </c>
      <c r="R36" s="57">
        <v>200</v>
      </c>
      <c r="S36" s="57">
        <v>260</v>
      </c>
      <c r="T36" s="57">
        <v>430</v>
      </c>
      <c r="U36" s="57">
        <v>620</v>
      </c>
    </row>
    <row r="37" spans="1:21" x14ac:dyDescent="0.2">
      <c r="A37" s="266" t="s">
        <v>172</v>
      </c>
      <c r="B37" s="267" t="s">
        <v>172</v>
      </c>
      <c r="C37" s="268" t="s">
        <v>172</v>
      </c>
      <c r="D37" s="98" t="s">
        <v>89</v>
      </c>
      <c r="E37" s="54">
        <v>5001055720</v>
      </c>
      <c r="F37" s="56">
        <v>24</v>
      </c>
      <c r="G37" s="54" t="s">
        <v>26</v>
      </c>
      <c r="H37" s="54" t="s">
        <v>84</v>
      </c>
      <c r="I37" s="54">
        <v>20</v>
      </c>
      <c r="J37" s="57">
        <v>92</v>
      </c>
      <c r="K37" s="57">
        <v>88</v>
      </c>
      <c r="L37" s="57">
        <v>93</v>
      </c>
      <c r="M37" s="57">
        <v>88</v>
      </c>
      <c r="N37" s="57">
        <v>92</v>
      </c>
      <c r="O37" s="57">
        <v>99</v>
      </c>
      <c r="P37" s="57">
        <v>92</v>
      </c>
      <c r="Q37" s="57">
        <v>91</v>
      </c>
      <c r="R37" s="57">
        <v>108</v>
      </c>
      <c r="S37" s="57">
        <v>83</v>
      </c>
      <c r="T37" s="57">
        <v>85</v>
      </c>
      <c r="U37" s="57">
        <v>25</v>
      </c>
    </row>
    <row r="38" spans="1:21" x14ac:dyDescent="0.2">
      <c r="A38" s="266" t="s">
        <v>172</v>
      </c>
      <c r="B38" s="267" t="s">
        <v>172</v>
      </c>
      <c r="C38" s="268" t="s">
        <v>172</v>
      </c>
      <c r="D38" s="98" t="s">
        <v>89</v>
      </c>
      <c r="E38" s="54">
        <v>5001094389</v>
      </c>
      <c r="F38" s="56">
        <v>24</v>
      </c>
      <c r="G38" s="54" t="s">
        <v>26</v>
      </c>
      <c r="H38" s="54" t="s">
        <v>84</v>
      </c>
      <c r="I38" s="54">
        <v>20</v>
      </c>
      <c r="J38" s="57">
        <v>2040</v>
      </c>
      <c r="K38" s="57">
        <v>2200</v>
      </c>
      <c r="L38" s="57">
        <v>2600</v>
      </c>
      <c r="M38" s="57">
        <v>2120</v>
      </c>
      <c r="N38" s="57">
        <v>2000</v>
      </c>
      <c r="O38" s="57">
        <v>2240</v>
      </c>
      <c r="P38" s="57">
        <v>2200</v>
      </c>
      <c r="Q38" s="57">
        <v>2280</v>
      </c>
      <c r="R38" s="57">
        <v>2520</v>
      </c>
      <c r="S38" s="57">
        <v>1920</v>
      </c>
      <c r="T38" s="57">
        <v>2400</v>
      </c>
      <c r="U38" s="57">
        <v>2560</v>
      </c>
    </row>
    <row r="39" spans="1:21" x14ac:dyDescent="0.2">
      <c r="A39" s="266" t="s">
        <v>172</v>
      </c>
      <c r="B39" s="267" t="s">
        <v>172</v>
      </c>
      <c r="C39" s="268" t="s">
        <v>172</v>
      </c>
      <c r="D39" s="98" t="s">
        <v>89</v>
      </c>
      <c r="E39" s="54">
        <v>5001115130</v>
      </c>
      <c r="F39" s="55">
        <v>46</v>
      </c>
      <c r="G39" s="54" t="s">
        <v>86</v>
      </c>
      <c r="H39" s="54" t="s">
        <v>84</v>
      </c>
      <c r="I39" s="54">
        <v>20</v>
      </c>
      <c r="J39" s="57">
        <v>817273.92</v>
      </c>
      <c r="K39" s="57">
        <v>783524.64</v>
      </c>
      <c r="L39" s="57">
        <v>949798.8</v>
      </c>
      <c r="M39" s="57">
        <v>984644.4</v>
      </c>
      <c r="N39" s="57">
        <v>1055814.24</v>
      </c>
      <c r="O39" s="57">
        <v>1221187.68</v>
      </c>
      <c r="P39" s="57">
        <v>1416818.16</v>
      </c>
      <c r="Q39" s="57">
        <v>1444519.92</v>
      </c>
      <c r="R39" s="57">
        <v>1016306.88</v>
      </c>
      <c r="S39" s="57">
        <v>877096.32</v>
      </c>
      <c r="T39" s="57">
        <v>832477.44</v>
      </c>
      <c r="U39" s="57">
        <v>953426.88</v>
      </c>
    </row>
    <row r="40" spans="1:21" x14ac:dyDescent="0.2">
      <c r="A40" s="266" t="s">
        <v>172</v>
      </c>
      <c r="B40" s="267" t="s">
        <v>172</v>
      </c>
      <c r="C40" s="268" t="s">
        <v>172</v>
      </c>
      <c r="D40" s="98" t="s">
        <v>89</v>
      </c>
      <c r="E40" s="54">
        <v>5001156556</v>
      </c>
      <c r="F40" s="56">
        <v>24</v>
      </c>
      <c r="G40" s="54" t="s">
        <v>26</v>
      </c>
      <c r="H40" s="54" t="s">
        <v>84</v>
      </c>
      <c r="I40" s="54">
        <v>20</v>
      </c>
      <c r="J40" s="57">
        <v>142</v>
      </c>
      <c r="K40" s="57">
        <v>144</v>
      </c>
      <c r="L40" s="57">
        <v>156</v>
      </c>
      <c r="M40" s="57">
        <v>138</v>
      </c>
      <c r="N40" s="57">
        <v>137</v>
      </c>
      <c r="O40" s="57">
        <v>136</v>
      </c>
      <c r="P40" s="57">
        <v>132</v>
      </c>
      <c r="Q40" s="57">
        <v>128</v>
      </c>
      <c r="R40" s="57">
        <v>150</v>
      </c>
      <c r="S40" s="57">
        <v>125</v>
      </c>
      <c r="T40" s="57">
        <v>134</v>
      </c>
      <c r="U40" s="57">
        <v>173</v>
      </c>
    </row>
    <row r="41" spans="1:21" x14ac:dyDescent="0.2">
      <c r="A41" s="266" t="s">
        <v>172</v>
      </c>
      <c r="B41" s="267" t="s">
        <v>172</v>
      </c>
      <c r="C41" s="268" t="s">
        <v>172</v>
      </c>
      <c r="D41" s="98" t="s">
        <v>89</v>
      </c>
      <c r="E41" s="54">
        <v>5001201117</v>
      </c>
      <c r="F41" s="56">
        <v>24</v>
      </c>
      <c r="G41" s="54" t="s">
        <v>26</v>
      </c>
      <c r="H41" s="54" t="s">
        <v>84</v>
      </c>
      <c r="I41" s="54">
        <v>20</v>
      </c>
      <c r="J41" s="57">
        <v>1560</v>
      </c>
      <c r="K41" s="57">
        <v>1560</v>
      </c>
      <c r="L41" s="57">
        <v>480</v>
      </c>
      <c r="M41" s="57">
        <v>480</v>
      </c>
      <c r="N41" s="57">
        <v>240</v>
      </c>
      <c r="O41" s="57">
        <v>240</v>
      </c>
      <c r="P41" s="57">
        <v>120</v>
      </c>
      <c r="Q41" s="57"/>
      <c r="R41" s="57">
        <v>120</v>
      </c>
      <c r="S41" s="57">
        <v>120</v>
      </c>
      <c r="T41" s="57">
        <v>240</v>
      </c>
      <c r="U41" s="57">
        <v>480</v>
      </c>
    </row>
    <row r="42" spans="1:21" x14ac:dyDescent="0.2">
      <c r="A42" s="266" t="s">
        <v>172</v>
      </c>
      <c r="B42" s="267" t="s">
        <v>172</v>
      </c>
      <c r="C42" s="268" t="s">
        <v>172</v>
      </c>
      <c r="D42" s="98" t="s">
        <v>89</v>
      </c>
      <c r="E42" s="54">
        <v>5001267127</v>
      </c>
      <c r="F42" s="55">
        <v>25</v>
      </c>
      <c r="G42" s="54" t="s">
        <v>25</v>
      </c>
      <c r="H42" s="54" t="s">
        <v>84</v>
      </c>
      <c r="I42" s="54">
        <v>20</v>
      </c>
      <c r="J42" s="57">
        <v>13520</v>
      </c>
      <c r="K42" s="57">
        <v>11160</v>
      </c>
      <c r="L42" s="57">
        <v>12120</v>
      </c>
      <c r="M42" s="57">
        <v>9240</v>
      </c>
      <c r="N42" s="57">
        <v>8240</v>
      </c>
      <c r="O42" s="57">
        <v>7960</v>
      </c>
      <c r="P42" s="57">
        <v>8360</v>
      </c>
      <c r="Q42" s="57">
        <v>7400</v>
      </c>
      <c r="R42" s="57">
        <v>7600</v>
      </c>
      <c r="S42" s="57">
        <v>8800</v>
      </c>
      <c r="T42" s="57">
        <v>9800</v>
      </c>
      <c r="U42" s="57">
        <v>17960</v>
      </c>
    </row>
    <row r="43" spans="1:21" x14ac:dyDescent="0.2">
      <c r="A43" s="266" t="s">
        <v>172</v>
      </c>
      <c r="B43" s="267" t="s">
        <v>172</v>
      </c>
      <c r="C43" s="268" t="s">
        <v>172</v>
      </c>
      <c r="D43" s="98" t="s">
        <v>89</v>
      </c>
      <c r="E43" s="54">
        <v>5001270347</v>
      </c>
      <c r="F43" s="56">
        <v>24</v>
      </c>
      <c r="G43" s="54" t="s">
        <v>26</v>
      </c>
      <c r="H43" s="54" t="s">
        <v>84</v>
      </c>
      <c r="I43" s="54">
        <v>20</v>
      </c>
      <c r="J43" s="57">
        <v>4380</v>
      </c>
      <c r="K43" s="57">
        <v>4790</v>
      </c>
      <c r="L43" s="57">
        <v>5350</v>
      </c>
      <c r="M43" s="57">
        <v>4660</v>
      </c>
      <c r="N43" s="57">
        <v>4340</v>
      </c>
      <c r="O43" s="57">
        <v>4570</v>
      </c>
      <c r="P43" s="57">
        <v>4480</v>
      </c>
      <c r="Q43" s="57">
        <v>4540</v>
      </c>
      <c r="R43" s="57">
        <v>5060</v>
      </c>
      <c r="S43" s="57">
        <v>3940</v>
      </c>
      <c r="T43" s="57">
        <v>4180</v>
      </c>
      <c r="U43" s="57">
        <v>4930</v>
      </c>
    </row>
    <row r="44" spans="1:21" x14ac:dyDescent="0.2">
      <c r="A44" s="266" t="s">
        <v>172</v>
      </c>
      <c r="B44" s="267" t="s">
        <v>172</v>
      </c>
      <c r="C44" s="268" t="s">
        <v>172</v>
      </c>
      <c r="D44" s="98" t="s">
        <v>89</v>
      </c>
      <c r="E44" s="54">
        <v>5001404775</v>
      </c>
      <c r="F44" s="56">
        <v>24</v>
      </c>
      <c r="G44" s="54" t="s">
        <v>26</v>
      </c>
      <c r="H44" s="54" t="s">
        <v>84</v>
      </c>
      <c r="I44" s="54">
        <v>20</v>
      </c>
      <c r="J44" s="57">
        <v>160</v>
      </c>
      <c r="K44" s="57">
        <v>160</v>
      </c>
      <c r="L44" s="57">
        <v>400</v>
      </c>
      <c r="M44" s="57">
        <v>320</v>
      </c>
      <c r="N44" s="57">
        <v>320</v>
      </c>
      <c r="O44" s="57">
        <v>200</v>
      </c>
      <c r="P44" s="57">
        <v>200</v>
      </c>
      <c r="Q44" s="57">
        <v>120</v>
      </c>
      <c r="R44" s="57">
        <v>160</v>
      </c>
      <c r="S44" s="57">
        <v>120</v>
      </c>
      <c r="T44" s="57">
        <v>160</v>
      </c>
      <c r="U44" s="57">
        <v>200</v>
      </c>
    </row>
    <row r="45" spans="1:21" x14ac:dyDescent="0.2">
      <c r="A45" s="266" t="s">
        <v>172</v>
      </c>
      <c r="B45" s="267" t="s">
        <v>172</v>
      </c>
      <c r="C45" s="268" t="s">
        <v>172</v>
      </c>
      <c r="D45" s="98" t="s">
        <v>89</v>
      </c>
      <c r="E45" s="54">
        <v>5001416691</v>
      </c>
      <c r="F45" s="56">
        <v>24</v>
      </c>
      <c r="G45" s="54" t="s">
        <v>26</v>
      </c>
      <c r="H45" s="54" t="s">
        <v>84</v>
      </c>
      <c r="I45" s="54">
        <v>20</v>
      </c>
      <c r="J45" s="57">
        <v>230</v>
      </c>
      <c r="K45" s="57">
        <v>211</v>
      </c>
      <c r="L45" s="57">
        <v>230</v>
      </c>
      <c r="M45" s="57">
        <v>221</v>
      </c>
      <c r="N45" s="57">
        <v>235</v>
      </c>
      <c r="O45" s="57">
        <v>241</v>
      </c>
      <c r="P45" s="57">
        <v>280</v>
      </c>
      <c r="Q45" s="57">
        <v>251</v>
      </c>
      <c r="R45" s="57">
        <v>251</v>
      </c>
      <c r="S45" s="57">
        <v>232</v>
      </c>
      <c r="T45" s="57">
        <v>188</v>
      </c>
      <c r="U45" s="57">
        <v>176</v>
      </c>
    </row>
    <row r="46" spans="1:21" x14ac:dyDescent="0.2">
      <c r="A46" s="266" t="s">
        <v>172</v>
      </c>
      <c r="B46" s="267" t="s">
        <v>172</v>
      </c>
      <c r="C46" s="268" t="s">
        <v>172</v>
      </c>
      <c r="D46" s="98" t="s">
        <v>89</v>
      </c>
      <c r="E46" s="54">
        <v>5001429127</v>
      </c>
      <c r="F46" s="55">
        <v>25</v>
      </c>
      <c r="G46" s="54" t="s">
        <v>25</v>
      </c>
      <c r="H46" s="54" t="s">
        <v>84</v>
      </c>
      <c r="I46" s="54">
        <v>20</v>
      </c>
      <c r="J46" s="57">
        <v>155520</v>
      </c>
      <c r="K46" s="57">
        <v>142200</v>
      </c>
      <c r="L46" s="57">
        <v>169320</v>
      </c>
      <c r="M46" s="57">
        <v>140040</v>
      </c>
      <c r="N46" s="57">
        <v>130800</v>
      </c>
      <c r="O46" s="57">
        <v>137760</v>
      </c>
      <c r="P46" s="57">
        <v>137400</v>
      </c>
      <c r="Q46" s="57">
        <v>134280</v>
      </c>
      <c r="R46" s="57">
        <v>161520</v>
      </c>
      <c r="S46" s="57">
        <v>139560</v>
      </c>
      <c r="T46" s="57">
        <v>150720</v>
      </c>
      <c r="U46" s="57">
        <v>187320</v>
      </c>
    </row>
    <row r="47" spans="1:21" x14ac:dyDescent="0.2">
      <c r="A47" s="266" t="s">
        <v>172</v>
      </c>
      <c r="B47" s="267" t="s">
        <v>172</v>
      </c>
      <c r="C47" s="268" t="s">
        <v>172</v>
      </c>
      <c r="D47" s="98" t="s">
        <v>89</v>
      </c>
      <c r="E47" s="54">
        <v>5001450199</v>
      </c>
      <c r="F47" s="56">
        <v>24</v>
      </c>
      <c r="G47" s="54" t="s">
        <v>26</v>
      </c>
      <c r="H47" s="54" t="s">
        <v>84</v>
      </c>
      <c r="I47" s="54">
        <v>20</v>
      </c>
      <c r="J47" s="57">
        <v>2480</v>
      </c>
      <c r="K47" s="57">
        <v>1980</v>
      </c>
      <c r="L47" s="57">
        <v>2410</v>
      </c>
      <c r="M47" s="57">
        <v>1890</v>
      </c>
      <c r="N47" s="57">
        <v>1030</v>
      </c>
      <c r="O47" s="57">
        <v>1330</v>
      </c>
      <c r="P47" s="57">
        <v>1260</v>
      </c>
      <c r="Q47" s="57">
        <v>980</v>
      </c>
      <c r="R47" s="57">
        <v>1900</v>
      </c>
      <c r="S47" s="57">
        <v>1660</v>
      </c>
      <c r="T47" s="57">
        <v>1810</v>
      </c>
      <c r="U47" s="57">
        <v>2420</v>
      </c>
    </row>
    <row r="48" spans="1:21" x14ac:dyDescent="0.2">
      <c r="A48" s="266" t="s">
        <v>172</v>
      </c>
      <c r="B48" s="267" t="s">
        <v>172</v>
      </c>
      <c r="C48" s="268" t="s">
        <v>172</v>
      </c>
      <c r="D48" s="98" t="s">
        <v>89</v>
      </c>
      <c r="E48" s="54">
        <v>5001485488</v>
      </c>
      <c r="F48" s="56">
        <v>24</v>
      </c>
      <c r="G48" s="54" t="s">
        <v>26</v>
      </c>
      <c r="H48" s="54" t="s">
        <v>84</v>
      </c>
      <c r="I48" s="54">
        <v>20</v>
      </c>
      <c r="J48" s="57">
        <v>1700</v>
      </c>
      <c r="K48" s="57">
        <v>1660</v>
      </c>
      <c r="L48" s="57">
        <v>2070</v>
      </c>
      <c r="M48" s="57">
        <v>1310</v>
      </c>
      <c r="N48" s="57">
        <v>640</v>
      </c>
      <c r="O48" s="57">
        <v>430</v>
      </c>
      <c r="P48" s="57">
        <v>720</v>
      </c>
      <c r="Q48" s="57">
        <v>560</v>
      </c>
      <c r="R48" s="57">
        <v>550</v>
      </c>
      <c r="S48" s="57">
        <v>490</v>
      </c>
      <c r="T48" s="57">
        <v>980</v>
      </c>
      <c r="U48" s="57">
        <v>1430</v>
      </c>
    </row>
    <row r="49" spans="1:21" x14ac:dyDescent="0.2">
      <c r="A49" s="266" t="s">
        <v>172</v>
      </c>
      <c r="B49" s="267" t="s">
        <v>172</v>
      </c>
      <c r="C49" s="268" t="s">
        <v>172</v>
      </c>
      <c r="D49" s="98" t="s">
        <v>89</v>
      </c>
      <c r="E49" s="54">
        <v>5001491190</v>
      </c>
      <c r="F49" s="56">
        <v>24</v>
      </c>
      <c r="G49" s="54" t="s">
        <v>26</v>
      </c>
      <c r="H49" s="54" t="s">
        <v>84</v>
      </c>
      <c r="I49" s="54">
        <v>20</v>
      </c>
      <c r="J49" s="57">
        <v>12360</v>
      </c>
      <c r="K49" s="57">
        <v>12120</v>
      </c>
      <c r="L49" s="57">
        <v>12240</v>
      </c>
      <c r="M49" s="57">
        <v>9360</v>
      </c>
      <c r="N49" s="57">
        <v>8520</v>
      </c>
      <c r="O49" s="57">
        <v>7440</v>
      </c>
      <c r="P49" s="57">
        <v>7080</v>
      </c>
      <c r="Q49" s="57">
        <v>7080</v>
      </c>
      <c r="R49" s="57">
        <v>9000</v>
      </c>
      <c r="S49" s="57">
        <v>8880</v>
      </c>
      <c r="T49" s="57">
        <v>11040</v>
      </c>
      <c r="U49" s="57">
        <v>12120</v>
      </c>
    </row>
    <row r="50" spans="1:21" x14ac:dyDescent="0.2">
      <c r="A50" s="266" t="s">
        <v>172</v>
      </c>
      <c r="B50" s="267" t="s">
        <v>172</v>
      </c>
      <c r="C50" s="268" t="s">
        <v>172</v>
      </c>
      <c r="D50" s="98" t="s">
        <v>89</v>
      </c>
      <c r="E50" s="54">
        <v>5001499931</v>
      </c>
      <c r="F50" s="56">
        <v>24</v>
      </c>
      <c r="G50" s="54" t="s">
        <v>26</v>
      </c>
      <c r="H50" s="54" t="s">
        <v>84</v>
      </c>
      <c r="I50" s="54">
        <v>20</v>
      </c>
      <c r="J50" s="57">
        <v>100</v>
      </c>
      <c r="K50" s="57">
        <v>175</v>
      </c>
      <c r="L50" s="57">
        <v>77</v>
      </c>
      <c r="M50" s="57">
        <v>26</v>
      </c>
      <c r="N50" s="57">
        <v>24</v>
      </c>
      <c r="O50" s="57">
        <v>28</v>
      </c>
      <c r="P50" s="57">
        <v>25</v>
      </c>
      <c r="Q50" s="57">
        <v>14</v>
      </c>
      <c r="R50" s="57"/>
      <c r="S50" s="57"/>
      <c r="T50" s="57"/>
      <c r="U50" s="57">
        <v>2</v>
      </c>
    </row>
    <row r="51" spans="1:21" x14ac:dyDescent="0.2">
      <c r="A51" s="266" t="s">
        <v>172</v>
      </c>
      <c r="B51" s="267" t="s">
        <v>172</v>
      </c>
      <c r="C51" s="268" t="s">
        <v>172</v>
      </c>
      <c r="D51" s="98" t="s">
        <v>89</v>
      </c>
      <c r="E51" s="54">
        <v>5001502044</v>
      </c>
      <c r="F51" s="56">
        <v>24</v>
      </c>
      <c r="G51" s="54" t="s">
        <v>26</v>
      </c>
      <c r="H51" s="54" t="s">
        <v>84</v>
      </c>
      <c r="I51" s="54">
        <v>20</v>
      </c>
      <c r="J51" s="57">
        <v>1480</v>
      </c>
      <c r="K51" s="57">
        <v>1380</v>
      </c>
      <c r="L51" s="57">
        <v>1470</v>
      </c>
      <c r="M51" s="57">
        <v>1420</v>
      </c>
      <c r="N51" s="57">
        <v>1200</v>
      </c>
      <c r="O51" s="57">
        <v>1140</v>
      </c>
      <c r="P51" s="57">
        <v>1170</v>
      </c>
      <c r="Q51" s="57">
        <v>1060</v>
      </c>
      <c r="R51" s="57">
        <v>1100</v>
      </c>
      <c r="S51" s="57">
        <v>1230</v>
      </c>
      <c r="T51" s="57">
        <v>1250</v>
      </c>
      <c r="U51" s="57">
        <v>1680</v>
      </c>
    </row>
    <row r="52" spans="1:21" x14ac:dyDescent="0.2">
      <c r="A52" s="266" t="s">
        <v>172</v>
      </c>
      <c r="B52" s="267" t="s">
        <v>172</v>
      </c>
      <c r="C52" s="268" t="s">
        <v>172</v>
      </c>
      <c r="D52" s="98" t="s">
        <v>89</v>
      </c>
      <c r="E52" s="54">
        <v>5001539004</v>
      </c>
      <c r="F52" s="56">
        <v>24</v>
      </c>
      <c r="G52" s="54" t="s">
        <v>26</v>
      </c>
      <c r="H52" s="54" t="s">
        <v>84</v>
      </c>
      <c r="I52" s="54">
        <v>20</v>
      </c>
      <c r="J52" s="57"/>
      <c r="K52" s="57">
        <v>3</v>
      </c>
      <c r="L52" s="57"/>
      <c r="M52" s="57"/>
      <c r="N52" s="57">
        <v>1</v>
      </c>
      <c r="O52" s="57">
        <v>5</v>
      </c>
      <c r="P52" s="57">
        <v>1</v>
      </c>
      <c r="Q52" s="57"/>
      <c r="R52" s="57"/>
      <c r="S52" s="57">
        <v>3</v>
      </c>
      <c r="T52" s="57"/>
      <c r="U52" s="57">
        <v>3</v>
      </c>
    </row>
    <row r="53" spans="1:21" x14ac:dyDescent="0.2">
      <c r="A53" s="266" t="s">
        <v>172</v>
      </c>
      <c r="B53" s="267" t="s">
        <v>172</v>
      </c>
      <c r="C53" s="268" t="s">
        <v>172</v>
      </c>
      <c r="D53" s="98" t="s">
        <v>89</v>
      </c>
      <c r="E53" s="54">
        <v>5001541881</v>
      </c>
      <c r="F53" s="55">
        <v>25</v>
      </c>
      <c r="G53" s="54" t="s">
        <v>25</v>
      </c>
      <c r="H53" s="54" t="s">
        <v>84</v>
      </c>
      <c r="I53" s="54">
        <v>20</v>
      </c>
      <c r="J53" s="57">
        <v>16720</v>
      </c>
      <c r="K53" s="57">
        <v>16080</v>
      </c>
      <c r="L53" s="57">
        <v>16080</v>
      </c>
      <c r="M53" s="57">
        <v>16160</v>
      </c>
      <c r="N53" s="57">
        <v>15520</v>
      </c>
      <c r="O53" s="57">
        <v>15040</v>
      </c>
      <c r="P53" s="57">
        <v>17760</v>
      </c>
      <c r="Q53" s="57">
        <v>15360</v>
      </c>
      <c r="R53" s="57">
        <v>16400</v>
      </c>
      <c r="S53" s="57">
        <v>17280</v>
      </c>
      <c r="T53" s="57">
        <v>16160</v>
      </c>
      <c r="U53" s="57">
        <v>18720</v>
      </c>
    </row>
    <row r="54" spans="1:21" x14ac:dyDescent="0.2">
      <c r="A54" s="266" t="s">
        <v>172</v>
      </c>
      <c r="B54" s="267" t="s">
        <v>172</v>
      </c>
      <c r="C54" s="268" t="s">
        <v>172</v>
      </c>
      <c r="D54" s="98" t="s">
        <v>89</v>
      </c>
      <c r="E54" s="54">
        <v>5001542186</v>
      </c>
      <c r="F54" s="56">
        <v>24</v>
      </c>
      <c r="G54" s="54" t="s">
        <v>26</v>
      </c>
      <c r="H54" s="54" t="s">
        <v>84</v>
      </c>
      <c r="I54" s="54">
        <v>20</v>
      </c>
      <c r="J54" s="57">
        <v>130</v>
      </c>
      <c r="K54" s="57">
        <v>190</v>
      </c>
      <c r="L54" s="57">
        <v>180</v>
      </c>
      <c r="M54" s="57">
        <v>170</v>
      </c>
      <c r="N54" s="57">
        <v>120</v>
      </c>
      <c r="O54" s="57">
        <v>150</v>
      </c>
      <c r="P54" s="57">
        <v>100</v>
      </c>
      <c r="Q54" s="57">
        <v>90</v>
      </c>
      <c r="R54" s="57">
        <v>70</v>
      </c>
      <c r="S54" s="57">
        <v>90</v>
      </c>
      <c r="T54" s="57">
        <v>80</v>
      </c>
      <c r="U54" s="57">
        <v>190</v>
      </c>
    </row>
    <row r="55" spans="1:21" x14ac:dyDescent="0.2">
      <c r="A55" s="266" t="s">
        <v>172</v>
      </c>
      <c r="B55" s="267" t="s">
        <v>172</v>
      </c>
      <c r="C55" s="268" t="s">
        <v>172</v>
      </c>
      <c r="D55" s="98" t="s">
        <v>89</v>
      </c>
      <c r="E55" s="54">
        <v>5001544240</v>
      </c>
      <c r="F55" s="56">
        <v>24</v>
      </c>
      <c r="G55" s="54" t="s">
        <v>26</v>
      </c>
      <c r="H55" s="54" t="s">
        <v>84</v>
      </c>
      <c r="I55" s="54">
        <v>20</v>
      </c>
      <c r="J55" s="57">
        <v>4</v>
      </c>
      <c r="K55" s="57">
        <v>4</v>
      </c>
      <c r="L55" s="57">
        <v>5</v>
      </c>
      <c r="M55" s="57">
        <v>4</v>
      </c>
      <c r="N55" s="57">
        <v>5</v>
      </c>
      <c r="O55" s="57">
        <v>17</v>
      </c>
      <c r="P55" s="57">
        <v>7</v>
      </c>
      <c r="Q55" s="57">
        <v>6</v>
      </c>
      <c r="R55" s="57">
        <v>9</v>
      </c>
      <c r="S55" s="57">
        <v>5</v>
      </c>
      <c r="T55" s="57">
        <v>4</v>
      </c>
      <c r="U55" s="57">
        <v>5</v>
      </c>
    </row>
    <row r="56" spans="1:21" x14ac:dyDescent="0.2">
      <c r="A56" s="266" t="s">
        <v>172</v>
      </c>
      <c r="B56" s="267" t="s">
        <v>172</v>
      </c>
      <c r="C56" s="268" t="s">
        <v>172</v>
      </c>
      <c r="D56" s="98" t="s">
        <v>89</v>
      </c>
      <c r="E56" s="54">
        <v>5001544269</v>
      </c>
      <c r="F56" s="56">
        <v>24</v>
      </c>
      <c r="G56" s="54" t="s">
        <v>26</v>
      </c>
      <c r="H56" s="54" t="s">
        <v>84</v>
      </c>
      <c r="I56" s="54">
        <v>20</v>
      </c>
      <c r="J56" s="57">
        <v>55</v>
      </c>
      <c r="K56" s="57">
        <v>35</v>
      </c>
      <c r="L56" s="57">
        <v>47</v>
      </c>
      <c r="M56" s="57">
        <v>78</v>
      </c>
      <c r="N56" s="57">
        <v>30</v>
      </c>
      <c r="O56" s="57">
        <v>46</v>
      </c>
      <c r="P56" s="57">
        <v>10</v>
      </c>
      <c r="Q56" s="57">
        <v>19</v>
      </c>
      <c r="R56" s="57">
        <v>17</v>
      </c>
      <c r="S56" s="57">
        <v>28</v>
      </c>
      <c r="T56" s="57">
        <v>20</v>
      </c>
      <c r="U56" s="57">
        <v>170</v>
      </c>
    </row>
    <row r="57" spans="1:21" x14ac:dyDescent="0.2">
      <c r="A57" s="266" t="s">
        <v>172</v>
      </c>
      <c r="B57" s="267" t="s">
        <v>172</v>
      </c>
      <c r="C57" s="268" t="s">
        <v>172</v>
      </c>
      <c r="D57" s="98" t="s">
        <v>89</v>
      </c>
      <c r="E57" s="54">
        <v>5001544286</v>
      </c>
      <c r="F57" s="56">
        <v>24</v>
      </c>
      <c r="G57" s="54" t="s">
        <v>26</v>
      </c>
      <c r="H57" s="54" t="s">
        <v>84</v>
      </c>
      <c r="I57" s="54">
        <v>20</v>
      </c>
      <c r="J57" s="57"/>
      <c r="K57" s="57"/>
      <c r="L57" s="57"/>
      <c r="M57" s="57"/>
      <c r="N57" s="57"/>
      <c r="O57" s="57">
        <v>300</v>
      </c>
      <c r="P57" s="57">
        <v>520</v>
      </c>
      <c r="Q57" s="57">
        <v>920</v>
      </c>
      <c r="R57" s="57">
        <v>1100</v>
      </c>
      <c r="S57" s="57">
        <v>310</v>
      </c>
      <c r="T57" s="57"/>
      <c r="U57" s="57"/>
    </row>
    <row r="58" spans="1:21" x14ac:dyDescent="0.2">
      <c r="A58" s="266" t="s">
        <v>172</v>
      </c>
      <c r="B58" s="267" t="s">
        <v>172</v>
      </c>
      <c r="C58" s="268" t="s">
        <v>172</v>
      </c>
      <c r="D58" s="98" t="s">
        <v>89</v>
      </c>
      <c r="E58" s="54">
        <v>5001551733</v>
      </c>
      <c r="F58" s="56">
        <v>24</v>
      </c>
      <c r="G58" s="54" t="s">
        <v>26</v>
      </c>
      <c r="H58" s="54" t="s">
        <v>84</v>
      </c>
      <c r="I58" s="54">
        <v>20</v>
      </c>
      <c r="J58" s="57">
        <v>500</v>
      </c>
      <c r="K58" s="57">
        <v>480</v>
      </c>
      <c r="L58" s="57">
        <v>540</v>
      </c>
      <c r="M58" s="57">
        <v>450</v>
      </c>
      <c r="N58" s="57">
        <v>410</v>
      </c>
      <c r="O58" s="57">
        <v>380</v>
      </c>
      <c r="P58" s="57">
        <v>290</v>
      </c>
      <c r="Q58" s="57">
        <v>280</v>
      </c>
      <c r="R58" s="57">
        <v>350</v>
      </c>
      <c r="S58" s="57">
        <v>350</v>
      </c>
      <c r="T58" s="57">
        <v>430</v>
      </c>
      <c r="U58" s="57">
        <v>520</v>
      </c>
    </row>
    <row r="59" spans="1:21" x14ac:dyDescent="0.2">
      <c r="A59" s="266" t="s">
        <v>172</v>
      </c>
      <c r="B59" s="267" t="s">
        <v>172</v>
      </c>
      <c r="C59" s="268" t="s">
        <v>172</v>
      </c>
      <c r="D59" s="98" t="s">
        <v>89</v>
      </c>
      <c r="E59" s="54">
        <v>5001553790</v>
      </c>
      <c r="F59" s="56">
        <v>24</v>
      </c>
      <c r="G59" s="54" t="s">
        <v>26</v>
      </c>
      <c r="H59" s="54" t="s">
        <v>84</v>
      </c>
      <c r="I59" s="54">
        <v>20</v>
      </c>
      <c r="J59" s="57">
        <v>1300</v>
      </c>
      <c r="K59" s="57">
        <v>1490</v>
      </c>
      <c r="L59" s="57">
        <v>1400</v>
      </c>
      <c r="M59" s="57">
        <v>1660</v>
      </c>
      <c r="N59" s="57">
        <v>1120</v>
      </c>
      <c r="O59" s="57">
        <v>1020</v>
      </c>
      <c r="P59" s="57">
        <v>700</v>
      </c>
      <c r="Q59" s="57">
        <v>640</v>
      </c>
      <c r="R59" s="57">
        <v>700</v>
      </c>
      <c r="S59" s="57">
        <v>630</v>
      </c>
      <c r="T59" s="57">
        <v>1070</v>
      </c>
      <c r="U59" s="57">
        <v>1450</v>
      </c>
    </row>
    <row r="60" spans="1:21" x14ac:dyDescent="0.2">
      <c r="A60" s="266" t="s">
        <v>172</v>
      </c>
      <c r="B60" s="267" t="s">
        <v>172</v>
      </c>
      <c r="C60" s="268" t="s">
        <v>172</v>
      </c>
      <c r="D60" s="98" t="s">
        <v>89</v>
      </c>
      <c r="E60" s="54">
        <v>5001593766</v>
      </c>
      <c r="F60" s="56">
        <v>24</v>
      </c>
      <c r="G60" s="54" t="s">
        <v>26</v>
      </c>
      <c r="H60" s="54" t="s">
        <v>84</v>
      </c>
      <c r="I60" s="54">
        <v>20</v>
      </c>
      <c r="J60" s="57">
        <v>27</v>
      </c>
      <c r="K60" s="57">
        <v>21</v>
      </c>
      <c r="L60" s="57">
        <v>37</v>
      </c>
      <c r="M60" s="57">
        <v>19</v>
      </c>
      <c r="N60" s="57">
        <v>20</v>
      </c>
      <c r="O60" s="57">
        <v>21</v>
      </c>
      <c r="P60" s="57">
        <v>18</v>
      </c>
      <c r="Q60" s="57">
        <v>18</v>
      </c>
      <c r="R60" s="57">
        <v>21</v>
      </c>
      <c r="S60" s="57">
        <v>19</v>
      </c>
      <c r="T60" s="57">
        <v>19</v>
      </c>
      <c r="U60" s="57">
        <v>25</v>
      </c>
    </row>
    <row r="61" spans="1:21" x14ac:dyDescent="0.2">
      <c r="A61" s="266" t="s">
        <v>172</v>
      </c>
      <c r="B61" s="267" t="s">
        <v>172</v>
      </c>
      <c r="C61" s="268" t="s">
        <v>172</v>
      </c>
      <c r="D61" s="98" t="s">
        <v>89</v>
      </c>
      <c r="E61" s="54">
        <v>5001614020</v>
      </c>
      <c r="F61" s="56">
        <v>24</v>
      </c>
      <c r="G61" s="54" t="s">
        <v>26</v>
      </c>
      <c r="H61" s="54" t="s">
        <v>84</v>
      </c>
      <c r="I61" s="54">
        <v>20</v>
      </c>
      <c r="J61" s="57">
        <v>17840</v>
      </c>
      <c r="K61" s="57">
        <v>17920</v>
      </c>
      <c r="L61" s="57">
        <v>21440</v>
      </c>
      <c r="M61" s="57">
        <v>18560</v>
      </c>
      <c r="N61" s="57">
        <v>15200</v>
      </c>
      <c r="O61" s="57">
        <v>10240</v>
      </c>
      <c r="P61" s="57">
        <v>7920</v>
      </c>
      <c r="Q61" s="57">
        <v>7680</v>
      </c>
      <c r="R61" s="57">
        <v>8640</v>
      </c>
      <c r="S61" s="57">
        <v>9840</v>
      </c>
      <c r="T61" s="57">
        <v>15760</v>
      </c>
      <c r="U61" s="57">
        <v>20880</v>
      </c>
    </row>
    <row r="62" spans="1:21" x14ac:dyDescent="0.2">
      <c r="A62" s="266" t="s">
        <v>172</v>
      </c>
      <c r="B62" s="267" t="s">
        <v>172</v>
      </c>
      <c r="C62" s="268" t="s">
        <v>172</v>
      </c>
      <c r="D62" s="98" t="s">
        <v>89</v>
      </c>
      <c r="E62" s="54">
        <v>5001643925</v>
      </c>
      <c r="F62" s="56">
        <v>24</v>
      </c>
      <c r="G62" s="54" t="s">
        <v>26</v>
      </c>
      <c r="H62" s="54" t="s">
        <v>84</v>
      </c>
      <c r="I62" s="54">
        <v>20</v>
      </c>
      <c r="J62" s="57">
        <v>604</v>
      </c>
      <c r="K62" s="57">
        <v>684</v>
      </c>
      <c r="L62" s="57">
        <v>777</v>
      </c>
      <c r="M62" s="57">
        <v>610</v>
      </c>
      <c r="N62" s="57">
        <v>158</v>
      </c>
      <c r="O62" s="57">
        <v>67</v>
      </c>
      <c r="P62" s="57">
        <v>73</v>
      </c>
      <c r="Q62" s="57">
        <v>63</v>
      </c>
      <c r="R62" s="57">
        <v>72</v>
      </c>
      <c r="S62" s="57">
        <v>80</v>
      </c>
      <c r="T62" s="57">
        <v>759</v>
      </c>
      <c r="U62" s="57">
        <v>865</v>
      </c>
    </row>
    <row r="63" spans="1:21" x14ac:dyDescent="0.2">
      <c r="A63" s="266" t="s">
        <v>172</v>
      </c>
      <c r="B63" s="267" t="s">
        <v>172</v>
      </c>
      <c r="C63" s="268" t="s">
        <v>172</v>
      </c>
      <c r="D63" s="98" t="s">
        <v>89</v>
      </c>
      <c r="E63" s="54">
        <v>5001661429</v>
      </c>
      <c r="F63" s="56">
        <v>24</v>
      </c>
      <c r="G63" s="54" t="s">
        <v>26</v>
      </c>
      <c r="H63" s="54" t="s">
        <v>84</v>
      </c>
      <c r="I63" s="54">
        <v>20</v>
      </c>
      <c r="J63" s="57">
        <v>2759</v>
      </c>
      <c r="K63" s="57">
        <v>2683</v>
      </c>
      <c r="L63" s="57">
        <v>2514</v>
      </c>
      <c r="M63" s="57">
        <v>2410</v>
      </c>
      <c r="N63" s="57">
        <v>2257</v>
      </c>
      <c r="O63" s="57">
        <v>2186</v>
      </c>
      <c r="P63" s="57">
        <v>2404</v>
      </c>
      <c r="Q63" s="57">
        <v>2090</v>
      </c>
      <c r="R63" s="57">
        <v>2270</v>
      </c>
      <c r="S63" s="57">
        <v>2309</v>
      </c>
      <c r="T63" s="57">
        <v>2258</v>
      </c>
      <c r="U63" s="57">
        <v>2704</v>
      </c>
    </row>
    <row r="64" spans="1:21" x14ac:dyDescent="0.2">
      <c r="A64" s="266" t="s">
        <v>172</v>
      </c>
      <c r="B64" s="267" t="s">
        <v>172</v>
      </c>
      <c r="C64" s="268" t="s">
        <v>172</v>
      </c>
      <c r="D64" s="98" t="s">
        <v>89</v>
      </c>
      <c r="E64" s="54">
        <v>5001734076</v>
      </c>
      <c r="F64" s="56">
        <v>24</v>
      </c>
      <c r="G64" s="54" t="s">
        <v>26</v>
      </c>
      <c r="H64" s="54" t="s">
        <v>84</v>
      </c>
      <c r="I64" s="54">
        <v>20</v>
      </c>
      <c r="J64" s="57">
        <v>370</v>
      </c>
      <c r="K64" s="57">
        <v>920</v>
      </c>
      <c r="L64" s="57">
        <v>3310</v>
      </c>
      <c r="M64" s="57">
        <v>570</v>
      </c>
      <c r="N64" s="57">
        <v>430</v>
      </c>
      <c r="O64" s="57">
        <v>360</v>
      </c>
      <c r="P64" s="57">
        <v>370</v>
      </c>
      <c r="Q64" s="57">
        <v>320</v>
      </c>
      <c r="R64" s="57">
        <v>370</v>
      </c>
      <c r="S64" s="57">
        <v>420</v>
      </c>
      <c r="T64" s="57">
        <v>480</v>
      </c>
      <c r="U64" s="57">
        <v>370</v>
      </c>
    </row>
    <row r="65" spans="1:21" x14ac:dyDescent="0.2">
      <c r="A65" s="266" t="s">
        <v>172</v>
      </c>
      <c r="B65" s="267" t="s">
        <v>172</v>
      </c>
      <c r="C65" s="268" t="s">
        <v>172</v>
      </c>
      <c r="D65" s="98" t="s">
        <v>89</v>
      </c>
      <c r="E65" s="54">
        <v>5001757729</v>
      </c>
      <c r="F65" s="56">
        <v>24</v>
      </c>
      <c r="G65" s="54" t="s">
        <v>26</v>
      </c>
      <c r="H65" s="54" t="s">
        <v>84</v>
      </c>
      <c r="I65" s="54">
        <v>20</v>
      </c>
      <c r="J65" s="57">
        <v>5679.48</v>
      </c>
      <c r="K65" s="57">
        <v>600</v>
      </c>
      <c r="L65" s="57">
        <v>8313.7199999999993</v>
      </c>
      <c r="M65" s="57">
        <v>4488.3599999999997</v>
      </c>
      <c r="N65" s="57">
        <v>4207.92</v>
      </c>
      <c r="O65" s="57">
        <v>6783.72</v>
      </c>
      <c r="P65" s="57">
        <v>7728.72</v>
      </c>
      <c r="Q65" s="57">
        <v>6792</v>
      </c>
      <c r="R65" s="57">
        <v>7728.84</v>
      </c>
      <c r="S65" s="57">
        <v>6792</v>
      </c>
      <c r="T65" s="57">
        <v>6475.2</v>
      </c>
      <c r="U65" s="57">
        <v>3772.44</v>
      </c>
    </row>
    <row r="66" spans="1:21" x14ac:dyDescent="0.2">
      <c r="A66" s="266" t="s">
        <v>172</v>
      </c>
      <c r="B66" s="267" t="s">
        <v>172</v>
      </c>
      <c r="C66" s="268" t="s">
        <v>172</v>
      </c>
      <c r="D66" s="98" t="s">
        <v>89</v>
      </c>
      <c r="E66" s="54">
        <v>5001762964</v>
      </c>
      <c r="F66" s="56">
        <v>24</v>
      </c>
      <c r="G66" s="54" t="s">
        <v>26</v>
      </c>
      <c r="H66" s="54" t="s">
        <v>84</v>
      </c>
      <c r="I66" s="54">
        <v>20</v>
      </c>
      <c r="J66" s="57">
        <v>112</v>
      </c>
      <c r="K66" s="57">
        <v>108</v>
      </c>
      <c r="L66" s="57">
        <v>116</v>
      </c>
      <c r="M66" s="57">
        <v>105</v>
      </c>
      <c r="N66" s="57">
        <v>104</v>
      </c>
      <c r="O66" s="57">
        <v>110</v>
      </c>
      <c r="P66" s="57">
        <v>98</v>
      </c>
      <c r="Q66" s="57">
        <v>97</v>
      </c>
      <c r="R66" s="57">
        <v>113</v>
      </c>
      <c r="S66" s="57">
        <v>104</v>
      </c>
      <c r="T66" s="57">
        <v>111</v>
      </c>
      <c r="U66" s="57">
        <v>121</v>
      </c>
    </row>
    <row r="67" spans="1:21" x14ac:dyDescent="0.2">
      <c r="A67" s="266" t="s">
        <v>172</v>
      </c>
      <c r="B67" s="267" t="s">
        <v>172</v>
      </c>
      <c r="C67" s="268" t="s">
        <v>172</v>
      </c>
      <c r="D67" s="98" t="s">
        <v>89</v>
      </c>
      <c r="E67" s="54">
        <v>5001796960</v>
      </c>
      <c r="F67" s="56">
        <v>24</v>
      </c>
      <c r="G67" s="54" t="s">
        <v>26</v>
      </c>
      <c r="H67" s="54" t="s">
        <v>84</v>
      </c>
      <c r="I67" s="54">
        <v>20</v>
      </c>
      <c r="J67" s="57">
        <v>1440</v>
      </c>
      <c r="K67" s="57">
        <v>1760</v>
      </c>
      <c r="L67" s="57">
        <v>1440</v>
      </c>
      <c r="M67" s="57">
        <v>1920</v>
      </c>
      <c r="N67" s="57">
        <v>1440</v>
      </c>
      <c r="O67" s="57">
        <v>800</v>
      </c>
      <c r="P67" s="57">
        <v>320</v>
      </c>
      <c r="Q67" s="57">
        <v>160</v>
      </c>
      <c r="R67" s="57">
        <v>640</v>
      </c>
      <c r="S67" s="57">
        <v>1120</v>
      </c>
      <c r="T67" s="57">
        <v>3360</v>
      </c>
      <c r="U67" s="57">
        <v>1600</v>
      </c>
    </row>
    <row r="68" spans="1:21" x14ac:dyDescent="0.2">
      <c r="A68" s="266" t="s">
        <v>172</v>
      </c>
      <c r="B68" s="267" t="s">
        <v>172</v>
      </c>
      <c r="C68" s="268" t="s">
        <v>172</v>
      </c>
      <c r="D68" s="98" t="s">
        <v>89</v>
      </c>
      <c r="E68" s="54">
        <v>5001833755</v>
      </c>
      <c r="F68" s="56">
        <v>24</v>
      </c>
      <c r="G68" s="54" t="s">
        <v>26</v>
      </c>
      <c r="H68" s="54" t="s">
        <v>84</v>
      </c>
      <c r="I68" s="54">
        <v>20</v>
      </c>
      <c r="J68" s="57">
        <v>197</v>
      </c>
      <c r="K68" s="57">
        <v>122</v>
      </c>
      <c r="L68" s="57">
        <v>126</v>
      </c>
      <c r="M68" s="57">
        <v>122</v>
      </c>
      <c r="N68" s="57">
        <v>117</v>
      </c>
      <c r="O68" s="57">
        <v>125</v>
      </c>
      <c r="P68" s="57">
        <v>117</v>
      </c>
      <c r="Q68" s="57">
        <v>111</v>
      </c>
      <c r="R68" s="57">
        <v>129</v>
      </c>
      <c r="S68" s="57">
        <v>113</v>
      </c>
      <c r="T68" s="57">
        <v>113</v>
      </c>
      <c r="U68" s="57">
        <v>118</v>
      </c>
    </row>
    <row r="69" spans="1:21" x14ac:dyDescent="0.2">
      <c r="A69" s="266" t="s">
        <v>172</v>
      </c>
      <c r="B69" s="267" t="s">
        <v>172</v>
      </c>
      <c r="C69" s="268" t="s">
        <v>172</v>
      </c>
      <c r="D69" s="98" t="s">
        <v>89</v>
      </c>
      <c r="E69" s="54">
        <v>5001853503</v>
      </c>
      <c r="F69" s="56">
        <v>24</v>
      </c>
      <c r="G69" s="54" t="s">
        <v>26</v>
      </c>
      <c r="H69" s="54" t="s">
        <v>84</v>
      </c>
      <c r="I69" s="54">
        <v>20</v>
      </c>
      <c r="J69" s="57">
        <v>130</v>
      </c>
      <c r="K69" s="57">
        <v>140</v>
      </c>
      <c r="L69" s="57">
        <v>134</v>
      </c>
      <c r="M69" s="57">
        <v>134</v>
      </c>
      <c r="N69" s="57">
        <v>148</v>
      </c>
      <c r="O69" s="57">
        <v>136</v>
      </c>
      <c r="P69" s="57">
        <v>129</v>
      </c>
      <c r="Q69" s="57">
        <v>129</v>
      </c>
      <c r="R69" s="57">
        <v>136</v>
      </c>
      <c r="S69" s="57">
        <v>126</v>
      </c>
      <c r="T69" s="57">
        <v>132</v>
      </c>
      <c r="U69" s="57">
        <v>140</v>
      </c>
    </row>
    <row r="70" spans="1:21" x14ac:dyDescent="0.2">
      <c r="A70" s="266" t="s">
        <v>172</v>
      </c>
      <c r="B70" s="267" t="s">
        <v>172</v>
      </c>
      <c r="C70" s="268" t="s">
        <v>172</v>
      </c>
      <c r="D70" s="98" t="s">
        <v>89</v>
      </c>
      <c r="E70" s="54">
        <v>5001920867</v>
      </c>
      <c r="F70" s="56">
        <v>24</v>
      </c>
      <c r="G70" s="54" t="s">
        <v>26</v>
      </c>
      <c r="H70" s="54" t="s">
        <v>84</v>
      </c>
      <c r="I70" s="54">
        <v>20</v>
      </c>
      <c r="J70" s="57">
        <v>1370</v>
      </c>
      <c r="K70" s="57">
        <v>1240</v>
      </c>
      <c r="L70" s="57">
        <v>1300</v>
      </c>
      <c r="M70" s="57">
        <v>1160</v>
      </c>
      <c r="N70" s="57">
        <v>1090</v>
      </c>
      <c r="O70" s="57">
        <v>1050</v>
      </c>
      <c r="P70" s="57">
        <v>1080</v>
      </c>
      <c r="Q70" s="57">
        <v>1020</v>
      </c>
      <c r="R70" s="57">
        <v>1000</v>
      </c>
      <c r="S70" s="57">
        <v>1080</v>
      </c>
      <c r="T70" s="57">
        <v>1080</v>
      </c>
      <c r="U70" s="57">
        <v>1620</v>
      </c>
    </row>
    <row r="71" spans="1:21" x14ac:dyDescent="0.2">
      <c r="A71" s="266" t="s">
        <v>172</v>
      </c>
      <c r="B71" s="267" t="s">
        <v>172</v>
      </c>
      <c r="C71" s="268" t="s">
        <v>172</v>
      </c>
      <c r="D71" s="98" t="s">
        <v>89</v>
      </c>
      <c r="E71" s="54">
        <v>5001928189</v>
      </c>
      <c r="F71" s="56">
        <v>24</v>
      </c>
      <c r="G71" s="54" t="s">
        <v>26</v>
      </c>
      <c r="H71" s="54" t="s">
        <v>84</v>
      </c>
      <c r="I71" s="54">
        <v>20</v>
      </c>
      <c r="J71" s="57"/>
      <c r="K71" s="57"/>
      <c r="L71" s="57"/>
      <c r="M71" s="57"/>
      <c r="N71" s="57"/>
      <c r="O71" s="57"/>
      <c r="P71" s="57">
        <v>1</v>
      </c>
      <c r="Q71" s="57"/>
      <c r="R71" s="57">
        <v>1</v>
      </c>
      <c r="S71" s="57"/>
      <c r="T71" s="57"/>
      <c r="U71" s="57"/>
    </row>
    <row r="72" spans="1:21" x14ac:dyDescent="0.2">
      <c r="A72" s="266" t="s">
        <v>172</v>
      </c>
      <c r="B72" s="267" t="s">
        <v>172</v>
      </c>
      <c r="C72" s="268" t="s">
        <v>172</v>
      </c>
      <c r="D72" s="98" t="s">
        <v>89</v>
      </c>
      <c r="E72" s="54">
        <v>5002055459</v>
      </c>
      <c r="F72" s="56">
        <v>24</v>
      </c>
      <c r="G72" s="54" t="s">
        <v>26</v>
      </c>
      <c r="H72" s="54" t="s">
        <v>84</v>
      </c>
      <c r="I72" s="54">
        <v>20</v>
      </c>
      <c r="J72" s="57">
        <v>485</v>
      </c>
      <c r="K72" s="57">
        <v>459</v>
      </c>
      <c r="L72" s="57">
        <v>464</v>
      </c>
      <c r="M72" s="57">
        <v>426</v>
      </c>
      <c r="N72" s="57">
        <v>439</v>
      </c>
      <c r="O72" s="57">
        <v>476</v>
      </c>
      <c r="P72" s="57">
        <v>439</v>
      </c>
      <c r="Q72" s="57">
        <v>392</v>
      </c>
      <c r="R72" s="57">
        <v>439</v>
      </c>
      <c r="S72" s="57">
        <v>396</v>
      </c>
      <c r="T72" s="57">
        <v>351</v>
      </c>
      <c r="U72" s="57">
        <v>261</v>
      </c>
    </row>
    <row r="73" spans="1:21" x14ac:dyDescent="0.2">
      <c r="A73" s="266" t="s">
        <v>172</v>
      </c>
      <c r="B73" s="267" t="s">
        <v>172</v>
      </c>
      <c r="C73" s="268" t="s">
        <v>172</v>
      </c>
      <c r="D73" s="98" t="s">
        <v>89</v>
      </c>
      <c r="E73" s="54">
        <v>5000296982</v>
      </c>
      <c r="F73" s="56">
        <v>24</v>
      </c>
      <c r="G73" s="54" t="s">
        <v>26</v>
      </c>
      <c r="H73" s="54" t="s">
        <v>84</v>
      </c>
      <c r="I73" s="54">
        <v>20</v>
      </c>
      <c r="J73" s="57">
        <v>5280</v>
      </c>
      <c r="K73" s="57">
        <v>4560</v>
      </c>
      <c r="L73" s="57">
        <v>4560</v>
      </c>
      <c r="M73" s="57">
        <v>4440</v>
      </c>
      <c r="N73" s="57">
        <v>4560</v>
      </c>
      <c r="O73" s="57">
        <v>4560</v>
      </c>
      <c r="P73" s="57">
        <v>5840</v>
      </c>
      <c r="Q73" s="57">
        <v>6040</v>
      </c>
      <c r="R73" s="57">
        <v>4560</v>
      </c>
      <c r="S73" s="57">
        <v>4480</v>
      </c>
      <c r="T73" s="57">
        <v>4360</v>
      </c>
      <c r="U73" s="57">
        <v>5040</v>
      </c>
    </row>
    <row r="74" spans="1:21" x14ac:dyDescent="0.2">
      <c r="A74" s="266" t="s">
        <v>172</v>
      </c>
      <c r="B74" s="267" t="s">
        <v>172</v>
      </c>
      <c r="C74" s="268" t="s">
        <v>172</v>
      </c>
      <c r="D74" s="98" t="s">
        <v>89</v>
      </c>
      <c r="E74" s="54">
        <v>5000657733</v>
      </c>
      <c r="F74" s="56">
        <v>24</v>
      </c>
      <c r="G74" s="54" t="s">
        <v>26</v>
      </c>
      <c r="H74" s="54" t="s">
        <v>84</v>
      </c>
      <c r="I74" s="54">
        <v>20</v>
      </c>
      <c r="J74" s="57">
        <v>7680</v>
      </c>
      <c r="K74" s="57">
        <v>7200</v>
      </c>
      <c r="L74" s="57">
        <v>7160</v>
      </c>
      <c r="M74" s="57">
        <v>6560</v>
      </c>
      <c r="N74" s="57">
        <v>5560</v>
      </c>
      <c r="O74" s="57">
        <v>6200</v>
      </c>
      <c r="P74" s="57">
        <v>6800</v>
      </c>
      <c r="Q74" s="57">
        <v>6800</v>
      </c>
      <c r="R74" s="57">
        <v>5120</v>
      </c>
      <c r="S74" s="57">
        <v>5520</v>
      </c>
      <c r="T74" s="57">
        <v>5760</v>
      </c>
      <c r="U74" s="57">
        <v>8000</v>
      </c>
    </row>
    <row r="75" spans="1:21" x14ac:dyDescent="0.2">
      <c r="A75" s="266" t="s">
        <v>172</v>
      </c>
      <c r="B75" s="267" t="s">
        <v>172</v>
      </c>
      <c r="C75" s="268" t="s">
        <v>172</v>
      </c>
      <c r="D75" s="98" t="s">
        <v>89</v>
      </c>
      <c r="E75" s="54">
        <v>5000868010</v>
      </c>
      <c r="F75" s="56">
        <v>24</v>
      </c>
      <c r="G75" s="54" t="s">
        <v>26</v>
      </c>
      <c r="H75" s="54" t="s">
        <v>84</v>
      </c>
      <c r="I75" s="54">
        <v>20</v>
      </c>
      <c r="J75" s="57">
        <v>7920</v>
      </c>
      <c r="K75" s="57">
        <v>7280</v>
      </c>
      <c r="L75" s="57">
        <v>6480</v>
      </c>
      <c r="M75" s="57">
        <v>6240</v>
      </c>
      <c r="N75" s="57">
        <v>4840</v>
      </c>
      <c r="O75" s="57">
        <v>5720</v>
      </c>
      <c r="P75" s="57">
        <v>6400</v>
      </c>
      <c r="Q75" s="57">
        <v>6200</v>
      </c>
      <c r="R75" s="57">
        <v>5200</v>
      </c>
      <c r="S75" s="57">
        <v>5560</v>
      </c>
      <c r="T75" s="57">
        <v>6400</v>
      </c>
      <c r="U75" s="57">
        <v>8680</v>
      </c>
    </row>
    <row r="76" spans="1:21" x14ac:dyDescent="0.2">
      <c r="A76" s="266" t="s">
        <v>172</v>
      </c>
      <c r="B76" s="267" t="s">
        <v>172</v>
      </c>
      <c r="C76" s="268" t="s">
        <v>172</v>
      </c>
      <c r="D76" s="98" t="s">
        <v>89</v>
      </c>
      <c r="E76" s="54">
        <v>5000914193</v>
      </c>
      <c r="F76" s="56">
        <v>24</v>
      </c>
      <c r="G76" s="54" t="s">
        <v>26</v>
      </c>
      <c r="H76" s="54" t="s">
        <v>84</v>
      </c>
      <c r="I76" s="54">
        <v>20</v>
      </c>
      <c r="J76" s="57">
        <v>10200</v>
      </c>
      <c r="K76" s="57">
        <v>8880</v>
      </c>
      <c r="L76" s="57">
        <v>8160</v>
      </c>
      <c r="M76" s="57">
        <v>8040</v>
      </c>
      <c r="N76" s="57">
        <v>7800</v>
      </c>
      <c r="O76" s="57">
        <v>7680</v>
      </c>
      <c r="P76" s="57">
        <v>8760</v>
      </c>
      <c r="Q76" s="57">
        <v>9840</v>
      </c>
      <c r="R76" s="57">
        <v>8520</v>
      </c>
      <c r="S76" s="57">
        <v>8640</v>
      </c>
      <c r="T76" s="57">
        <v>8280</v>
      </c>
      <c r="U76" s="57">
        <v>8640</v>
      </c>
    </row>
    <row r="77" spans="1:21" x14ac:dyDescent="0.2">
      <c r="A77" s="266" t="s">
        <v>172</v>
      </c>
      <c r="B77" s="267" t="s">
        <v>172</v>
      </c>
      <c r="C77" s="268" t="s">
        <v>172</v>
      </c>
      <c r="D77" s="98" t="s">
        <v>89</v>
      </c>
      <c r="E77" s="54">
        <v>5000914291</v>
      </c>
      <c r="F77" s="56">
        <v>24</v>
      </c>
      <c r="G77" s="54" t="s">
        <v>26</v>
      </c>
      <c r="H77" s="54" t="s">
        <v>84</v>
      </c>
      <c r="I77" s="54">
        <v>20</v>
      </c>
      <c r="J77" s="57">
        <v>12840</v>
      </c>
      <c r="K77" s="57">
        <v>11320</v>
      </c>
      <c r="L77" s="57">
        <v>10640</v>
      </c>
      <c r="M77" s="57">
        <v>10880</v>
      </c>
      <c r="N77" s="57">
        <v>11240</v>
      </c>
      <c r="O77" s="57">
        <v>13000</v>
      </c>
      <c r="P77" s="57">
        <v>15880</v>
      </c>
      <c r="Q77" s="57">
        <v>14600</v>
      </c>
      <c r="R77" s="57">
        <v>11840</v>
      </c>
      <c r="S77" s="57">
        <v>11160</v>
      </c>
      <c r="T77" s="57">
        <v>9680</v>
      </c>
      <c r="U77" s="57">
        <v>10800</v>
      </c>
    </row>
    <row r="78" spans="1:21" x14ac:dyDescent="0.2">
      <c r="A78" s="266" t="s">
        <v>172</v>
      </c>
      <c r="B78" s="267" t="s">
        <v>172</v>
      </c>
      <c r="C78" s="268" t="s">
        <v>172</v>
      </c>
      <c r="D78" s="98" t="s">
        <v>89</v>
      </c>
      <c r="E78" s="54">
        <v>5001052886</v>
      </c>
      <c r="F78" s="55">
        <v>31</v>
      </c>
      <c r="G78" s="54" t="s">
        <v>23</v>
      </c>
      <c r="H78" s="54" t="s">
        <v>84</v>
      </c>
      <c r="I78" s="54">
        <v>20</v>
      </c>
      <c r="J78" s="57">
        <v>348000</v>
      </c>
      <c r="K78" s="57">
        <v>297600</v>
      </c>
      <c r="L78" s="57">
        <v>360000</v>
      </c>
      <c r="M78" s="57">
        <v>372000</v>
      </c>
      <c r="N78" s="57">
        <v>340800</v>
      </c>
      <c r="O78" s="57">
        <v>388800</v>
      </c>
      <c r="P78" s="57">
        <v>410400</v>
      </c>
      <c r="Q78" s="57">
        <v>417600</v>
      </c>
      <c r="R78" s="57">
        <v>388800</v>
      </c>
      <c r="S78" s="57">
        <v>355200</v>
      </c>
      <c r="T78" s="57">
        <v>357600</v>
      </c>
      <c r="U78" s="57">
        <v>391200</v>
      </c>
    </row>
    <row r="79" spans="1:21" x14ac:dyDescent="0.2">
      <c r="A79" s="266" t="s">
        <v>172</v>
      </c>
      <c r="B79" s="267" t="s">
        <v>172</v>
      </c>
      <c r="C79" s="268" t="s">
        <v>172</v>
      </c>
      <c r="D79" s="98" t="s">
        <v>89</v>
      </c>
      <c r="E79" s="54">
        <v>5001108091</v>
      </c>
      <c r="F79" s="55">
        <v>25</v>
      </c>
      <c r="G79" s="54" t="s">
        <v>25</v>
      </c>
      <c r="H79" s="54" t="s">
        <v>84</v>
      </c>
      <c r="I79" s="54">
        <v>20</v>
      </c>
      <c r="J79" s="57">
        <v>105000</v>
      </c>
      <c r="K79" s="57">
        <v>110400</v>
      </c>
      <c r="L79" s="57">
        <v>91500</v>
      </c>
      <c r="M79" s="57">
        <v>92100</v>
      </c>
      <c r="N79" s="57">
        <v>74400</v>
      </c>
      <c r="O79" s="57">
        <v>74100</v>
      </c>
      <c r="P79" s="57">
        <v>92100</v>
      </c>
      <c r="Q79" s="57">
        <v>83400</v>
      </c>
      <c r="R79" s="57">
        <v>78600</v>
      </c>
      <c r="S79" s="57">
        <v>82500</v>
      </c>
      <c r="T79" s="57">
        <v>89700</v>
      </c>
      <c r="U79" s="57">
        <v>105600</v>
      </c>
    </row>
    <row r="80" spans="1:21" x14ac:dyDescent="0.2">
      <c r="A80" s="266" t="s">
        <v>172</v>
      </c>
      <c r="B80" s="267" t="s">
        <v>172</v>
      </c>
      <c r="C80" s="268" t="s">
        <v>172</v>
      </c>
      <c r="D80" s="98" t="s">
        <v>89</v>
      </c>
      <c r="E80" s="54">
        <v>5001225763</v>
      </c>
      <c r="F80" s="56">
        <v>24</v>
      </c>
      <c r="G80" s="54" t="s">
        <v>26</v>
      </c>
      <c r="H80" s="54" t="s">
        <v>84</v>
      </c>
      <c r="I80" s="54">
        <v>20</v>
      </c>
      <c r="J80" s="57">
        <v>6920</v>
      </c>
      <c r="K80" s="57">
        <v>5880</v>
      </c>
      <c r="L80" s="57">
        <v>5480</v>
      </c>
      <c r="M80" s="57">
        <v>5120</v>
      </c>
      <c r="N80" s="57">
        <v>5320</v>
      </c>
      <c r="O80" s="57">
        <v>5280</v>
      </c>
      <c r="P80" s="57">
        <v>5920</v>
      </c>
      <c r="Q80" s="57">
        <v>6360</v>
      </c>
      <c r="R80" s="57">
        <v>5360</v>
      </c>
      <c r="S80" s="57">
        <v>5760</v>
      </c>
      <c r="T80" s="57">
        <v>6280</v>
      </c>
      <c r="U80" s="57">
        <v>6160</v>
      </c>
    </row>
    <row r="81" spans="1:21" x14ac:dyDescent="0.2">
      <c r="A81" s="266" t="s">
        <v>172</v>
      </c>
      <c r="B81" s="267" t="s">
        <v>172</v>
      </c>
      <c r="C81" s="268" t="s">
        <v>172</v>
      </c>
      <c r="D81" s="98" t="s">
        <v>89</v>
      </c>
      <c r="E81" s="54">
        <v>5001264153</v>
      </c>
      <c r="F81" s="56">
        <v>24</v>
      </c>
      <c r="G81" s="54" t="s">
        <v>26</v>
      </c>
      <c r="H81" s="54" t="s">
        <v>84</v>
      </c>
      <c r="I81" s="54">
        <v>20</v>
      </c>
      <c r="J81" s="57">
        <v>1024</v>
      </c>
      <c r="K81" s="57">
        <v>837</v>
      </c>
      <c r="L81" s="57">
        <v>798</v>
      </c>
      <c r="M81" s="57">
        <v>1025</v>
      </c>
      <c r="N81" s="57">
        <v>1071</v>
      </c>
      <c r="O81" s="57">
        <v>747</v>
      </c>
      <c r="P81" s="57">
        <v>731</v>
      </c>
      <c r="Q81" s="57">
        <v>642</v>
      </c>
      <c r="R81" s="57">
        <v>871</v>
      </c>
      <c r="S81" s="57">
        <v>835</v>
      </c>
      <c r="T81" s="57">
        <v>854</v>
      </c>
      <c r="U81" s="57">
        <v>940</v>
      </c>
    </row>
    <row r="82" spans="1:21" x14ac:dyDescent="0.2">
      <c r="A82" s="266" t="s">
        <v>172</v>
      </c>
      <c r="B82" s="267" t="s">
        <v>172</v>
      </c>
      <c r="C82" s="268" t="s">
        <v>172</v>
      </c>
      <c r="D82" s="98" t="s">
        <v>89</v>
      </c>
      <c r="E82" s="54">
        <v>5001372541</v>
      </c>
      <c r="F82" s="55">
        <v>25</v>
      </c>
      <c r="G82" s="54" t="s">
        <v>25</v>
      </c>
      <c r="H82" s="54" t="s">
        <v>84</v>
      </c>
      <c r="I82" s="54">
        <v>20</v>
      </c>
      <c r="J82" s="57">
        <v>15960</v>
      </c>
      <c r="K82" s="57">
        <v>15720</v>
      </c>
      <c r="L82" s="57">
        <v>15800</v>
      </c>
      <c r="M82" s="57">
        <v>16960</v>
      </c>
      <c r="N82" s="57">
        <v>15160</v>
      </c>
      <c r="O82" s="57">
        <v>17280</v>
      </c>
      <c r="P82" s="57">
        <v>24400</v>
      </c>
      <c r="Q82" s="57">
        <v>24640</v>
      </c>
      <c r="R82" s="57">
        <v>20640</v>
      </c>
      <c r="S82" s="57">
        <v>22080</v>
      </c>
      <c r="T82" s="57">
        <v>19920</v>
      </c>
      <c r="U82" s="57">
        <v>22600</v>
      </c>
    </row>
    <row r="83" spans="1:21" x14ac:dyDescent="0.2">
      <c r="A83" s="266" t="s">
        <v>172</v>
      </c>
      <c r="B83" s="267" t="s">
        <v>172</v>
      </c>
      <c r="C83" s="268" t="s">
        <v>172</v>
      </c>
      <c r="D83" s="98" t="s">
        <v>89</v>
      </c>
      <c r="E83" s="54">
        <v>5001531588</v>
      </c>
      <c r="F83" s="56">
        <v>24</v>
      </c>
      <c r="G83" s="54" t="s">
        <v>26</v>
      </c>
      <c r="H83" s="54" t="s">
        <v>84</v>
      </c>
      <c r="I83" s="54">
        <v>20</v>
      </c>
      <c r="J83" s="57">
        <v>5040</v>
      </c>
      <c r="K83" s="57">
        <v>4520</v>
      </c>
      <c r="L83" s="57">
        <v>4440</v>
      </c>
      <c r="M83" s="57">
        <v>4760</v>
      </c>
      <c r="N83" s="57">
        <v>4000</v>
      </c>
      <c r="O83" s="57">
        <v>4200</v>
      </c>
      <c r="P83" s="57">
        <v>4760</v>
      </c>
      <c r="Q83" s="57">
        <v>4520</v>
      </c>
      <c r="R83" s="57">
        <v>4480</v>
      </c>
      <c r="S83" s="57">
        <v>4360</v>
      </c>
      <c r="T83" s="57">
        <v>4480</v>
      </c>
      <c r="U83" s="57">
        <v>5120</v>
      </c>
    </row>
    <row r="84" spans="1:21" x14ac:dyDescent="0.2">
      <c r="A84" s="266" t="s">
        <v>172</v>
      </c>
      <c r="B84" s="267" t="s">
        <v>172</v>
      </c>
      <c r="C84" s="268" t="s">
        <v>172</v>
      </c>
      <c r="D84" s="98" t="s">
        <v>89</v>
      </c>
      <c r="E84" s="54">
        <v>5001650169</v>
      </c>
      <c r="F84" s="55">
        <v>25</v>
      </c>
      <c r="G84" s="54" t="s">
        <v>25</v>
      </c>
      <c r="H84" s="54" t="s">
        <v>84</v>
      </c>
      <c r="I84" s="54">
        <v>20</v>
      </c>
      <c r="J84" s="57">
        <v>18600</v>
      </c>
      <c r="K84" s="57">
        <v>21240</v>
      </c>
      <c r="L84" s="57">
        <v>20880</v>
      </c>
      <c r="M84" s="57">
        <v>16080</v>
      </c>
      <c r="N84" s="57">
        <v>12720</v>
      </c>
      <c r="O84" s="57">
        <v>14160</v>
      </c>
      <c r="P84" s="57">
        <v>14040</v>
      </c>
      <c r="Q84" s="57">
        <v>14520</v>
      </c>
      <c r="R84" s="57">
        <v>12600</v>
      </c>
      <c r="S84" s="57">
        <v>13200</v>
      </c>
      <c r="T84" s="57">
        <v>16200</v>
      </c>
      <c r="U84" s="57">
        <v>20160</v>
      </c>
    </row>
    <row r="85" spans="1:21" x14ac:dyDescent="0.2">
      <c r="A85" s="266" t="s">
        <v>172</v>
      </c>
      <c r="B85" s="267" t="s">
        <v>172</v>
      </c>
      <c r="C85" s="268" t="s">
        <v>172</v>
      </c>
      <c r="D85" s="98" t="s">
        <v>89</v>
      </c>
      <c r="E85" s="54">
        <v>5001797432</v>
      </c>
      <c r="F85" s="56">
        <v>24</v>
      </c>
      <c r="G85" s="54" t="s">
        <v>26</v>
      </c>
      <c r="H85" s="54" t="s">
        <v>84</v>
      </c>
      <c r="I85" s="54">
        <v>20</v>
      </c>
      <c r="J85" s="57">
        <v>7320</v>
      </c>
      <c r="K85" s="57">
        <v>5960</v>
      </c>
      <c r="L85" s="57">
        <v>6440</v>
      </c>
      <c r="M85" s="57">
        <v>5840</v>
      </c>
      <c r="N85" s="57">
        <v>5160</v>
      </c>
      <c r="O85" s="57">
        <v>6080</v>
      </c>
      <c r="P85" s="57">
        <v>7800</v>
      </c>
      <c r="Q85" s="57">
        <v>7160</v>
      </c>
      <c r="R85" s="57">
        <v>5360</v>
      </c>
      <c r="S85" s="57">
        <v>5560</v>
      </c>
      <c r="T85" s="57">
        <v>5920</v>
      </c>
      <c r="U85" s="57">
        <v>6680</v>
      </c>
    </row>
    <row r="86" spans="1:21" x14ac:dyDescent="0.2">
      <c r="A86" s="266" t="s">
        <v>172</v>
      </c>
      <c r="B86" s="267" t="s">
        <v>172</v>
      </c>
      <c r="C86" s="268" t="s">
        <v>172</v>
      </c>
      <c r="D86" s="98" t="s">
        <v>89</v>
      </c>
      <c r="E86" s="54">
        <v>5001873023</v>
      </c>
      <c r="F86" s="55">
        <v>25</v>
      </c>
      <c r="G86" s="54" t="s">
        <v>25</v>
      </c>
      <c r="H86" s="54" t="s">
        <v>84</v>
      </c>
      <c r="I86" s="54">
        <v>20</v>
      </c>
      <c r="J86" s="57">
        <v>12400</v>
      </c>
      <c r="K86" s="57">
        <v>14080</v>
      </c>
      <c r="L86" s="57">
        <v>12640</v>
      </c>
      <c r="M86" s="57">
        <v>10680</v>
      </c>
      <c r="N86" s="57">
        <v>8400</v>
      </c>
      <c r="O86" s="57">
        <v>4680</v>
      </c>
      <c r="P86" s="57">
        <v>5640</v>
      </c>
      <c r="Q86" s="57">
        <v>5400</v>
      </c>
      <c r="R86" s="57">
        <v>4640</v>
      </c>
      <c r="S86" s="57">
        <v>5800</v>
      </c>
      <c r="T86" s="57">
        <v>6920</v>
      </c>
      <c r="U86" s="57">
        <v>11600</v>
      </c>
    </row>
    <row r="87" spans="1:21" x14ac:dyDescent="0.2">
      <c r="A87" s="266" t="s">
        <v>172</v>
      </c>
      <c r="B87" s="267" t="s">
        <v>172</v>
      </c>
      <c r="C87" s="268" t="s">
        <v>172</v>
      </c>
      <c r="D87" s="98" t="s">
        <v>89</v>
      </c>
      <c r="E87" s="54">
        <v>5001965403</v>
      </c>
      <c r="F87" s="55">
        <v>25</v>
      </c>
      <c r="G87" s="54" t="s">
        <v>25</v>
      </c>
      <c r="H87" s="54" t="s">
        <v>84</v>
      </c>
      <c r="I87" s="54">
        <v>20</v>
      </c>
      <c r="J87" s="57">
        <v>9480</v>
      </c>
      <c r="K87" s="57">
        <v>9000</v>
      </c>
      <c r="L87" s="57">
        <v>8280</v>
      </c>
      <c r="M87" s="57">
        <v>7800</v>
      </c>
      <c r="N87" s="57">
        <v>7680</v>
      </c>
      <c r="O87" s="57">
        <v>7440</v>
      </c>
      <c r="P87" s="57">
        <v>9120</v>
      </c>
      <c r="Q87" s="57">
        <v>9720</v>
      </c>
      <c r="R87" s="57">
        <v>7680</v>
      </c>
      <c r="S87" s="57">
        <v>8400</v>
      </c>
      <c r="T87" s="57">
        <v>9480</v>
      </c>
      <c r="U87" s="57">
        <v>10680</v>
      </c>
    </row>
    <row r="88" spans="1:21" x14ac:dyDescent="0.2">
      <c r="A88" s="266" t="s">
        <v>172</v>
      </c>
      <c r="B88" s="267" t="s">
        <v>172</v>
      </c>
      <c r="C88" s="268" t="s">
        <v>172</v>
      </c>
      <c r="D88" s="98" t="s">
        <v>89</v>
      </c>
      <c r="E88" s="54">
        <v>5001995730</v>
      </c>
      <c r="F88" s="56">
        <v>24</v>
      </c>
      <c r="G88" s="54" t="s">
        <v>26</v>
      </c>
      <c r="H88" s="54" t="s">
        <v>84</v>
      </c>
      <c r="I88" s="54">
        <v>20</v>
      </c>
      <c r="J88" s="57">
        <v>14920</v>
      </c>
      <c r="K88" s="57">
        <v>13320</v>
      </c>
      <c r="L88" s="57">
        <v>13120</v>
      </c>
      <c r="M88" s="57">
        <v>10920</v>
      </c>
      <c r="N88" s="57">
        <v>8600</v>
      </c>
      <c r="O88" s="57">
        <v>7920</v>
      </c>
      <c r="P88" s="57">
        <v>8120</v>
      </c>
      <c r="Q88" s="57">
        <v>8640</v>
      </c>
      <c r="R88" s="57">
        <v>8360</v>
      </c>
      <c r="S88" s="57">
        <v>10600</v>
      </c>
      <c r="T88" s="57">
        <v>12520</v>
      </c>
      <c r="U88" s="57">
        <v>17440</v>
      </c>
    </row>
    <row r="89" spans="1:21" x14ac:dyDescent="0.2">
      <c r="A89" s="266" t="s">
        <v>172</v>
      </c>
      <c r="B89" s="267" t="s">
        <v>172</v>
      </c>
      <c r="C89" s="268" t="s">
        <v>172</v>
      </c>
      <c r="D89" s="98" t="s">
        <v>89</v>
      </c>
      <c r="E89" s="54">
        <v>5000034564</v>
      </c>
      <c r="F89" s="56">
        <v>24</v>
      </c>
      <c r="G89" s="54" t="s">
        <v>26</v>
      </c>
      <c r="H89" s="54" t="s">
        <v>84</v>
      </c>
      <c r="I89" s="54">
        <v>20</v>
      </c>
      <c r="J89" s="57">
        <v>5025</v>
      </c>
      <c r="K89" s="57">
        <v>4775</v>
      </c>
      <c r="L89" s="57">
        <v>3736</v>
      </c>
      <c r="M89" s="57">
        <v>2079</v>
      </c>
      <c r="N89" s="57">
        <v>1193</v>
      </c>
      <c r="O89" s="57">
        <v>794</v>
      </c>
      <c r="P89" s="57">
        <v>771</v>
      </c>
      <c r="Q89" s="57">
        <v>1397</v>
      </c>
      <c r="R89" s="57">
        <v>1847</v>
      </c>
      <c r="S89" s="57">
        <v>3389</v>
      </c>
      <c r="T89" s="57">
        <v>4707</v>
      </c>
      <c r="U89" s="57">
        <v>3121</v>
      </c>
    </row>
    <row r="90" spans="1:21" x14ac:dyDescent="0.2">
      <c r="A90" s="266" t="s">
        <v>172</v>
      </c>
      <c r="B90" s="267" t="s">
        <v>172</v>
      </c>
      <c r="C90" s="268" t="s">
        <v>172</v>
      </c>
      <c r="D90" s="98" t="s">
        <v>89</v>
      </c>
      <c r="E90" s="54">
        <v>5000096793</v>
      </c>
      <c r="F90" s="56">
        <v>24</v>
      </c>
      <c r="G90" s="54" t="s">
        <v>26</v>
      </c>
      <c r="H90" s="54" t="s">
        <v>84</v>
      </c>
      <c r="I90" s="54">
        <v>20</v>
      </c>
      <c r="J90" s="57">
        <v>890</v>
      </c>
      <c r="K90" s="57">
        <v>830</v>
      </c>
      <c r="L90" s="57">
        <v>800</v>
      </c>
      <c r="M90" s="57">
        <v>1200</v>
      </c>
      <c r="N90" s="57">
        <v>560</v>
      </c>
      <c r="O90" s="57">
        <v>620</v>
      </c>
      <c r="P90" s="57">
        <v>760</v>
      </c>
      <c r="Q90" s="57">
        <v>650</v>
      </c>
      <c r="R90" s="57">
        <v>529</v>
      </c>
      <c r="S90" s="57">
        <v>638</v>
      </c>
      <c r="T90" s="57">
        <v>682</v>
      </c>
      <c r="U90" s="57">
        <v>912</v>
      </c>
    </row>
    <row r="91" spans="1:21" x14ac:dyDescent="0.2">
      <c r="A91" s="266" t="s">
        <v>172</v>
      </c>
      <c r="B91" s="267" t="s">
        <v>172</v>
      </c>
      <c r="C91" s="268" t="s">
        <v>172</v>
      </c>
      <c r="D91" s="98" t="s">
        <v>89</v>
      </c>
      <c r="E91" s="54">
        <v>5000101755</v>
      </c>
      <c r="F91" s="56">
        <v>24</v>
      </c>
      <c r="G91" s="54" t="s">
        <v>26</v>
      </c>
      <c r="H91" s="54" t="s">
        <v>84</v>
      </c>
      <c r="I91" s="54">
        <v>20</v>
      </c>
      <c r="J91" s="57">
        <v>8800</v>
      </c>
      <c r="K91" s="57">
        <v>6560</v>
      </c>
      <c r="L91" s="57">
        <v>6400</v>
      </c>
      <c r="M91" s="57">
        <v>7520</v>
      </c>
      <c r="N91" s="57">
        <v>7840</v>
      </c>
      <c r="O91" s="57">
        <v>7680</v>
      </c>
      <c r="P91" s="57">
        <v>9440</v>
      </c>
      <c r="Q91" s="57">
        <v>10560</v>
      </c>
      <c r="R91" s="57">
        <v>9760</v>
      </c>
      <c r="S91" s="57">
        <v>9920</v>
      </c>
      <c r="T91" s="57">
        <v>10560</v>
      </c>
      <c r="U91" s="57">
        <v>11040</v>
      </c>
    </row>
    <row r="92" spans="1:21" x14ac:dyDescent="0.2">
      <c r="A92" s="266" t="s">
        <v>172</v>
      </c>
      <c r="B92" s="267" t="s">
        <v>172</v>
      </c>
      <c r="C92" s="268" t="s">
        <v>172</v>
      </c>
      <c r="D92" s="98" t="s">
        <v>89</v>
      </c>
      <c r="E92" s="54">
        <v>5000115251</v>
      </c>
      <c r="F92" s="56">
        <v>24</v>
      </c>
      <c r="G92" s="54" t="s">
        <v>26</v>
      </c>
      <c r="H92" s="54" t="s">
        <v>84</v>
      </c>
      <c r="I92" s="54">
        <v>20</v>
      </c>
      <c r="J92" s="57">
        <v>579</v>
      </c>
      <c r="K92" s="57">
        <v>560</v>
      </c>
      <c r="L92" s="57">
        <v>455</v>
      </c>
      <c r="M92" s="57">
        <v>452</v>
      </c>
      <c r="N92" s="57">
        <v>368</v>
      </c>
      <c r="O92" s="57">
        <v>280</v>
      </c>
      <c r="P92" s="57">
        <v>544</v>
      </c>
      <c r="Q92" s="57">
        <v>481</v>
      </c>
      <c r="R92" s="57">
        <v>318</v>
      </c>
      <c r="S92" s="57">
        <v>421</v>
      </c>
      <c r="T92" s="57">
        <v>474</v>
      </c>
      <c r="U92" s="57">
        <v>590</v>
      </c>
    </row>
    <row r="93" spans="1:21" x14ac:dyDescent="0.2">
      <c r="A93" s="266" t="s">
        <v>172</v>
      </c>
      <c r="B93" s="267" t="s">
        <v>172</v>
      </c>
      <c r="C93" s="268" t="s">
        <v>172</v>
      </c>
      <c r="D93" s="98" t="s">
        <v>89</v>
      </c>
      <c r="E93" s="54">
        <v>5000340498</v>
      </c>
      <c r="F93" s="56">
        <v>24</v>
      </c>
      <c r="G93" s="54" t="s">
        <v>26</v>
      </c>
      <c r="H93" s="54" t="s">
        <v>84</v>
      </c>
      <c r="I93" s="54">
        <v>20</v>
      </c>
      <c r="J93" s="57">
        <v>1359</v>
      </c>
      <c r="K93" s="57">
        <v>1585</v>
      </c>
      <c r="L93" s="57">
        <v>1705</v>
      </c>
      <c r="M93" s="57">
        <v>1573</v>
      </c>
      <c r="N93" s="57">
        <v>1097</v>
      </c>
      <c r="O93" s="57">
        <v>953</v>
      </c>
      <c r="P93" s="57">
        <v>1117</v>
      </c>
      <c r="Q93" s="57">
        <v>1308</v>
      </c>
      <c r="R93" s="57">
        <v>921</v>
      </c>
      <c r="S93" s="57">
        <v>887</v>
      </c>
      <c r="T93" s="57">
        <v>881</v>
      </c>
      <c r="U93" s="57">
        <v>1094</v>
      </c>
    </row>
    <row r="94" spans="1:21" x14ac:dyDescent="0.2">
      <c r="A94" s="266" t="s">
        <v>172</v>
      </c>
      <c r="B94" s="267" t="s">
        <v>172</v>
      </c>
      <c r="C94" s="268" t="s">
        <v>172</v>
      </c>
      <c r="D94" s="98" t="s">
        <v>89</v>
      </c>
      <c r="E94" s="54">
        <v>5000449316</v>
      </c>
      <c r="F94" s="56">
        <v>24</v>
      </c>
      <c r="G94" s="54" t="s">
        <v>26</v>
      </c>
      <c r="H94" s="54" t="s">
        <v>84</v>
      </c>
      <c r="I94" s="54">
        <v>20</v>
      </c>
      <c r="J94" s="57">
        <v>879</v>
      </c>
      <c r="K94" s="57">
        <v>736</v>
      </c>
      <c r="L94" s="57">
        <v>440</v>
      </c>
      <c r="M94" s="57">
        <v>301</v>
      </c>
      <c r="N94" s="57">
        <v>289</v>
      </c>
      <c r="O94" s="57">
        <v>316</v>
      </c>
      <c r="P94" s="57">
        <v>317</v>
      </c>
      <c r="Q94" s="57">
        <v>533</v>
      </c>
      <c r="R94" s="57">
        <v>427</v>
      </c>
      <c r="S94" s="57">
        <v>472</v>
      </c>
      <c r="T94" s="57">
        <v>371</v>
      </c>
      <c r="U94" s="57">
        <v>412</v>
      </c>
    </row>
    <row r="95" spans="1:21" x14ac:dyDescent="0.2">
      <c r="A95" s="266" t="s">
        <v>172</v>
      </c>
      <c r="B95" s="267" t="s">
        <v>172</v>
      </c>
      <c r="C95" s="268" t="s">
        <v>172</v>
      </c>
      <c r="D95" s="98" t="s">
        <v>89</v>
      </c>
      <c r="E95" s="54">
        <v>5000597210</v>
      </c>
      <c r="F95" s="56">
        <v>24</v>
      </c>
      <c r="G95" s="54" t="s">
        <v>26</v>
      </c>
      <c r="H95" s="54" t="s">
        <v>84</v>
      </c>
      <c r="I95" s="54">
        <v>20</v>
      </c>
      <c r="J95" s="57">
        <v>550</v>
      </c>
      <c r="K95" s="57">
        <v>474</v>
      </c>
      <c r="L95" s="57">
        <v>458</v>
      </c>
      <c r="M95" s="57">
        <v>490</v>
      </c>
      <c r="N95" s="57">
        <v>356</v>
      </c>
      <c r="O95" s="57">
        <v>318</v>
      </c>
      <c r="P95" s="57">
        <v>401</v>
      </c>
      <c r="Q95" s="57">
        <v>371</v>
      </c>
      <c r="R95" s="57">
        <v>310</v>
      </c>
      <c r="S95" s="57">
        <v>452</v>
      </c>
      <c r="T95" s="57">
        <v>547</v>
      </c>
      <c r="U95" s="57">
        <v>729</v>
      </c>
    </row>
    <row r="96" spans="1:21" x14ac:dyDescent="0.2">
      <c r="A96" s="266" t="s">
        <v>172</v>
      </c>
      <c r="B96" s="267" t="s">
        <v>172</v>
      </c>
      <c r="C96" s="268" t="s">
        <v>172</v>
      </c>
      <c r="D96" s="98" t="s">
        <v>89</v>
      </c>
      <c r="E96" s="54">
        <v>5000649868</v>
      </c>
      <c r="F96" s="55">
        <v>25</v>
      </c>
      <c r="G96" s="54" t="s">
        <v>25</v>
      </c>
      <c r="H96" s="54" t="s">
        <v>84</v>
      </c>
      <c r="I96" s="54">
        <v>20</v>
      </c>
      <c r="J96" s="57">
        <v>7873</v>
      </c>
      <c r="K96" s="57">
        <v>7398</v>
      </c>
      <c r="L96" s="57">
        <v>7716</v>
      </c>
      <c r="M96" s="57">
        <v>5810</v>
      </c>
      <c r="N96" s="57">
        <v>4263</v>
      </c>
      <c r="O96" s="57">
        <v>3923</v>
      </c>
      <c r="P96" s="57">
        <v>4714</v>
      </c>
      <c r="Q96" s="57">
        <v>3849</v>
      </c>
      <c r="R96" s="57">
        <v>7155</v>
      </c>
      <c r="S96" s="57">
        <v>11860</v>
      </c>
      <c r="T96" s="57">
        <v>13191</v>
      </c>
      <c r="U96" s="57">
        <v>10821</v>
      </c>
    </row>
    <row r="97" spans="1:21" x14ac:dyDescent="0.2">
      <c r="A97" s="266" t="s">
        <v>172</v>
      </c>
      <c r="B97" s="267" t="s">
        <v>172</v>
      </c>
      <c r="C97" s="268" t="s">
        <v>172</v>
      </c>
      <c r="D97" s="98" t="s">
        <v>89</v>
      </c>
      <c r="E97" s="54">
        <v>5000792080</v>
      </c>
      <c r="F97" s="56">
        <v>24</v>
      </c>
      <c r="G97" s="54" t="s">
        <v>26</v>
      </c>
      <c r="H97" s="54" t="s">
        <v>84</v>
      </c>
      <c r="I97" s="54">
        <v>20</v>
      </c>
      <c r="J97" s="57">
        <v>760</v>
      </c>
      <c r="K97" s="57">
        <v>680</v>
      </c>
      <c r="L97" s="57">
        <v>680</v>
      </c>
      <c r="M97" s="57">
        <v>720</v>
      </c>
      <c r="N97" s="57">
        <v>2040</v>
      </c>
      <c r="O97" s="57">
        <v>2080</v>
      </c>
      <c r="P97" s="57">
        <v>5720</v>
      </c>
      <c r="Q97" s="57">
        <v>5360</v>
      </c>
      <c r="R97" s="57">
        <v>3400</v>
      </c>
      <c r="S97" s="57">
        <v>800</v>
      </c>
      <c r="T97" s="57">
        <v>680</v>
      </c>
      <c r="U97" s="57">
        <v>720</v>
      </c>
    </row>
    <row r="98" spans="1:21" x14ac:dyDescent="0.2">
      <c r="A98" s="266" t="s">
        <v>172</v>
      </c>
      <c r="B98" s="267" t="s">
        <v>172</v>
      </c>
      <c r="C98" s="268" t="s">
        <v>172</v>
      </c>
      <c r="D98" s="98" t="s">
        <v>89</v>
      </c>
      <c r="E98" s="54">
        <v>5000792501</v>
      </c>
      <c r="F98" s="56">
        <v>24</v>
      </c>
      <c r="G98" s="54" t="s">
        <v>26</v>
      </c>
      <c r="H98" s="54" t="s">
        <v>84</v>
      </c>
      <c r="I98" s="54">
        <v>20</v>
      </c>
      <c r="J98" s="57">
        <v>4196</v>
      </c>
      <c r="K98" s="57">
        <v>3126</v>
      </c>
      <c r="L98" s="57">
        <v>2975</v>
      </c>
      <c r="M98" s="57">
        <v>2669</v>
      </c>
      <c r="N98" s="57">
        <v>2333</v>
      </c>
      <c r="O98" s="57">
        <v>1789</v>
      </c>
      <c r="P98" s="57">
        <v>1172</v>
      </c>
      <c r="Q98" s="57">
        <v>1107</v>
      </c>
      <c r="R98" s="57">
        <v>1589</v>
      </c>
      <c r="S98" s="57">
        <v>2232</v>
      </c>
      <c r="T98" s="57">
        <v>2238</v>
      </c>
      <c r="U98" s="57">
        <v>3178</v>
      </c>
    </row>
    <row r="99" spans="1:21" x14ac:dyDescent="0.2">
      <c r="A99" s="266" t="s">
        <v>172</v>
      </c>
      <c r="B99" s="267" t="s">
        <v>172</v>
      </c>
      <c r="C99" s="268" t="s">
        <v>172</v>
      </c>
      <c r="D99" s="98" t="s">
        <v>89</v>
      </c>
      <c r="E99" s="54">
        <v>5000879728</v>
      </c>
      <c r="F99" s="56">
        <v>24</v>
      </c>
      <c r="G99" s="54" t="s">
        <v>26</v>
      </c>
      <c r="H99" s="54" t="s">
        <v>84</v>
      </c>
      <c r="I99" s="54">
        <v>20</v>
      </c>
      <c r="J99" s="57">
        <v>6480</v>
      </c>
      <c r="K99" s="57">
        <v>6160</v>
      </c>
      <c r="L99" s="57">
        <v>6720</v>
      </c>
      <c r="M99" s="57">
        <v>7040</v>
      </c>
      <c r="N99" s="57">
        <v>5600</v>
      </c>
      <c r="O99" s="57">
        <v>4400</v>
      </c>
      <c r="P99" s="57">
        <v>2920</v>
      </c>
      <c r="Q99" s="57">
        <v>3880</v>
      </c>
      <c r="R99" s="57">
        <v>3960</v>
      </c>
      <c r="S99" s="57">
        <v>5440</v>
      </c>
      <c r="T99" s="57">
        <v>5400</v>
      </c>
      <c r="U99" s="57">
        <v>6440</v>
      </c>
    </row>
    <row r="100" spans="1:21" x14ac:dyDescent="0.2">
      <c r="A100" s="266" t="s">
        <v>172</v>
      </c>
      <c r="B100" s="267" t="s">
        <v>172</v>
      </c>
      <c r="C100" s="268" t="s">
        <v>172</v>
      </c>
      <c r="D100" s="98" t="s">
        <v>89</v>
      </c>
      <c r="E100" s="54">
        <v>5000909062</v>
      </c>
      <c r="F100" s="56">
        <v>24</v>
      </c>
      <c r="G100" s="54" t="s">
        <v>26</v>
      </c>
      <c r="H100" s="54" t="s">
        <v>84</v>
      </c>
      <c r="I100" s="54">
        <v>20</v>
      </c>
      <c r="J100" s="57">
        <v>4309</v>
      </c>
      <c r="K100" s="57">
        <v>3890</v>
      </c>
      <c r="L100" s="57">
        <v>3512</v>
      </c>
      <c r="M100" s="57">
        <v>3690</v>
      </c>
      <c r="N100" s="57">
        <v>2568</v>
      </c>
      <c r="O100" s="57">
        <v>2837</v>
      </c>
      <c r="P100" s="57">
        <v>3602</v>
      </c>
      <c r="Q100" s="57">
        <v>3717</v>
      </c>
      <c r="R100" s="57">
        <v>2979</v>
      </c>
      <c r="S100" s="57">
        <v>3318</v>
      </c>
      <c r="T100" s="57">
        <v>3109</v>
      </c>
      <c r="U100" s="57">
        <v>3977</v>
      </c>
    </row>
    <row r="101" spans="1:21" x14ac:dyDescent="0.2">
      <c r="A101" s="266" t="s">
        <v>172</v>
      </c>
      <c r="B101" s="267" t="s">
        <v>172</v>
      </c>
      <c r="C101" s="268" t="s">
        <v>172</v>
      </c>
      <c r="D101" s="98" t="s">
        <v>89</v>
      </c>
      <c r="E101" s="54">
        <v>5000963303</v>
      </c>
      <c r="F101" s="56">
        <v>24</v>
      </c>
      <c r="G101" s="54" t="s">
        <v>26</v>
      </c>
      <c r="H101" s="54" t="s">
        <v>84</v>
      </c>
      <c r="I101" s="54">
        <v>20</v>
      </c>
      <c r="J101" s="57">
        <v>3616</v>
      </c>
      <c r="K101" s="57">
        <v>3022</v>
      </c>
      <c r="L101" s="57">
        <v>4665</v>
      </c>
      <c r="M101" s="57">
        <v>4605</v>
      </c>
      <c r="N101" s="57">
        <v>3617</v>
      </c>
      <c r="O101" s="57">
        <v>1358</v>
      </c>
      <c r="P101" s="57">
        <v>1041</v>
      </c>
      <c r="Q101" s="57">
        <v>958</v>
      </c>
      <c r="R101" s="57">
        <v>1231</v>
      </c>
      <c r="S101" s="57">
        <v>2273</v>
      </c>
      <c r="T101" s="57">
        <v>2554</v>
      </c>
      <c r="U101" s="57">
        <v>3245</v>
      </c>
    </row>
    <row r="102" spans="1:21" x14ac:dyDescent="0.2">
      <c r="A102" s="266" t="s">
        <v>172</v>
      </c>
      <c r="B102" s="267" t="s">
        <v>172</v>
      </c>
      <c r="C102" s="268" t="s">
        <v>172</v>
      </c>
      <c r="D102" s="98" t="s">
        <v>89</v>
      </c>
      <c r="E102" s="54">
        <v>5001007066</v>
      </c>
      <c r="F102" s="55">
        <v>25</v>
      </c>
      <c r="G102" s="54" t="s">
        <v>25</v>
      </c>
      <c r="H102" s="54" t="s">
        <v>84</v>
      </c>
      <c r="I102" s="54">
        <v>20</v>
      </c>
      <c r="J102" s="57">
        <v>10000</v>
      </c>
      <c r="K102" s="57">
        <v>10240</v>
      </c>
      <c r="L102" s="57">
        <v>7800</v>
      </c>
      <c r="M102" s="57">
        <v>6400</v>
      </c>
      <c r="N102" s="57">
        <v>4200</v>
      </c>
      <c r="O102" s="57">
        <v>3960</v>
      </c>
      <c r="P102" s="57">
        <v>5240</v>
      </c>
      <c r="Q102" s="57">
        <v>7120</v>
      </c>
      <c r="R102" s="57">
        <v>8640</v>
      </c>
      <c r="S102" s="57">
        <v>5800</v>
      </c>
      <c r="T102" s="57">
        <v>6400</v>
      </c>
      <c r="U102" s="57">
        <v>7280</v>
      </c>
    </row>
    <row r="103" spans="1:21" x14ac:dyDescent="0.2">
      <c r="A103" s="266" t="s">
        <v>172</v>
      </c>
      <c r="B103" s="267" t="s">
        <v>172</v>
      </c>
      <c r="C103" s="268" t="s">
        <v>172</v>
      </c>
      <c r="D103" s="98" t="s">
        <v>89</v>
      </c>
      <c r="E103" s="54">
        <v>5001064657</v>
      </c>
      <c r="F103" s="56">
        <v>24</v>
      </c>
      <c r="G103" s="54" t="s">
        <v>26</v>
      </c>
      <c r="H103" s="54" t="s">
        <v>84</v>
      </c>
      <c r="I103" s="54">
        <v>20</v>
      </c>
      <c r="J103" s="57">
        <v>1970</v>
      </c>
      <c r="K103" s="57">
        <v>1699</v>
      </c>
      <c r="L103" s="57">
        <v>1676</v>
      </c>
      <c r="M103" s="57">
        <v>1521</v>
      </c>
      <c r="N103" s="57">
        <v>1494</v>
      </c>
      <c r="O103" s="57">
        <v>1396</v>
      </c>
      <c r="P103" s="57">
        <v>1610</v>
      </c>
      <c r="Q103" s="57">
        <v>1805</v>
      </c>
      <c r="R103" s="57">
        <v>1530</v>
      </c>
      <c r="S103" s="57">
        <v>1802</v>
      </c>
      <c r="T103" s="57">
        <v>1693</v>
      </c>
      <c r="U103" s="57">
        <v>1817</v>
      </c>
    </row>
    <row r="104" spans="1:21" x14ac:dyDescent="0.2">
      <c r="A104" s="266" t="s">
        <v>172</v>
      </c>
      <c r="B104" s="267" t="s">
        <v>172</v>
      </c>
      <c r="C104" s="268" t="s">
        <v>172</v>
      </c>
      <c r="D104" s="98" t="s">
        <v>89</v>
      </c>
      <c r="E104" s="54">
        <v>5001109821</v>
      </c>
      <c r="F104" s="55">
        <v>25</v>
      </c>
      <c r="G104" s="54" t="s">
        <v>25</v>
      </c>
      <c r="H104" s="54" t="s">
        <v>84</v>
      </c>
      <c r="I104" s="54">
        <v>20</v>
      </c>
      <c r="J104" s="57">
        <v>10200</v>
      </c>
      <c r="K104" s="57">
        <v>21360</v>
      </c>
      <c r="L104" s="57">
        <v>22440</v>
      </c>
      <c r="M104" s="57">
        <v>22880</v>
      </c>
      <c r="N104" s="57">
        <v>18880</v>
      </c>
      <c r="O104" s="57">
        <v>15600</v>
      </c>
      <c r="P104" s="57">
        <v>15760</v>
      </c>
      <c r="Q104" s="57">
        <v>14520</v>
      </c>
      <c r="R104" s="57">
        <v>14440</v>
      </c>
      <c r="S104" s="57">
        <v>21160</v>
      </c>
      <c r="T104" s="57">
        <v>21200</v>
      </c>
      <c r="U104" s="57">
        <v>22760</v>
      </c>
    </row>
    <row r="105" spans="1:21" x14ac:dyDescent="0.2">
      <c r="A105" s="266" t="s">
        <v>172</v>
      </c>
      <c r="B105" s="267" t="s">
        <v>172</v>
      </c>
      <c r="C105" s="268" t="s">
        <v>172</v>
      </c>
      <c r="D105" s="98" t="s">
        <v>89</v>
      </c>
      <c r="E105" s="54">
        <v>5001176909</v>
      </c>
      <c r="F105" s="55">
        <v>25</v>
      </c>
      <c r="G105" s="54" t="s">
        <v>25</v>
      </c>
      <c r="H105" s="54" t="s">
        <v>84</v>
      </c>
      <c r="I105" s="54">
        <v>20</v>
      </c>
      <c r="J105" s="57">
        <v>54480</v>
      </c>
      <c r="K105" s="57">
        <v>49320</v>
      </c>
      <c r="L105" s="57">
        <v>48480</v>
      </c>
      <c r="M105" s="57">
        <v>46200</v>
      </c>
      <c r="N105" s="57">
        <v>42000</v>
      </c>
      <c r="O105" s="57">
        <v>39960</v>
      </c>
      <c r="P105" s="57">
        <v>39360</v>
      </c>
      <c r="Q105" s="57">
        <v>41280</v>
      </c>
      <c r="R105" s="57">
        <v>38640</v>
      </c>
      <c r="S105" s="57">
        <v>43920</v>
      </c>
      <c r="T105" s="57">
        <v>42000</v>
      </c>
      <c r="U105" s="57">
        <v>48840</v>
      </c>
    </row>
    <row r="106" spans="1:21" x14ac:dyDescent="0.2">
      <c r="A106" s="266" t="s">
        <v>172</v>
      </c>
      <c r="B106" s="267" t="s">
        <v>172</v>
      </c>
      <c r="C106" s="268" t="s">
        <v>172</v>
      </c>
      <c r="D106" s="98" t="s">
        <v>89</v>
      </c>
      <c r="E106" s="54">
        <v>5001183107</v>
      </c>
      <c r="F106" s="55">
        <v>25</v>
      </c>
      <c r="G106" s="54" t="s">
        <v>25</v>
      </c>
      <c r="H106" s="54" t="s">
        <v>84</v>
      </c>
      <c r="I106" s="54">
        <v>20</v>
      </c>
      <c r="J106" s="57">
        <v>6880</v>
      </c>
      <c r="K106" s="57">
        <v>6280</v>
      </c>
      <c r="L106" s="57">
        <v>5720</v>
      </c>
      <c r="M106" s="57">
        <v>3800</v>
      </c>
      <c r="N106" s="57">
        <v>2560</v>
      </c>
      <c r="O106" s="57">
        <v>1720</v>
      </c>
      <c r="P106" s="57">
        <v>1960</v>
      </c>
      <c r="Q106" s="57">
        <v>2640</v>
      </c>
      <c r="R106" s="57">
        <v>4480</v>
      </c>
      <c r="S106" s="57">
        <v>7040</v>
      </c>
      <c r="T106" s="57">
        <v>8640</v>
      </c>
      <c r="U106" s="57">
        <v>2520</v>
      </c>
    </row>
    <row r="107" spans="1:21" x14ac:dyDescent="0.2">
      <c r="A107" s="266" t="s">
        <v>172</v>
      </c>
      <c r="B107" s="267" t="s">
        <v>172</v>
      </c>
      <c r="C107" s="268" t="s">
        <v>172</v>
      </c>
      <c r="D107" s="98" t="s">
        <v>89</v>
      </c>
      <c r="E107" s="54">
        <v>5001251058</v>
      </c>
      <c r="F107" s="55">
        <v>25</v>
      </c>
      <c r="G107" s="54" t="s">
        <v>25</v>
      </c>
      <c r="H107" s="54" t="s">
        <v>84</v>
      </c>
      <c r="I107" s="54">
        <v>20</v>
      </c>
      <c r="J107" s="57">
        <v>10720</v>
      </c>
      <c r="K107" s="57">
        <v>5200</v>
      </c>
      <c r="L107" s="57">
        <v>4080</v>
      </c>
      <c r="M107" s="57">
        <v>9120</v>
      </c>
      <c r="N107" s="57">
        <v>6560</v>
      </c>
      <c r="O107" s="57">
        <v>4720</v>
      </c>
      <c r="P107" s="57">
        <v>10160</v>
      </c>
      <c r="Q107" s="57">
        <v>10720</v>
      </c>
      <c r="R107" s="57">
        <v>6880</v>
      </c>
      <c r="S107" s="57">
        <v>10080</v>
      </c>
      <c r="T107" s="57">
        <v>11200</v>
      </c>
      <c r="U107" s="57">
        <v>13760</v>
      </c>
    </row>
    <row r="108" spans="1:21" x14ac:dyDescent="0.2">
      <c r="A108" s="266" t="s">
        <v>172</v>
      </c>
      <c r="B108" s="267" t="s">
        <v>172</v>
      </c>
      <c r="C108" s="268" t="s">
        <v>172</v>
      </c>
      <c r="D108" s="98" t="s">
        <v>89</v>
      </c>
      <c r="E108" s="54">
        <v>5001264190</v>
      </c>
      <c r="F108" s="56">
        <v>24</v>
      </c>
      <c r="G108" s="54" t="s">
        <v>26</v>
      </c>
      <c r="H108" s="54" t="s">
        <v>84</v>
      </c>
      <c r="I108" s="54">
        <v>20</v>
      </c>
      <c r="J108" s="57">
        <v>5560</v>
      </c>
      <c r="K108" s="57">
        <v>5120</v>
      </c>
      <c r="L108" s="57">
        <v>6120</v>
      </c>
      <c r="M108" s="57">
        <v>7040</v>
      </c>
      <c r="N108" s="57">
        <v>6880</v>
      </c>
      <c r="O108" s="57">
        <v>7120</v>
      </c>
      <c r="P108" s="57">
        <v>10240</v>
      </c>
      <c r="Q108" s="57">
        <v>9800</v>
      </c>
      <c r="R108" s="57">
        <v>7080</v>
      </c>
      <c r="S108" s="57">
        <v>7800</v>
      </c>
      <c r="T108" s="57">
        <v>7600</v>
      </c>
      <c r="U108" s="57">
        <v>9320</v>
      </c>
    </row>
    <row r="109" spans="1:21" x14ac:dyDescent="0.2">
      <c r="A109" s="266" t="s">
        <v>172</v>
      </c>
      <c r="B109" s="267" t="s">
        <v>172</v>
      </c>
      <c r="C109" s="268" t="s">
        <v>172</v>
      </c>
      <c r="D109" s="98" t="s">
        <v>89</v>
      </c>
      <c r="E109" s="54">
        <v>5001416708</v>
      </c>
      <c r="F109" s="56">
        <v>24</v>
      </c>
      <c r="G109" s="54" t="s">
        <v>26</v>
      </c>
      <c r="H109" s="54" t="s">
        <v>84</v>
      </c>
      <c r="I109" s="54">
        <v>20</v>
      </c>
      <c r="J109" s="57">
        <v>3600</v>
      </c>
      <c r="K109" s="57">
        <v>3560</v>
      </c>
      <c r="L109" s="57">
        <v>3000</v>
      </c>
      <c r="M109" s="57">
        <v>2880</v>
      </c>
      <c r="N109" s="57">
        <v>1640</v>
      </c>
      <c r="O109" s="57">
        <v>1840</v>
      </c>
      <c r="P109" s="57">
        <v>3440</v>
      </c>
      <c r="Q109" s="57">
        <v>2080</v>
      </c>
      <c r="R109" s="57">
        <v>2200</v>
      </c>
      <c r="S109" s="57">
        <v>2440</v>
      </c>
      <c r="T109" s="57">
        <v>3160</v>
      </c>
      <c r="U109" s="57">
        <v>4320</v>
      </c>
    </row>
    <row r="110" spans="1:21" x14ac:dyDescent="0.2">
      <c r="A110" s="266" t="s">
        <v>172</v>
      </c>
      <c r="B110" s="267" t="s">
        <v>172</v>
      </c>
      <c r="C110" s="268" t="s">
        <v>172</v>
      </c>
      <c r="D110" s="98" t="s">
        <v>89</v>
      </c>
      <c r="E110" s="54">
        <v>5001467404</v>
      </c>
      <c r="F110" s="56">
        <v>24</v>
      </c>
      <c r="G110" s="54" t="s">
        <v>26</v>
      </c>
      <c r="H110" s="54" t="s">
        <v>84</v>
      </c>
      <c r="I110" s="54">
        <v>20</v>
      </c>
      <c r="J110" s="57">
        <v>2120</v>
      </c>
      <c r="K110" s="57">
        <v>1840</v>
      </c>
      <c r="L110" s="57">
        <v>1880</v>
      </c>
      <c r="M110" s="57">
        <v>1960</v>
      </c>
      <c r="N110" s="57">
        <v>1760</v>
      </c>
      <c r="O110" s="57">
        <v>2480</v>
      </c>
      <c r="P110" s="57">
        <v>3800</v>
      </c>
      <c r="Q110" s="57">
        <v>3960</v>
      </c>
      <c r="R110" s="57">
        <v>2440</v>
      </c>
      <c r="S110" s="57">
        <v>2320</v>
      </c>
      <c r="T110" s="57">
        <v>2520</v>
      </c>
      <c r="U110" s="57">
        <v>2800</v>
      </c>
    </row>
    <row r="111" spans="1:21" x14ac:dyDescent="0.2">
      <c r="A111" s="266" t="s">
        <v>172</v>
      </c>
      <c r="B111" s="267" t="s">
        <v>172</v>
      </c>
      <c r="C111" s="268" t="s">
        <v>172</v>
      </c>
      <c r="D111" s="98" t="s">
        <v>89</v>
      </c>
      <c r="E111" s="54">
        <v>5001469334</v>
      </c>
      <c r="F111" s="56">
        <v>24</v>
      </c>
      <c r="G111" s="54" t="s">
        <v>26</v>
      </c>
      <c r="H111" s="54" t="s">
        <v>84</v>
      </c>
      <c r="I111" s="54">
        <v>20</v>
      </c>
      <c r="J111" s="57">
        <v>1003</v>
      </c>
      <c r="K111" s="57">
        <v>833</v>
      </c>
      <c r="L111" s="57">
        <v>807</v>
      </c>
      <c r="M111" s="57">
        <v>783</v>
      </c>
      <c r="N111" s="57">
        <v>768</v>
      </c>
      <c r="O111" s="57">
        <v>711</v>
      </c>
      <c r="P111" s="57">
        <v>818</v>
      </c>
      <c r="Q111" s="57">
        <v>834</v>
      </c>
      <c r="R111" s="57">
        <v>835</v>
      </c>
      <c r="S111" s="57">
        <v>794</v>
      </c>
      <c r="T111" s="57">
        <v>789</v>
      </c>
      <c r="U111" s="57">
        <v>933</v>
      </c>
    </row>
    <row r="112" spans="1:21" x14ac:dyDescent="0.2">
      <c r="A112" s="266" t="s">
        <v>172</v>
      </c>
      <c r="B112" s="267" t="s">
        <v>172</v>
      </c>
      <c r="C112" s="268" t="s">
        <v>172</v>
      </c>
      <c r="D112" s="98" t="s">
        <v>89</v>
      </c>
      <c r="E112" s="54">
        <v>5001469420</v>
      </c>
      <c r="F112" s="56">
        <v>24</v>
      </c>
      <c r="G112" s="54" t="s">
        <v>26</v>
      </c>
      <c r="H112" s="54" t="s">
        <v>84</v>
      </c>
      <c r="I112" s="54">
        <v>20</v>
      </c>
      <c r="J112" s="57">
        <v>3440</v>
      </c>
      <c r="K112" s="57">
        <v>3400</v>
      </c>
      <c r="L112" s="57">
        <v>2920</v>
      </c>
      <c r="M112" s="57">
        <v>2680</v>
      </c>
      <c r="N112" s="57">
        <v>2480</v>
      </c>
      <c r="O112" s="57">
        <v>2280</v>
      </c>
      <c r="P112" s="57">
        <v>2600</v>
      </c>
      <c r="Q112" s="57">
        <v>2760</v>
      </c>
      <c r="R112" s="57">
        <v>2400</v>
      </c>
      <c r="S112" s="57">
        <v>3400</v>
      </c>
      <c r="T112" s="57">
        <v>3840</v>
      </c>
      <c r="U112" s="57">
        <v>4600</v>
      </c>
    </row>
    <row r="113" spans="1:21" x14ac:dyDescent="0.2">
      <c r="A113" s="266" t="s">
        <v>172</v>
      </c>
      <c r="B113" s="267" t="s">
        <v>172</v>
      </c>
      <c r="C113" s="268" t="s">
        <v>172</v>
      </c>
      <c r="D113" s="98" t="s">
        <v>89</v>
      </c>
      <c r="E113" s="54">
        <v>5001776396</v>
      </c>
      <c r="F113" s="55">
        <v>25</v>
      </c>
      <c r="G113" s="54" t="s">
        <v>25</v>
      </c>
      <c r="H113" s="54" t="s">
        <v>84</v>
      </c>
      <c r="I113" s="54">
        <v>20</v>
      </c>
      <c r="J113" s="57">
        <v>26400</v>
      </c>
      <c r="K113" s="57">
        <v>23700</v>
      </c>
      <c r="L113" s="57">
        <v>30600</v>
      </c>
      <c r="M113" s="57">
        <v>36900</v>
      </c>
      <c r="N113" s="57">
        <v>32400</v>
      </c>
      <c r="O113" s="57">
        <v>30300</v>
      </c>
      <c r="P113" s="57">
        <v>40500</v>
      </c>
      <c r="Q113" s="57">
        <v>40200</v>
      </c>
      <c r="R113" s="57">
        <v>40200</v>
      </c>
      <c r="S113" s="57">
        <v>33900</v>
      </c>
      <c r="T113" s="57">
        <v>38100</v>
      </c>
      <c r="U113" s="57">
        <v>28451.7</v>
      </c>
    </row>
    <row r="114" spans="1:21" x14ac:dyDescent="0.2">
      <c r="A114" s="266" t="s">
        <v>172</v>
      </c>
      <c r="B114" s="267" t="s">
        <v>172</v>
      </c>
      <c r="C114" s="268" t="s">
        <v>172</v>
      </c>
      <c r="D114" s="98" t="s">
        <v>89</v>
      </c>
      <c r="E114" s="54">
        <v>5001971058</v>
      </c>
      <c r="F114" s="56">
        <v>24</v>
      </c>
      <c r="G114" s="54" t="s">
        <v>26</v>
      </c>
      <c r="H114" s="54" t="s">
        <v>84</v>
      </c>
      <c r="I114" s="54">
        <v>20</v>
      </c>
      <c r="J114" s="57">
        <v>13920</v>
      </c>
      <c r="K114" s="57">
        <v>7480</v>
      </c>
      <c r="L114" s="57">
        <v>10320</v>
      </c>
      <c r="M114" s="57">
        <v>8600</v>
      </c>
      <c r="N114" s="57">
        <v>5320</v>
      </c>
      <c r="O114" s="57">
        <v>3560</v>
      </c>
      <c r="P114" s="57">
        <v>1240</v>
      </c>
      <c r="Q114" s="57">
        <v>1600</v>
      </c>
      <c r="R114" s="57">
        <v>3200</v>
      </c>
      <c r="S114" s="57">
        <v>7520</v>
      </c>
      <c r="T114" s="57">
        <v>11000</v>
      </c>
      <c r="U114" s="57">
        <v>14080</v>
      </c>
    </row>
    <row r="115" spans="1:21" x14ac:dyDescent="0.2">
      <c r="A115" s="266" t="s">
        <v>172</v>
      </c>
      <c r="B115" s="267" t="s">
        <v>172</v>
      </c>
      <c r="C115" s="268" t="s">
        <v>172</v>
      </c>
      <c r="D115" s="98" t="s">
        <v>89</v>
      </c>
      <c r="E115" s="54">
        <v>5000532238</v>
      </c>
      <c r="F115" s="56">
        <v>24</v>
      </c>
      <c r="G115" s="54" t="s">
        <v>26</v>
      </c>
      <c r="H115" s="54" t="s">
        <v>84</v>
      </c>
      <c r="I115" s="54">
        <v>20</v>
      </c>
      <c r="J115" s="57">
        <v>1360</v>
      </c>
      <c r="K115" s="57">
        <v>1240</v>
      </c>
      <c r="L115" s="57">
        <v>1120</v>
      </c>
      <c r="M115" s="57">
        <v>1240</v>
      </c>
      <c r="N115" s="57">
        <v>1200</v>
      </c>
      <c r="O115" s="57">
        <v>1200</v>
      </c>
      <c r="P115" s="57">
        <v>1160</v>
      </c>
      <c r="Q115" s="57">
        <v>880</v>
      </c>
      <c r="R115" s="57">
        <v>720</v>
      </c>
      <c r="S115" s="57">
        <v>840</v>
      </c>
      <c r="T115" s="57">
        <v>800</v>
      </c>
      <c r="U115" s="57">
        <v>840</v>
      </c>
    </row>
    <row r="116" spans="1:21" x14ac:dyDescent="0.2">
      <c r="A116" s="266" t="s">
        <v>172</v>
      </c>
      <c r="B116" s="267" t="s">
        <v>172</v>
      </c>
      <c r="C116" s="268" t="s">
        <v>172</v>
      </c>
      <c r="D116" s="98" t="s">
        <v>89</v>
      </c>
      <c r="E116" s="54">
        <v>5000607879</v>
      </c>
      <c r="F116" s="56">
        <v>24</v>
      </c>
      <c r="G116" s="54" t="s">
        <v>26</v>
      </c>
      <c r="H116" s="54" t="s">
        <v>84</v>
      </c>
      <c r="I116" s="54">
        <v>20</v>
      </c>
      <c r="J116" s="57">
        <v>1655</v>
      </c>
      <c r="K116" s="57">
        <v>1418</v>
      </c>
      <c r="L116" s="57">
        <v>1438</v>
      </c>
      <c r="M116" s="57">
        <v>1433</v>
      </c>
      <c r="N116" s="57">
        <v>1164</v>
      </c>
      <c r="O116" s="57">
        <v>917</v>
      </c>
      <c r="P116" s="57">
        <v>304</v>
      </c>
      <c r="Q116" s="57">
        <v>279</v>
      </c>
      <c r="R116" s="57">
        <v>304</v>
      </c>
      <c r="S116" s="57">
        <v>406</v>
      </c>
      <c r="T116" s="57">
        <v>1133</v>
      </c>
      <c r="U116" s="57">
        <v>1518</v>
      </c>
    </row>
    <row r="117" spans="1:21" x14ac:dyDescent="0.2">
      <c r="A117" s="266" t="s">
        <v>172</v>
      </c>
      <c r="B117" s="267" t="s">
        <v>172</v>
      </c>
      <c r="C117" s="268" t="s">
        <v>172</v>
      </c>
      <c r="D117" s="98" t="s">
        <v>89</v>
      </c>
      <c r="E117" s="54">
        <v>5001939806</v>
      </c>
      <c r="F117" s="56">
        <v>24</v>
      </c>
      <c r="G117" s="54" t="s">
        <v>26</v>
      </c>
      <c r="H117" s="54" t="s">
        <v>84</v>
      </c>
      <c r="I117" s="54">
        <v>20</v>
      </c>
      <c r="J117" s="57">
        <v>5560</v>
      </c>
      <c r="K117" s="57">
        <v>4880</v>
      </c>
      <c r="L117" s="57">
        <v>5160</v>
      </c>
      <c r="M117" s="57">
        <v>4880</v>
      </c>
      <c r="N117" s="57">
        <v>4360</v>
      </c>
      <c r="O117" s="57">
        <v>4600</v>
      </c>
      <c r="P117" s="57">
        <v>4560</v>
      </c>
      <c r="Q117" s="57">
        <v>4760</v>
      </c>
      <c r="R117" s="57">
        <v>5280</v>
      </c>
      <c r="S117" s="57">
        <v>5200</v>
      </c>
      <c r="T117" s="57">
        <v>7920</v>
      </c>
      <c r="U117" s="57">
        <v>40520</v>
      </c>
    </row>
    <row r="118" spans="1:21" x14ac:dyDescent="0.2">
      <c r="A118" s="266" t="s">
        <v>172</v>
      </c>
      <c r="B118" s="267" t="s">
        <v>172</v>
      </c>
      <c r="C118" s="268" t="s">
        <v>172</v>
      </c>
      <c r="D118" s="98" t="s">
        <v>89</v>
      </c>
      <c r="E118" s="54">
        <v>5002000476</v>
      </c>
      <c r="F118" s="56">
        <v>24</v>
      </c>
      <c r="G118" s="54" t="s">
        <v>26</v>
      </c>
      <c r="H118" s="54" t="s">
        <v>84</v>
      </c>
      <c r="I118" s="54">
        <v>20</v>
      </c>
      <c r="J118" s="57">
        <v>2240</v>
      </c>
      <c r="K118" s="57">
        <v>2000</v>
      </c>
      <c r="L118" s="57">
        <v>1720</v>
      </c>
      <c r="M118" s="57">
        <v>1760</v>
      </c>
      <c r="N118" s="57">
        <v>1640</v>
      </c>
      <c r="O118" s="57">
        <v>1920</v>
      </c>
      <c r="P118" s="57">
        <v>2520</v>
      </c>
      <c r="Q118" s="57">
        <v>2200</v>
      </c>
      <c r="R118" s="57">
        <v>2120</v>
      </c>
      <c r="S118" s="57">
        <v>2040</v>
      </c>
      <c r="T118" s="57">
        <v>1920</v>
      </c>
      <c r="U118" s="57">
        <v>2360</v>
      </c>
    </row>
    <row r="119" spans="1:21" x14ac:dyDescent="0.2">
      <c r="A119" s="266" t="s">
        <v>172</v>
      </c>
      <c r="B119" s="267" t="s">
        <v>172</v>
      </c>
      <c r="C119" s="268" t="s">
        <v>172</v>
      </c>
      <c r="D119" s="98" t="s">
        <v>89</v>
      </c>
      <c r="E119" s="54">
        <v>5000023195</v>
      </c>
      <c r="F119" s="56">
        <v>24</v>
      </c>
      <c r="G119" s="54" t="s">
        <v>26</v>
      </c>
      <c r="H119" s="54" t="s">
        <v>84</v>
      </c>
      <c r="I119" s="54">
        <v>20</v>
      </c>
      <c r="J119" s="57">
        <v>540</v>
      </c>
      <c r="K119" s="57">
        <v>480</v>
      </c>
      <c r="L119" s="57">
        <v>480</v>
      </c>
      <c r="M119" s="57">
        <v>440</v>
      </c>
      <c r="N119" s="57">
        <v>430</v>
      </c>
      <c r="O119" s="57">
        <v>380</v>
      </c>
      <c r="P119" s="57">
        <v>400</v>
      </c>
      <c r="Q119" s="57">
        <v>370</v>
      </c>
      <c r="R119" s="57">
        <v>400</v>
      </c>
      <c r="S119" s="57">
        <v>370</v>
      </c>
      <c r="T119" s="57">
        <v>400</v>
      </c>
      <c r="U119" s="57">
        <v>430</v>
      </c>
    </row>
    <row r="120" spans="1:21" x14ac:dyDescent="0.2">
      <c r="A120" s="266" t="s">
        <v>172</v>
      </c>
      <c r="B120" s="267" t="s">
        <v>172</v>
      </c>
      <c r="C120" s="268" t="s">
        <v>172</v>
      </c>
      <c r="D120" s="98" t="s">
        <v>89</v>
      </c>
      <c r="E120" s="54">
        <v>5000026152</v>
      </c>
      <c r="F120" s="56">
        <v>24</v>
      </c>
      <c r="G120" s="54" t="s">
        <v>26</v>
      </c>
      <c r="H120" s="54" t="s">
        <v>84</v>
      </c>
      <c r="I120" s="54">
        <v>20</v>
      </c>
      <c r="J120" s="57">
        <v>1340</v>
      </c>
      <c r="K120" s="57">
        <v>1180</v>
      </c>
      <c r="L120" s="57">
        <v>1120</v>
      </c>
      <c r="M120" s="57">
        <v>960</v>
      </c>
      <c r="N120" s="57">
        <v>920</v>
      </c>
      <c r="O120" s="57">
        <v>760</v>
      </c>
      <c r="P120" s="57">
        <v>770</v>
      </c>
      <c r="Q120" s="57">
        <v>760</v>
      </c>
      <c r="R120" s="57">
        <v>920</v>
      </c>
      <c r="S120" s="57">
        <v>1060</v>
      </c>
      <c r="T120" s="57">
        <v>1170</v>
      </c>
      <c r="U120" s="57">
        <v>1390</v>
      </c>
    </row>
    <row r="121" spans="1:21" x14ac:dyDescent="0.2">
      <c r="A121" s="266" t="s">
        <v>172</v>
      </c>
      <c r="B121" s="267" t="s">
        <v>172</v>
      </c>
      <c r="C121" s="268" t="s">
        <v>172</v>
      </c>
      <c r="D121" s="98" t="s">
        <v>89</v>
      </c>
      <c r="E121" s="54">
        <v>5000026735</v>
      </c>
      <c r="F121" s="56">
        <v>24</v>
      </c>
      <c r="G121" s="54" t="s">
        <v>26</v>
      </c>
      <c r="H121" s="54" t="s">
        <v>84</v>
      </c>
      <c r="I121" s="54">
        <v>20</v>
      </c>
      <c r="J121" s="57">
        <v>150</v>
      </c>
      <c r="K121" s="57">
        <v>120</v>
      </c>
      <c r="L121" s="57">
        <v>120</v>
      </c>
      <c r="M121" s="57">
        <v>90</v>
      </c>
      <c r="N121" s="57">
        <v>90</v>
      </c>
      <c r="O121" s="57">
        <v>80</v>
      </c>
      <c r="P121" s="57">
        <v>80</v>
      </c>
      <c r="Q121" s="57">
        <v>80</v>
      </c>
      <c r="R121" s="57">
        <v>90</v>
      </c>
      <c r="S121" s="57">
        <v>110</v>
      </c>
      <c r="T121" s="57">
        <v>130</v>
      </c>
      <c r="U121" s="57">
        <v>150</v>
      </c>
    </row>
    <row r="122" spans="1:21" x14ac:dyDescent="0.2">
      <c r="A122" s="266" t="s">
        <v>172</v>
      </c>
      <c r="B122" s="267" t="s">
        <v>172</v>
      </c>
      <c r="C122" s="268" t="s">
        <v>172</v>
      </c>
      <c r="D122" s="98" t="s">
        <v>89</v>
      </c>
      <c r="E122" s="54">
        <v>5000029752</v>
      </c>
      <c r="F122" s="56">
        <v>24</v>
      </c>
      <c r="G122" s="54" t="s">
        <v>26</v>
      </c>
      <c r="H122" s="54" t="s">
        <v>84</v>
      </c>
      <c r="I122" s="54">
        <v>20</v>
      </c>
      <c r="J122" s="57">
        <v>5080</v>
      </c>
      <c r="K122" s="57">
        <v>5000</v>
      </c>
      <c r="L122" s="57">
        <v>5200</v>
      </c>
      <c r="M122" s="57">
        <v>4600</v>
      </c>
      <c r="N122" s="57">
        <v>3720</v>
      </c>
      <c r="O122" s="57">
        <v>3680</v>
      </c>
      <c r="P122" s="57">
        <v>4520</v>
      </c>
      <c r="Q122" s="57">
        <v>3960</v>
      </c>
      <c r="R122" s="57">
        <v>4240</v>
      </c>
      <c r="S122" s="57">
        <v>3680</v>
      </c>
      <c r="T122" s="57">
        <v>3600</v>
      </c>
      <c r="U122" s="57">
        <v>4480</v>
      </c>
    </row>
    <row r="123" spans="1:21" x14ac:dyDescent="0.2">
      <c r="A123" s="266" t="s">
        <v>172</v>
      </c>
      <c r="B123" s="267" t="s">
        <v>172</v>
      </c>
      <c r="C123" s="268" t="s">
        <v>172</v>
      </c>
      <c r="D123" s="98" t="s">
        <v>89</v>
      </c>
      <c r="E123" s="54">
        <v>5000030264</v>
      </c>
      <c r="F123" s="56">
        <v>24</v>
      </c>
      <c r="G123" s="54" t="s">
        <v>26</v>
      </c>
      <c r="H123" s="54" t="s">
        <v>84</v>
      </c>
      <c r="I123" s="54">
        <v>20</v>
      </c>
      <c r="J123" s="57">
        <v>840</v>
      </c>
      <c r="K123" s="57">
        <v>810</v>
      </c>
      <c r="L123" s="57">
        <v>730</v>
      </c>
      <c r="M123" s="57">
        <v>620</v>
      </c>
      <c r="N123" s="57">
        <v>610</v>
      </c>
      <c r="O123" s="57">
        <v>500</v>
      </c>
      <c r="P123" s="57">
        <v>470</v>
      </c>
      <c r="Q123" s="57">
        <v>520</v>
      </c>
      <c r="R123" s="57">
        <v>600</v>
      </c>
      <c r="S123" s="57">
        <v>650</v>
      </c>
      <c r="T123" s="57">
        <v>800</v>
      </c>
      <c r="U123" s="57">
        <v>850</v>
      </c>
    </row>
    <row r="124" spans="1:21" x14ac:dyDescent="0.2">
      <c r="A124" s="266" t="s">
        <v>172</v>
      </c>
      <c r="B124" s="267" t="s">
        <v>172</v>
      </c>
      <c r="C124" s="268" t="s">
        <v>172</v>
      </c>
      <c r="D124" s="98" t="s">
        <v>89</v>
      </c>
      <c r="E124" s="54">
        <v>5000031199</v>
      </c>
      <c r="F124" s="56">
        <v>24</v>
      </c>
      <c r="G124" s="54" t="s">
        <v>26</v>
      </c>
      <c r="H124" s="54" t="s">
        <v>84</v>
      </c>
      <c r="I124" s="54">
        <v>20</v>
      </c>
      <c r="J124" s="57">
        <v>45</v>
      </c>
      <c r="K124" s="57">
        <v>46</v>
      </c>
      <c r="L124" s="57">
        <v>46</v>
      </c>
      <c r="M124" s="57">
        <v>43</v>
      </c>
      <c r="N124" s="57">
        <v>48</v>
      </c>
      <c r="O124" s="57">
        <v>40</v>
      </c>
      <c r="P124" s="57">
        <v>21</v>
      </c>
      <c r="Q124" s="57">
        <v>7</v>
      </c>
      <c r="R124" s="57">
        <v>8</v>
      </c>
      <c r="S124" s="57">
        <v>31</v>
      </c>
      <c r="T124" s="57">
        <v>44</v>
      </c>
      <c r="U124" s="57">
        <v>52</v>
      </c>
    </row>
    <row r="125" spans="1:21" x14ac:dyDescent="0.2">
      <c r="A125" s="266" t="s">
        <v>172</v>
      </c>
      <c r="B125" s="267" t="s">
        <v>172</v>
      </c>
      <c r="C125" s="268" t="s">
        <v>172</v>
      </c>
      <c r="D125" s="98" t="s">
        <v>89</v>
      </c>
      <c r="E125" s="54">
        <v>5000036837</v>
      </c>
      <c r="F125" s="56">
        <v>24</v>
      </c>
      <c r="G125" s="54" t="s">
        <v>26</v>
      </c>
      <c r="H125" s="54" t="s">
        <v>84</v>
      </c>
      <c r="I125" s="54">
        <v>20</v>
      </c>
      <c r="J125" s="57">
        <v>3360</v>
      </c>
      <c r="K125" s="57">
        <v>2960</v>
      </c>
      <c r="L125" s="57">
        <v>3720</v>
      </c>
      <c r="M125" s="57">
        <v>2840</v>
      </c>
      <c r="N125" s="57">
        <v>2880</v>
      </c>
      <c r="O125" s="57">
        <v>2440</v>
      </c>
      <c r="P125" s="57">
        <v>3080</v>
      </c>
      <c r="Q125" s="57">
        <v>2600</v>
      </c>
      <c r="R125" s="57">
        <v>2200</v>
      </c>
      <c r="S125" s="57">
        <v>1960</v>
      </c>
      <c r="T125" s="57">
        <v>2000</v>
      </c>
      <c r="U125" s="57">
        <v>2400</v>
      </c>
    </row>
    <row r="126" spans="1:21" x14ac:dyDescent="0.2">
      <c r="A126" s="266" t="s">
        <v>172</v>
      </c>
      <c r="B126" s="267" t="s">
        <v>172</v>
      </c>
      <c r="C126" s="268" t="s">
        <v>172</v>
      </c>
      <c r="D126" s="98" t="s">
        <v>89</v>
      </c>
      <c r="E126" s="54">
        <v>5000039731</v>
      </c>
      <c r="F126" s="56">
        <v>24</v>
      </c>
      <c r="G126" s="54" t="s">
        <v>26</v>
      </c>
      <c r="H126" s="54" t="s">
        <v>84</v>
      </c>
      <c r="I126" s="54">
        <v>20</v>
      </c>
      <c r="J126" s="57">
        <v>480</v>
      </c>
      <c r="K126" s="57">
        <v>440</v>
      </c>
      <c r="L126" s="57">
        <v>410</v>
      </c>
      <c r="M126" s="57">
        <v>330</v>
      </c>
      <c r="N126" s="57">
        <v>320</v>
      </c>
      <c r="O126" s="57">
        <v>250</v>
      </c>
      <c r="P126" s="57">
        <v>230</v>
      </c>
      <c r="Q126" s="57">
        <v>270</v>
      </c>
      <c r="R126" s="57">
        <v>320</v>
      </c>
      <c r="S126" s="57">
        <v>340</v>
      </c>
      <c r="T126" s="57">
        <v>450</v>
      </c>
      <c r="U126" s="57">
        <v>480</v>
      </c>
    </row>
    <row r="127" spans="1:21" x14ac:dyDescent="0.2">
      <c r="A127" s="266" t="s">
        <v>172</v>
      </c>
      <c r="B127" s="267" t="s">
        <v>172</v>
      </c>
      <c r="C127" s="268" t="s">
        <v>172</v>
      </c>
      <c r="D127" s="98" t="s">
        <v>89</v>
      </c>
      <c r="E127" s="54">
        <v>5000051018</v>
      </c>
      <c r="F127" s="56">
        <v>24</v>
      </c>
      <c r="G127" s="54" t="s">
        <v>26</v>
      </c>
      <c r="H127" s="54" t="s">
        <v>84</v>
      </c>
      <c r="I127" s="54">
        <v>20</v>
      </c>
      <c r="J127" s="57">
        <v>420</v>
      </c>
      <c r="K127" s="57">
        <v>290</v>
      </c>
      <c r="L127" s="57">
        <v>300</v>
      </c>
      <c r="M127" s="57">
        <v>190</v>
      </c>
      <c r="N127" s="57">
        <v>180</v>
      </c>
      <c r="O127" s="57">
        <v>230</v>
      </c>
      <c r="P127" s="57">
        <v>190</v>
      </c>
      <c r="Q127" s="57">
        <v>160</v>
      </c>
      <c r="R127" s="57">
        <v>170</v>
      </c>
      <c r="S127" s="57">
        <v>192.38</v>
      </c>
      <c r="T127" s="57">
        <v>192.71</v>
      </c>
      <c r="U127" s="57">
        <v>694.91</v>
      </c>
    </row>
    <row r="128" spans="1:21" x14ac:dyDescent="0.2">
      <c r="A128" s="266" t="s">
        <v>172</v>
      </c>
      <c r="B128" s="267" t="s">
        <v>172</v>
      </c>
      <c r="C128" s="268" t="s">
        <v>172</v>
      </c>
      <c r="D128" s="98" t="s">
        <v>89</v>
      </c>
      <c r="E128" s="54">
        <v>5000077647</v>
      </c>
      <c r="F128" s="56">
        <v>24</v>
      </c>
      <c r="G128" s="54" t="s">
        <v>26</v>
      </c>
      <c r="H128" s="54" t="s">
        <v>84</v>
      </c>
      <c r="I128" s="54">
        <v>20</v>
      </c>
      <c r="J128" s="57">
        <v>646</v>
      </c>
      <c r="K128" s="57">
        <v>599</v>
      </c>
      <c r="L128" s="57">
        <v>546</v>
      </c>
      <c r="M128" s="57">
        <v>450</v>
      </c>
      <c r="N128" s="57">
        <v>419</v>
      </c>
      <c r="O128" s="57">
        <v>335</v>
      </c>
      <c r="P128" s="57">
        <v>313</v>
      </c>
      <c r="Q128" s="57">
        <v>340</v>
      </c>
      <c r="R128" s="57">
        <v>434</v>
      </c>
      <c r="S128" s="57">
        <v>465</v>
      </c>
      <c r="T128" s="57">
        <v>614</v>
      </c>
      <c r="U128" s="57">
        <v>635</v>
      </c>
    </row>
    <row r="129" spans="1:21" x14ac:dyDescent="0.2">
      <c r="A129" s="266" t="s">
        <v>172</v>
      </c>
      <c r="B129" s="267" t="s">
        <v>172</v>
      </c>
      <c r="C129" s="268" t="s">
        <v>172</v>
      </c>
      <c r="D129" s="98" t="s">
        <v>89</v>
      </c>
      <c r="E129" s="54">
        <v>5000082457</v>
      </c>
      <c r="F129" s="56">
        <v>24</v>
      </c>
      <c r="G129" s="54" t="s">
        <v>26</v>
      </c>
      <c r="H129" s="54" t="s">
        <v>84</v>
      </c>
      <c r="I129" s="54">
        <v>20</v>
      </c>
      <c r="J129" s="57">
        <v>520</v>
      </c>
      <c r="K129" s="57">
        <v>510</v>
      </c>
      <c r="L129" s="57">
        <v>480</v>
      </c>
      <c r="M129" s="57">
        <v>410</v>
      </c>
      <c r="N129" s="57">
        <v>430</v>
      </c>
      <c r="O129" s="57">
        <v>360</v>
      </c>
      <c r="P129" s="57">
        <v>360</v>
      </c>
      <c r="Q129" s="57">
        <v>360</v>
      </c>
      <c r="R129" s="57">
        <v>400</v>
      </c>
      <c r="S129" s="57">
        <v>420</v>
      </c>
      <c r="T129" s="57">
        <v>530</v>
      </c>
      <c r="U129" s="57">
        <v>530</v>
      </c>
    </row>
    <row r="130" spans="1:21" x14ac:dyDescent="0.2">
      <c r="A130" s="266" t="s">
        <v>172</v>
      </c>
      <c r="B130" s="267" t="s">
        <v>172</v>
      </c>
      <c r="C130" s="268" t="s">
        <v>172</v>
      </c>
      <c r="D130" s="98" t="s">
        <v>89</v>
      </c>
      <c r="E130" s="54">
        <v>5000099747</v>
      </c>
      <c r="F130" s="56">
        <v>24</v>
      </c>
      <c r="G130" s="54" t="s">
        <v>26</v>
      </c>
      <c r="H130" s="54" t="s">
        <v>84</v>
      </c>
      <c r="I130" s="54">
        <v>20</v>
      </c>
      <c r="J130" s="57">
        <v>480</v>
      </c>
      <c r="K130" s="57">
        <v>360</v>
      </c>
      <c r="L130" s="57">
        <v>430</v>
      </c>
      <c r="M130" s="57">
        <v>350</v>
      </c>
      <c r="N130" s="57">
        <v>360</v>
      </c>
      <c r="O130" s="57">
        <v>420.31</v>
      </c>
      <c r="P130" s="57">
        <v>209.69</v>
      </c>
      <c r="Q130" s="57">
        <v>300</v>
      </c>
      <c r="R130" s="57">
        <v>350</v>
      </c>
      <c r="S130" s="57">
        <v>411.61</v>
      </c>
      <c r="T130" s="57">
        <v>368.39</v>
      </c>
      <c r="U130" s="57">
        <v>470</v>
      </c>
    </row>
    <row r="131" spans="1:21" x14ac:dyDescent="0.2">
      <c r="A131" s="266" t="s">
        <v>172</v>
      </c>
      <c r="B131" s="267" t="s">
        <v>172</v>
      </c>
      <c r="C131" s="268" t="s">
        <v>172</v>
      </c>
      <c r="D131" s="98" t="s">
        <v>89</v>
      </c>
      <c r="E131" s="54">
        <v>5000100738</v>
      </c>
      <c r="F131" s="56">
        <v>24</v>
      </c>
      <c r="G131" s="54" t="s">
        <v>26</v>
      </c>
      <c r="H131" s="54" t="s">
        <v>84</v>
      </c>
      <c r="I131" s="54">
        <v>20</v>
      </c>
      <c r="J131" s="57">
        <v>1070</v>
      </c>
      <c r="K131" s="57">
        <v>1150</v>
      </c>
      <c r="L131" s="57">
        <v>930</v>
      </c>
      <c r="M131" s="57">
        <v>820</v>
      </c>
      <c r="N131" s="57">
        <v>710</v>
      </c>
      <c r="O131" s="57">
        <v>690</v>
      </c>
      <c r="P131" s="57">
        <v>580</v>
      </c>
      <c r="Q131" s="57">
        <v>610</v>
      </c>
      <c r="R131" s="57">
        <v>760</v>
      </c>
      <c r="S131" s="57">
        <v>840</v>
      </c>
      <c r="T131" s="57">
        <v>1050</v>
      </c>
      <c r="U131" s="57">
        <v>1130</v>
      </c>
    </row>
    <row r="132" spans="1:21" x14ac:dyDescent="0.2">
      <c r="A132" s="266" t="s">
        <v>172</v>
      </c>
      <c r="B132" s="267" t="s">
        <v>172</v>
      </c>
      <c r="C132" s="268" t="s">
        <v>172</v>
      </c>
      <c r="D132" s="98" t="s">
        <v>89</v>
      </c>
      <c r="E132" s="54">
        <v>5000101337</v>
      </c>
      <c r="F132" s="56">
        <v>24</v>
      </c>
      <c r="G132" s="54" t="s">
        <v>26</v>
      </c>
      <c r="H132" s="54" t="s">
        <v>84</v>
      </c>
      <c r="I132" s="54">
        <v>20</v>
      </c>
      <c r="J132" s="57">
        <v>630</v>
      </c>
      <c r="K132" s="57">
        <v>580</v>
      </c>
      <c r="L132" s="57">
        <v>520</v>
      </c>
      <c r="M132" s="57">
        <v>450</v>
      </c>
      <c r="N132" s="57">
        <v>420</v>
      </c>
      <c r="O132" s="57">
        <v>340</v>
      </c>
      <c r="P132" s="57">
        <v>320</v>
      </c>
      <c r="Q132" s="57">
        <v>360</v>
      </c>
      <c r="R132" s="57">
        <v>420</v>
      </c>
      <c r="S132" s="57">
        <v>470</v>
      </c>
      <c r="T132" s="57">
        <v>600</v>
      </c>
      <c r="U132" s="57">
        <v>660</v>
      </c>
    </row>
    <row r="133" spans="1:21" x14ac:dyDescent="0.2">
      <c r="A133" s="266" t="s">
        <v>172</v>
      </c>
      <c r="B133" s="267" t="s">
        <v>172</v>
      </c>
      <c r="C133" s="268" t="s">
        <v>172</v>
      </c>
      <c r="D133" s="98" t="s">
        <v>89</v>
      </c>
      <c r="E133" s="54">
        <v>5000101360</v>
      </c>
      <c r="F133" s="56">
        <v>24</v>
      </c>
      <c r="G133" s="54" t="s">
        <v>26</v>
      </c>
      <c r="H133" s="54" t="s">
        <v>84</v>
      </c>
      <c r="I133" s="54">
        <v>20</v>
      </c>
      <c r="J133" s="57">
        <v>150</v>
      </c>
      <c r="K133" s="57">
        <v>140</v>
      </c>
      <c r="L133" s="57">
        <v>130</v>
      </c>
      <c r="M133" s="57">
        <v>100</v>
      </c>
      <c r="N133" s="57">
        <v>100</v>
      </c>
      <c r="O133" s="57">
        <v>80</v>
      </c>
      <c r="P133" s="57">
        <v>80</v>
      </c>
      <c r="Q133" s="57">
        <v>70</v>
      </c>
      <c r="R133" s="57">
        <v>100</v>
      </c>
      <c r="S133" s="57">
        <v>120</v>
      </c>
      <c r="T133" s="57">
        <v>140</v>
      </c>
      <c r="U133" s="57">
        <v>160</v>
      </c>
    </row>
    <row r="134" spans="1:21" x14ac:dyDescent="0.2">
      <c r="A134" s="266" t="s">
        <v>172</v>
      </c>
      <c r="B134" s="267" t="s">
        <v>172</v>
      </c>
      <c r="C134" s="268" t="s">
        <v>172</v>
      </c>
      <c r="D134" s="98" t="s">
        <v>89</v>
      </c>
      <c r="E134" s="54">
        <v>5000104676</v>
      </c>
      <c r="F134" s="56">
        <v>24</v>
      </c>
      <c r="G134" s="54" t="s">
        <v>26</v>
      </c>
      <c r="H134" s="54" t="s">
        <v>84</v>
      </c>
      <c r="I134" s="54">
        <v>20</v>
      </c>
      <c r="J134" s="57">
        <v>382</v>
      </c>
      <c r="K134" s="57">
        <v>359</v>
      </c>
      <c r="L134" s="57">
        <v>332</v>
      </c>
      <c r="M134" s="57">
        <v>274</v>
      </c>
      <c r="N134" s="57">
        <v>244</v>
      </c>
      <c r="O134" s="57">
        <v>206</v>
      </c>
      <c r="P134" s="57">
        <v>188</v>
      </c>
      <c r="Q134" s="57">
        <v>208</v>
      </c>
      <c r="R134" s="57">
        <v>240</v>
      </c>
      <c r="S134" s="57">
        <v>275</v>
      </c>
      <c r="T134" s="57">
        <v>364</v>
      </c>
      <c r="U134" s="57">
        <v>385</v>
      </c>
    </row>
    <row r="135" spans="1:21" x14ac:dyDescent="0.2">
      <c r="A135" s="266" t="s">
        <v>172</v>
      </c>
      <c r="B135" s="267" t="s">
        <v>172</v>
      </c>
      <c r="C135" s="268" t="s">
        <v>172</v>
      </c>
      <c r="D135" s="98" t="s">
        <v>89</v>
      </c>
      <c r="E135" s="54">
        <v>5000134746</v>
      </c>
      <c r="F135" s="56">
        <v>24</v>
      </c>
      <c r="G135" s="54" t="s">
        <v>26</v>
      </c>
      <c r="H135" s="54" t="s">
        <v>84</v>
      </c>
      <c r="I135" s="54">
        <v>20</v>
      </c>
      <c r="J135" s="57">
        <v>3640</v>
      </c>
      <c r="K135" s="57">
        <v>4280</v>
      </c>
      <c r="L135" s="57">
        <v>5880</v>
      </c>
      <c r="M135" s="57">
        <v>6640</v>
      </c>
      <c r="N135" s="57">
        <v>5000</v>
      </c>
      <c r="O135" s="57">
        <v>4000</v>
      </c>
      <c r="P135" s="57">
        <v>2600</v>
      </c>
      <c r="Q135" s="57">
        <v>2560</v>
      </c>
      <c r="R135" s="57">
        <v>3080</v>
      </c>
      <c r="S135" s="57">
        <v>2800</v>
      </c>
      <c r="T135" s="57">
        <v>3840</v>
      </c>
      <c r="U135" s="57">
        <v>4600</v>
      </c>
    </row>
    <row r="136" spans="1:21" x14ac:dyDescent="0.2">
      <c r="A136" s="266" t="s">
        <v>172</v>
      </c>
      <c r="B136" s="267" t="s">
        <v>172</v>
      </c>
      <c r="C136" s="268" t="s">
        <v>172</v>
      </c>
      <c r="D136" s="98" t="s">
        <v>89</v>
      </c>
      <c r="E136" s="54">
        <v>5000136930</v>
      </c>
      <c r="F136" s="56">
        <v>24</v>
      </c>
      <c r="G136" s="54" t="s">
        <v>26</v>
      </c>
      <c r="H136" s="54" t="s">
        <v>84</v>
      </c>
      <c r="I136" s="54">
        <v>20</v>
      </c>
      <c r="J136" s="57">
        <v>460</v>
      </c>
      <c r="K136" s="57">
        <v>490</v>
      </c>
      <c r="L136" s="57">
        <v>410</v>
      </c>
      <c r="M136" s="57">
        <v>350</v>
      </c>
      <c r="N136" s="57">
        <v>310</v>
      </c>
      <c r="O136" s="57">
        <v>270</v>
      </c>
      <c r="P136" s="57">
        <v>230</v>
      </c>
      <c r="Q136" s="57">
        <v>230</v>
      </c>
      <c r="R136" s="57">
        <v>290</v>
      </c>
      <c r="S136" s="57">
        <v>340</v>
      </c>
      <c r="T136" s="57">
        <v>430</v>
      </c>
      <c r="U136" s="57">
        <v>480</v>
      </c>
    </row>
    <row r="137" spans="1:21" x14ac:dyDescent="0.2">
      <c r="A137" s="266" t="s">
        <v>172</v>
      </c>
      <c r="B137" s="267" t="s">
        <v>172</v>
      </c>
      <c r="C137" s="268" t="s">
        <v>172</v>
      </c>
      <c r="D137" s="98" t="s">
        <v>89</v>
      </c>
      <c r="E137" s="54">
        <v>5000150088</v>
      </c>
      <c r="F137" s="56">
        <v>24</v>
      </c>
      <c r="G137" s="54" t="s">
        <v>26</v>
      </c>
      <c r="H137" s="54" t="s">
        <v>84</v>
      </c>
      <c r="I137" s="54">
        <v>20</v>
      </c>
      <c r="J137" s="57">
        <v>350</v>
      </c>
      <c r="K137" s="57">
        <v>300</v>
      </c>
      <c r="L137" s="57">
        <v>260</v>
      </c>
      <c r="M137" s="57">
        <v>270</v>
      </c>
      <c r="N137" s="57">
        <v>300</v>
      </c>
      <c r="O137" s="57">
        <v>300</v>
      </c>
      <c r="P137" s="57">
        <v>330</v>
      </c>
      <c r="Q137" s="57">
        <v>300</v>
      </c>
      <c r="R137" s="57">
        <v>310</v>
      </c>
      <c r="S137" s="57">
        <v>330</v>
      </c>
      <c r="T137" s="57">
        <v>320</v>
      </c>
      <c r="U137" s="57">
        <v>410</v>
      </c>
    </row>
    <row r="138" spans="1:21" x14ac:dyDescent="0.2">
      <c r="A138" s="266" t="s">
        <v>172</v>
      </c>
      <c r="B138" s="267" t="s">
        <v>172</v>
      </c>
      <c r="C138" s="268" t="s">
        <v>172</v>
      </c>
      <c r="D138" s="98" t="s">
        <v>89</v>
      </c>
      <c r="E138" s="54">
        <v>5000167439</v>
      </c>
      <c r="F138" s="56">
        <v>24</v>
      </c>
      <c r="G138" s="54" t="s">
        <v>26</v>
      </c>
      <c r="H138" s="54" t="s">
        <v>84</v>
      </c>
      <c r="I138" s="54">
        <v>20</v>
      </c>
      <c r="J138" s="57">
        <v>150</v>
      </c>
      <c r="K138" s="57">
        <v>150</v>
      </c>
      <c r="L138" s="57">
        <v>130</v>
      </c>
      <c r="M138" s="57">
        <v>110</v>
      </c>
      <c r="N138" s="57">
        <v>90</v>
      </c>
      <c r="O138" s="57">
        <v>90</v>
      </c>
      <c r="P138" s="57">
        <v>70</v>
      </c>
      <c r="Q138" s="57">
        <v>70</v>
      </c>
      <c r="R138" s="57">
        <v>100</v>
      </c>
      <c r="S138" s="57">
        <v>110</v>
      </c>
      <c r="T138" s="57">
        <v>130</v>
      </c>
      <c r="U138" s="57">
        <v>150</v>
      </c>
    </row>
    <row r="139" spans="1:21" x14ac:dyDescent="0.2">
      <c r="A139" s="266" t="s">
        <v>172</v>
      </c>
      <c r="B139" s="267" t="s">
        <v>172</v>
      </c>
      <c r="C139" s="268" t="s">
        <v>172</v>
      </c>
      <c r="D139" s="98" t="s">
        <v>89</v>
      </c>
      <c r="E139" s="54">
        <v>5000193843</v>
      </c>
      <c r="F139" s="56">
        <v>24</v>
      </c>
      <c r="G139" s="54" t="s">
        <v>26</v>
      </c>
      <c r="H139" s="54" t="s">
        <v>84</v>
      </c>
      <c r="I139" s="54">
        <v>20</v>
      </c>
      <c r="J139" s="57">
        <v>110</v>
      </c>
      <c r="K139" s="57">
        <v>90</v>
      </c>
      <c r="L139" s="57">
        <v>80</v>
      </c>
      <c r="M139" s="57">
        <v>80</v>
      </c>
      <c r="N139" s="57">
        <v>60</v>
      </c>
      <c r="O139" s="57">
        <v>60</v>
      </c>
      <c r="P139" s="57">
        <v>60</v>
      </c>
      <c r="Q139" s="57">
        <v>60</v>
      </c>
      <c r="R139" s="57">
        <v>70</v>
      </c>
      <c r="S139" s="57">
        <v>80</v>
      </c>
      <c r="T139" s="57">
        <v>100</v>
      </c>
      <c r="U139" s="57">
        <v>100</v>
      </c>
    </row>
    <row r="140" spans="1:21" x14ac:dyDescent="0.2">
      <c r="A140" s="266" t="s">
        <v>172</v>
      </c>
      <c r="B140" s="267" t="s">
        <v>172</v>
      </c>
      <c r="C140" s="268" t="s">
        <v>172</v>
      </c>
      <c r="D140" s="98" t="s">
        <v>89</v>
      </c>
      <c r="E140" s="54">
        <v>5000196738</v>
      </c>
      <c r="F140" s="55">
        <v>25</v>
      </c>
      <c r="G140" s="54" t="s">
        <v>25</v>
      </c>
      <c r="H140" s="54" t="s">
        <v>84</v>
      </c>
      <c r="I140" s="54">
        <v>20</v>
      </c>
      <c r="J140" s="57">
        <v>7280</v>
      </c>
      <c r="K140" s="57">
        <v>7680</v>
      </c>
      <c r="L140" s="57">
        <v>7680</v>
      </c>
      <c r="M140" s="57">
        <v>7440</v>
      </c>
      <c r="N140" s="57">
        <v>9760</v>
      </c>
      <c r="O140" s="57">
        <v>11760</v>
      </c>
      <c r="P140" s="57">
        <v>20080</v>
      </c>
      <c r="Q140" s="57">
        <v>24800</v>
      </c>
      <c r="R140" s="57">
        <v>16240</v>
      </c>
      <c r="S140" s="57">
        <v>6000</v>
      </c>
      <c r="T140" s="57">
        <v>5680</v>
      </c>
      <c r="U140" s="57">
        <v>9360</v>
      </c>
    </row>
    <row r="141" spans="1:21" x14ac:dyDescent="0.2">
      <c r="A141" s="266" t="s">
        <v>172</v>
      </c>
      <c r="B141" s="267" t="s">
        <v>172</v>
      </c>
      <c r="C141" s="268" t="s">
        <v>172</v>
      </c>
      <c r="D141" s="98" t="s">
        <v>89</v>
      </c>
      <c r="E141" s="54">
        <v>5000198794</v>
      </c>
      <c r="F141" s="56">
        <v>24</v>
      </c>
      <c r="G141" s="54" t="s">
        <v>26</v>
      </c>
      <c r="H141" s="54" t="s">
        <v>84</v>
      </c>
      <c r="I141" s="54">
        <v>20</v>
      </c>
      <c r="J141" s="57">
        <v>1966</v>
      </c>
      <c r="K141" s="57">
        <v>1783</v>
      </c>
      <c r="L141" s="57">
        <v>1821</v>
      </c>
      <c r="M141" s="57">
        <v>1555</v>
      </c>
      <c r="N141" s="57">
        <v>1410</v>
      </c>
      <c r="O141" s="57">
        <v>1190</v>
      </c>
      <c r="P141" s="57">
        <v>1060</v>
      </c>
      <c r="Q141" s="57">
        <v>1059</v>
      </c>
      <c r="R141" s="57">
        <v>1075</v>
      </c>
      <c r="S141" s="57">
        <v>1204</v>
      </c>
      <c r="T141" s="57">
        <v>1719</v>
      </c>
      <c r="U141" s="57">
        <v>2167</v>
      </c>
    </row>
    <row r="142" spans="1:21" x14ac:dyDescent="0.2">
      <c r="A142" s="266" t="s">
        <v>172</v>
      </c>
      <c r="B142" s="267" t="s">
        <v>172</v>
      </c>
      <c r="C142" s="268" t="s">
        <v>172</v>
      </c>
      <c r="D142" s="98" t="s">
        <v>89</v>
      </c>
      <c r="E142" s="54">
        <v>5000214335</v>
      </c>
      <c r="F142" s="56">
        <v>24</v>
      </c>
      <c r="G142" s="54" t="s">
        <v>26</v>
      </c>
      <c r="H142" s="54" t="s">
        <v>84</v>
      </c>
      <c r="I142" s="54">
        <v>20</v>
      </c>
      <c r="J142" s="57">
        <v>1780</v>
      </c>
      <c r="K142" s="57">
        <v>1700</v>
      </c>
      <c r="L142" s="57">
        <v>1610</v>
      </c>
      <c r="M142" s="57">
        <v>1540</v>
      </c>
      <c r="N142" s="57">
        <v>2050</v>
      </c>
      <c r="O142" s="57">
        <v>2620</v>
      </c>
      <c r="P142" s="57">
        <v>4260</v>
      </c>
      <c r="Q142" s="57">
        <v>4690</v>
      </c>
      <c r="R142" s="57">
        <v>3450</v>
      </c>
      <c r="S142" s="57">
        <v>1760</v>
      </c>
      <c r="T142" s="57">
        <v>1760</v>
      </c>
      <c r="U142" s="57">
        <v>1660</v>
      </c>
    </row>
    <row r="143" spans="1:21" x14ac:dyDescent="0.2">
      <c r="A143" s="266" t="s">
        <v>172</v>
      </c>
      <c r="B143" s="267" t="s">
        <v>172</v>
      </c>
      <c r="C143" s="268" t="s">
        <v>172</v>
      </c>
      <c r="D143" s="98" t="s">
        <v>89</v>
      </c>
      <c r="E143" s="54">
        <v>5000217332</v>
      </c>
      <c r="F143" s="56">
        <v>24</v>
      </c>
      <c r="G143" s="54" t="s">
        <v>26</v>
      </c>
      <c r="H143" s="54" t="s">
        <v>84</v>
      </c>
      <c r="I143" s="54">
        <v>20</v>
      </c>
      <c r="J143" s="57">
        <v>390</v>
      </c>
      <c r="K143" s="57">
        <v>350</v>
      </c>
      <c r="L143" s="57">
        <v>360</v>
      </c>
      <c r="M143" s="57">
        <v>340</v>
      </c>
      <c r="N143" s="57">
        <v>360</v>
      </c>
      <c r="O143" s="57">
        <v>340</v>
      </c>
      <c r="P143" s="57">
        <v>350</v>
      </c>
      <c r="Q143" s="57">
        <v>330</v>
      </c>
      <c r="R143" s="57">
        <v>350</v>
      </c>
      <c r="S143" s="57">
        <v>420</v>
      </c>
      <c r="T143" s="57">
        <v>380</v>
      </c>
      <c r="U143" s="57">
        <v>420</v>
      </c>
    </row>
    <row r="144" spans="1:21" x14ac:dyDescent="0.2">
      <c r="A144" s="266" t="s">
        <v>172</v>
      </c>
      <c r="B144" s="267" t="s">
        <v>172</v>
      </c>
      <c r="C144" s="268" t="s">
        <v>172</v>
      </c>
      <c r="D144" s="98" t="s">
        <v>89</v>
      </c>
      <c r="E144" s="54">
        <v>5000222585</v>
      </c>
      <c r="F144" s="56">
        <v>24</v>
      </c>
      <c r="G144" s="54" t="s">
        <v>26</v>
      </c>
      <c r="H144" s="54" t="s">
        <v>84</v>
      </c>
      <c r="I144" s="54">
        <v>20</v>
      </c>
      <c r="J144" s="57">
        <v>170</v>
      </c>
      <c r="K144" s="57">
        <v>169</v>
      </c>
      <c r="L144" s="57">
        <v>170</v>
      </c>
      <c r="M144" s="57">
        <v>164</v>
      </c>
      <c r="N144" s="57">
        <v>180</v>
      </c>
      <c r="O144" s="57">
        <v>168</v>
      </c>
      <c r="P144" s="57">
        <v>166</v>
      </c>
      <c r="Q144" s="57">
        <v>173</v>
      </c>
      <c r="R144" s="57">
        <v>174</v>
      </c>
      <c r="S144" s="57">
        <v>163</v>
      </c>
      <c r="T144" s="57">
        <v>181</v>
      </c>
      <c r="U144" s="57">
        <v>175</v>
      </c>
    </row>
    <row r="145" spans="1:21" x14ac:dyDescent="0.2">
      <c r="A145" s="266" t="s">
        <v>172</v>
      </c>
      <c r="B145" s="267" t="s">
        <v>172</v>
      </c>
      <c r="C145" s="268" t="s">
        <v>172</v>
      </c>
      <c r="D145" s="98" t="s">
        <v>89</v>
      </c>
      <c r="E145" s="54">
        <v>5000237173</v>
      </c>
      <c r="F145" s="56">
        <v>24</v>
      </c>
      <c r="G145" s="54" t="s">
        <v>26</v>
      </c>
      <c r="H145" s="54" t="s">
        <v>84</v>
      </c>
      <c r="I145" s="54">
        <v>20</v>
      </c>
      <c r="J145" s="57">
        <v>13.677</v>
      </c>
      <c r="K145" s="57">
        <v>19.323</v>
      </c>
      <c r="L145" s="57">
        <v>11</v>
      </c>
      <c r="M145" s="57">
        <v>9.31</v>
      </c>
      <c r="N145" s="57">
        <v>9.8179999999999996</v>
      </c>
      <c r="O145" s="57">
        <v>4.0019999999999998</v>
      </c>
      <c r="P145" s="57">
        <v>3.87</v>
      </c>
      <c r="Q145" s="57">
        <v>7</v>
      </c>
      <c r="R145" s="57">
        <v>7.226</v>
      </c>
      <c r="S145" s="57">
        <v>7.774</v>
      </c>
      <c r="T145" s="57">
        <v>9.68</v>
      </c>
      <c r="U145" s="57">
        <v>12.891999999999999</v>
      </c>
    </row>
    <row r="146" spans="1:21" x14ac:dyDescent="0.2">
      <c r="A146" s="266" t="s">
        <v>172</v>
      </c>
      <c r="B146" s="267" t="s">
        <v>172</v>
      </c>
      <c r="C146" s="268" t="s">
        <v>172</v>
      </c>
      <c r="D146" s="98" t="s">
        <v>89</v>
      </c>
      <c r="E146" s="54">
        <v>5000237198</v>
      </c>
      <c r="F146" s="56">
        <v>24</v>
      </c>
      <c r="G146" s="54" t="s">
        <v>26</v>
      </c>
      <c r="H146" s="54" t="s">
        <v>84</v>
      </c>
      <c r="I146" s="54">
        <v>20</v>
      </c>
      <c r="J146" s="57">
        <v>4611</v>
      </c>
      <c r="K146" s="57">
        <v>3742</v>
      </c>
      <c r="L146" s="57">
        <v>3319</v>
      </c>
      <c r="M146" s="57">
        <v>1833</v>
      </c>
      <c r="N146" s="57">
        <v>1583</v>
      </c>
      <c r="O146" s="57">
        <v>1252</v>
      </c>
      <c r="P146" s="57">
        <v>1211</v>
      </c>
      <c r="Q146" s="57">
        <v>1191</v>
      </c>
      <c r="R146" s="57">
        <v>1180</v>
      </c>
      <c r="S146" s="57">
        <v>1399</v>
      </c>
      <c r="T146" s="57">
        <v>2447</v>
      </c>
      <c r="U146" s="57">
        <v>6362</v>
      </c>
    </row>
    <row r="147" spans="1:21" x14ac:dyDescent="0.2">
      <c r="A147" s="266" t="s">
        <v>172</v>
      </c>
      <c r="B147" s="267" t="s">
        <v>172</v>
      </c>
      <c r="C147" s="268" t="s">
        <v>172</v>
      </c>
      <c r="D147" s="98" t="s">
        <v>89</v>
      </c>
      <c r="E147" s="54">
        <v>5000242916</v>
      </c>
      <c r="F147" s="55">
        <v>31</v>
      </c>
      <c r="G147" s="54" t="s">
        <v>23</v>
      </c>
      <c r="H147" s="54" t="s">
        <v>84</v>
      </c>
      <c r="I147" s="54">
        <v>20</v>
      </c>
      <c r="J147" s="57">
        <v>687600</v>
      </c>
      <c r="K147" s="57">
        <v>671400</v>
      </c>
      <c r="L147" s="57">
        <v>651600</v>
      </c>
      <c r="M147" s="57">
        <v>603000</v>
      </c>
      <c r="N147" s="57">
        <v>684900</v>
      </c>
      <c r="O147" s="57">
        <v>617400</v>
      </c>
      <c r="P147" s="57">
        <v>662400</v>
      </c>
      <c r="Q147" s="57">
        <v>641700</v>
      </c>
      <c r="R147" s="57">
        <v>655200</v>
      </c>
      <c r="S147" s="57">
        <v>649800</v>
      </c>
      <c r="T147" s="57">
        <v>723600</v>
      </c>
      <c r="U147" s="57">
        <v>740700</v>
      </c>
    </row>
    <row r="148" spans="1:21" x14ac:dyDescent="0.2">
      <c r="A148" s="266" t="s">
        <v>172</v>
      </c>
      <c r="B148" s="267" t="s">
        <v>172</v>
      </c>
      <c r="C148" s="268" t="s">
        <v>172</v>
      </c>
      <c r="D148" s="98" t="s">
        <v>89</v>
      </c>
      <c r="E148" s="54">
        <v>5000248197</v>
      </c>
      <c r="F148" s="56">
        <v>24</v>
      </c>
      <c r="G148" s="54" t="s">
        <v>26</v>
      </c>
      <c r="H148" s="54" t="s">
        <v>84</v>
      </c>
      <c r="I148" s="54">
        <v>20</v>
      </c>
      <c r="J148" s="57">
        <v>790</v>
      </c>
      <c r="K148" s="57">
        <v>740</v>
      </c>
      <c r="L148" s="57">
        <v>650</v>
      </c>
      <c r="M148" s="57">
        <v>530</v>
      </c>
      <c r="N148" s="57">
        <v>450</v>
      </c>
      <c r="O148" s="57">
        <v>370</v>
      </c>
      <c r="P148" s="57">
        <v>320</v>
      </c>
      <c r="Q148" s="57">
        <v>370</v>
      </c>
      <c r="R148" s="57">
        <v>430</v>
      </c>
      <c r="S148" s="57">
        <v>460</v>
      </c>
      <c r="T148" s="57">
        <v>550</v>
      </c>
      <c r="U148" s="57">
        <v>590</v>
      </c>
    </row>
    <row r="149" spans="1:21" x14ac:dyDescent="0.2">
      <c r="A149" s="266" t="s">
        <v>172</v>
      </c>
      <c r="B149" s="267" t="s">
        <v>172</v>
      </c>
      <c r="C149" s="268" t="s">
        <v>172</v>
      </c>
      <c r="D149" s="98" t="s">
        <v>89</v>
      </c>
      <c r="E149" s="54">
        <v>5000270340</v>
      </c>
      <c r="F149" s="56">
        <v>24</v>
      </c>
      <c r="G149" s="54" t="s">
        <v>26</v>
      </c>
      <c r="H149" s="54" t="s">
        <v>84</v>
      </c>
      <c r="I149" s="54">
        <v>20</v>
      </c>
      <c r="J149" s="57">
        <v>583</v>
      </c>
      <c r="K149" s="57">
        <v>508</v>
      </c>
      <c r="L149" s="57">
        <v>472</v>
      </c>
      <c r="M149" s="57">
        <v>393</v>
      </c>
      <c r="N149" s="57">
        <v>363</v>
      </c>
      <c r="O149" s="57">
        <v>293</v>
      </c>
      <c r="P149" s="57">
        <v>290</v>
      </c>
      <c r="Q149" s="57">
        <v>292</v>
      </c>
      <c r="R149" s="57">
        <v>372</v>
      </c>
      <c r="S149" s="57">
        <v>440</v>
      </c>
      <c r="T149" s="57">
        <v>500</v>
      </c>
      <c r="U149" s="57">
        <v>597</v>
      </c>
    </row>
    <row r="150" spans="1:21" x14ac:dyDescent="0.2">
      <c r="A150" s="266" t="s">
        <v>172</v>
      </c>
      <c r="B150" s="267" t="s">
        <v>172</v>
      </c>
      <c r="C150" s="268" t="s">
        <v>172</v>
      </c>
      <c r="D150" s="98" t="s">
        <v>89</v>
      </c>
      <c r="E150" s="54">
        <v>5000285059</v>
      </c>
      <c r="F150" s="56">
        <v>24</v>
      </c>
      <c r="G150" s="54" t="s">
        <v>26</v>
      </c>
      <c r="H150" s="54" t="s">
        <v>84</v>
      </c>
      <c r="I150" s="54">
        <v>20</v>
      </c>
      <c r="J150" s="57">
        <v>8640</v>
      </c>
      <c r="K150" s="57">
        <v>8640</v>
      </c>
      <c r="L150" s="57">
        <v>9200</v>
      </c>
      <c r="M150" s="57">
        <v>8440</v>
      </c>
      <c r="N150" s="57">
        <v>8600</v>
      </c>
      <c r="O150" s="57">
        <v>8240</v>
      </c>
      <c r="P150" s="57">
        <v>10400</v>
      </c>
      <c r="Q150" s="57">
        <v>7480</v>
      </c>
      <c r="R150" s="57">
        <v>5040</v>
      </c>
      <c r="S150" s="57">
        <v>6160</v>
      </c>
      <c r="T150" s="57">
        <v>10040</v>
      </c>
      <c r="U150" s="57">
        <v>10920</v>
      </c>
    </row>
    <row r="151" spans="1:21" x14ac:dyDescent="0.2">
      <c r="A151" s="266" t="s">
        <v>172</v>
      </c>
      <c r="B151" s="267" t="s">
        <v>172</v>
      </c>
      <c r="C151" s="268" t="s">
        <v>172</v>
      </c>
      <c r="D151" s="98" t="s">
        <v>89</v>
      </c>
      <c r="E151" s="54">
        <v>5000293188</v>
      </c>
      <c r="F151" s="56">
        <v>24</v>
      </c>
      <c r="G151" s="54" t="s">
        <v>26</v>
      </c>
      <c r="H151" s="54" t="s">
        <v>84</v>
      </c>
      <c r="I151" s="54">
        <v>20</v>
      </c>
      <c r="J151" s="57">
        <v>815</v>
      </c>
      <c r="K151" s="57">
        <v>874</v>
      </c>
      <c r="L151" s="57">
        <v>713</v>
      </c>
      <c r="M151" s="57">
        <v>619</v>
      </c>
      <c r="N151" s="57">
        <v>538</v>
      </c>
      <c r="O151" s="57">
        <v>491</v>
      </c>
      <c r="P151" s="57">
        <v>393</v>
      </c>
      <c r="Q151" s="57">
        <v>424</v>
      </c>
      <c r="R151" s="57">
        <v>544</v>
      </c>
      <c r="S151" s="57">
        <v>604</v>
      </c>
      <c r="T151" s="57">
        <v>766</v>
      </c>
      <c r="U151" s="57">
        <v>840</v>
      </c>
    </row>
    <row r="152" spans="1:21" x14ac:dyDescent="0.2">
      <c r="A152" s="266" t="s">
        <v>172</v>
      </c>
      <c r="B152" s="267" t="s">
        <v>172</v>
      </c>
      <c r="C152" s="268" t="s">
        <v>172</v>
      </c>
      <c r="D152" s="98" t="s">
        <v>89</v>
      </c>
      <c r="E152" s="54">
        <v>5000304919</v>
      </c>
      <c r="F152" s="56">
        <v>24</v>
      </c>
      <c r="G152" s="54" t="s">
        <v>26</v>
      </c>
      <c r="H152" s="54" t="s">
        <v>84</v>
      </c>
      <c r="I152" s="54">
        <v>20</v>
      </c>
      <c r="J152" s="57">
        <v>390</v>
      </c>
      <c r="K152" s="57">
        <v>350</v>
      </c>
      <c r="L152" s="57">
        <v>330</v>
      </c>
      <c r="M152" s="57">
        <v>270</v>
      </c>
      <c r="N152" s="57">
        <v>250</v>
      </c>
      <c r="O152" s="57">
        <v>210</v>
      </c>
      <c r="P152" s="57">
        <v>180</v>
      </c>
      <c r="Q152" s="57">
        <v>220</v>
      </c>
      <c r="R152" s="57">
        <v>250</v>
      </c>
      <c r="S152" s="57">
        <v>280</v>
      </c>
      <c r="T152" s="57">
        <v>360</v>
      </c>
      <c r="U152" s="57">
        <v>390</v>
      </c>
    </row>
    <row r="153" spans="1:21" x14ac:dyDescent="0.2">
      <c r="A153" s="266" t="s">
        <v>172</v>
      </c>
      <c r="B153" s="267" t="s">
        <v>172</v>
      </c>
      <c r="C153" s="268" t="s">
        <v>172</v>
      </c>
      <c r="D153" s="98" t="s">
        <v>89</v>
      </c>
      <c r="E153" s="54">
        <v>5000310778</v>
      </c>
      <c r="F153" s="56">
        <v>24</v>
      </c>
      <c r="G153" s="54" t="s">
        <v>26</v>
      </c>
      <c r="H153" s="54" t="s">
        <v>84</v>
      </c>
      <c r="I153" s="54">
        <v>20</v>
      </c>
      <c r="J153" s="57">
        <v>1280</v>
      </c>
      <c r="K153" s="57">
        <v>1350</v>
      </c>
      <c r="L153" s="57">
        <v>1110</v>
      </c>
      <c r="M153" s="57">
        <v>950</v>
      </c>
      <c r="N153" s="57">
        <v>850</v>
      </c>
      <c r="O153" s="57">
        <v>770</v>
      </c>
      <c r="P153" s="57">
        <v>630</v>
      </c>
      <c r="Q153" s="57">
        <v>670</v>
      </c>
      <c r="R153" s="57">
        <v>880</v>
      </c>
      <c r="S153" s="57">
        <v>940</v>
      </c>
      <c r="T153" s="57">
        <v>1200</v>
      </c>
      <c r="U153" s="57">
        <v>1300</v>
      </c>
    </row>
    <row r="154" spans="1:21" x14ac:dyDescent="0.2">
      <c r="A154" s="266" t="s">
        <v>172</v>
      </c>
      <c r="B154" s="267" t="s">
        <v>172</v>
      </c>
      <c r="C154" s="268" t="s">
        <v>172</v>
      </c>
      <c r="D154" s="98" t="s">
        <v>89</v>
      </c>
      <c r="E154" s="54">
        <v>5000319370</v>
      </c>
      <c r="F154" s="56">
        <v>24</v>
      </c>
      <c r="G154" s="54" t="s">
        <v>26</v>
      </c>
      <c r="H154" s="54" t="s">
        <v>84</v>
      </c>
      <c r="I154" s="54">
        <v>20</v>
      </c>
      <c r="J154" s="57">
        <v>280</v>
      </c>
      <c r="K154" s="57">
        <v>250</v>
      </c>
      <c r="L154" s="57">
        <v>260</v>
      </c>
      <c r="M154" s="57">
        <v>230</v>
      </c>
      <c r="N154" s="57">
        <v>240</v>
      </c>
      <c r="O154" s="57">
        <v>220</v>
      </c>
      <c r="P154" s="57">
        <v>230</v>
      </c>
      <c r="Q154" s="57">
        <v>220</v>
      </c>
      <c r="R154" s="57">
        <v>240</v>
      </c>
      <c r="S154" s="57">
        <v>250</v>
      </c>
      <c r="T154" s="57">
        <v>260</v>
      </c>
      <c r="U154" s="57">
        <v>290</v>
      </c>
    </row>
    <row r="155" spans="1:21" x14ac:dyDescent="0.2">
      <c r="A155" s="266" t="s">
        <v>172</v>
      </c>
      <c r="B155" s="267" t="s">
        <v>172</v>
      </c>
      <c r="C155" s="268" t="s">
        <v>172</v>
      </c>
      <c r="D155" s="98" t="s">
        <v>89</v>
      </c>
      <c r="E155" s="54">
        <v>5000348911</v>
      </c>
      <c r="F155" s="56">
        <v>24</v>
      </c>
      <c r="G155" s="54" t="s">
        <v>26</v>
      </c>
      <c r="H155" s="54" t="s">
        <v>84</v>
      </c>
      <c r="I155" s="54">
        <v>20</v>
      </c>
      <c r="J155" s="57">
        <v>7990</v>
      </c>
      <c r="K155" s="57">
        <v>6880</v>
      </c>
      <c r="L155" s="57">
        <v>6430</v>
      </c>
      <c r="M155" s="57">
        <v>5520</v>
      </c>
      <c r="N155" s="57">
        <v>7470</v>
      </c>
      <c r="O155" s="57">
        <v>5120</v>
      </c>
      <c r="P155" s="57">
        <v>5050</v>
      </c>
      <c r="Q155" s="57">
        <v>4870</v>
      </c>
      <c r="R155" s="57">
        <v>4790</v>
      </c>
      <c r="S155" s="57">
        <v>5410</v>
      </c>
      <c r="T155" s="57">
        <v>6720</v>
      </c>
      <c r="U155" s="57">
        <v>9990</v>
      </c>
    </row>
    <row r="156" spans="1:21" x14ac:dyDescent="0.2">
      <c r="A156" s="266" t="s">
        <v>172</v>
      </c>
      <c r="B156" s="267" t="s">
        <v>172</v>
      </c>
      <c r="C156" s="268" t="s">
        <v>172</v>
      </c>
      <c r="D156" s="98" t="s">
        <v>89</v>
      </c>
      <c r="E156" s="54">
        <v>5000368225</v>
      </c>
      <c r="F156" s="56">
        <v>24</v>
      </c>
      <c r="G156" s="54" t="s">
        <v>26</v>
      </c>
      <c r="H156" s="54" t="s">
        <v>84</v>
      </c>
      <c r="I156" s="54">
        <v>20</v>
      </c>
      <c r="J156" s="57">
        <v>290</v>
      </c>
      <c r="K156" s="57">
        <v>260</v>
      </c>
      <c r="L156" s="57">
        <v>260</v>
      </c>
      <c r="M156" s="57">
        <v>240</v>
      </c>
      <c r="N156" s="57">
        <v>250</v>
      </c>
      <c r="O156" s="57">
        <v>220</v>
      </c>
      <c r="P156" s="57">
        <v>230</v>
      </c>
      <c r="Q156" s="57">
        <v>220</v>
      </c>
      <c r="R156" s="57">
        <v>240</v>
      </c>
      <c r="S156" s="57">
        <v>260</v>
      </c>
      <c r="T156" s="57">
        <v>270</v>
      </c>
      <c r="U156" s="57">
        <v>300</v>
      </c>
    </row>
    <row r="157" spans="1:21" x14ac:dyDescent="0.2">
      <c r="A157" s="266" t="s">
        <v>172</v>
      </c>
      <c r="B157" s="267" t="s">
        <v>172</v>
      </c>
      <c r="C157" s="268" t="s">
        <v>172</v>
      </c>
      <c r="D157" s="98" t="s">
        <v>89</v>
      </c>
      <c r="E157" s="54">
        <v>5000377464</v>
      </c>
      <c r="F157" s="56">
        <v>24</v>
      </c>
      <c r="G157" s="54" t="s">
        <v>26</v>
      </c>
      <c r="H157" s="54" t="s">
        <v>84</v>
      </c>
      <c r="I157" s="54">
        <v>20</v>
      </c>
      <c r="J157" s="57">
        <v>80</v>
      </c>
      <c r="K157" s="57">
        <v>70</v>
      </c>
      <c r="L157" s="57">
        <v>70</v>
      </c>
      <c r="M157" s="57">
        <v>60</v>
      </c>
      <c r="N157" s="57">
        <v>50</v>
      </c>
      <c r="O157" s="57">
        <v>40</v>
      </c>
      <c r="P157" s="57">
        <v>40</v>
      </c>
      <c r="Q157" s="57">
        <v>40</v>
      </c>
      <c r="R157" s="57">
        <v>60</v>
      </c>
      <c r="S157" s="57">
        <v>50</v>
      </c>
      <c r="T157" s="57">
        <v>80</v>
      </c>
      <c r="U157" s="57">
        <v>80</v>
      </c>
    </row>
    <row r="158" spans="1:21" x14ac:dyDescent="0.2">
      <c r="A158" s="266" t="s">
        <v>172</v>
      </c>
      <c r="B158" s="267" t="s">
        <v>172</v>
      </c>
      <c r="C158" s="268" t="s">
        <v>172</v>
      </c>
      <c r="D158" s="98" t="s">
        <v>89</v>
      </c>
      <c r="E158" s="54">
        <v>5000381973</v>
      </c>
      <c r="F158" s="56">
        <v>24</v>
      </c>
      <c r="G158" s="54" t="s">
        <v>26</v>
      </c>
      <c r="H158" s="54" t="s">
        <v>84</v>
      </c>
      <c r="I158" s="54">
        <v>20</v>
      </c>
      <c r="J158" s="57">
        <v>6360</v>
      </c>
      <c r="K158" s="57">
        <v>6280</v>
      </c>
      <c r="L158" s="57">
        <v>5960</v>
      </c>
      <c r="M158" s="57">
        <v>5480</v>
      </c>
      <c r="N158" s="57">
        <v>5400</v>
      </c>
      <c r="O158" s="57">
        <v>4920</v>
      </c>
      <c r="P158" s="57">
        <v>5800</v>
      </c>
      <c r="Q158" s="57">
        <v>5480</v>
      </c>
      <c r="R158" s="57">
        <v>5400</v>
      </c>
      <c r="S158" s="57">
        <v>4680</v>
      </c>
      <c r="T158" s="57">
        <v>5120</v>
      </c>
      <c r="U158" s="57">
        <v>5360</v>
      </c>
    </row>
    <row r="159" spans="1:21" x14ac:dyDescent="0.2">
      <c r="A159" s="266" t="s">
        <v>172</v>
      </c>
      <c r="B159" s="267" t="s">
        <v>172</v>
      </c>
      <c r="C159" s="268" t="s">
        <v>172</v>
      </c>
      <c r="D159" s="98" t="s">
        <v>89</v>
      </c>
      <c r="E159" s="54">
        <v>5000396390</v>
      </c>
      <c r="F159" s="55">
        <v>25</v>
      </c>
      <c r="G159" s="54" t="s">
        <v>25</v>
      </c>
      <c r="H159" s="54" t="s">
        <v>84</v>
      </c>
      <c r="I159" s="54">
        <v>20</v>
      </c>
      <c r="J159" s="57">
        <v>29840</v>
      </c>
      <c r="K159" s="57">
        <v>29320</v>
      </c>
      <c r="L159" s="57">
        <v>26080</v>
      </c>
      <c r="M159" s="57">
        <v>21440</v>
      </c>
      <c r="N159" s="57">
        <v>19720</v>
      </c>
      <c r="O159" s="57">
        <v>18120</v>
      </c>
      <c r="P159" s="57">
        <v>19000</v>
      </c>
      <c r="Q159" s="57">
        <v>14560</v>
      </c>
      <c r="R159" s="57">
        <v>15680</v>
      </c>
      <c r="S159" s="57">
        <v>18160</v>
      </c>
      <c r="T159" s="57">
        <v>21080</v>
      </c>
      <c r="U159" s="57">
        <v>32840</v>
      </c>
    </row>
    <row r="160" spans="1:21" x14ac:dyDescent="0.2">
      <c r="A160" s="266" t="s">
        <v>172</v>
      </c>
      <c r="B160" s="267" t="s">
        <v>172</v>
      </c>
      <c r="C160" s="268" t="s">
        <v>172</v>
      </c>
      <c r="D160" s="98" t="s">
        <v>89</v>
      </c>
      <c r="E160" s="54">
        <v>5000397057</v>
      </c>
      <c r="F160" s="56">
        <v>24</v>
      </c>
      <c r="G160" s="54" t="s">
        <v>26</v>
      </c>
      <c r="H160" s="54" t="s">
        <v>84</v>
      </c>
      <c r="I160" s="54">
        <v>20</v>
      </c>
      <c r="J160" s="57">
        <v>1100</v>
      </c>
      <c r="K160" s="57">
        <v>1080</v>
      </c>
      <c r="L160" s="57">
        <v>1060</v>
      </c>
      <c r="M160" s="57">
        <v>1030</v>
      </c>
      <c r="N160" s="57">
        <v>1160</v>
      </c>
      <c r="O160" s="57">
        <v>1020</v>
      </c>
      <c r="P160" s="57">
        <v>1150</v>
      </c>
      <c r="Q160" s="57">
        <v>1060</v>
      </c>
      <c r="R160" s="57">
        <v>1100</v>
      </c>
      <c r="S160" s="57">
        <v>1160</v>
      </c>
      <c r="T160" s="57">
        <v>1320</v>
      </c>
      <c r="U160" s="57">
        <v>1370</v>
      </c>
    </row>
    <row r="161" spans="1:21" x14ac:dyDescent="0.2">
      <c r="A161" s="266" t="s">
        <v>172</v>
      </c>
      <c r="B161" s="267" t="s">
        <v>172</v>
      </c>
      <c r="C161" s="268" t="s">
        <v>172</v>
      </c>
      <c r="D161" s="98" t="s">
        <v>89</v>
      </c>
      <c r="E161" s="54">
        <v>5000404352</v>
      </c>
      <c r="F161" s="56">
        <v>24</v>
      </c>
      <c r="G161" s="54" t="s">
        <v>26</v>
      </c>
      <c r="H161" s="54" t="s">
        <v>84</v>
      </c>
      <c r="I161" s="54">
        <v>20</v>
      </c>
      <c r="J161" s="57">
        <v>1327</v>
      </c>
      <c r="K161" s="57">
        <v>1808</v>
      </c>
      <c r="L161" s="57">
        <v>1909</v>
      </c>
      <c r="M161" s="57">
        <v>1796</v>
      </c>
      <c r="N161" s="57">
        <v>2024</v>
      </c>
      <c r="O161" s="57">
        <v>1933</v>
      </c>
      <c r="P161" s="57">
        <v>1891</v>
      </c>
      <c r="Q161" s="57">
        <v>2034</v>
      </c>
      <c r="R161" s="57">
        <v>1999</v>
      </c>
      <c r="S161" s="57">
        <v>1736</v>
      </c>
      <c r="T161" s="57">
        <v>2008</v>
      </c>
      <c r="U161" s="57">
        <v>1967</v>
      </c>
    </row>
    <row r="162" spans="1:21" x14ac:dyDescent="0.2">
      <c r="A162" s="266" t="s">
        <v>172</v>
      </c>
      <c r="B162" s="267" t="s">
        <v>172</v>
      </c>
      <c r="C162" s="268" t="s">
        <v>172</v>
      </c>
      <c r="D162" s="98" t="s">
        <v>89</v>
      </c>
      <c r="E162" s="54">
        <v>5000411984</v>
      </c>
      <c r="F162" s="56">
        <v>24</v>
      </c>
      <c r="G162" s="54" t="s">
        <v>26</v>
      </c>
      <c r="H162" s="54" t="s">
        <v>84</v>
      </c>
      <c r="I162" s="54">
        <v>20</v>
      </c>
      <c r="J162" s="57">
        <v>3516</v>
      </c>
      <c r="K162" s="57">
        <v>3512</v>
      </c>
      <c r="L162" s="57">
        <v>3781</v>
      </c>
      <c r="M162" s="57">
        <v>2538</v>
      </c>
      <c r="N162" s="57">
        <v>1423</v>
      </c>
      <c r="O162" s="57">
        <v>767</v>
      </c>
      <c r="P162" s="57">
        <v>238</v>
      </c>
      <c r="Q162" s="57">
        <v>181</v>
      </c>
      <c r="R162" s="57">
        <v>225</v>
      </c>
      <c r="S162" s="57">
        <v>791</v>
      </c>
      <c r="T162" s="57">
        <v>2138</v>
      </c>
      <c r="U162" s="57">
        <v>2950</v>
      </c>
    </row>
    <row r="163" spans="1:21" x14ac:dyDescent="0.2">
      <c r="A163" s="266" t="s">
        <v>172</v>
      </c>
      <c r="B163" s="267" t="s">
        <v>172</v>
      </c>
      <c r="C163" s="268" t="s">
        <v>172</v>
      </c>
      <c r="D163" s="98" t="s">
        <v>89</v>
      </c>
      <c r="E163" s="54">
        <v>5000437635</v>
      </c>
      <c r="F163" s="56">
        <v>24</v>
      </c>
      <c r="G163" s="54" t="s">
        <v>26</v>
      </c>
      <c r="H163" s="54" t="s">
        <v>84</v>
      </c>
      <c r="I163" s="54">
        <v>20</v>
      </c>
      <c r="J163" s="57">
        <v>696</v>
      </c>
      <c r="K163" s="57">
        <v>667</v>
      </c>
      <c r="L163" s="57">
        <v>747</v>
      </c>
      <c r="M163" s="57">
        <v>447</v>
      </c>
      <c r="N163" s="57">
        <v>239</v>
      </c>
      <c r="O163" s="57">
        <v>143</v>
      </c>
      <c r="P163" s="57">
        <v>77</v>
      </c>
      <c r="Q163" s="57">
        <v>57</v>
      </c>
      <c r="R163" s="57">
        <v>83</v>
      </c>
      <c r="S163" s="57">
        <v>1518</v>
      </c>
      <c r="T163" s="57">
        <v>1667</v>
      </c>
      <c r="U163" s="57">
        <v>1856</v>
      </c>
    </row>
    <row r="164" spans="1:21" x14ac:dyDescent="0.2">
      <c r="A164" s="266" t="s">
        <v>172</v>
      </c>
      <c r="B164" s="267" t="s">
        <v>172</v>
      </c>
      <c r="C164" s="268" t="s">
        <v>172</v>
      </c>
      <c r="D164" s="98" t="s">
        <v>89</v>
      </c>
      <c r="E164" s="54">
        <v>5000473432</v>
      </c>
      <c r="F164" s="56">
        <v>24</v>
      </c>
      <c r="G164" s="54" t="s">
        <v>26</v>
      </c>
      <c r="H164" s="54" t="s">
        <v>84</v>
      </c>
      <c r="I164" s="54">
        <v>20</v>
      </c>
      <c r="J164" s="57">
        <v>1172</v>
      </c>
      <c r="K164" s="57">
        <v>1041</v>
      </c>
      <c r="L164" s="57">
        <v>1029</v>
      </c>
      <c r="M164" s="57">
        <v>923</v>
      </c>
      <c r="N164" s="57">
        <v>930</v>
      </c>
      <c r="O164" s="57">
        <v>822</v>
      </c>
      <c r="P164" s="57">
        <v>863</v>
      </c>
      <c r="Q164" s="57">
        <v>819</v>
      </c>
      <c r="R164" s="57">
        <v>937</v>
      </c>
      <c r="S164" s="57">
        <v>1004</v>
      </c>
      <c r="T164" s="57">
        <v>1051</v>
      </c>
      <c r="U164" s="57">
        <v>1222</v>
      </c>
    </row>
    <row r="165" spans="1:21" x14ac:dyDescent="0.2">
      <c r="A165" s="266" t="s">
        <v>172</v>
      </c>
      <c r="B165" s="267" t="s">
        <v>172</v>
      </c>
      <c r="C165" s="268" t="s">
        <v>172</v>
      </c>
      <c r="D165" s="98" t="s">
        <v>89</v>
      </c>
      <c r="E165" s="54">
        <v>5000482019</v>
      </c>
      <c r="F165" s="56">
        <v>24</v>
      </c>
      <c r="G165" s="54" t="s">
        <v>26</v>
      </c>
      <c r="H165" s="54" t="s">
        <v>84</v>
      </c>
      <c r="I165" s="54">
        <v>20</v>
      </c>
      <c r="J165" s="57">
        <v>390</v>
      </c>
      <c r="K165" s="57">
        <v>387.1</v>
      </c>
      <c r="L165" s="57">
        <v>312.89999999999998</v>
      </c>
      <c r="M165" s="57">
        <v>350</v>
      </c>
      <c r="N165" s="57">
        <v>380</v>
      </c>
      <c r="O165" s="57">
        <v>360</v>
      </c>
      <c r="P165" s="57">
        <v>380</v>
      </c>
      <c r="Q165" s="57">
        <v>362.07</v>
      </c>
      <c r="R165" s="57">
        <v>404.52</v>
      </c>
      <c r="S165" s="57">
        <v>313.41000000000003</v>
      </c>
      <c r="T165" s="57">
        <v>360</v>
      </c>
      <c r="U165" s="57">
        <v>370</v>
      </c>
    </row>
    <row r="166" spans="1:21" x14ac:dyDescent="0.2">
      <c r="A166" s="266" t="s">
        <v>172</v>
      </c>
      <c r="B166" s="267" t="s">
        <v>172</v>
      </c>
      <c r="C166" s="268" t="s">
        <v>172</v>
      </c>
      <c r="D166" s="98" t="s">
        <v>89</v>
      </c>
      <c r="E166" s="54">
        <v>5000482033</v>
      </c>
      <c r="F166" s="56">
        <v>24</v>
      </c>
      <c r="G166" s="54" t="s">
        <v>26</v>
      </c>
      <c r="H166" s="54" t="s">
        <v>84</v>
      </c>
      <c r="I166" s="54">
        <v>20</v>
      </c>
      <c r="J166" s="57">
        <v>11760</v>
      </c>
      <c r="K166" s="57">
        <v>11760</v>
      </c>
      <c r="L166" s="57">
        <v>12000</v>
      </c>
      <c r="M166" s="57">
        <v>11120</v>
      </c>
      <c r="N166" s="57">
        <v>12160</v>
      </c>
      <c r="O166" s="57">
        <v>11040</v>
      </c>
      <c r="P166" s="57">
        <v>12720</v>
      </c>
      <c r="Q166" s="57">
        <v>11840</v>
      </c>
      <c r="R166" s="57">
        <v>11840</v>
      </c>
      <c r="S166" s="57">
        <v>10960</v>
      </c>
      <c r="T166" s="57">
        <v>10480</v>
      </c>
      <c r="U166" s="57">
        <v>11200</v>
      </c>
    </row>
    <row r="167" spans="1:21" x14ac:dyDescent="0.2">
      <c r="A167" s="266" t="s">
        <v>172</v>
      </c>
      <c r="B167" s="267" t="s">
        <v>172</v>
      </c>
      <c r="C167" s="268" t="s">
        <v>172</v>
      </c>
      <c r="D167" s="98" t="s">
        <v>89</v>
      </c>
      <c r="E167" s="54">
        <v>5000506773</v>
      </c>
      <c r="F167" s="56">
        <v>24</v>
      </c>
      <c r="G167" s="54" t="s">
        <v>19</v>
      </c>
      <c r="H167" s="54" t="s">
        <v>84</v>
      </c>
      <c r="I167" s="54">
        <v>20</v>
      </c>
      <c r="J167" s="57">
        <v>660</v>
      </c>
      <c r="K167" s="57">
        <v>590</v>
      </c>
      <c r="L167" s="57">
        <v>540</v>
      </c>
      <c r="M167" s="57">
        <v>440</v>
      </c>
      <c r="N167" s="57">
        <v>410</v>
      </c>
      <c r="O167" s="57">
        <v>330</v>
      </c>
      <c r="P167" s="57">
        <v>330</v>
      </c>
      <c r="Q167" s="57">
        <v>330</v>
      </c>
      <c r="R167" s="57">
        <v>420</v>
      </c>
      <c r="S167" s="57">
        <v>500</v>
      </c>
      <c r="T167" s="57">
        <v>570</v>
      </c>
      <c r="U167" s="57">
        <v>690</v>
      </c>
    </row>
    <row r="168" spans="1:21" x14ac:dyDescent="0.2">
      <c r="A168" s="266" t="s">
        <v>172</v>
      </c>
      <c r="B168" s="267" t="s">
        <v>172</v>
      </c>
      <c r="C168" s="268" t="s">
        <v>172</v>
      </c>
      <c r="D168" s="98" t="s">
        <v>89</v>
      </c>
      <c r="E168" s="54">
        <v>5000516707</v>
      </c>
      <c r="F168" s="56">
        <v>24</v>
      </c>
      <c r="G168" s="54" t="s">
        <v>26</v>
      </c>
      <c r="H168" s="54" t="s">
        <v>84</v>
      </c>
      <c r="I168" s="54">
        <v>20</v>
      </c>
      <c r="J168" s="57">
        <v>308</v>
      </c>
      <c r="K168" s="57">
        <v>326</v>
      </c>
      <c r="L168" s="57">
        <v>384</v>
      </c>
      <c r="M168" s="57">
        <v>290</v>
      </c>
      <c r="N168" s="57">
        <v>189</v>
      </c>
      <c r="O168" s="57">
        <v>245</v>
      </c>
      <c r="P168" s="57">
        <v>166</v>
      </c>
      <c r="Q168" s="57">
        <v>160</v>
      </c>
      <c r="R168" s="57">
        <v>164</v>
      </c>
      <c r="S168" s="57">
        <v>69</v>
      </c>
      <c r="T168" s="57">
        <v>179</v>
      </c>
      <c r="U168" s="57">
        <v>263</v>
      </c>
    </row>
    <row r="169" spans="1:21" x14ac:dyDescent="0.2">
      <c r="A169" s="266" t="s">
        <v>172</v>
      </c>
      <c r="B169" s="267" t="s">
        <v>172</v>
      </c>
      <c r="C169" s="268" t="s">
        <v>172</v>
      </c>
      <c r="D169" s="98" t="s">
        <v>89</v>
      </c>
      <c r="E169" s="54">
        <v>5000535742</v>
      </c>
      <c r="F169" s="56">
        <v>24</v>
      </c>
      <c r="G169" s="54" t="s">
        <v>26</v>
      </c>
      <c r="H169" s="54" t="s">
        <v>84</v>
      </c>
      <c r="I169" s="54">
        <v>20</v>
      </c>
      <c r="J169" s="57"/>
      <c r="K169" s="57">
        <v>1</v>
      </c>
      <c r="L169" s="57"/>
      <c r="M169" s="57"/>
      <c r="N169" s="57">
        <v>3</v>
      </c>
      <c r="O169" s="57">
        <v>3</v>
      </c>
      <c r="P169" s="57">
        <v>4</v>
      </c>
      <c r="Q169" s="57">
        <v>3</v>
      </c>
      <c r="R169" s="57">
        <v>5</v>
      </c>
      <c r="S169" s="57">
        <v>2</v>
      </c>
      <c r="T169" s="57"/>
      <c r="U169" s="57"/>
    </row>
    <row r="170" spans="1:21" x14ac:dyDescent="0.2">
      <c r="A170" s="266" t="s">
        <v>172</v>
      </c>
      <c r="B170" s="267" t="s">
        <v>172</v>
      </c>
      <c r="C170" s="268" t="s">
        <v>172</v>
      </c>
      <c r="D170" s="98" t="s">
        <v>89</v>
      </c>
      <c r="E170" s="54">
        <v>5000541156</v>
      </c>
      <c r="F170" s="56">
        <v>24</v>
      </c>
      <c r="G170" s="54" t="s">
        <v>26</v>
      </c>
      <c r="H170" s="54" t="s">
        <v>84</v>
      </c>
      <c r="I170" s="54">
        <v>20</v>
      </c>
      <c r="J170" s="57">
        <v>300</v>
      </c>
      <c r="K170" s="57">
        <v>330</v>
      </c>
      <c r="L170" s="57">
        <v>300</v>
      </c>
      <c r="M170" s="57">
        <v>280</v>
      </c>
      <c r="N170" s="57">
        <v>270</v>
      </c>
      <c r="O170" s="57">
        <v>300</v>
      </c>
      <c r="P170" s="57">
        <v>260</v>
      </c>
      <c r="Q170" s="57">
        <v>270</v>
      </c>
      <c r="R170" s="57">
        <v>290</v>
      </c>
      <c r="S170" s="57">
        <v>290</v>
      </c>
      <c r="T170" s="57">
        <v>320</v>
      </c>
      <c r="U170" s="57">
        <v>330</v>
      </c>
    </row>
    <row r="171" spans="1:21" x14ac:dyDescent="0.2">
      <c r="A171" s="266" t="s">
        <v>172</v>
      </c>
      <c r="B171" s="267" t="s">
        <v>172</v>
      </c>
      <c r="C171" s="268" t="s">
        <v>172</v>
      </c>
      <c r="D171" s="98" t="s">
        <v>89</v>
      </c>
      <c r="E171" s="54">
        <v>5000558493</v>
      </c>
      <c r="F171" s="55">
        <v>25</v>
      </c>
      <c r="G171" s="54" t="s">
        <v>25</v>
      </c>
      <c r="H171" s="54" t="s">
        <v>84</v>
      </c>
      <c r="I171" s="54">
        <v>20</v>
      </c>
      <c r="J171" s="57">
        <v>61760</v>
      </c>
      <c r="K171" s="57">
        <v>62440</v>
      </c>
      <c r="L171" s="57">
        <v>64520</v>
      </c>
      <c r="M171" s="57">
        <v>61960</v>
      </c>
      <c r="N171" s="57">
        <v>67960</v>
      </c>
      <c r="O171" s="57">
        <v>62960</v>
      </c>
      <c r="P171" s="57">
        <v>62800</v>
      </c>
      <c r="Q171" s="57">
        <v>65560</v>
      </c>
      <c r="R171" s="57">
        <v>57440</v>
      </c>
      <c r="S171" s="57">
        <v>57480</v>
      </c>
      <c r="T171" s="57">
        <v>61520</v>
      </c>
      <c r="U171" s="57">
        <v>56640</v>
      </c>
    </row>
    <row r="172" spans="1:21" x14ac:dyDescent="0.2">
      <c r="A172" s="266" t="s">
        <v>172</v>
      </c>
      <c r="B172" s="267" t="s">
        <v>172</v>
      </c>
      <c r="C172" s="268" t="s">
        <v>172</v>
      </c>
      <c r="D172" s="98" t="s">
        <v>89</v>
      </c>
      <c r="E172" s="54">
        <v>5000569028</v>
      </c>
      <c r="F172" s="56">
        <v>24</v>
      </c>
      <c r="G172" s="54" t="s">
        <v>26</v>
      </c>
      <c r="H172" s="54" t="s">
        <v>84</v>
      </c>
      <c r="I172" s="54">
        <v>20</v>
      </c>
      <c r="J172" s="57">
        <v>89</v>
      </c>
      <c r="K172" s="57">
        <v>242</v>
      </c>
      <c r="L172" s="57">
        <v>630</v>
      </c>
      <c r="M172" s="57">
        <v>78</v>
      </c>
      <c r="N172" s="57">
        <v>43</v>
      </c>
      <c r="O172" s="57">
        <v>39</v>
      </c>
      <c r="P172" s="57">
        <v>46</v>
      </c>
      <c r="Q172" s="57">
        <v>77</v>
      </c>
      <c r="R172" s="57">
        <v>110</v>
      </c>
      <c r="S172" s="57">
        <v>197</v>
      </c>
      <c r="T172" s="57">
        <v>433</v>
      </c>
      <c r="U172" s="57">
        <v>1300</v>
      </c>
    </row>
    <row r="173" spans="1:21" x14ac:dyDescent="0.2">
      <c r="A173" s="266" t="s">
        <v>172</v>
      </c>
      <c r="B173" s="267" t="s">
        <v>172</v>
      </c>
      <c r="C173" s="268" t="s">
        <v>172</v>
      </c>
      <c r="D173" s="98" t="s">
        <v>89</v>
      </c>
      <c r="E173" s="54">
        <v>5000593456</v>
      </c>
      <c r="F173" s="56">
        <v>24</v>
      </c>
      <c r="G173" s="54" t="s">
        <v>26</v>
      </c>
      <c r="H173" s="54" t="s">
        <v>84</v>
      </c>
      <c r="I173" s="54">
        <v>20</v>
      </c>
      <c r="J173" s="57">
        <v>2140</v>
      </c>
      <c r="K173" s="57">
        <v>1940</v>
      </c>
      <c r="L173" s="57">
        <v>1640</v>
      </c>
      <c r="M173" s="57">
        <v>1380</v>
      </c>
      <c r="N173" s="57">
        <v>1290</v>
      </c>
      <c r="O173" s="57">
        <v>1090</v>
      </c>
      <c r="P173" s="57">
        <v>960</v>
      </c>
      <c r="Q173" s="57">
        <v>940</v>
      </c>
      <c r="R173" s="57">
        <v>1020</v>
      </c>
      <c r="S173" s="57">
        <v>1100</v>
      </c>
      <c r="T173" s="57">
        <v>1670</v>
      </c>
      <c r="U173" s="57">
        <v>2520</v>
      </c>
    </row>
    <row r="174" spans="1:21" x14ac:dyDescent="0.2">
      <c r="A174" s="266" t="s">
        <v>172</v>
      </c>
      <c r="B174" s="267" t="s">
        <v>172</v>
      </c>
      <c r="C174" s="268" t="s">
        <v>172</v>
      </c>
      <c r="D174" s="98" t="s">
        <v>89</v>
      </c>
      <c r="E174" s="54">
        <v>5000606238</v>
      </c>
      <c r="F174" s="56">
        <v>24</v>
      </c>
      <c r="G174" s="54" t="s">
        <v>26</v>
      </c>
      <c r="H174" s="54" t="s">
        <v>84</v>
      </c>
      <c r="I174" s="54">
        <v>20</v>
      </c>
      <c r="J174" s="57">
        <v>130</v>
      </c>
      <c r="K174" s="57">
        <v>120</v>
      </c>
      <c r="L174" s="57">
        <v>110</v>
      </c>
      <c r="M174" s="57">
        <v>90</v>
      </c>
      <c r="N174" s="57">
        <v>80</v>
      </c>
      <c r="O174" s="57">
        <v>70</v>
      </c>
      <c r="P174" s="57">
        <v>70</v>
      </c>
      <c r="Q174" s="57">
        <v>60</v>
      </c>
      <c r="R174" s="57">
        <v>90</v>
      </c>
      <c r="S174" s="57">
        <v>90</v>
      </c>
      <c r="T174" s="57">
        <v>120</v>
      </c>
      <c r="U174" s="57">
        <v>140</v>
      </c>
    </row>
    <row r="175" spans="1:21" x14ac:dyDescent="0.2">
      <c r="A175" s="266" t="s">
        <v>172</v>
      </c>
      <c r="B175" s="267" t="s">
        <v>172</v>
      </c>
      <c r="C175" s="268" t="s">
        <v>172</v>
      </c>
      <c r="D175" s="98" t="s">
        <v>89</v>
      </c>
      <c r="E175" s="54">
        <v>5000614883</v>
      </c>
      <c r="F175" s="56">
        <v>24</v>
      </c>
      <c r="G175" s="54" t="s">
        <v>26</v>
      </c>
      <c r="H175" s="54" t="s">
        <v>84</v>
      </c>
      <c r="I175" s="54">
        <v>20</v>
      </c>
      <c r="J175" s="57">
        <v>608</v>
      </c>
      <c r="K175" s="57">
        <v>552</v>
      </c>
      <c r="L175" s="57">
        <v>545</v>
      </c>
      <c r="M175" s="57">
        <v>537</v>
      </c>
      <c r="N175" s="57">
        <v>620</v>
      </c>
      <c r="O175" s="57">
        <v>438</v>
      </c>
      <c r="P175" s="57">
        <v>216</v>
      </c>
      <c r="Q175" s="57">
        <v>194</v>
      </c>
      <c r="R175" s="57">
        <v>208</v>
      </c>
      <c r="S175" s="57">
        <v>254</v>
      </c>
      <c r="T175" s="57">
        <v>336</v>
      </c>
      <c r="U175" s="57">
        <v>295</v>
      </c>
    </row>
    <row r="176" spans="1:21" x14ac:dyDescent="0.2">
      <c r="A176" s="266" t="s">
        <v>172</v>
      </c>
      <c r="B176" s="267" t="s">
        <v>172</v>
      </c>
      <c r="C176" s="268" t="s">
        <v>172</v>
      </c>
      <c r="D176" s="98" t="s">
        <v>89</v>
      </c>
      <c r="E176" s="54">
        <v>5000639442</v>
      </c>
      <c r="F176" s="56">
        <v>24</v>
      </c>
      <c r="G176" s="54" t="s">
        <v>26</v>
      </c>
      <c r="H176" s="54" t="s">
        <v>84</v>
      </c>
      <c r="I176" s="54">
        <v>20</v>
      </c>
      <c r="J176" s="57">
        <v>1040</v>
      </c>
      <c r="K176" s="57">
        <v>1170</v>
      </c>
      <c r="L176" s="57">
        <v>1100</v>
      </c>
      <c r="M176" s="57">
        <v>960</v>
      </c>
      <c r="N176" s="57">
        <v>900</v>
      </c>
      <c r="O176" s="57">
        <v>880</v>
      </c>
      <c r="P176" s="57">
        <v>690</v>
      </c>
      <c r="Q176" s="57">
        <v>730</v>
      </c>
      <c r="R176" s="57">
        <v>750</v>
      </c>
      <c r="S176" s="57">
        <v>820</v>
      </c>
      <c r="T176" s="57">
        <v>1000</v>
      </c>
      <c r="U176" s="57">
        <v>1260</v>
      </c>
    </row>
    <row r="177" spans="1:21" x14ac:dyDescent="0.2">
      <c r="A177" s="266" t="s">
        <v>172</v>
      </c>
      <c r="B177" s="267" t="s">
        <v>172</v>
      </c>
      <c r="C177" s="268" t="s">
        <v>172</v>
      </c>
      <c r="D177" s="98" t="s">
        <v>89</v>
      </c>
      <c r="E177" s="54">
        <v>5000644279</v>
      </c>
      <c r="F177" s="56">
        <v>24</v>
      </c>
      <c r="G177" s="54" t="s">
        <v>26</v>
      </c>
      <c r="H177" s="54" t="s">
        <v>84</v>
      </c>
      <c r="I177" s="54">
        <v>20</v>
      </c>
      <c r="J177" s="57">
        <v>640</v>
      </c>
      <c r="K177" s="57">
        <v>620</v>
      </c>
      <c r="L177" s="57">
        <v>590</v>
      </c>
      <c r="M177" s="57">
        <v>550</v>
      </c>
      <c r="N177" s="57">
        <v>570</v>
      </c>
      <c r="O177" s="57">
        <v>520</v>
      </c>
      <c r="P177" s="57">
        <v>510</v>
      </c>
      <c r="Q177" s="57">
        <v>550</v>
      </c>
      <c r="R177" s="57">
        <v>560</v>
      </c>
      <c r="S177" s="57">
        <v>560</v>
      </c>
      <c r="T177" s="57">
        <v>640</v>
      </c>
      <c r="U177" s="57">
        <v>650</v>
      </c>
    </row>
    <row r="178" spans="1:21" x14ac:dyDescent="0.2">
      <c r="A178" s="266" t="s">
        <v>172</v>
      </c>
      <c r="B178" s="267" t="s">
        <v>172</v>
      </c>
      <c r="C178" s="268" t="s">
        <v>172</v>
      </c>
      <c r="D178" s="98" t="s">
        <v>89</v>
      </c>
      <c r="E178" s="54">
        <v>5000703517</v>
      </c>
      <c r="F178" s="56">
        <v>24</v>
      </c>
      <c r="G178" s="54" t="s">
        <v>26</v>
      </c>
      <c r="H178" s="54" t="s">
        <v>84</v>
      </c>
      <c r="I178" s="54">
        <v>20</v>
      </c>
      <c r="J178" s="57">
        <v>250</v>
      </c>
      <c r="K178" s="57">
        <v>240</v>
      </c>
      <c r="L178" s="57">
        <v>250</v>
      </c>
      <c r="M178" s="57">
        <v>240</v>
      </c>
      <c r="N178" s="57">
        <v>260</v>
      </c>
      <c r="O178" s="57">
        <v>240</v>
      </c>
      <c r="P178" s="57">
        <v>240</v>
      </c>
      <c r="Q178" s="57">
        <v>250</v>
      </c>
      <c r="R178" s="57">
        <v>250</v>
      </c>
      <c r="S178" s="57">
        <v>230</v>
      </c>
      <c r="T178" s="57">
        <v>260</v>
      </c>
      <c r="U178" s="57">
        <v>250</v>
      </c>
    </row>
    <row r="179" spans="1:21" x14ac:dyDescent="0.2">
      <c r="A179" s="266" t="s">
        <v>172</v>
      </c>
      <c r="B179" s="267" t="s">
        <v>172</v>
      </c>
      <c r="C179" s="268" t="s">
        <v>172</v>
      </c>
      <c r="D179" s="98" t="s">
        <v>89</v>
      </c>
      <c r="E179" s="54">
        <v>5000704106</v>
      </c>
      <c r="F179" s="56">
        <v>24</v>
      </c>
      <c r="G179" s="54" t="s">
        <v>26</v>
      </c>
      <c r="H179" s="54" t="s">
        <v>84</v>
      </c>
      <c r="I179" s="54">
        <v>20</v>
      </c>
      <c r="J179" s="57">
        <v>1630</v>
      </c>
      <c r="K179" s="57">
        <v>1220</v>
      </c>
      <c r="L179" s="57">
        <v>1160</v>
      </c>
      <c r="M179" s="57">
        <v>720</v>
      </c>
      <c r="N179" s="57">
        <v>610</v>
      </c>
      <c r="O179" s="57">
        <v>600</v>
      </c>
      <c r="P179" s="57">
        <v>620</v>
      </c>
      <c r="Q179" s="57">
        <v>570</v>
      </c>
      <c r="R179" s="57">
        <v>580</v>
      </c>
      <c r="S179" s="57">
        <v>810</v>
      </c>
      <c r="T179" s="57">
        <v>750</v>
      </c>
      <c r="U179" s="57">
        <v>1940</v>
      </c>
    </row>
    <row r="180" spans="1:21" x14ac:dyDescent="0.2">
      <c r="A180" s="266" t="s">
        <v>172</v>
      </c>
      <c r="B180" s="267" t="s">
        <v>172</v>
      </c>
      <c r="C180" s="268" t="s">
        <v>172</v>
      </c>
      <c r="D180" s="98" t="s">
        <v>89</v>
      </c>
      <c r="E180" s="54">
        <v>5000715172</v>
      </c>
      <c r="F180" s="56">
        <v>24</v>
      </c>
      <c r="G180" s="54" t="s">
        <v>26</v>
      </c>
      <c r="H180" s="54" t="s">
        <v>84</v>
      </c>
      <c r="I180" s="54">
        <v>20</v>
      </c>
      <c r="J180" s="57">
        <v>103.44</v>
      </c>
      <c r="K180" s="57">
        <v>96.77</v>
      </c>
      <c r="L180" s="57">
        <v>83.23</v>
      </c>
      <c r="M180" s="57">
        <v>70</v>
      </c>
      <c r="N180" s="57">
        <v>70</v>
      </c>
      <c r="O180" s="57">
        <v>50</v>
      </c>
      <c r="P180" s="57">
        <v>50</v>
      </c>
      <c r="Q180" s="57">
        <v>50</v>
      </c>
      <c r="R180" s="57">
        <v>70</v>
      </c>
      <c r="S180" s="57">
        <v>80</v>
      </c>
      <c r="T180" s="57">
        <v>120</v>
      </c>
      <c r="U180" s="57">
        <v>80</v>
      </c>
    </row>
    <row r="181" spans="1:21" x14ac:dyDescent="0.2">
      <c r="A181" s="266" t="s">
        <v>172</v>
      </c>
      <c r="B181" s="267" t="s">
        <v>172</v>
      </c>
      <c r="C181" s="268" t="s">
        <v>172</v>
      </c>
      <c r="D181" s="98" t="s">
        <v>89</v>
      </c>
      <c r="E181" s="54">
        <v>5000719831</v>
      </c>
      <c r="F181" s="56">
        <v>24</v>
      </c>
      <c r="G181" s="54" t="s">
        <v>26</v>
      </c>
      <c r="H181" s="54" t="s">
        <v>84</v>
      </c>
      <c r="I181" s="54">
        <v>20</v>
      </c>
      <c r="J181" s="57">
        <v>632</v>
      </c>
      <c r="K181" s="57">
        <v>596</v>
      </c>
      <c r="L181" s="57">
        <v>604</v>
      </c>
      <c r="M181" s="57">
        <v>162</v>
      </c>
      <c r="N181" s="57">
        <v>110</v>
      </c>
      <c r="O181" s="57">
        <v>99</v>
      </c>
      <c r="P181" s="57">
        <v>80</v>
      </c>
      <c r="Q181" s="57">
        <v>79</v>
      </c>
      <c r="R181" s="57">
        <v>85</v>
      </c>
      <c r="S181" s="57">
        <v>108</v>
      </c>
      <c r="T181" s="57">
        <v>438</v>
      </c>
      <c r="U181" s="57">
        <v>385</v>
      </c>
    </row>
    <row r="182" spans="1:21" x14ac:dyDescent="0.2">
      <c r="A182" s="266" t="s">
        <v>172</v>
      </c>
      <c r="B182" s="267" t="s">
        <v>172</v>
      </c>
      <c r="C182" s="268" t="s">
        <v>172</v>
      </c>
      <c r="D182" s="98" t="s">
        <v>89</v>
      </c>
      <c r="E182" s="54">
        <v>5000758055</v>
      </c>
      <c r="F182" s="55">
        <v>25</v>
      </c>
      <c r="G182" s="54" t="s">
        <v>25</v>
      </c>
      <c r="H182" s="54" t="s">
        <v>84</v>
      </c>
      <c r="I182" s="54">
        <v>20</v>
      </c>
      <c r="J182" s="57">
        <v>58800</v>
      </c>
      <c r="K182" s="57">
        <v>56760</v>
      </c>
      <c r="L182" s="57">
        <v>61440</v>
      </c>
      <c r="M182" s="57">
        <v>47880</v>
      </c>
      <c r="N182" s="57">
        <v>41880</v>
      </c>
      <c r="O182" s="57">
        <v>36960</v>
      </c>
      <c r="P182" s="57">
        <v>40320</v>
      </c>
      <c r="Q182" s="57">
        <v>36480</v>
      </c>
      <c r="R182" s="57">
        <v>37440</v>
      </c>
      <c r="S182" s="57">
        <v>38280</v>
      </c>
      <c r="T182" s="57">
        <v>46200</v>
      </c>
      <c r="U182" s="57">
        <v>58080</v>
      </c>
    </row>
    <row r="183" spans="1:21" x14ac:dyDescent="0.2">
      <c r="A183" s="266" t="s">
        <v>172</v>
      </c>
      <c r="B183" s="267" t="s">
        <v>172</v>
      </c>
      <c r="C183" s="268" t="s">
        <v>172</v>
      </c>
      <c r="D183" s="98" t="s">
        <v>89</v>
      </c>
      <c r="E183" s="54">
        <v>5000760475</v>
      </c>
      <c r="F183" s="56">
        <v>24</v>
      </c>
      <c r="G183" s="54" t="s">
        <v>26</v>
      </c>
      <c r="H183" s="54" t="s">
        <v>84</v>
      </c>
      <c r="I183" s="54">
        <v>20</v>
      </c>
      <c r="J183" s="57">
        <v>4280</v>
      </c>
      <c r="K183" s="57">
        <v>4840</v>
      </c>
      <c r="L183" s="57">
        <v>5360</v>
      </c>
      <c r="M183" s="57">
        <v>4200</v>
      </c>
      <c r="N183" s="57">
        <v>3720</v>
      </c>
      <c r="O183" s="57">
        <v>2800</v>
      </c>
      <c r="P183" s="57">
        <v>2520</v>
      </c>
      <c r="Q183" s="57">
        <v>2240</v>
      </c>
      <c r="R183" s="57">
        <v>2080</v>
      </c>
      <c r="S183" s="57">
        <v>2640</v>
      </c>
      <c r="T183" s="57">
        <v>4320</v>
      </c>
      <c r="U183" s="57">
        <v>5520</v>
      </c>
    </row>
    <row r="184" spans="1:21" x14ac:dyDescent="0.2">
      <c r="A184" s="266" t="s">
        <v>172</v>
      </c>
      <c r="B184" s="267" t="s">
        <v>172</v>
      </c>
      <c r="C184" s="268" t="s">
        <v>172</v>
      </c>
      <c r="D184" s="98" t="s">
        <v>89</v>
      </c>
      <c r="E184" s="54">
        <v>5000763672</v>
      </c>
      <c r="F184" s="56">
        <v>24</v>
      </c>
      <c r="G184" s="54" t="s">
        <v>26</v>
      </c>
      <c r="H184" s="54" t="s">
        <v>84</v>
      </c>
      <c r="I184" s="54">
        <v>20</v>
      </c>
      <c r="J184" s="57">
        <v>35</v>
      </c>
      <c r="K184" s="57">
        <v>30</v>
      </c>
      <c r="L184" s="57">
        <v>41</v>
      </c>
      <c r="M184" s="57">
        <v>21</v>
      </c>
      <c r="N184" s="57">
        <v>20</v>
      </c>
      <c r="O184" s="57">
        <v>23</v>
      </c>
      <c r="P184" s="57">
        <v>26</v>
      </c>
      <c r="Q184" s="57">
        <v>29</v>
      </c>
      <c r="R184" s="57">
        <v>28</v>
      </c>
      <c r="S184" s="57">
        <v>20</v>
      </c>
      <c r="T184" s="57">
        <v>16</v>
      </c>
      <c r="U184" s="57">
        <v>17</v>
      </c>
    </row>
    <row r="185" spans="1:21" x14ac:dyDescent="0.2">
      <c r="A185" s="266" t="s">
        <v>172</v>
      </c>
      <c r="B185" s="267" t="s">
        <v>172</v>
      </c>
      <c r="C185" s="268" t="s">
        <v>172</v>
      </c>
      <c r="D185" s="98" t="s">
        <v>89</v>
      </c>
      <c r="E185" s="54">
        <v>5000785271</v>
      </c>
      <c r="F185" s="56">
        <v>24</v>
      </c>
      <c r="G185" s="54" t="s">
        <v>26</v>
      </c>
      <c r="H185" s="54" t="s">
        <v>84</v>
      </c>
      <c r="I185" s="54">
        <v>20</v>
      </c>
      <c r="J185" s="57">
        <v>60</v>
      </c>
      <c r="K185" s="57">
        <v>50</v>
      </c>
      <c r="L185" s="57">
        <v>40</v>
      </c>
      <c r="M185" s="57">
        <v>40</v>
      </c>
      <c r="N185" s="57">
        <v>30</v>
      </c>
      <c r="O185" s="57">
        <v>30</v>
      </c>
      <c r="P185" s="57">
        <v>20</v>
      </c>
      <c r="Q185" s="57">
        <v>30</v>
      </c>
      <c r="R185" s="57">
        <v>40</v>
      </c>
      <c r="S185" s="57">
        <v>40</v>
      </c>
      <c r="T185" s="57">
        <v>50</v>
      </c>
      <c r="U185" s="57">
        <v>50</v>
      </c>
    </row>
    <row r="186" spans="1:21" x14ac:dyDescent="0.2">
      <c r="A186" s="266" t="s">
        <v>172</v>
      </c>
      <c r="B186" s="267" t="s">
        <v>172</v>
      </c>
      <c r="C186" s="268" t="s">
        <v>172</v>
      </c>
      <c r="D186" s="98" t="s">
        <v>89</v>
      </c>
      <c r="E186" s="54">
        <v>5000787297</v>
      </c>
      <c r="F186" s="56">
        <v>24</v>
      </c>
      <c r="G186" s="54" t="s">
        <v>19</v>
      </c>
      <c r="H186" s="54" t="s">
        <v>84</v>
      </c>
      <c r="I186" s="54">
        <v>20</v>
      </c>
      <c r="J186" s="57">
        <v>1210</v>
      </c>
      <c r="K186" s="57">
        <v>1160</v>
      </c>
      <c r="L186" s="57">
        <v>1080</v>
      </c>
      <c r="M186" s="57">
        <v>940</v>
      </c>
      <c r="N186" s="57">
        <v>950</v>
      </c>
      <c r="O186" s="57">
        <v>800</v>
      </c>
      <c r="P186" s="57">
        <v>790</v>
      </c>
      <c r="Q186" s="57">
        <v>850</v>
      </c>
      <c r="R186" s="57">
        <v>950</v>
      </c>
      <c r="S186" s="57">
        <v>960</v>
      </c>
      <c r="T186" s="57">
        <v>1180</v>
      </c>
      <c r="U186" s="57">
        <v>1200</v>
      </c>
    </row>
    <row r="187" spans="1:21" x14ac:dyDescent="0.2">
      <c r="A187" s="266" t="s">
        <v>172</v>
      </c>
      <c r="B187" s="267" t="s">
        <v>172</v>
      </c>
      <c r="C187" s="268" t="s">
        <v>172</v>
      </c>
      <c r="D187" s="98" t="s">
        <v>89</v>
      </c>
      <c r="E187" s="54">
        <v>5000793788</v>
      </c>
      <c r="F187" s="55">
        <v>25</v>
      </c>
      <c r="G187" s="54" t="s">
        <v>25</v>
      </c>
      <c r="H187" s="54" t="s">
        <v>84</v>
      </c>
      <c r="I187" s="54">
        <v>20</v>
      </c>
      <c r="J187" s="57">
        <v>120</v>
      </c>
      <c r="K187" s="57">
        <v>280</v>
      </c>
      <c r="L187" s="57">
        <v>120</v>
      </c>
      <c r="M187" s="57">
        <v>160</v>
      </c>
      <c r="N187" s="57">
        <v>160</v>
      </c>
      <c r="O187" s="57">
        <v>720</v>
      </c>
      <c r="P187" s="57">
        <v>680</v>
      </c>
      <c r="Q187" s="57">
        <v>1480</v>
      </c>
      <c r="R187" s="57">
        <v>1040</v>
      </c>
      <c r="S187" s="57">
        <v>2240</v>
      </c>
      <c r="T187" s="57">
        <v>680</v>
      </c>
      <c r="U187" s="57">
        <v>680</v>
      </c>
    </row>
    <row r="188" spans="1:21" x14ac:dyDescent="0.2">
      <c r="A188" s="266" t="s">
        <v>172</v>
      </c>
      <c r="B188" s="267" t="s">
        <v>172</v>
      </c>
      <c r="C188" s="268" t="s">
        <v>172</v>
      </c>
      <c r="D188" s="98" t="s">
        <v>89</v>
      </c>
      <c r="E188" s="54">
        <v>5000824728</v>
      </c>
      <c r="F188" s="56">
        <v>24</v>
      </c>
      <c r="G188" s="54" t="s">
        <v>26</v>
      </c>
      <c r="H188" s="54" t="s">
        <v>84</v>
      </c>
      <c r="I188" s="54">
        <v>20</v>
      </c>
      <c r="J188" s="57">
        <v>1486</v>
      </c>
      <c r="K188" s="57">
        <v>955</v>
      </c>
      <c r="L188" s="57">
        <v>1078</v>
      </c>
      <c r="M188" s="57">
        <v>572</v>
      </c>
      <c r="N188" s="57">
        <v>454</v>
      </c>
      <c r="O188" s="57">
        <v>512</v>
      </c>
      <c r="P188" s="57">
        <v>381</v>
      </c>
      <c r="Q188" s="57">
        <v>596</v>
      </c>
      <c r="R188" s="57">
        <v>809</v>
      </c>
      <c r="S188" s="57">
        <v>2049</v>
      </c>
      <c r="T188" s="57">
        <v>2677</v>
      </c>
      <c r="U188" s="57">
        <v>3429</v>
      </c>
    </row>
    <row r="189" spans="1:21" x14ac:dyDescent="0.2">
      <c r="A189" s="266" t="s">
        <v>172</v>
      </c>
      <c r="B189" s="267" t="s">
        <v>172</v>
      </c>
      <c r="C189" s="268" t="s">
        <v>172</v>
      </c>
      <c r="D189" s="98" t="s">
        <v>89</v>
      </c>
      <c r="E189" s="54">
        <v>5000858649</v>
      </c>
      <c r="F189" s="56">
        <v>24</v>
      </c>
      <c r="G189" s="54" t="s">
        <v>26</v>
      </c>
      <c r="H189" s="54" t="s">
        <v>84</v>
      </c>
      <c r="I189" s="54">
        <v>20</v>
      </c>
      <c r="J189" s="57">
        <v>277</v>
      </c>
      <c r="K189" s="57">
        <v>256</v>
      </c>
      <c r="L189" s="57">
        <v>261</v>
      </c>
      <c r="M189" s="57">
        <v>246</v>
      </c>
      <c r="N189" s="57">
        <v>269</v>
      </c>
      <c r="O189" s="57">
        <v>249</v>
      </c>
      <c r="P189" s="57">
        <v>217</v>
      </c>
      <c r="Q189" s="57">
        <v>195</v>
      </c>
      <c r="R189" s="57">
        <v>217</v>
      </c>
      <c r="S189" s="57">
        <v>229</v>
      </c>
      <c r="T189" s="57">
        <v>217</v>
      </c>
      <c r="U189" s="57">
        <v>243</v>
      </c>
    </row>
    <row r="190" spans="1:21" x14ac:dyDescent="0.2">
      <c r="A190" s="266" t="s">
        <v>172</v>
      </c>
      <c r="B190" s="267" t="s">
        <v>172</v>
      </c>
      <c r="C190" s="268" t="s">
        <v>172</v>
      </c>
      <c r="D190" s="98" t="s">
        <v>89</v>
      </c>
      <c r="E190" s="54">
        <v>5000864188</v>
      </c>
      <c r="F190" s="56">
        <v>24</v>
      </c>
      <c r="G190" s="54" t="s">
        <v>26</v>
      </c>
      <c r="H190" s="54" t="s">
        <v>84</v>
      </c>
      <c r="I190" s="54">
        <v>20</v>
      </c>
      <c r="J190" s="57">
        <v>130</v>
      </c>
      <c r="K190" s="57">
        <v>120</v>
      </c>
      <c r="L190" s="57">
        <v>110</v>
      </c>
      <c r="M190" s="57">
        <v>90</v>
      </c>
      <c r="N190" s="57">
        <v>80</v>
      </c>
      <c r="O190" s="57">
        <v>70</v>
      </c>
      <c r="P190" s="57">
        <v>60</v>
      </c>
      <c r="Q190" s="57">
        <v>70</v>
      </c>
      <c r="R190" s="57">
        <v>90</v>
      </c>
      <c r="S190" s="57">
        <v>90</v>
      </c>
      <c r="T190" s="57">
        <v>120</v>
      </c>
      <c r="U190" s="57">
        <v>130</v>
      </c>
    </row>
    <row r="191" spans="1:21" x14ac:dyDescent="0.2">
      <c r="A191" s="266" t="s">
        <v>172</v>
      </c>
      <c r="B191" s="267" t="s">
        <v>172</v>
      </c>
      <c r="C191" s="268" t="s">
        <v>172</v>
      </c>
      <c r="D191" s="98" t="s">
        <v>89</v>
      </c>
      <c r="E191" s="54">
        <v>5000869658</v>
      </c>
      <c r="F191" s="56">
        <v>24</v>
      </c>
      <c r="G191" s="54" t="s">
        <v>26</v>
      </c>
      <c r="H191" s="54" t="s">
        <v>84</v>
      </c>
      <c r="I191" s="54">
        <v>20</v>
      </c>
      <c r="J191" s="57">
        <v>322</v>
      </c>
      <c r="K191" s="57">
        <v>322</v>
      </c>
      <c r="L191" s="57">
        <v>348</v>
      </c>
      <c r="M191" s="57">
        <v>242</v>
      </c>
      <c r="N191" s="57">
        <v>159</v>
      </c>
      <c r="O191" s="57">
        <v>134</v>
      </c>
      <c r="P191" s="57">
        <v>134</v>
      </c>
      <c r="Q191" s="57">
        <v>142</v>
      </c>
      <c r="R191" s="57">
        <v>142</v>
      </c>
      <c r="S191" s="57">
        <v>131</v>
      </c>
      <c r="T191" s="57">
        <v>201</v>
      </c>
      <c r="U191" s="57">
        <v>250</v>
      </c>
    </row>
    <row r="192" spans="1:21" x14ac:dyDescent="0.2">
      <c r="A192" s="266" t="s">
        <v>172</v>
      </c>
      <c r="B192" s="267" t="s">
        <v>172</v>
      </c>
      <c r="C192" s="268" t="s">
        <v>172</v>
      </c>
      <c r="D192" s="98" t="s">
        <v>89</v>
      </c>
      <c r="E192" s="54">
        <v>5000870459</v>
      </c>
      <c r="F192" s="56">
        <v>24</v>
      </c>
      <c r="G192" s="54" t="s">
        <v>26</v>
      </c>
      <c r="H192" s="54" t="s">
        <v>84</v>
      </c>
      <c r="I192" s="54">
        <v>20</v>
      </c>
      <c r="J192" s="57">
        <v>1841</v>
      </c>
      <c r="K192" s="57">
        <v>1862</v>
      </c>
      <c r="L192" s="57">
        <v>2035</v>
      </c>
      <c r="M192" s="57">
        <v>1617</v>
      </c>
      <c r="N192" s="57">
        <v>1484</v>
      </c>
      <c r="O192" s="57">
        <v>750</v>
      </c>
      <c r="P192" s="57">
        <v>766</v>
      </c>
      <c r="Q192" s="57">
        <v>761</v>
      </c>
      <c r="R192" s="57">
        <v>710</v>
      </c>
      <c r="S192" s="57">
        <v>585</v>
      </c>
      <c r="T192" s="57">
        <v>890</v>
      </c>
      <c r="U192" s="57">
        <v>1581</v>
      </c>
    </row>
    <row r="193" spans="1:21" x14ac:dyDescent="0.2">
      <c r="A193" s="266" t="s">
        <v>172</v>
      </c>
      <c r="B193" s="267" t="s">
        <v>172</v>
      </c>
      <c r="C193" s="268" t="s">
        <v>172</v>
      </c>
      <c r="D193" s="98" t="s">
        <v>89</v>
      </c>
      <c r="E193" s="54">
        <v>5000872959</v>
      </c>
      <c r="F193" s="56">
        <v>24</v>
      </c>
      <c r="G193" s="54" t="s">
        <v>26</v>
      </c>
      <c r="H193" s="54" t="s">
        <v>84</v>
      </c>
      <c r="I193" s="54">
        <v>20</v>
      </c>
      <c r="J193" s="57">
        <v>860</v>
      </c>
      <c r="K193" s="57">
        <v>910</v>
      </c>
      <c r="L193" s="57">
        <v>1290</v>
      </c>
      <c r="M193" s="57">
        <v>1930</v>
      </c>
      <c r="N193" s="57">
        <v>2040</v>
      </c>
      <c r="O193" s="57">
        <v>2120</v>
      </c>
      <c r="P193" s="57">
        <v>1900</v>
      </c>
      <c r="Q193" s="57">
        <v>1950</v>
      </c>
      <c r="R193" s="57">
        <v>2040</v>
      </c>
      <c r="S193" s="57">
        <v>1430</v>
      </c>
      <c r="T193" s="57">
        <v>1760</v>
      </c>
      <c r="U193" s="57">
        <v>1970</v>
      </c>
    </row>
    <row r="194" spans="1:21" x14ac:dyDescent="0.2">
      <c r="A194" s="266" t="s">
        <v>172</v>
      </c>
      <c r="B194" s="267" t="s">
        <v>172</v>
      </c>
      <c r="C194" s="268" t="s">
        <v>172</v>
      </c>
      <c r="D194" s="98" t="s">
        <v>89</v>
      </c>
      <c r="E194" s="54">
        <v>5000875195</v>
      </c>
      <c r="F194" s="56">
        <v>24</v>
      </c>
      <c r="G194" s="54" t="s">
        <v>26</v>
      </c>
      <c r="H194" s="54" t="s">
        <v>84</v>
      </c>
      <c r="I194" s="54">
        <v>20</v>
      </c>
      <c r="J194" s="57">
        <v>496</v>
      </c>
      <c r="K194" s="57">
        <v>442</v>
      </c>
      <c r="L194" s="57">
        <v>441</v>
      </c>
      <c r="M194" s="57">
        <v>411</v>
      </c>
      <c r="N194" s="57">
        <v>442</v>
      </c>
      <c r="O194" s="57">
        <v>418</v>
      </c>
      <c r="P194" s="57">
        <v>438</v>
      </c>
      <c r="Q194" s="57">
        <v>419</v>
      </c>
      <c r="R194" s="57">
        <v>452</v>
      </c>
      <c r="S194" s="57">
        <v>454</v>
      </c>
      <c r="T194" s="57">
        <v>441</v>
      </c>
      <c r="U194" s="57">
        <v>450</v>
      </c>
    </row>
    <row r="195" spans="1:21" x14ac:dyDescent="0.2">
      <c r="A195" s="266" t="s">
        <v>172</v>
      </c>
      <c r="B195" s="267" t="s">
        <v>172</v>
      </c>
      <c r="C195" s="268" t="s">
        <v>172</v>
      </c>
      <c r="D195" s="98" t="s">
        <v>89</v>
      </c>
      <c r="E195" s="54">
        <v>5000876298</v>
      </c>
      <c r="F195" s="55">
        <v>25</v>
      </c>
      <c r="G195" s="54" t="s">
        <v>25</v>
      </c>
      <c r="H195" s="54" t="s">
        <v>84</v>
      </c>
      <c r="I195" s="54">
        <v>20</v>
      </c>
      <c r="J195" s="57">
        <v>35280</v>
      </c>
      <c r="K195" s="57">
        <v>35600</v>
      </c>
      <c r="L195" s="57">
        <v>37400</v>
      </c>
      <c r="M195" s="57">
        <v>34040</v>
      </c>
      <c r="N195" s="57">
        <v>39280</v>
      </c>
      <c r="O195" s="57">
        <v>38560</v>
      </c>
      <c r="P195" s="57">
        <v>42640</v>
      </c>
      <c r="Q195" s="57">
        <v>39400</v>
      </c>
      <c r="R195" s="57">
        <v>38080</v>
      </c>
      <c r="S195" s="57">
        <v>35520</v>
      </c>
      <c r="T195" s="57">
        <v>33280</v>
      </c>
      <c r="U195" s="57">
        <v>38320</v>
      </c>
    </row>
    <row r="196" spans="1:21" x14ac:dyDescent="0.2">
      <c r="A196" s="266" t="s">
        <v>172</v>
      </c>
      <c r="B196" s="267" t="s">
        <v>172</v>
      </c>
      <c r="C196" s="268" t="s">
        <v>172</v>
      </c>
      <c r="D196" s="98" t="s">
        <v>89</v>
      </c>
      <c r="E196" s="54">
        <v>5000888996</v>
      </c>
      <c r="F196" s="56">
        <v>24</v>
      </c>
      <c r="G196" s="54" t="s">
        <v>26</v>
      </c>
      <c r="H196" s="54" t="s">
        <v>84</v>
      </c>
      <c r="I196" s="54">
        <v>20</v>
      </c>
      <c r="J196" s="57">
        <v>517</v>
      </c>
      <c r="K196" s="57">
        <v>547</v>
      </c>
      <c r="L196" s="57">
        <v>796</v>
      </c>
      <c r="M196" s="57">
        <v>518</v>
      </c>
      <c r="N196" s="57">
        <v>613</v>
      </c>
      <c r="O196" s="57">
        <v>926</v>
      </c>
      <c r="P196" s="57">
        <v>958</v>
      </c>
      <c r="Q196" s="57">
        <v>865</v>
      </c>
      <c r="R196" s="57">
        <v>972</v>
      </c>
      <c r="S196" s="57">
        <v>970</v>
      </c>
      <c r="T196" s="57">
        <v>464</v>
      </c>
      <c r="U196" s="57">
        <v>1016</v>
      </c>
    </row>
    <row r="197" spans="1:21" x14ac:dyDescent="0.2">
      <c r="A197" s="266" t="s">
        <v>172</v>
      </c>
      <c r="B197" s="267" t="s">
        <v>172</v>
      </c>
      <c r="C197" s="268" t="s">
        <v>172</v>
      </c>
      <c r="D197" s="98" t="s">
        <v>89</v>
      </c>
      <c r="E197" s="54">
        <v>5000894235</v>
      </c>
      <c r="F197" s="56">
        <v>24</v>
      </c>
      <c r="G197" s="54" t="s">
        <v>26</v>
      </c>
      <c r="H197" s="54" t="s">
        <v>84</v>
      </c>
      <c r="I197" s="54">
        <v>20</v>
      </c>
      <c r="J197" s="57">
        <v>10700</v>
      </c>
      <c r="K197" s="57">
        <v>9380</v>
      </c>
      <c r="L197" s="57">
        <v>10330</v>
      </c>
      <c r="M197" s="57">
        <v>10080</v>
      </c>
      <c r="N197" s="57">
        <v>10860</v>
      </c>
      <c r="O197" s="57">
        <v>12400</v>
      </c>
      <c r="P197" s="57">
        <v>16840</v>
      </c>
      <c r="Q197" s="57">
        <v>15310</v>
      </c>
      <c r="R197" s="57">
        <v>14570</v>
      </c>
      <c r="S197" s="57">
        <v>11070</v>
      </c>
      <c r="T197" s="57">
        <v>10770</v>
      </c>
      <c r="U197" s="57">
        <v>10420</v>
      </c>
    </row>
    <row r="198" spans="1:21" x14ac:dyDescent="0.2">
      <c r="A198" s="266" t="s">
        <v>172</v>
      </c>
      <c r="B198" s="267" t="s">
        <v>172</v>
      </c>
      <c r="C198" s="268" t="s">
        <v>172</v>
      </c>
      <c r="D198" s="98" t="s">
        <v>89</v>
      </c>
      <c r="E198" s="54">
        <v>5000894431</v>
      </c>
      <c r="F198" s="56">
        <v>24</v>
      </c>
      <c r="G198" s="54" t="s">
        <v>26</v>
      </c>
      <c r="H198" s="54" t="s">
        <v>84</v>
      </c>
      <c r="I198" s="54">
        <v>20</v>
      </c>
      <c r="J198" s="57"/>
      <c r="K198" s="57"/>
      <c r="L198" s="57"/>
      <c r="M198" s="57"/>
      <c r="N198" s="57">
        <v>10</v>
      </c>
      <c r="O198" s="57">
        <v>10</v>
      </c>
      <c r="P198" s="57">
        <v>30</v>
      </c>
      <c r="Q198" s="57">
        <v>30</v>
      </c>
      <c r="R198" s="57">
        <v>30</v>
      </c>
      <c r="S198" s="57">
        <v>30</v>
      </c>
      <c r="T198" s="57">
        <v>30</v>
      </c>
      <c r="U198" s="57">
        <v>10</v>
      </c>
    </row>
    <row r="199" spans="1:21" x14ac:dyDescent="0.2">
      <c r="A199" s="266" t="s">
        <v>172</v>
      </c>
      <c r="B199" s="267" t="s">
        <v>172</v>
      </c>
      <c r="C199" s="268" t="s">
        <v>172</v>
      </c>
      <c r="D199" s="98" t="s">
        <v>89</v>
      </c>
      <c r="E199" s="54">
        <v>5000898098</v>
      </c>
      <c r="F199" s="56">
        <v>24</v>
      </c>
      <c r="G199" s="54" t="s">
        <v>26</v>
      </c>
      <c r="H199" s="54" t="s">
        <v>84</v>
      </c>
      <c r="I199" s="54">
        <v>20</v>
      </c>
      <c r="J199" s="57">
        <v>60</v>
      </c>
      <c r="K199" s="57">
        <v>61</v>
      </c>
      <c r="L199" s="57">
        <v>60</v>
      </c>
      <c r="M199" s="57">
        <v>58</v>
      </c>
      <c r="N199" s="57">
        <v>65</v>
      </c>
      <c r="O199" s="57">
        <v>61</v>
      </c>
      <c r="P199" s="57">
        <v>61</v>
      </c>
      <c r="Q199" s="57">
        <v>63</v>
      </c>
      <c r="R199" s="57">
        <v>63</v>
      </c>
      <c r="S199" s="57">
        <v>58</v>
      </c>
      <c r="T199" s="57">
        <v>65</v>
      </c>
      <c r="U199" s="57">
        <v>63</v>
      </c>
    </row>
    <row r="200" spans="1:21" x14ac:dyDescent="0.2">
      <c r="A200" s="266" t="s">
        <v>172</v>
      </c>
      <c r="B200" s="267" t="s">
        <v>172</v>
      </c>
      <c r="C200" s="268" t="s">
        <v>172</v>
      </c>
      <c r="D200" s="98" t="s">
        <v>89</v>
      </c>
      <c r="E200" s="54">
        <v>5000899817</v>
      </c>
      <c r="F200" s="56">
        <v>24</v>
      </c>
      <c r="G200" s="54" t="s">
        <v>26</v>
      </c>
      <c r="H200" s="54" t="s">
        <v>84</v>
      </c>
      <c r="I200" s="54">
        <v>20</v>
      </c>
      <c r="J200" s="57">
        <v>830</v>
      </c>
      <c r="K200" s="57">
        <v>760</v>
      </c>
      <c r="L200" s="57">
        <v>700</v>
      </c>
      <c r="M200" s="57">
        <v>570</v>
      </c>
      <c r="N200" s="57">
        <v>530</v>
      </c>
      <c r="O200" s="57">
        <v>420</v>
      </c>
      <c r="P200" s="57">
        <v>390</v>
      </c>
      <c r="Q200" s="57">
        <v>430</v>
      </c>
      <c r="R200" s="57">
        <v>510</v>
      </c>
      <c r="S200" s="57">
        <v>580</v>
      </c>
      <c r="T200" s="57">
        <v>740</v>
      </c>
      <c r="U200" s="57">
        <v>790</v>
      </c>
    </row>
    <row r="201" spans="1:21" x14ac:dyDescent="0.2">
      <c r="A201" s="266" t="s">
        <v>172</v>
      </c>
      <c r="B201" s="267" t="s">
        <v>172</v>
      </c>
      <c r="C201" s="268" t="s">
        <v>172</v>
      </c>
      <c r="D201" s="98" t="s">
        <v>89</v>
      </c>
      <c r="E201" s="54">
        <v>5000904316</v>
      </c>
      <c r="F201" s="56">
        <v>24</v>
      </c>
      <c r="G201" s="54" t="s">
        <v>26</v>
      </c>
      <c r="H201" s="54" t="s">
        <v>84</v>
      </c>
      <c r="I201" s="54">
        <v>20</v>
      </c>
      <c r="J201" s="57">
        <v>1880</v>
      </c>
      <c r="K201" s="57">
        <v>1740</v>
      </c>
      <c r="L201" s="57">
        <v>1570</v>
      </c>
      <c r="M201" s="57">
        <v>1330</v>
      </c>
      <c r="N201" s="57">
        <v>1310</v>
      </c>
      <c r="O201" s="57">
        <v>1140</v>
      </c>
      <c r="P201" s="57">
        <v>1070</v>
      </c>
      <c r="Q201" s="57">
        <v>1160</v>
      </c>
      <c r="R201" s="57">
        <v>1330</v>
      </c>
      <c r="S201" s="57">
        <v>1430</v>
      </c>
      <c r="T201" s="57">
        <v>1810</v>
      </c>
      <c r="U201" s="57">
        <v>1900</v>
      </c>
    </row>
    <row r="202" spans="1:21" x14ac:dyDescent="0.2">
      <c r="A202" s="266" t="s">
        <v>172</v>
      </c>
      <c r="B202" s="267" t="s">
        <v>172</v>
      </c>
      <c r="C202" s="268" t="s">
        <v>172</v>
      </c>
      <c r="D202" s="98" t="s">
        <v>89</v>
      </c>
      <c r="E202" s="54">
        <v>5000905383</v>
      </c>
      <c r="F202" s="55">
        <v>25</v>
      </c>
      <c r="G202" s="54" t="s">
        <v>25</v>
      </c>
      <c r="H202" s="54" t="s">
        <v>84</v>
      </c>
      <c r="I202" s="54">
        <v>20</v>
      </c>
      <c r="J202" s="57">
        <v>38640</v>
      </c>
      <c r="K202" s="57">
        <v>41640</v>
      </c>
      <c r="L202" s="57">
        <v>41640</v>
      </c>
      <c r="M202" s="57">
        <v>36960</v>
      </c>
      <c r="N202" s="57">
        <v>35640</v>
      </c>
      <c r="O202" s="57">
        <v>36960</v>
      </c>
      <c r="P202" s="57">
        <v>43320</v>
      </c>
      <c r="Q202" s="57">
        <v>51480</v>
      </c>
      <c r="R202" s="57">
        <v>49560</v>
      </c>
      <c r="S202" s="57">
        <v>40080</v>
      </c>
      <c r="T202" s="57">
        <v>38040</v>
      </c>
      <c r="U202" s="57">
        <v>38640</v>
      </c>
    </row>
    <row r="203" spans="1:21" x14ac:dyDescent="0.2">
      <c r="A203" s="266" t="s">
        <v>172</v>
      </c>
      <c r="B203" s="267" t="s">
        <v>172</v>
      </c>
      <c r="C203" s="268" t="s">
        <v>172</v>
      </c>
      <c r="D203" s="98" t="s">
        <v>89</v>
      </c>
      <c r="E203" s="54">
        <v>5000906721</v>
      </c>
      <c r="F203" s="56">
        <v>24</v>
      </c>
      <c r="G203" s="54" t="s">
        <v>26</v>
      </c>
      <c r="H203" s="54" t="s">
        <v>84</v>
      </c>
      <c r="I203" s="54">
        <v>20</v>
      </c>
      <c r="J203" s="57">
        <v>472.27</v>
      </c>
      <c r="K203" s="57">
        <v>440</v>
      </c>
      <c r="L203" s="57">
        <v>400</v>
      </c>
      <c r="M203" s="57">
        <v>340</v>
      </c>
      <c r="N203" s="57">
        <v>310</v>
      </c>
      <c r="O203" s="57">
        <v>240</v>
      </c>
      <c r="P203" s="57">
        <v>389.03</v>
      </c>
      <c r="Q203" s="57">
        <v>100.97</v>
      </c>
      <c r="R203" s="57">
        <v>320</v>
      </c>
      <c r="S203" s="57">
        <v>380</v>
      </c>
      <c r="T203" s="57">
        <v>420</v>
      </c>
      <c r="U203" s="57">
        <v>520</v>
      </c>
    </row>
    <row r="204" spans="1:21" x14ac:dyDescent="0.2">
      <c r="A204" s="266" t="s">
        <v>172</v>
      </c>
      <c r="B204" s="267" t="s">
        <v>172</v>
      </c>
      <c r="C204" s="268" t="s">
        <v>172</v>
      </c>
      <c r="D204" s="98" t="s">
        <v>89</v>
      </c>
      <c r="E204" s="54">
        <v>5000908878</v>
      </c>
      <c r="F204" s="56">
        <v>24</v>
      </c>
      <c r="G204" s="54" t="s">
        <v>26</v>
      </c>
      <c r="H204" s="54" t="s">
        <v>84</v>
      </c>
      <c r="I204" s="54">
        <v>20</v>
      </c>
      <c r="J204" s="57">
        <v>161.964</v>
      </c>
      <c r="K204" s="57">
        <v>142.19399999999999</v>
      </c>
      <c r="L204" s="57">
        <v>126.633</v>
      </c>
      <c r="M204" s="57">
        <v>108</v>
      </c>
      <c r="N204" s="57">
        <v>99.096999999999994</v>
      </c>
      <c r="O204" s="57"/>
      <c r="P204" s="57">
        <v>23.821000000000002</v>
      </c>
      <c r="Q204" s="57"/>
      <c r="R204" s="57"/>
      <c r="S204" s="57"/>
      <c r="T204" s="57"/>
      <c r="U204" s="57"/>
    </row>
    <row r="205" spans="1:21" x14ac:dyDescent="0.2">
      <c r="A205" s="266" t="s">
        <v>172</v>
      </c>
      <c r="B205" s="267" t="s">
        <v>172</v>
      </c>
      <c r="C205" s="268" t="s">
        <v>172</v>
      </c>
      <c r="D205" s="98" t="s">
        <v>89</v>
      </c>
      <c r="E205" s="54">
        <v>5000909782</v>
      </c>
      <c r="F205" s="56">
        <v>24</v>
      </c>
      <c r="G205" s="54" t="s">
        <v>26</v>
      </c>
      <c r="H205" s="54" t="s">
        <v>84</v>
      </c>
      <c r="I205" s="54">
        <v>20</v>
      </c>
      <c r="J205" s="57">
        <v>6020</v>
      </c>
      <c r="K205" s="57">
        <v>5640</v>
      </c>
      <c r="L205" s="57">
        <v>5830</v>
      </c>
      <c r="M205" s="57">
        <v>5800</v>
      </c>
      <c r="N205" s="57">
        <v>5570</v>
      </c>
      <c r="O205" s="57">
        <v>5050</v>
      </c>
      <c r="P205" s="57">
        <v>5610</v>
      </c>
      <c r="Q205" s="57">
        <v>4990</v>
      </c>
      <c r="R205" s="57">
        <v>5890</v>
      </c>
      <c r="S205" s="57">
        <v>5560</v>
      </c>
      <c r="T205" s="57">
        <v>5370</v>
      </c>
      <c r="U205" s="57">
        <v>6380</v>
      </c>
    </row>
    <row r="206" spans="1:21" x14ac:dyDescent="0.2">
      <c r="A206" s="266" t="s">
        <v>172</v>
      </c>
      <c r="B206" s="267" t="s">
        <v>172</v>
      </c>
      <c r="C206" s="268" t="s">
        <v>172</v>
      </c>
      <c r="D206" s="98" t="s">
        <v>89</v>
      </c>
      <c r="E206" s="54">
        <v>5000925577</v>
      </c>
      <c r="F206" s="56">
        <v>24</v>
      </c>
      <c r="G206" s="54" t="s">
        <v>26</v>
      </c>
      <c r="H206" s="54" t="s">
        <v>84</v>
      </c>
      <c r="I206" s="54">
        <v>20</v>
      </c>
      <c r="J206" s="57">
        <v>702</v>
      </c>
      <c r="K206" s="57">
        <v>594</v>
      </c>
      <c r="L206" s="57">
        <v>685</v>
      </c>
      <c r="M206" s="57">
        <v>699</v>
      </c>
      <c r="N206" s="57">
        <v>673</v>
      </c>
      <c r="O206" s="57">
        <v>702</v>
      </c>
      <c r="P206" s="57">
        <v>845</v>
      </c>
      <c r="Q206" s="57">
        <v>735</v>
      </c>
      <c r="R206" s="57">
        <v>768</v>
      </c>
      <c r="S206" s="57">
        <v>810</v>
      </c>
      <c r="T206" s="57">
        <v>812</v>
      </c>
      <c r="U206" s="57">
        <v>858</v>
      </c>
    </row>
    <row r="207" spans="1:21" x14ac:dyDescent="0.2">
      <c r="A207" s="266" t="s">
        <v>172</v>
      </c>
      <c r="B207" s="267" t="s">
        <v>172</v>
      </c>
      <c r="C207" s="268" t="s">
        <v>172</v>
      </c>
      <c r="D207" s="98" t="s">
        <v>89</v>
      </c>
      <c r="E207" s="54">
        <v>5000926003</v>
      </c>
      <c r="F207" s="56">
        <v>24</v>
      </c>
      <c r="G207" s="54" t="s">
        <v>26</v>
      </c>
      <c r="H207" s="54" t="s">
        <v>84</v>
      </c>
      <c r="I207" s="54">
        <v>20</v>
      </c>
      <c r="J207" s="57">
        <v>640</v>
      </c>
      <c r="K207" s="57">
        <v>560</v>
      </c>
      <c r="L207" s="57">
        <v>560</v>
      </c>
      <c r="M207" s="57">
        <v>490</v>
      </c>
      <c r="N207" s="57">
        <v>500</v>
      </c>
      <c r="O207" s="57">
        <v>440</v>
      </c>
      <c r="P207" s="57">
        <v>450</v>
      </c>
      <c r="Q207" s="57">
        <v>430</v>
      </c>
      <c r="R207" s="57">
        <v>500</v>
      </c>
      <c r="S207" s="57">
        <v>540</v>
      </c>
      <c r="T207" s="57">
        <v>570</v>
      </c>
      <c r="U207" s="57">
        <v>670</v>
      </c>
    </row>
    <row r="208" spans="1:21" x14ac:dyDescent="0.2">
      <c r="A208" s="266" t="s">
        <v>172</v>
      </c>
      <c r="B208" s="267" t="s">
        <v>172</v>
      </c>
      <c r="C208" s="268" t="s">
        <v>172</v>
      </c>
      <c r="D208" s="98" t="s">
        <v>89</v>
      </c>
      <c r="E208" s="54">
        <v>5000935595</v>
      </c>
      <c r="F208" s="56">
        <v>24</v>
      </c>
      <c r="G208" s="54" t="s">
        <v>26</v>
      </c>
      <c r="H208" s="54" t="s">
        <v>84</v>
      </c>
      <c r="I208" s="54">
        <v>20</v>
      </c>
      <c r="J208" s="57">
        <v>2280</v>
      </c>
      <c r="K208" s="57">
        <v>2160</v>
      </c>
      <c r="L208" s="57">
        <v>2280</v>
      </c>
      <c r="M208" s="57">
        <v>2482.7600000000002</v>
      </c>
      <c r="N208" s="57">
        <v>1197.24</v>
      </c>
      <c r="O208" s="57">
        <v>1653.32</v>
      </c>
      <c r="P208" s="57">
        <v>946.68</v>
      </c>
      <c r="Q208" s="57">
        <v>1040</v>
      </c>
      <c r="R208" s="57">
        <v>1360</v>
      </c>
      <c r="S208" s="57">
        <v>1280</v>
      </c>
      <c r="T208" s="57">
        <v>1880</v>
      </c>
      <c r="U208" s="57">
        <v>2120</v>
      </c>
    </row>
    <row r="209" spans="1:21" x14ac:dyDescent="0.2">
      <c r="A209" s="266" t="s">
        <v>172</v>
      </c>
      <c r="B209" s="267" t="s">
        <v>172</v>
      </c>
      <c r="C209" s="268" t="s">
        <v>172</v>
      </c>
      <c r="D209" s="98" t="s">
        <v>89</v>
      </c>
      <c r="E209" s="54">
        <v>5000945819</v>
      </c>
      <c r="F209" s="56">
        <v>24</v>
      </c>
      <c r="G209" s="54" t="s">
        <v>26</v>
      </c>
      <c r="H209" s="54" t="s">
        <v>84</v>
      </c>
      <c r="I209" s="54">
        <v>20</v>
      </c>
      <c r="J209" s="57">
        <v>1563</v>
      </c>
      <c r="K209" s="57">
        <v>1310</v>
      </c>
      <c r="L209" s="57">
        <v>1180</v>
      </c>
      <c r="M209" s="57">
        <v>1032</v>
      </c>
      <c r="N209" s="57">
        <v>575</v>
      </c>
      <c r="O209" s="57">
        <v>396</v>
      </c>
      <c r="P209" s="57">
        <v>214</v>
      </c>
      <c r="Q209" s="57">
        <v>163</v>
      </c>
      <c r="R209" s="57">
        <v>207</v>
      </c>
      <c r="S209" s="57">
        <v>333</v>
      </c>
      <c r="T209" s="57">
        <v>806</v>
      </c>
      <c r="U209" s="57">
        <v>1087</v>
      </c>
    </row>
    <row r="210" spans="1:21" x14ac:dyDescent="0.2">
      <c r="A210" s="266" t="s">
        <v>172</v>
      </c>
      <c r="B210" s="267" t="s">
        <v>172</v>
      </c>
      <c r="C210" s="268" t="s">
        <v>172</v>
      </c>
      <c r="D210" s="98" t="s">
        <v>89</v>
      </c>
      <c r="E210" s="54">
        <v>5000977646</v>
      </c>
      <c r="F210" s="56">
        <v>24</v>
      </c>
      <c r="G210" s="54" t="s">
        <v>26</v>
      </c>
      <c r="H210" s="54" t="s">
        <v>84</v>
      </c>
      <c r="I210" s="54">
        <v>20</v>
      </c>
      <c r="J210" s="57">
        <v>1124</v>
      </c>
      <c r="K210" s="57">
        <v>1060</v>
      </c>
      <c r="L210" s="57">
        <v>968</v>
      </c>
      <c r="M210" s="57">
        <v>839</v>
      </c>
      <c r="N210" s="57">
        <v>828</v>
      </c>
      <c r="O210" s="57">
        <v>705</v>
      </c>
      <c r="P210" s="57">
        <v>687</v>
      </c>
      <c r="Q210" s="57">
        <v>745</v>
      </c>
      <c r="R210" s="57">
        <v>830</v>
      </c>
      <c r="S210" s="57">
        <v>870</v>
      </c>
      <c r="T210" s="57">
        <v>1083</v>
      </c>
      <c r="U210" s="57">
        <v>1136</v>
      </c>
    </row>
    <row r="211" spans="1:21" x14ac:dyDescent="0.2">
      <c r="A211" s="266" t="s">
        <v>172</v>
      </c>
      <c r="B211" s="267" t="s">
        <v>172</v>
      </c>
      <c r="C211" s="268" t="s">
        <v>172</v>
      </c>
      <c r="D211" s="98" t="s">
        <v>89</v>
      </c>
      <c r="E211" s="54">
        <v>5000978324</v>
      </c>
      <c r="F211" s="56">
        <v>24</v>
      </c>
      <c r="G211" s="54" t="s">
        <v>26</v>
      </c>
      <c r="H211" s="54" t="s">
        <v>84</v>
      </c>
      <c r="I211" s="54">
        <v>20</v>
      </c>
      <c r="J211" s="57">
        <v>310</v>
      </c>
      <c r="K211" s="57">
        <v>260</v>
      </c>
      <c r="L211" s="57">
        <v>250</v>
      </c>
      <c r="M211" s="57">
        <v>210</v>
      </c>
      <c r="N211" s="57">
        <v>190</v>
      </c>
      <c r="O211" s="57">
        <v>140</v>
      </c>
      <c r="P211" s="57">
        <v>150</v>
      </c>
      <c r="Q211" s="57">
        <v>150</v>
      </c>
      <c r="R211" s="57">
        <v>190</v>
      </c>
      <c r="S211" s="57">
        <v>230</v>
      </c>
      <c r="T211" s="57">
        <v>260</v>
      </c>
      <c r="U211" s="57">
        <v>320</v>
      </c>
    </row>
    <row r="212" spans="1:21" x14ac:dyDescent="0.2">
      <c r="A212" s="266" t="s">
        <v>172</v>
      </c>
      <c r="B212" s="267" t="s">
        <v>172</v>
      </c>
      <c r="C212" s="268" t="s">
        <v>172</v>
      </c>
      <c r="D212" s="98" t="s">
        <v>89</v>
      </c>
      <c r="E212" s="54">
        <v>5000983211</v>
      </c>
      <c r="F212" s="56">
        <v>24</v>
      </c>
      <c r="G212" s="54" t="s">
        <v>26</v>
      </c>
      <c r="H212" s="54" t="s">
        <v>84</v>
      </c>
      <c r="I212" s="54">
        <v>20</v>
      </c>
      <c r="J212" s="57">
        <v>246</v>
      </c>
      <c r="K212" s="57">
        <v>269</v>
      </c>
      <c r="L212" s="57">
        <v>246</v>
      </c>
      <c r="M212" s="57">
        <v>234</v>
      </c>
      <c r="N212" s="57">
        <v>255</v>
      </c>
      <c r="O212" s="57">
        <v>275</v>
      </c>
      <c r="P212" s="57">
        <v>237</v>
      </c>
      <c r="Q212" s="57">
        <v>241</v>
      </c>
      <c r="R212" s="57">
        <v>247</v>
      </c>
      <c r="S212" s="57">
        <v>229</v>
      </c>
      <c r="T212" s="57">
        <v>252</v>
      </c>
      <c r="U212" s="57">
        <v>259</v>
      </c>
    </row>
    <row r="213" spans="1:21" x14ac:dyDescent="0.2">
      <c r="A213" s="266" t="s">
        <v>172</v>
      </c>
      <c r="B213" s="267" t="s">
        <v>172</v>
      </c>
      <c r="C213" s="268" t="s">
        <v>172</v>
      </c>
      <c r="D213" s="98" t="s">
        <v>89</v>
      </c>
      <c r="E213" s="54">
        <v>5000985669</v>
      </c>
      <c r="F213" s="56">
        <v>24</v>
      </c>
      <c r="G213" s="54" t="s">
        <v>26</v>
      </c>
      <c r="H213" s="54" t="s">
        <v>84</v>
      </c>
      <c r="I213" s="54">
        <v>20</v>
      </c>
      <c r="J213" s="57">
        <v>989</v>
      </c>
      <c r="K213" s="57">
        <v>977</v>
      </c>
      <c r="L213" s="57">
        <v>1009</v>
      </c>
      <c r="M213" s="57">
        <v>956</v>
      </c>
      <c r="N213" s="57">
        <v>248</v>
      </c>
      <c r="O213" s="57">
        <v>31</v>
      </c>
      <c r="P213" s="57">
        <v>31</v>
      </c>
      <c r="Q213" s="57">
        <v>31</v>
      </c>
      <c r="R213" s="57">
        <v>31</v>
      </c>
      <c r="S213" s="57">
        <v>30</v>
      </c>
      <c r="T213" s="57">
        <v>50</v>
      </c>
      <c r="U213" s="57">
        <v>88</v>
      </c>
    </row>
    <row r="214" spans="1:21" x14ac:dyDescent="0.2">
      <c r="A214" s="266" t="s">
        <v>172</v>
      </c>
      <c r="B214" s="267" t="s">
        <v>172</v>
      </c>
      <c r="C214" s="268" t="s">
        <v>172</v>
      </c>
      <c r="D214" s="98" t="s">
        <v>89</v>
      </c>
      <c r="E214" s="54">
        <v>5000990293</v>
      </c>
      <c r="F214" s="56">
        <v>24</v>
      </c>
      <c r="G214" s="54" t="s">
        <v>26</v>
      </c>
      <c r="H214" s="54" t="s">
        <v>84</v>
      </c>
      <c r="I214" s="54">
        <v>20</v>
      </c>
      <c r="J214" s="57">
        <v>1390</v>
      </c>
      <c r="K214" s="57">
        <v>1230</v>
      </c>
      <c r="L214" s="57">
        <v>1160</v>
      </c>
      <c r="M214" s="57">
        <v>1000</v>
      </c>
      <c r="N214" s="57">
        <v>940</v>
      </c>
      <c r="O214" s="57">
        <v>790</v>
      </c>
      <c r="P214" s="57">
        <v>800</v>
      </c>
      <c r="Q214" s="57">
        <v>790</v>
      </c>
      <c r="R214" s="57">
        <v>950</v>
      </c>
      <c r="S214" s="57">
        <v>1100</v>
      </c>
      <c r="T214" s="57">
        <v>1210</v>
      </c>
      <c r="U214" s="57">
        <v>1420</v>
      </c>
    </row>
    <row r="215" spans="1:21" x14ac:dyDescent="0.2">
      <c r="A215" s="266" t="s">
        <v>172</v>
      </c>
      <c r="B215" s="267" t="s">
        <v>172</v>
      </c>
      <c r="C215" s="268" t="s">
        <v>172</v>
      </c>
      <c r="D215" s="98" t="s">
        <v>89</v>
      </c>
      <c r="E215" s="54">
        <v>5001016035</v>
      </c>
      <c r="F215" s="55">
        <v>31</v>
      </c>
      <c r="G215" s="54" t="s">
        <v>23</v>
      </c>
      <c r="H215" s="54" t="s">
        <v>84</v>
      </c>
      <c r="I215" s="54">
        <v>20</v>
      </c>
      <c r="J215" s="57">
        <v>265500</v>
      </c>
      <c r="K215" s="57">
        <v>232200</v>
      </c>
      <c r="L215" s="57">
        <v>205200</v>
      </c>
      <c r="M215" s="57">
        <v>146700</v>
      </c>
      <c r="N215" s="57">
        <v>142200</v>
      </c>
      <c r="O215" s="57">
        <v>123300</v>
      </c>
      <c r="P215" s="57">
        <v>128700</v>
      </c>
      <c r="Q215" s="57">
        <v>129600</v>
      </c>
      <c r="R215" s="57">
        <v>129600</v>
      </c>
      <c r="S215" s="57">
        <v>141300</v>
      </c>
      <c r="T215" s="57">
        <v>208800</v>
      </c>
      <c r="U215" s="57">
        <v>333900</v>
      </c>
    </row>
    <row r="216" spans="1:21" x14ac:dyDescent="0.2">
      <c r="A216" s="266" t="s">
        <v>172</v>
      </c>
      <c r="B216" s="267" t="s">
        <v>172</v>
      </c>
      <c r="C216" s="268" t="s">
        <v>172</v>
      </c>
      <c r="D216" s="98" t="s">
        <v>89</v>
      </c>
      <c r="E216" s="54">
        <v>5001036884</v>
      </c>
      <c r="F216" s="56">
        <v>24</v>
      </c>
      <c r="G216" s="54" t="s">
        <v>26</v>
      </c>
      <c r="H216" s="54" t="s">
        <v>84</v>
      </c>
      <c r="I216" s="54">
        <v>20</v>
      </c>
      <c r="J216" s="57">
        <v>1914</v>
      </c>
      <c r="K216" s="57">
        <v>1987</v>
      </c>
      <c r="L216" s="57">
        <v>2112</v>
      </c>
      <c r="M216" s="57">
        <v>1918</v>
      </c>
      <c r="N216" s="57">
        <v>1456</v>
      </c>
      <c r="O216" s="57">
        <v>1286</v>
      </c>
      <c r="P216" s="57">
        <v>702</v>
      </c>
      <c r="Q216" s="57">
        <v>181</v>
      </c>
      <c r="R216" s="57">
        <v>346</v>
      </c>
      <c r="S216" s="57">
        <v>656</v>
      </c>
      <c r="T216" s="57">
        <v>1578</v>
      </c>
      <c r="U216" s="57">
        <v>1796</v>
      </c>
    </row>
    <row r="217" spans="1:21" x14ac:dyDescent="0.2">
      <c r="A217" s="266" t="s">
        <v>172</v>
      </c>
      <c r="B217" s="267" t="s">
        <v>172</v>
      </c>
      <c r="C217" s="268" t="s">
        <v>172</v>
      </c>
      <c r="D217" s="98" t="s">
        <v>89</v>
      </c>
      <c r="E217" s="54">
        <v>5001048085</v>
      </c>
      <c r="F217" s="56">
        <v>24</v>
      </c>
      <c r="G217" s="54" t="s">
        <v>26</v>
      </c>
      <c r="H217" s="54" t="s">
        <v>84</v>
      </c>
      <c r="I217" s="54">
        <v>20</v>
      </c>
      <c r="J217" s="57">
        <v>170</v>
      </c>
      <c r="K217" s="57">
        <v>170</v>
      </c>
      <c r="L217" s="57">
        <v>140</v>
      </c>
      <c r="M217" s="57">
        <v>130</v>
      </c>
      <c r="N217" s="57">
        <v>100</v>
      </c>
      <c r="O217" s="57">
        <v>100</v>
      </c>
      <c r="P217" s="57">
        <v>70</v>
      </c>
      <c r="Q217" s="57">
        <v>90</v>
      </c>
      <c r="R217" s="57">
        <v>100</v>
      </c>
      <c r="S217" s="57">
        <v>120</v>
      </c>
      <c r="T217" s="57">
        <v>160</v>
      </c>
      <c r="U217" s="57">
        <v>160</v>
      </c>
    </row>
    <row r="218" spans="1:21" x14ac:dyDescent="0.2">
      <c r="A218" s="266" t="s">
        <v>172</v>
      </c>
      <c r="B218" s="267" t="s">
        <v>172</v>
      </c>
      <c r="C218" s="268" t="s">
        <v>172</v>
      </c>
      <c r="D218" s="98" t="s">
        <v>89</v>
      </c>
      <c r="E218" s="54">
        <v>5001058391</v>
      </c>
      <c r="F218" s="56">
        <v>24</v>
      </c>
      <c r="G218" s="54" t="s">
        <v>26</v>
      </c>
      <c r="H218" s="54" t="s">
        <v>84</v>
      </c>
      <c r="I218" s="54">
        <v>20</v>
      </c>
      <c r="J218" s="57">
        <v>390</v>
      </c>
      <c r="K218" s="57">
        <v>350</v>
      </c>
      <c r="L218" s="57">
        <v>340</v>
      </c>
      <c r="M218" s="57">
        <v>300</v>
      </c>
      <c r="N218" s="57">
        <v>310</v>
      </c>
      <c r="O218" s="57">
        <v>280</v>
      </c>
      <c r="P218" s="57">
        <v>290</v>
      </c>
      <c r="Q218" s="57">
        <v>270</v>
      </c>
      <c r="R218" s="57">
        <v>300</v>
      </c>
      <c r="S218" s="57">
        <v>340</v>
      </c>
      <c r="T218" s="57">
        <v>350</v>
      </c>
      <c r="U218" s="57">
        <v>400</v>
      </c>
    </row>
    <row r="219" spans="1:21" x14ac:dyDescent="0.2">
      <c r="A219" s="266" t="s">
        <v>172</v>
      </c>
      <c r="B219" s="267" t="s">
        <v>172</v>
      </c>
      <c r="C219" s="268" t="s">
        <v>172</v>
      </c>
      <c r="D219" s="98" t="s">
        <v>89</v>
      </c>
      <c r="E219" s="54">
        <v>5001078238</v>
      </c>
      <c r="F219" s="56">
        <v>24</v>
      </c>
      <c r="G219" s="54" t="s">
        <v>26</v>
      </c>
      <c r="H219" s="54" t="s">
        <v>84</v>
      </c>
      <c r="I219" s="54">
        <v>20</v>
      </c>
      <c r="J219" s="57">
        <v>820</v>
      </c>
      <c r="K219" s="57">
        <v>920</v>
      </c>
      <c r="L219" s="57">
        <v>820</v>
      </c>
      <c r="M219" s="57">
        <v>830</v>
      </c>
      <c r="N219" s="57">
        <v>880</v>
      </c>
      <c r="O219" s="57">
        <v>890</v>
      </c>
      <c r="P219" s="57">
        <v>670</v>
      </c>
      <c r="Q219" s="57">
        <v>710</v>
      </c>
      <c r="R219" s="57">
        <v>760</v>
      </c>
      <c r="S219" s="57">
        <v>780</v>
      </c>
      <c r="T219" s="57">
        <v>960</v>
      </c>
      <c r="U219" s="57">
        <v>1090</v>
      </c>
    </row>
    <row r="220" spans="1:21" x14ac:dyDescent="0.2">
      <c r="A220" s="266" t="s">
        <v>172</v>
      </c>
      <c r="B220" s="267" t="s">
        <v>172</v>
      </c>
      <c r="C220" s="268" t="s">
        <v>172</v>
      </c>
      <c r="D220" s="98" t="s">
        <v>89</v>
      </c>
      <c r="E220" s="54">
        <v>5001094752</v>
      </c>
      <c r="F220" s="56">
        <v>24</v>
      </c>
      <c r="G220" s="54" t="s">
        <v>26</v>
      </c>
      <c r="H220" s="54" t="s">
        <v>84</v>
      </c>
      <c r="I220" s="54">
        <v>20</v>
      </c>
      <c r="J220" s="57">
        <v>2070</v>
      </c>
      <c r="K220" s="57">
        <v>2120</v>
      </c>
      <c r="L220" s="57">
        <v>2100</v>
      </c>
      <c r="M220" s="57">
        <v>1680</v>
      </c>
      <c r="N220" s="57">
        <v>1250</v>
      </c>
      <c r="O220" s="57">
        <v>970</v>
      </c>
      <c r="P220" s="57">
        <v>610</v>
      </c>
      <c r="Q220" s="57">
        <v>540</v>
      </c>
      <c r="R220" s="57">
        <v>610</v>
      </c>
      <c r="S220" s="57">
        <v>780</v>
      </c>
      <c r="T220" s="57">
        <v>1430</v>
      </c>
      <c r="U220" s="57">
        <v>1970</v>
      </c>
    </row>
    <row r="221" spans="1:21" x14ac:dyDescent="0.2">
      <c r="A221" s="266" t="s">
        <v>172</v>
      </c>
      <c r="B221" s="267" t="s">
        <v>172</v>
      </c>
      <c r="C221" s="268" t="s">
        <v>172</v>
      </c>
      <c r="D221" s="98" t="s">
        <v>89</v>
      </c>
      <c r="E221" s="54">
        <v>5001095245</v>
      </c>
      <c r="F221" s="56">
        <v>24</v>
      </c>
      <c r="G221" s="54" t="s">
        <v>26</v>
      </c>
      <c r="H221" s="54" t="s">
        <v>84</v>
      </c>
      <c r="I221" s="54">
        <v>20</v>
      </c>
      <c r="J221" s="57">
        <v>490</v>
      </c>
      <c r="K221" s="57">
        <v>450</v>
      </c>
      <c r="L221" s="57">
        <v>430</v>
      </c>
      <c r="M221" s="57">
        <v>410</v>
      </c>
      <c r="N221" s="57">
        <v>370</v>
      </c>
      <c r="O221" s="57">
        <v>350</v>
      </c>
      <c r="P221" s="57">
        <v>360</v>
      </c>
      <c r="Q221" s="57">
        <v>350</v>
      </c>
      <c r="R221" s="57">
        <v>420</v>
      </c>
      <c r="S221" s="57">
        <v>420</v>
      </c>
      <c r="T221" s="57">
        <v>450</v>
      </c>
      <c r="U221" s="57">
        <v>520</v>
      </c>
    </row>
    <row r="222" spans="1:21" x14ac:dyDescent="0.2">
      <c r="A222" s="266" t="s">
        <v>172</v>
      </c>
      <c r="B222" s="267" t="s">
        <v>172</v>
      </c>
      <c r="C222" s="268" t="s">
        <v>172</v>
      </c>
      <c r="D222" s="98" t="s">
        <v>89</v>
      </c>
      <c r="E222" s="54">
        <v>5001099185</v>
      </c>
      <c r="F222" s="56">
        <v>24</v>
      </c>
      <c r="G222" s="54" t="s">
        <v>26</v>
      </c>
      <c r="H222" s="54" t="s">
        <v>84</v>
      </c>
      <c r="I222" s="54">
        <v>20</v>
      </c>
      <c r="J222" s="57">
        <v>3818</v>
      </c>
      <c r="K222" s="57">
        <v>4239</v>
      </c>
      <c r="L222" s="57">
        <v>3873</v>
      </c>
      <c r="M222" s="57">
        <v>3243</v>
      </c>
      <c r="N222" s="57">
        <v>3180</v>
      </c>
      <c r="O222" s="57">
        <v>3202</v>
      </c>
      <c r="P222" s="57">
        <v>2921</v>
      </c>
      <c r="Q222" s="57">
        <v>3144</v>
      </c>
      <c r="R222" s="57">
        <v>3565</v>
      </c>
      <c r="S222" s="57">
        <v>3468</v>
      </c>
      <c r="T222" s="57">
        <v>3956</v>
      </c>
      <c r="U222" s="57">
        <v>4910</v>
      </c>
    </row>
    <row r="223" spans="1:21" x14ac:dyDescent="0.2">
      <c r="A223" s="266" t="s">
        <v>172</v>
      </c>
      <c r="B223" s="267" t="s">
        <v>172</v>
      </c>
      <c r="C223" s="268" t="s">
        <v>172</v>
      </c>
      <c r="D223" s="98" t="s">
        <v>89</v>
      </c>
      <c r="E223" s="54">
        <v>5001102829</v>
      </c>
      <c r="F223" s="56">
        <v>24</v>
      </c>
      <c r="G223" s="54" t="s">
        <v>26</v>
      </c>
      <c r="H223" s="54" t="s">
        <v>84</v>
      </c>
      <c r="I223" s="54">
        <v>20</v>
      </c>
      <c r="J223" s="57">
        <v>11840</v>
      </c>
      <c r="K223" s="57">
        <v>9520</v>
      </c>
      <c r="L223" s="57">
        <v>8800</v>
      </c>
      <c r="M223" s="57">
        <v>6600</v>
      </c>
      <c r="N223" s="57">
        <v>6000</v>
      </c>
      <c r="O223" s="57">
        <v>5160</v>
      </c>
      <c r="P223" s="57">
        <v>5160</v>
      </c>
      <c r="Q223" s="57">
        <v>4400</v>
      </c>
      <c r="R223" s="57">
        <v>4720</v>
      </c>
      <c r="S223" s="57">
        <v>5720</v>
      </c>
      <c r="T223" s="57">
        <v>7840</v>
      </c>
      <c r="U223" s="57">
        <v>13800</v>
      </c>
    </row>
    <row r="224" spans="1:21" x14ac:dyDescent="0.2">
      <c r="A224" s="266" t="s">
        <v>172</v>
      </c>
      <c r="B224" s="267" t="s">
        <v>172</v>
      </c>
      <c r="C224" s="268" t="s">
        <v>172</v>
      </c>
      <c r="D224" s="98" t="s">
        <v>89</v>
      </c>
      <c r="E224" s="54">
        <v>5001105841</v>
      </c>
      <c r="F224" s="55">
        <v>25</v>
      </c>
      <c r="G224" s="54" t="s">
        <v>25</v>
      </c>
      <c r="H224" s="54" t="s">
        <v>84</v>
      </c>
      <c r="I224" s="54">
        <v>20</v>
      </c>
      <c r="J224" s="57">
        <v>35520</v>
      </c>
      <c r="K224" s="57">
        <v>32560</v>
      </c>
      <c r="L224" s="57">
        <v>34560</v>
      </c>
      <c r="M224" s="57">
        <v>33160</v>
      </c>
      <c r="N224" s="57">
        <v>37000</v>
      </c>
      <c r="O224" s="57">
        <v>35600</v>
      </c>
      <c r="P224" s="57">
        <v>42520</v>
      </c>
      <c r="Q224" s="57">
        <v>38280</v>
      </c>
      <c r="R224" s="57">
        <v>38240</v>
      </c>
      <c r="S224" s="57">
        <v>34560</v>
      </c>
      <c r="T224" s="57">
        <v>33360</v>
      </c>
      <c r="U224" s="57">
        <v>38320</v>
      </c>
    </row>
    <row r="225" spans="1:21" x14ac:dyDescent="0.2">
      <c r="A225" s="266" t="s">
        <v>172</v>
      </c>
      <c r="B225" s="267" t="s">
        <v>172</v>
      </c>
      <c r="C225" s="268" t="s">
        <v>172</v>
      </c>
      <c r="D225" s="98" t="s">
        <v>89</v>
      </c>
      <c r="E225" s="54">
        <v>5001113171</v>
      </c>
      <c r="F225" s="56">
        <v>24</v>
      </c>
      <c r="G225" s="54" t="s">
        <v>26</v>
      </c>
      <c r="H225" s="54" t="s">
        <v>84</v>
      </c>
      <c r="I225" s="54">
        <v>20</v>
      </c>
      <c r="J225" s="57">
        <v>220</v>
      </c>
      <c r="K225" s="57">
        <v>225</v>
      </c>
      <c r="L225" s="57">
        <v>168</v>
      </c>
      <c r="M225" s="57">
        <v>280</v>
      </c>
      <c r="N225" s="57">
        <v>310</v>
      </c>
      <c r="O225" s="57">
        <v>346</v>
      </c>
      <c r="P225" s="57">
        <v>455</v>
      </c>
      <c r="Q225" s="57">
        <v>407</v>
      </c>
      <c r="R225" s="57">
        <v>410</v>
      </c>
      <c r="S225" s="57">
        <v>226</v>
      </c>
      <c r="T225" s="57">
        <v>260</v>
      </c>
      <c r="U225" s="57">
        <v>216</v>
      </c>
    </row>
    <row r="226" spans="1:21" x14ac:dyDescent="0.2">
      <c r="A226" s="266" t="s">
        <v>172</v>
      </c>
      <c r="B226" s="267" t="s">
        <v>172</v>
      </c>
      <c r="C226" s="268" t="s">
        <v>172</v>
      </c>
      <c r="D226" s="98" t="s">
        <v>89</v>
      </c>
      <c r="E226" s="54">
        <v>5001118531</v>
      </c>
      <c r="F226" s="56">
        <v>24</v>
      </c>
      <c r="G226" s="54" t="s">
        <v>26</v>
      </c>
      <c r="H226" s="54" t="s">
        <v>84</v>
      </c>
      <c r="I226" s="54">
        <v>20</v>
      </c>
      <c r="J226" s="57"/>
      <c r="K226" s="57"/>
      <c r="L226" s="57"/>
      <c r="M226" s="57"/>
      <c r="N226" s="57"/>
      <c r="O226" s="57"/>
      <c r="P226" s="57"/>
      <c r="Q226" s="57"/>
      <c r="R226" s="57"/>
      <c r="S226" s="57">
        <v>40</v>
      </c>
      <c r="T226" s="57"/>
      <c r="U226" s="57"/>
    </row>
    <row r="227" spans="1:21" x14ac:dyDescent="0.2">
      <c r="A227" s="266" t="s">
        <v>172</v>
      </c>
      <c r="B227" s="267" t="s">
        <v>172</v>
      </c>
      <c r="C227" s="268" t="s">
        <v>172</v>
      </c>
      <c r="D227" s="98" t="s">
        <v>89</v>
      </c>
      <c r="E227" s="54">
        <v>5001123331</v>
      </c>
      <c r="F227" s="56">
        <v>24</v>
      </c>
      <c r="G227" s="54" t="s">
        <v>26</v>
      </c>
      <c r="H227" s="54" t="s">
        <v>84</v>
      </c>
      <c r="I227" s="54">
        <v>20</v>
      </c>
      <c r="J227" s="57">
        <v>210</v>
      </c>
      <c r="K227" s="57">
        <v>170</v>
      </c>
      <c r="L227" s="57">
        <v>130</v>
      </c>
      <c r="M227" s="57">
        <v>80</v>
      </c>
      <c r="N227" s="57">
        <v>70</v>
      </c>
      <c r="O227" s="57">
        <v>70</v>
      </c>
      <c r="P227" s="57">
        <v>60</v>
      </c>
      <c r="Q227" s="57">
        <v>70</v>
      </c>
      <c r="R227" s="57">
        <v>50</v>
      </c>
      <c r="S227" s="57">
        <v>70</v>
      </c>
      <c r="T227" s="57">
        <v>130</v>
      </c>
      <c r="U227" s="57">
        <v>360</v>
      </c>
    </row>
    <row r="228" spans="1:21" x14ac:dyDescent="0.2">
      <c r="A228" s="266" t="s">
        <v>172</v>
      </c>
      <c r="B228" s="267" t="s">
        <v>172</v>
      </c>
      <c r="C228" s="268" t="s">
        <v>172</v>
      </c>
      <c r="D228" s="98" t="s">
        <v>89</v>
      </c>
      <c r="E228" s="54">
        <v>5001130965</v>
      </c>
      <c r="F228" s="56">
        <v>24</v>
      </c>
      <c r="G228" s="54" t="s">
        <v>26</v>
      </c>
      <c r="H228" s="54" t="s">
        <v>84</v>
      </c>
      <c r="I228" s="54">
        <v>20</v>
      </c>
      <c r="J228" s="57">
        <v>51</v>
      </c>
      <c r="K228" s="57">
        <v>45</v>
      </c>
      <c r="L228" s="57">
        <v>43</v>
      </c>
      <c r="M228" s="57">
        <v>35</v>
      </c>
      <c r="N228" s="57">
        <v>33</v>
      </c>
      <c r="O228" s="57">
        <v>27</v>
      </c>
      <c r="P228" s="57">
        <v>26</v>
      </c>
      <c r="Q228" s="57">
        <v>26</v>
      </c>
      <c r="R228" s="57">
        <v>34</v>
      </c>
      <c r="S228" s="57">
        <v>40</v>
      </c>
      <c r="T228" s="57">
        <v>44</v>
      </c>
      <c r="U228" s="57">
        <v>54</v>
      </c>
    </row>
    <row r="229" spans="1:21" x14ac:dyDescent="0.2">
      <c r="A229" s="266" t="s">
        <v>172</v>
      </c>
      <c r="B229" s="267" t="s">
        <v>172</v>
      </c>
      <c r="C229" s="268" t="s">
        <v>172</v>
      </c>
      <c r="D229" s="98" t="s">
        <v>89</v>
      </c>
      <c r="E229" s="54">
        <v>5001139251</v>
      </c>
      <c r="F229" s="55">
        <v>25</v>
      </c>
      <c r="G229" s="54" t="s">
        <v>25</v>
      </c>
      <c r="H229" s="54" t="s">
        <v>84</v>
      </c>
      <c r="I229" s="54">
        <v>20</v>
      </c>
      <c r="J229" s="57">
        <v>21240</v>
      </c>
      <c r="K229" s="57">
        <v>23600</v>
      </c>
      <c r="L229" s="57">
        <v>24120</v>
      </c>
      <c r="M229" s="57">
        <v>21440</v>
      </c>
      <c r="N229" s="57">
        <v>26440</v>
      </c>
      <c r="O229" s="57">
        <v>21200</v>
      </c>
      <c r="P229" s="57">
        <v>17840</v>
      </c>
      <c r="Q229" s="57">
        <v>17720</v>
      </c>
      <c r="R229" s="57">
        <v>20160</v>
      </c>
      <c r="S229" s="57">
        <v>12440</v>
      </c>
      <c r="T229" s="57">
        <v>10440</v>
      </c>
      <c r="U229" s="57">
        <v>11480</v>
      </c>
    </row>
    <row r="230" spans="1:21" x14ac:dyDescent="0.2">
      <c r="A230" s="266" t="s">
        <v>172</v>
      </c>
      <c r="B230" s="267" t="s">
        <v>172</v>
      </c>
      <c r="C230" s="268" t="s">
        <v>172</v>
      </c>
      <c r="D230" s="98" t="s">
        <v>89</v>
      </c>
      <c r="E230" s="54">
        <v>5001142597</v>
      </c>
      <c r="F230" s="56">
        <v>24</v>
      </c>
      <c r="G230" s="54" t="s">
        <v>26</v>
      </c>
      <c r="H230" s="54" t="s">
        <v>84</v>
      </c>
      <c r="I230" s="54">
        <v>20</v>
      </c>
      <c r="J230" s="57"/>
      <c r="K230" s="57">
        <v>7</v>
      </c>
      <c r="L230" s="57">
        <v>14</v>
      </c>
      <c r="M230" s="57">
        <v>39</v>
      </c>
      <c r="N230" s="57">
        <v>39</v>
      </c>
      <c r="O230" s="57">
        <v>27</v>
      </c>
      <c r="P230" s="57">
        <v>36</v>
      </c>
      <c r="Q230" s="57">
        <v>33</v>
      </c>
      <c r="R230" s="57">
        <v>40</v>
      </c>
      <c r="S230" s="57">
        <v>35</v>
      </c>
      <c r="T230" s="57">
        <v>41</v>
      </c>
      <c r="U230" s="57">
        <v>21</v>
      </c>
    </row>
    <row r="231" spans="1:21" x14ac:dyDescent="0.2">
      <c r="A231" s="266" t="s">
        <v>172</v>
      </c>
      <c r="B231" s="267" t="s">
        <v>172</v>
      </c>
      <c r="C231" s="268" t="s">
        <v>172</v>
      </c>
      <c r="D231" s="98" t="s">
        <v>89</v>
      </c>
      <c r="E231" s="54">
        <v>5001145132</v>
      </c>
      <c r="F231" s="56">
        <v>24</v>
      </c>
      <c r="G231" s="54" t="s">
        <v>26</v>
      </c>
      <c r="H231" s="54" t="s">
        <v>84</v>
      </c>
      <c r="I231" s="54">
        <v>20</v>
      </c>
      <c r="J231" s="57">
        <v>390</v>
      </c>
      <c r="K231" s="57">
        <v>380</v>
      </c>
      <c r="L231" s="57">
        <v>340</v>
      </c>
      <c r="M231" s="57">
        <v>270</v>
      </c>
      <c r="N231" s="57">
        <v>280</v>
      </c>
      <c r="O231" s="57">
        <v>270</v>
      </c>
      <c r="P231" s="57">
        <v>260</v>
      </c>
      <c r="Q231" s="57">
        <v>260</v>
      </c>
      <c r="R231" s="57">
        <v>240</v>
      </c>
      <c r="S231" s="57">
        <v>230</v>
      </c>
      <c r="T231" s="57">
        <v>350</v>
      </c>
      <c r="U231" s="57">
        <v>530</v>
      </c>
    </row>
    <row r="232" spans="1:21" x14ac:dyDescent="0.2">
      <c r="A232" s="266" t="s">
        <v>172</v>
      </c>
      <c r="B232" s="267" t="s">
        <v>172</v>
      </c>
      <c r="C232" s="268" t="s">
        <v>172</v>
      </c>
      <c r="D232" s="98" t="s">
        <v>89</v>
      </c>
      <c r="E232" s="54">
        <v>5001195173</v>
      </c>
      <c r="F232" s="56">
        <v>24</v>
      </c>
      <c r="G232" s="54" t="s">
        <v>26</v>
      </c>
      <c r="H232" s="54" t="s">
        <v>84</v>
      </c>
      <c r="I232" s="54">
        <v>20</v>
      </c>
      <c r="J232" s="57">
        <v>750</v>
      </c>
      <c r="K232" s="57">
        <v>800</v>
      </c>
      <c r="L232" s="57">
        <v>710</v>
      </c>
      <c r="M232" s="57">
        <v>700</v>
      </c>
      <c r="N232" s="57">
        <v>780</v>
      </c>
      <c r="O232" s="57">
        <v>870</v>
      </c>
      <c r="P232" s="57">
        <v>840</v>
      </c>
      <c r="Q232" s="57">
        <v>790</v>
      </c>
      <c r="R232" s="57">
        <v>810</v>
      </c>
      <c r="S232" s="57">
        <v>730</v>
      </c>
      <c r="T232" s="57">
        <v>790</v>
      </c>
      <c r="U232" s="57">
        <v>840</v>
      </c>
    </row>
    <row r="233" spans="1:21" x14ac:dyDescent="0.2">
      <c r="A233" s="266" t="s">
        <v>172</v>
      </c>
      <c r="B233" s="267" t="s">
        <v>172</v>
      </c>
      <c r="C233" s="268" t="s">
        <v>172</v>
      </c>
      <c r="D233" s="98" t="s">
        <v>89</v>
      </c>
      <c r="E233" s="54">
        <v>5001222631</v>
      </c>
      <c r="F233" s="55">
        <v>25</v>
      </c>
      <c r="G233" s="54" t="s">
        <v>25</v>
      </c>
      <c r="H233" s="54" t="s">
        <v>84</v>
      </c>
      <c r="I233" s="54">
        <v>20</v>
      </c>
      <c r="J233" s="57">
        <v>18600</v>
      </c>
      <c r="K233" s="57">
        <v>18360</v>
      </c>
      <c r="L233" s="57">
        <v>20160</v>
      </c>
      <c r="M233" s="57">
        <v>19560</v>
      </c>
      <c r="N233" s="57">
        <v>20880</v>
      </c>
      <c r="O233" s="57">
        <v>19560</v>
      </c>
      <c r="P233" s="57">
        <v>20880</v>
      </c>
      <c r="Q233" s="57">
        <v>19560</v>
      </c>
      <c r="R233" s="57">
        <v>21840</v>
      </c>
      <c r="S233" s="57">
        <v>21120</v>
      </c>
      <c r="T233" s="57">
        <v>21240</v>
      </c>
      <c r="U233" s="57">
        <v>24720</v>
      </c>
    </row>
    <row r="234" spans="1:21" x14ac:dyDescent="0.2">
      <c r="A234" s="266" t="s">
        <v>172</v>
      </c>
      <c r="B234" s="267" t="s">
        <v>172</v>
      </c>
      <c r="C234" s="268" t="s">
        <v>172</v>
      </c>
      <c r="D234" s="98" t="s">
        <v>89</v>
      </c>
      <c r="E234" s="54">
        <v>5001232902</v>
      </c>
      <c r="F234" s="55">
        <v>31</v>
      </c>
      <c r="G234" s="54" t="s">
        <v>23</v>
      </c>
      <c r="H234" s="54" t="s">
        <v>84</v>
      </c>
      <c r="I234" s="54">
        <v>20</v>
      </c>
      <c r="J234" s="57">
        <v>148725.10699999999</v>
      </c>
      <c r="K234" s="57">
        <v>130230.781</v>
      </c>
      <c r="L234" s="57">
        <v>145414.32399999999</v>
      </c>
      <c r="M234" s="57">
        <v>150190.15100000001</v>
      </c>
      <c r="N234" s="57">
        <v>157655.019</v>
      </c>
      <c r="O234" s="57">
        <v>187528.07800000001</v>
      </c>
      <c r="P234" s="57">
        <v>204330.546</v>
      </c>
      <c r="Q234" s="57"/>
      <c r="R234" s="57">
        <v>332837.33500000002</v>
      </c>
      <c r="S234" s="57">
        <v>147936.30300000001</v>
      </c>
      <c r="T234" s="57">
        <v>146865.67300000001</v>
      </c>
      <c r="U234" s="57">
        <v>156663.628</v>
      </c>
    </row>
    <row r="235" spans="1:21" x14ac:dyDescent="0.2">
      <c r="A235" s="266" t="s">
        <v>172</v>
      </c>
      <c r="B235" s="267" t="s">
        <v>172</v>
      </c>
      <c r="C235" s="268" t="s">
        <v>172</v>
      </c>
      <c r="D235" s="98" t="s">
        <v>89</v>
      </c>
      <c r="E235" s="54">
        <v>5001246278</v>
      </c>
      <c r="F235" s="56">
        <v>24</v>
      </c>
      <c r="G235" s="54" t="s">
        <v>26</v>
      </c>
      <c r="H235" s="54" t="s">
        <v>84</v>
      </c>
      <c r="I235" s="54">
        <v>20</v>
      </c>
      <c r="J235" s="57">
        <v>489</v>
      </c>
      <c r="K235" s="57">
        <v>506</v>
      </c>
      <c r="L235" s="57">
        <v>510</v>
      </c>
      <c r="M235" s="57">
        <v>479</v>
      </c>
      <c r="N235" s="57">
        <v>541</v>
      </c>
      <c r="O235" s="57">
        <v>530</v>
      </c>
      <c r="P235" s="57">
        <v>1242</v>
      </c>
      <c r="Q235" s="57">
        <v>1020</v>
      </c>
      <c r="R235" s="57">
        <v>944</v>
      </c>
      <c r="S235" s="57">
        <v>748</v>
      </c>
      <c r="T235" s="57">
        <v>510</v>
      </c>
      <c r="U235" s="57">
        <v>793</v>
      </c>
    </row>
    <row r="236" spans="1:21" x14ac:dyDescent="0.2">
      <c r="A236" s="266" t="s">
        <v>172</v>
      </c>
      <c r="B236" s="267" t="s">
        <v>172</v>
      </c>
      <c r="C236" s="268" t="s">
        <v>172</v>
      </c>
      <c r="D236" s="98" t="s">
        <v>89</v>
      </c>
      <c r="E236" s="54">
        <v>5001253840</v>
      </c>
      <c r="F236" s="56">
        <v>24</v>
      </c>
      <c r="G236" s="54" t="s">
        <v>26</v>
      </c>
      <c r="H236" s="54" t="s">
        <v>84</v>
      </c>
      <c r="I236" s="54">
        <v>20</v>
      </c>
      <c r="J236" s="57">
        <v>750</v>
      </c>
      <c r="K236" s="57">
        <v>650</v>
      </c>
      <c r="L236" s="57">
        <v>500</v>
      </c>
      <c r="M236" s="57">
        <v>370</v>
      </c>
      <c r="N236" s="57">
        <v>340</v>
      </c>
      <c r="O236" s="57">
        <v>280</v>
      </c>
      <c r="P236" s="57">
        <v>270</v>
      </c>
      <c r="Q236" s="57">
        <v>300</v>
      </c>
      <c r="R236" s="57">
        <v>350</v>
      </c>
      <c r="S236" s="57">
        <v>480</v>
      </c>
      <c r="T236" s="57">
        <v>620</v>
      </c>
      <c r="U236" s="57">
        <v>750</v>
      </c>
    </row>
    <row r="237" spans="1:21" x14ac:dyDescent="0.2">
      <c r="A237" s="266" t="s">
        <v>172</v>
      </c>
      <c r="B237" s="267" t="s">
        <v>172</v>
      </c>
      <c r="C237" s="268" t="s">
        <v>172</v>
      </c>
      <c r="D237" s="98" t="s">
        <v>89</v>
      </c>
      <c r="E237" s="54">
        <v>5001276327</v>
      </c>
      <c r="F237" s="56">
        <v>24</v>
      </c>
      <c r="G237" s="54" t="s">
        <v>26</v>
      </c>
      <c r="H237" s="54" t="s">
        <v>84</v>
      </c>
      <c r="I237" s="54">
        <v>20</v>
      </c>
      <c r="J237" s="57">
        <v>50</v>
      </c>
      <c r="K237" s="57">
        <v>50</v>
      </c>
      <c r="L237" s="57">
        <v>60</v>
      </c>
      <c r="M237" s="57">
        <v>50</v>
      </c>
      <c r="N237" s="57">
        <v>50</v>
      </c>
      <c r="O237" s="57">
        <v>50</v>
      </c>
      <c r="P237" s="57">
        <v>50</v>
      </c>
      <c r="Q237" s="57">
        <v>50</v>
      </c>
      <c r="R237" s="57">
        <v>60</v>
      </c>
      <c r="S237" s="57">
        <v>50</v>
      </c>
      <c r="T237" s="57">
        <v>60</v>
      </c>
      <c r="U237" s="57">
        <v>50</v>
      </c>
    </row>
    <row r="238" spans="1:21" x14ac:dyDescent="0.2">
      <c r="A238" s="266" t="s">
        <v>172</v>
      </c>
      <c r="B238" s="267" t="s">
        <v>172</v>
      </c>
      <c r="C238" s="268" t="s">
        <v>172</v>
      </c>
      <c r="D238" s="98" t="s">
        <v>89</v>
      </c>
      <c r="E238" s="54">
        <v>5001295408</v>
      </c>
      <c r="F238" s="56">
        <v>24</v>
      </c>
      <c r="G238" s="54" t="s">
        <v>26</v>
      </c>
      <c r="H238" s="54" t="s">
        <v>84</v>
      </c>
      <c r="I238" s="54">
        <v>20</v>
      </c>
      <c r="J238" s="57">
        <v>57</v>
      </c>
      <c r="K238" s="57">
        <v>50</v>
      </c>
      <c r="L238" s="57">
        <v>47</v>
      </c>
      <c r="M238" s="57">
        <v>38</v>
      </c>
      <c r="N238" s="57">
        <v>35</v>
      </c>
      <c r="O238" s="57">
        <v>28</v>
      </c>
      <c r="P238" s="57">
        <v>28</v>
      </c>
      <c r="Q238" s="57">
        <v>28</v>
      </c>
      <c r="R238" s="57">
        <v>36</v>
      </c>
      <c r="S238" s="57">
        <v>44</v>
      </c>
      <c r="T238" s="57">
        <v>48</v>
      </c>
      <c r="U238" s="57">
        <v>60</v>
      </c>
    </row>
    <row r="239" spans="1:21" x14ac:dyDescent="0.2">
      <c r="A239" s="266" t="s">
        <v>172</v>
      </c>
      <c r="B239" s="267" t="s">
        <v>172</v>
      </c>
      <c r="C239" s="268" t="s">
        <v>172</v>
      </c>
      <c r="D239" s="98" t="s">
        <v>89</v>
      </c>
      <c r="E239" s="54">
        <v>5001302056</v>
      </c>
      <c r="F239" s="56">
        <v>24</v>
      </c>
      <c r="G239" s="54" t="s">
        <v>26</v>
      </c>
      <c r="H239" s="54" t="s">
        <v>84</v>
      </c>
      <c r="I239" s="54">
        <v>20</v>
      </c>
      <c r="J239" s="57">
        <v>241</v>
      </c>
      <c r="K239" s="57">
        <v>171</v>
      </c>
      <c r="L239" s="57">
        <v>171</v>
      </c>
      <c r="M239" s="57">
        <v>123</v>
      </c>
      <c r="N239" s="57">
        <v>115</v>
      </c>
      <c r="O239" s="57">
        <v>93</v>
      </c>
      <c r="P239" s="57">
        <v>86</v>
      </c>
      <c r="Q239" s="57">
        <v>86</v>
      </c>
      <c r="R239" s="57">
        <v>103</v>
      </c>
      <c r="S239" s="57">
        <v>130</v>
      </c>
      <c r="T239" s="57">
        <v>226</v>
      </c>
      <c r="U239" s="57">
        <v>605</v>
      </c>
    </row>
    <row r="240" spans="1:21" x14ac:dyDescent="0.2">
      <c r="A240" s="266" t="s">
        <v>172</v>
      </c>
      <c r="B240" s="267" t="s">
        <v>172</v>
      </c>
      <c r="C240" s="268" t="s">
        <v>172</v>
      </c>
      <c r="D240" s="98" t="s">
        <v>89</v>
      </c>
      <c r="E240" s="54">
        <v>5001302903</v>
      </c>
      <c r="F240" s="56">
        <v>24</v>
      </c>
      <c r="G240" s="54" t="s">
        <v>26</v>
      </c>
      <c r="H240" s="54" t="s">
        <v>84</v>
      </c>
      <c r="I240" s="54">
        <v>20</v>
      </c>
      <c r="J240" s="57">
        <v>290</v>
      </c>
      <c r="K240" s="57">
        <v>270</v>
      </c>
      <c r="L240" s="57">
        <v>270</v>
      </c>
      <c r="M240" s="57">
        <v>250</v>
      </c>
      <c r="N240" s="57">
        <v>260</v>
      </c>
      <c r="O240" s="57">
        <v>220</v>
      </c>
      <c r="P240" s="57">
        <v>270</v>
      </c>
      <c r="Q240" s="57">
        <v>230</v>
      </c>
      <c r="R240" s="57">
        <v>260</v>
      </c>
      <c r="S240" s="57">
        <v>270</v>
      </c>
      <c r="T240" s="57">
        <v>270</v>
      </c>
      <c r="U240" s="57">
        <v>310</v>
      </c>
    </row>
    <row r="241" spans="1:21" x14ac:dyDescent="0.2">
      <c r="A241" s="266" t="s">
        <v>172</v>
      </c>
      <c r="B241" s="267" t="s">
        <v>172</v>
      </c>
      <c r="C241" s="268" t="s">
        <v>172</v>
      </c>
      <c r="D241" s="98" t="s">
        <v>89</v>
      </c>
      <c r="E241" s="54">
        <v>5001309394</v>
      </c>
      <c r="F241" s="56">
        <v>24</v>
      </c>
      <c r="G241" s="54" t="s">
        <v>26</v>
      </c>
      <c r="H241" s="54" t="s">
        <v>84</v>
      </c>
      <c r="I241" s="54">
        <v>20</v>
      </c>
      <c r="J241" s="57">
        <v>1960</v>
      </c>
      <c r="K241" s="57">
        <v>1560</v>
      </c>
      <c r="L241" s="57">
        <v>1550</v>
      </c>
      <c r="M241" s="57">
        <v>1420</v>
      </c>
      <c r="N241" s="57">
        <v>1440</v>
      </c>
      <c r="O241" s="57">
        <v>1370</v>
      </c>
      <c r="P241" s="57">
        <v>1120</v>
      </c>
      <c r="Q241" s="57">
        <v>880</v>
      </c>
      <c r="R241" s="57">
        <v>970</v>
      </c>
      <c r="S241" s="57">
        <v>1130</v>
      </c>
      <c r="T241" s="57">
        <v>1250</v>
      </c>
      <c r="U241" s="57">
        <v>2290</v>
      </c>
    </row>
    <row r="242" spans="1:21" x14ac:dyDescent="0.2">
      <c r="A242" s="266" t="s">
        <v>172</v>
      </c>
      <c r="B242" s="267" t="s">
        <v>172</v>
      </c>
      <c r="C242" s="268" t="s">
        <v>172</v>
      </c>
      <c r="D242" s="98" t="s">
        <v>89</v>
      </c>
      <c r="E242" s="54">
        <v>5001320970</v>
      </c>
      <c r="F242" s="56">
        <v>24</v>
      </c>
      <c r="G242" s="54" t="s">
        <v>26</v>
      </c>
      <c r="H242" s="54" t="s">
        <v>84</v>
      </c>
      <c r="I242" s="54">
        <v>20</v>
      </c>
      <c r="J242" s="57">
        <v>230</v>
      </c>
      <c r="K242" s="57">
        <v>200</v>
      </c>
      <c r="L242" s="57">
        <v>180</v>
      </c>
      <c r="M242" s="57">
        <v>150</v>
      </c>
      <c r="N242" s="57">
        <v>140</v>
      </c>
      <c r="O242" s="57">
        <v>120</v>
      </c>
      <c r="P242" s="57">
        <v>110</v>
      </c>
      <c r="Q242" s="57">
        <v>110</v>
      </c>
      <c r="R242" s="57">
        <v>140</v>
      </c>
      <c r="S242" s="57">
        <v>182.07</v>
      </c>
      <c r="T242" s="57">
        <v>190.22</v>
      </c>
      <c r="U242" s="57">
        <v>227.71</v>
      </c>
    </row>
    <row r="243" spans="1:21" x14ac:dyDescent="0.2">
      <c r="A243" s="266" t="s">
        <v>172</v>
      </c>
      <c r="B243" s="267" t="s">
        <v>172</v>
      </c>
      <c r="C243" s="268" t="s">
        <v>172</v>
      </c>
      <c r="D243" s="98" t="s">
        <v>89</v>
      </c>
      <c r="E243" s="54">
        <v>5001324135</v>
      </c>
      <c r="F243" s="56">
        <v>24</v>
      </c>
      <c r="G243" s="54" t="s">
        <v>26</v>
      </c>
      <c r="H243" s="54" t="s">
        <v>84</v>
      </c>
      <c r="I243" s="54">
        <v>20</v>
      </c>
      <c r="J243" s="57">
        <v>620</v>
      </c>
      <c r="K243" s="57">
        <v>540</v>
      </c>
      <c r="L243" s="57">
        <v>510</v>
      </c>
      <c r="M243" s="57">
        <v>420</v>
      </c>
      <c r="N243" s="57">
        <v>390</v>
      </c>
      <c r="O243" s="57">
        <v>310</v>
      </c>
      <c r="P243" s="57">
        <v>320</v>
      </c>
      <c r="Q243" s="57">
        <v>310</v>
      </c>
      <c r="R243" s="57">
        <v>400</v>
      </c>
      <c r="S243" s="57">
        <v>470</v>
      </c>
      <c r="T243" s="57">
        <v>530</v>
      </c>
      <c r="U243" s="57">
        <v>640</v>
      </c>
    </row>
    <row r="244" spans="1:21" x14ac:dyDescent="0.2">
      <c r="A244" s="266" t="s">
        <v>172</v>
      </c>
      <c r="B244" s="267" t="s">
        <v>172</v>
      </c>
      <c r="C244" s="268" t="s">
        <v>172</v>
      </c>
      <c r="D244" s="98" t="s">
        <v>89</v>
      </c>
      <c r="E244" s="54">
        <v>5001358260</v>
      </c>
      <c r="F244" s="56">
        <v>24</v>
      </c>
      <c r="G244" s="54" t="s">
        <v>26</v>
      </c>
      <c r="H244" s="54" t="s">
        <v>84</v>
      </c>
      <c r="I244" s="54">
        <v>20</v>
      </c>
      <c r="J244" s="57">
        <v>320</v>
      </c>
      <c r="K244" s="57">
        <v>340</v>
      </c>
      <c r="L244" s="57">
        <v>280</v>
      </c>
      <c r="M244" s="57">
        <v>240</v>
      </c>
      <c r="N244" s="57">
        <v>200</v>
      </c>
      <c r="O244" s="57">
        <v>170</v>
      </c>
      <c r="P244" s="57">
        <v>140</v>
      </c>
      <c r="Q244" s="57">
        <v>160</v>
      </c>
      <c r="R244" s="57">
        <v>190</v>
      </c>
      <c r="S244" s="57">
        <v>220</v>
      </c>
      <c r="T244" s="57">
        <v>290</v>
      </c>
      <c r="U244" s="57">
        <v>310</v>
      </c>
    </row>
    <row r="245" spans="1:21" x14ac:dyDescent="0.2">
      <c r="A245" s="266" t="s">
        <v>172</v>
      </c>
      <c r="B245" s="267" t="s">
        <v>172</v>
      </c>
      <c r="C245" s="268" t="s">
        <v>172</v>
      </c>
      <c r="D245" s="98" t="s">
        <v>89</v>
      </c>
      <c r="E245" s="54">
        <v>5001359547</v>
      </c>
      <c r="F245" s="56">
        <v>24</v>
      </c>
      <c r="G245" s="54" t="s">
        <v>26</v>
      </c>
      <c r="H245" s="54" t="s">
        <v>84</v>
      </c>
      <c r="I245" s="54">
        <v>20</v>
      </c>
      <c r="J245" s="57">
        <v>1636</v>
      </c>
      <c r="K245" s="57">
        <v>1608</v>
      </c>
      <c r="L245" s="57">
        <v>1785</v>
      </c>
      <c r="M245" s="57">
        <v>1475</v>
      </c>
      <c r="N245" s="57">
        <v>680</v>
      </c>
      <c r="O245" s="57">
        <v>224</v>
      </c>
      <c r="P245" s="57">
        <v>257</v>
      </c>
      <c r="Q245" s="57">
        <v>262</v>
      </c>
      <c r="R245" s="57">
        <v>299</v>
      </c>
      <c r="S245" s="57">
        <v>734</v>
      </c>
      <c r="T245" s="57">
        <v>1072</v>
      </c>
      <c r="U245" s="57">
        <v>1679</v>
      </c>
    </row>
    <row r="246" spans="1:21" x14ac:dyDescent="0.2">
      <c r="A246" s="266" t="s">
        <v>172</v>
      </c>
      <c r="B246" s="267" t="s">
        <v>172</v>
      </c>
      <c r="C246" s="268" t="s">
        <v>172</v>
      </c>
      <c r="D246" s="98" t="s">
        <v>89</v>
      </c>
      <c r="E246" s="54">
        <v>5001361539</v>
      </c>
      <c r="F246" s="56">
        <v>24</v>
      </c>
      <c r="G246" s="54" t="s">
        <v>26</v>
      </c>
      <c r="H246" s="54" t="s">
        <v>84</v>
      </c>
      <c r="I246" s="54">
        <v>20</v>
      </c>
      <c r="J246" s="57">
        <v>150</v>
      </c>
      <c r="K246" s="57">
        <v>140</v>
      </c>
      <c r="L246" s="57">
        <v>130</v>
      </c>
      <c r="M246" s="57">
        <v>110</v>
      </c>
      <c r="N246" s="57">
        <v>90</v>
      </c>
      <c r="O246" s="57">
        <v>80</v>
      </c>
      <c r="P246" s="57">
        <v>70</v>
      </c>
      <c r="Q246" s="57">
        <v>80</v>
      </c>
      <c r="R246" s="57">
        <v>100</v>
      </c>
      <c r="S246" s="57">
        <v>110</v>
      </c>
      <c r="T246" s="57">
        <v>140</v>
      </c>
      <c r="U246" s="57">
        <v>150</v>
      </c>
    </row>
    <row r="247" spans="1:21" x14ac:dyDescent="0.2">
      <c r="A247" s="266" t="s">
        <v>172</v>
      </c>
      <c r="B247" s="267" t="s">
        <v>172</v>
      </c>
      <c r="C247" s="268" t="s">
        <v>172</v>
      </c>
      <c r="D247" s="98" t="s">
        <v>89</v>
      </c>
      <c r="E247" s="54">
        <v>5001366776</v>
      </c>
      <c r="F247" s="56">
        <v>24</v>
      </c>
      <c r="G247" s="54" t="s">
        <v>26</v>
      </c>
      <c r="H247" s="54" t="s">
        <v>84</v>
      </c>
      <c r="I247" s="54">
        <v>20</v>
      </c>
      <c r="J247" s="57">
        <v>1700</v>
      </c>
      <c r="K247" s="57">
        <v>1500</v>
      </c>
      <c r="L247" s="57">
        <v>1430</v>
      </c>
      <c r="M247" s="57">
        <v>1220</v>
      </c>
      <c r="N247" s="57">
        <v>1160</v>
      </c>
      <c r="O247" s="57">
        <v>980</v>
      </c>
      <c r="P247" s="57">
        <v>980</v>
      </c>
      <c r="Q247" s="57">
        <v>970</v>
      </c>
      <c r="R247" s="57">
        <v>1170</v>
      </c>
      <c r="S247" s="57">
        <v>1340</v>
      </c>
      <c r="T247" s="57">
        <v>1470</v>
      </c>
      <c r="U247" s="57">
        <v>1760</v>
      </c>
    </row>
    <row r="248" spans="1:21" x14ac:dyDescent="0.2">
      <c r="A248" s="266" t="s">
        <v>172</v>
      </c>
      <c r="B248" s="267" t="s">
        <v>172</v>
      </c>
      <c r="C248" s="268" t="s">
        <v>172</v>
      </c>
      <c r="D248" s="98" t="s">
        <v>89</v>
      </c>
      <c r="E248" s="54">
        <v>5001369853</v>
      </c>
      <c r="F248" s="55">
        <v>25</v>
      </c>
      <c r="G248" s="54" t="s">
        <v>25</v>
      </c>
      <c r="H248" s="54" t="s">
        <v>84</v>
      </c>
      <c r="I248" s="54">
        <v>20</v>
      </c>
      <c r="J248" s="57">
        <v>26520</v>
      </c>
      <c r="K248" s="57">
        <v>25320</v>
      </c>
      <c r="L248" s="57">
        <v>26520</v>
      </c>
      <c r="M248" s="57">
        <v>26520</v>
      </c>
      <c r="N248" s="57">
        <v>30600</v>
      </c>
      <c r="O248" s="57">
        <v>27720</v>
      </c>
      <c r="P248" s="57">
        <v>28680</v>
      </c>
      <c r="Q248" s="57">
        <v>26640</v>
      </c>
      <c r="R248" s="57">
        <v>26640</v>
      </c>
      <c r="S248" s="57">
        <v>27240</v>
      </c>
      <c r="T248" s="57">
        <v>27240</v>
      </c>
      <c r="U248" s="57">
        <v>29760</v>
      </c>
    </row>
    <row r="249" spans="1:21" x14ac:dyDescent="0.2">
      <c r="A249" s="266" t="s">
        <v>172</v>
      </c>
      <c r="B249" s="267" t="s">
        <v>172</v>
      </c>
      <c r="C249" s="268" t="s">
        <v>172</v>
      </c>
      <c r="D249" s="98" t="s">
        <v>89</v>
      </c>
      <c r="E249" s="54">
        <v>5001388288</v>
      </c>
      <c r="F249" s="56">
        <v>24</v>
      </c>
      <c r="G249" s="54" t="s">
        <v>26</v>
      </c>
      <c r="H249" s="54" t="s">
        <v>84</v>
      </c>
      <c r="I249" s="54">
        <v>20</v>
      </c>
      <c r="J249" s="57">
        <v>160</v>
      </c>
      <c r="K249" s="57">
        <v>180</v>
      </c>
      <c r="L249" s="57">
        <v>140</v>
      </c>
      <c r="M249" s="57">
        <v>130</v>
      </c>
      <c r="N249" s="57">
        <v>110</v>
      </c>
      <c r="O249" s="57">
        <v>110</v>
      </c>
      <c r="P249" s="57">
        <v>80</v>
      </c>
      <c r="Q249" s="57">
        <v>90</v>
      </c>
      <c r="R249" s="57">
        <v>120</v>
      </c>
      <c r="S249" s="57">
        <v>130</v>
      </c>
      <c r="T249" s="57">
        <v>160</v>
      </c>
      <c r="U249" s="57">
        <v>170</v>
      </c>
    </row>
    <row r="250" spans="1:21" x14ac:dyDescent="0.2">
      <c r="A250" s="266" t="s">
        <v>172</v>
      </c>
      <c r="B250" s="267" t="s">
        <v>172</v>
      </c>
      <c r="C250" s="268" t="s">
        <v>172</v>
      </c>
      <c r="D250" s="98" t="s">
        <v>89</v>
      </c>
      <c r="E250" s="54">
        <v>5001391056</v>
      </c>
      <c r="F250" s="56">
        <v>24</v>
      </c>
      <c r="G250" s="54" t="s">
        <v>26</v>
      </c>
      <c r="H250" s="54" t="s">
        <v>84</v>
      </c>
      <c r="I250" s="54">
        <v>20</v>
      </c>
      <c r="J250" s="57">
        <v>38</v>
      </c>
      <c r="K250" s="57">
        <v>36</v>
      </c>
      <c r="L250" s="57">
        <v>45</v>
      </c>
      <c r="M250" s="57">
        <v>36</v>
      </c>
      <c r="N250" s="57">
        <v>37</v>
      </c>
      <c r="O250" s="57">
        <v>40</v>
      </c>
      <c r="P250" s="57">
        <v>37</v>
      </c>
      <c r="Q250" s="57">
        <v>36</v>
      </c>
      <c r="R250" s="57">
        <v>41</v>
      </c>
      <c r="S250" s="57">
        <v>35</v>
      </c>
      <c r="T250" s="57">
        <v>40</v>
      </c>
      <c r="U250" s="57">
        <v>38</v>
      </c>
    </row>
    <row r="251" spans="1:21" x14ac:dyDescent="0.2">
      <c r="A251" s="266" t="s">
        <v>172</v>
      </c>
      <c r="B251" s="267" t="s">
        <v>172</v>
      </c>
      <c r="C251" s="268" t="s">
        <v>172</v>
      </c>
      <c r="D251" s="98" t="s">
        <v>89</v>
      </c>
      <c r="E251" s="54">
        <v>5001393133</v>
      </c>
      <c r="F251" s="56">
        <v>24</v>
      </c>
      <c r="G251" s="54" t="s">
        <v>26</v>
      </c>
      <c r="H251" s="54" t="s">
        <v>84</v>
      </c>
      <c r="I251" s="54">
        <v>20</v>
      </c>
      <c r="J251" s="57">
        <v>1</v>
      </c>
      <c r="K251" s="57"/>
      <c r="L251" s="57"/>
      <c r="M251" s="57"/>
      <c r="N251" s="57"/>
      <c r="O251" s="57"/>
      <c r="P251" s="57"/>
      <c r="Q251" s="57"/>
      <c r="R251" s="57"/>
      <c r="S251" s="57"/>
      <c r="T251" s="57"/>
      <c r="U251" s="57"/>
    </row>
    <row r="252" spans="1:21" x14ac:dyDescent="0.2">
      <c r="A252" s="266" t="s">
        <v>172</v>
      </c>
      <c r="B252" s="267" t="s">
        <v>172</v>
      </c>
      <c r="C252" s="268" t="s">
        <v>172</v>
      </c>
      <c r="D252" s="98" t="s">
        <v>89</v>
      </c>
      <c r="E252" s="54">
        <v>5001394377</v>
      </c>
      <c r="F252" s="56">
        <v>24</v>
      </c>
      <c r="G252" s="54" t="s">
        <v>26</v>
      </c>
      <c r="H252" s="54" t="s">
        <v>84</v>
      </c>
      <c r="I252" s="54">
        <v>20</v>
      </c>
      <c r="J252" s="57">
        <v>370</v>
      </c>
      <c r="K252" s="57">
        <v>390</v>
      </c>
      <c r="L252" s="57">
        <v>330</v>
      </c>
      <c r="M252" s="57">
        <v>270</v>
      </c>
      <c r="N252" s="57">
        <v>250</v>
      </c>
      <c r="O252" s="57">
        <v>220</v>
      </c>
      <c r="P252" s="57">
        <v>190</v>
      </c>
      <c r="Q252" s="57">
        <v>190</v>
      </c>
      <c r="R252" s="57">
        <v>250</v>
      </c>
      <c r="S252" s="57">
        <v>280</v>
      </c>
      <c r="T252" s="57">
        <v>340</v>
      </c>
      <c r="U252" s="57">
        <v>380</v>
      </c>
    </row>
    <row r="253" spans="1:21" x14ac:dyDescent="0.2">
      <c r="A253" s="266" t="s">
        <v>172</v>
      </c>
      <c r="B253" s="267" t="s">
        <v>172</v>
      </c>
      <c r="C253" s="268" t="s">
        <v>172</v>
      </c>
      <c r="D253" s="98" t="s">
        <v>89</v>
      </c>
      <c r="E253" s="54">
        <v>5001395863</v>
      </c>
      <c r="F253" s="56">
        <v>24</v>
      </c>
      <c r="G253" s="54" t="s">
        <v>26</v>
      </c>
      <c r="H253" s="54" t="s">
        <v>84</v>
      </c>
      <c r="I253" s="54">
        <v>20</v>
      </c>
      <c r="J253" s="57">
        <v>870</v>
      </c>
      <c r="K253" s="57">
        <v>870</v>
      </c>
      <c r="L253" s="57">
        <v>870</v>
      </c>
      <c r="M253" s="57">
        <v>840</v>
      </c>
      <c r="N253" s="57">
        <v>920</v>
      </c>
      <c r="O253" s="57">
        <v>980</v>
      </c>
      <c r="P253" s="57">
        <v>970</v>
      </c>
      <c r="Q253" s="57">
        <v>1100</v>
      </c>
      <c r="R253" s="57">
        <v>1150</v>
      </c>
      <c r="S253" s="57">
        <v>1050</v>
      </c>
      <c r="T253" s="57">
        <v>1160</v>
      </c>
      <c r="U253" s="57">
        <v>1120</v>
      </c>
    </row>
    <row r="254" spans="1:21" x14ac:dyDescent="0.2">
      <c r="A254" s="266" t="s">
        <v>172</v>
      </c>
      <c r="B254" s="267" t="s">
        <v>172</v>
      </c>
      <c r="C254" s="268" t="s">
        <v>172</v>
      </c>
      <c r="D254" s="98" t="s">
        <v>89</v>
      </c>
      <c r="E254" s="54">
        <v>5001398130</v>
      </c>
      <c r="F254" s="56">
        <v>24</v>
      </c>
      <c r="G254" s="54" t="s">
        <v>26</v>
      </c>
      <c r="H254" s="54" t="s">
        <v>84</v>
      </c>
      <c r="I254" s="54">
        <v>20</v>
      </c>
      <c r="J254" s="57">
        <v>1520</v>
      </c>
      <c r="K254" s="57">
        <v>1400</v>
      </c>
      <c r="L254" s="57">
        <v>1310</v>
      </c>
      <c r="M254" s="57">
        <v>910</v>
      </c>
      <c r="N254" s="57">
        <v>560</v>
      </c>
      <c r="O254" s="57">
        <v>470</v>
      </c>
      <c r="P254" s="57">
        <v>450</v>
      </c>
      <c r="Q254" s="57">
        <v>450</v>
      </c>
      <c r="R254" s="57">
        <v>460</v>
      </c>
      <c r="S254" s="57">
        <v>460</v>
      </c>
      <c r="T254" s="57">
        <v>730</v>
      </c>
      <c r="U254" s="57">
        <v>1480</v>
      </c>
    </row>
    <row r="255" spans="1:21" x14ac:dyDescent="0.2">
      <c r="A255" s="266" t="s">
        <v>172</v>
      </c>
      <c r="B255" s="267" t="s">
        <v>172</v>
      </c>
      <c r="C255" s="268" t="s">
        <v>172</v>
      </c>
      <c r="D255" s="98" t="s">
        <v>89</v>
      </c>
      <c r="E255" s="54">
        <v>5001417653</v>
      </c>
      <c r="F255" s="56">
        <v>24</v>
      </c>
      <c r="G255" s="54" t="s">
        <v>19</v>
      </c>
      <c r="H255" s="54" t="s">
        <v>84</v>
      </c>
      <c r="I255" s="54">
        <v>20</v>
      </c>
      <c r="J255" s="57">
        <v>270</v>
      </c>
      <c r="K255" s="57">
        <v>240</v>
      </c>
      <c r="L255" s="57">
        <v>220</v>
      </c>
      <c r="M255" s="57">
        <v>180</v>
      </c>
      <c r="N255" s="57">
        <v>170</v>
      </c>
      <c r="O255" s="57">
        <v>140</v>
      </c>
      <c r="P255" s="57">
        <v>140</v>
      </c>
      <c r="Q255" s="57">
        <v>150</v>
      </c>
      <c r="R255" s="57">
        <v>190</v>
      </c>
      <c r="S255" s="57">
        <v>210</v>
      </c>
      <c r="T255" s="57">
        <v>240</v>
      </c>
      <c r="U255" s="57">
        <v>290</v>
      </c>
    </row>
    <row r="256" spans="1:21" x14ac:dyDescent="0.2">
      <c r="A256" s="266" t="s">
        <v>172</v>
      </c>
      <c r="B256" s="267" t="s">
        <v>172</v>
      </c>
      <c r="C256" s="268" t="s">
        <v>172</v>
      </c>
      <c r="D256" s="98" t="s">
        <v>89</v>
      </c>
      <c r="E256" s="54">
        <v>5001448121</v>
      </c>
      <c r="F256" s="56">
        <v>24</v>
      </c>
      <c r="G256" s="54" t="s">
        <v>26</v>
      </c>
      <c r="H256" s="54" t="s">
        <v>84</v>
      </c>
      <c r="I256" s="54">
        <v>20</v>
      </c>
      <c r="J256" s="57">
        <v>540</v>
      </c>
      <c r="K256" s="57">
        <v>460</v>
      </c>
      <c r="L256" s="57">
        <v>390</v>
      </c>
      <c r="M256" s="57">
        <v>420</v>
      </c>
      <c r="N256" s="57">
        <v>330</v>
      </c>
      <c r="O256" s="57">
        <v>290</v>
      </c>
      <c r="P256" s="57">
        <v>240</v>
      </c>
      <c r="Q256" s="57">
        <v>220</v>
      </c>
      <c r="R256" s="57">
        <v>370</v>
      </c>
      <c r="S256" s="57">
        <v>360</v>
      </c>
      <c r="T256" s="57">
        <v>460</v>
      </c>
      <c r="U256" s="57">
        <v>510</v>
      </c>
    </row>
    <row r="257" spans="1:21" x14ac:dyDescent="0.2">
      <c r="A257" s="266" t="s">
        <v>172</v>
      </c>
      <c r="B257" s="267" t="s">
        <v>172</v>
      </c>
      <c r="C257" s="268" t="s">
        <v>172</v>
      </c>
      <c r="D257" s="98" t="s">
        <v>89</v>
      </c>
      <c r="E257" s="54">
        <v>5001449363</v>
      </c>
      <c r="F257" s="56">
        <v>24</v>
      </c>
      <c r="G257" s="54" t="s">
        <v>21</v>
      </c>
      <c r="H257" s="54" t="s">
        <v>84</v>
      </c>
      <c r="I257" s="54">
        <v>20</v>
      </c>
      <c r="J257" s="57">
        <v>3560</v>
      </c>
      <c r="K257" s="57">
        <v>4760</v>
      </c>
      <c r="L257" s="57">
        <v>5400</v>
      </c>
      <c r="M257" s="57">
        <v>4040</v>
      </c>
      <c r="N257" s="57">
        <v>3040</v>
      </c>
      <c r="O257" s="57">
        <v>1480</v>
      </c>
      <c r="P257" s="57">
        <v>1240</v>
      </c>
      <c r="Q257" s="57">
        <v>1640</v>
      </c>
      <c r="R257" s="57">
        <v>1280</v>
      </c>
      <c r="S257" s="57">
        <v>2520</v>
      </c>
      <c r="T257" s="57">
        <v>3400</v>
      </c>
      <c r="U257" s="57">
        <v>3360</v>
      </c>
    </row>
    <row r="258" spans="1:21" x14ac:dyDescent="0.2">
      <c r="A258" s="266" t="s">
        <v>172</v>
      </c>
      <c r="B258" s="267" t="s">
        <v>172</v>
      </c>
      <c r="C258" s="268" t="s">
        <v>172</v>
      </c>
      <c r="D258" s="98" t="s">
        <v>89</v>
      </c>
      <c r="E258" s="54">
        <v>5001459990</v>
      </c>
      <c r="F258" s="56">
        <v>24</v>
      </c>
      <c r="G258" s="54" t="s">
        <v>26</v>
      </c>
      <c r="H258" s="54" t="s">
        <v>84</v>
      </c>
      <c r="I258" s="54">
        <v>20</v>
      </c>
      <c r="J258" s="57">
        <v>1460</v>
      </c>
      <c r="K258" s="57">
        <v>1260</v>
      </c>
      <c r="L258" s="57">
        <v>1230</v>
      </c>
      <c r="M258" s="57">
        <v>1080</v>
      </c>
      <c r="N258" s="57">
        <v>1030</v>
      </c>
      <c r="O258" s="57">
        <v>860</v>
      </c>
      <c r="P258" s="57">
        <v>850</v>
      </c>
      <c r="Q258" s="57">
        <v>830</v>
      </c>
      <c r="R258" s="57">
        <v>1040</v>
      </c>
      <c r="S258" s="57">
        <v>1170</v>
      </c>
      <c r="T258" s="57">
        <v>1280</v>
      </c>
      <c r="U258" s="57">
        <v>1520</v>
      </c>
    </row>
    <row r="259" spans="1:21" x14ac:dyDescent="0.2">
      <c r="A259" s="266" t="s">
        <v>172</v>
      </c>
      <c r="B259" s="267" t="s">
        <v>172</v>
      </c>
      <c r="C259" s="268" t="s">
        <v>172</v>
      </c>
      <c r="D259" s="98" t="s">
        <v>89</v>
      </c>
      <c r="E259" s="54">
        <v>5001469063</v>
      </c>
      <c r="F259" s="56">
        <v>24</v>
      </c>
      <c r="G259" s="54" t="s">
        <v>26</v>
      </c>
      <c r="H259" s="54" t="s">
        <v>84</v>
      </c>
      <c r="I259" s="54">
        <v>20</v>
      </c>
      <c r="J259" s="57">
        <v>8640</v>
      </c>
      <c r="K259" s="57">
        <v>7600</v>
      </c>
      <c r="L259" s="57">
        <v>8000</v>
      </c>
      <c r="M259" s="57">
        <v>6520</v>
      </c>
      <c r="N259" s="57">
        <v>6320</v>
      </c>
      <c r="O259" s="57">
        <v>5520</v>
      </c>
      <c r="P259" s="57">
        <v>6720</v>
      </c>
      <c r="Q259" s="57">
        <v>6640</v>
      </c>
      <c r="R259" s="57">
        <v>6960</v>
      </c>
      <c r="S259" s="57">
        <v>5560</v>
      </c>
      <c r="T259" s="57">
        <v>6520</v>
      </c>
      <c r="U259" s="57">
        <v>6360</v>
      </c>
    </row>
    <row r="260" spans="1:21" x14ac:dyDescent="0.2">
      <c r="A260" s="266" t="s">
        <v>172</v>
      </c>
      <c r="B260" s="267" t="s">
        <v>172</v>
      </c>
      <c r="C260" s="268" t="s">
        <v>172</v>
      </c>
      <c r="D260" s="98" t="s">
        <v>89</v>
      </c>
      <c r="E260" s="54">
        <v>5001471395</v>
      </c>
      <c r="F260" s="56">
        <v>24</v>
      </c>
      <c r="G260" s="54" t="s">
        <v>26</v>
      </c>
      <c r="H260" s="54" t="s">
        <v>84</v>
      </c>
      <c r="I260" s="54">
        <v>20</v>
      </c>
      <c r="J260" s="57">
        <v>5380</v>
      </c>
      <c r="K260" s="57">
        <v>5110</v>
      </c>
      <c r="L260" s="57">
        <v>5650</v>
      </c>
      <c r="M260" s="57">
        <v>4630</v>
      </c>
      <c r="N260" s="57">
        <v>2720</v>
      </c>
      <c r="O260" s="57">
        <v>1310</v>
      </c>
      <c r="P260" s="57">
        <v>1010</v>
      </c>
      <c r="Q260" s="57">
        <v>890</v>
      </c>
      <c r="R260" s="57">
        <v>960</v>
      </c>
      <c r="S260" s="57">
        <v>1210</v>
      </c>
      <c r="T260" s="57">
        <v>2070</v>
      </c>
      <c r="U260" s="57">
        <v>4360</v>
      </c>
    </row>
    <row r="261" spans="1:21" x14ac:dyDescent="0.2">
      <c r="A261" s="266" t="s">
        <v>172</v>
      </c>
      <c r="B261" s="267" t="s">
        <v>172</v>
      </c>
      <c r="C261" s="268" t="s">
        <v>172</v>
      </c>
      <c r="D261" s="98" t="s">
        <v>89</v>
      </c>
      <c r="E261" s="54">
        <v>5001483728</v>
      </c>
      <c r="F261" s="56">
        <v>24</v>
      </c>
      <c r="G261" s="54" t="s">
        <v>26</v>
      </c>
      <c r="H261" s="54" t="s">
        <v>84</v>
      </c>
      <c r="I261" s="54">
        <v>20</v>
      </c>
      <c r="J261" s="57">
        <v>100</v>
      </c>
      <c r="K261" s="57">
        <v>90</v>
      </c>
      <c r="L261" s="57">
        <v>80</v>
      </c>
      <c r="M261" s="57">
        <v>70</v>
      </c>
      <c r="N261" s="57">
        <v>70</v>
      </c>
      <c r="O261" s="57">
        <v>50</v>
      </c>
      <c r="P261" s="57">
        <v>50</v>
      </c>
      <c r="Q261" s="57">
        <v>50</v>
      </c>
      <c r="R261" s="57">
        <v>60</v>
      </c>
      <c r="S261" s="57">
        <v>80</v>
      </c>
      <c r="T261" s="57">
        <v>80</v>
      </c>
      <c r="U261" s="57">
        <v>110</v>
      </c>
    </row>
    <row r="262" spans="1:21" x14ac:dyDescent="0.2">
      <c r="A262" s="266" t="s">
        <v>172</v>
      </c>
      <c r="B262" s="267" t="s">
        <v>172</v>
      </c>
      <c r="C262" s="268" t="s">
        <v>172</v>
      </c>
      <c r="D262" s="98" t="s">
        <v>89</v>
      </c>
      <c r="E262" s="54">
        <v>5001498384</v>
      </c>
      <c r="F262" s="56">
        <v>24</v>
      </c>
      <c r="G262" s="54" t="s">
        <v>26</v>
      </c>
      <c r="H262" s="54" t="s">
        <v>84</v>
      </c>
      <c r="I262" s="54">
        <v>20</v>
      </c>
      <c r="J262" s="57">
        <v>462.495</v>
      </c>
      <c r="K262" s="57">
        <v>294.67700000000002</v>
      </c>
      <c r="L262" s="57">
        <v>139.828</v>
      </c>
      <c r="M262" s="57">
        <v>227</v>
      </c>
      <c r="N262" s="57">
        <v>224.93899999999999</v>
      </c>
      <c r="O262" s="57">
        <v>204.49</v>
      </c>
      <c r="P262" s="57">
        <v>106.571</v>
      </c>
      <c r="Q262" s="57">
        <v>164</v>
      </c>
      <c r="R262" s="57">
        <v>211</v>
      </c>
      <c r="S262" s="57">
        <v>245</v>
      </c>
      <c r="T262" s="57">
        <v>283</v>
      </c>
      <c r="U262" s="57">
        <v>428.69600000000003</v>
      </c>
    </row>
    <row r="263" spans="1:21" x14ac:dyDescent="0.2">
      <c r="A263" s="266" t="s">
        <v>172</v>
      </c>
      <c r="B263" s="267" t="s">
        <v>172</v>
      </c>
      <c r="C263" s="268" t="s">
        <v>172</v>
      </c>
      <c r="D263" s="98" t="s">
        <v>89</v>
      </c>
      <c r="E263" s="54">
        <v>5001507506</v>
      </c>
      <c r="F263" s="56">
        <v>24</v>
      </c>
      <c r="G263" s="54" t="s">
        <v>26</v>
      </c>
      <c r="H263" s="54" t="s">
        <v>84</v>
      </c>
      <c r="I263" s="54">
        <v>20</v>
      </c>
      <c r="J263" s="57">
        <v>142</v>
      </c>
      <c r="K263" s="57">
        <v>116</v>
      </c>
      <c r="L263" s="57">
        <v>145</v>
      </c>
      <c r="M263" s="57">
        <v>81</v>
      </c>
      <c r="N263" s="57">
        <v>95</v>
      </c>
      <c r="O263" s="57">
        <v>77</v>
      </c>
      <c r="P263" s="57">
        <v>91</v>
      </c>
      <c r="Q263" s="57">
        <v>82</v>
      </c>
      <c r="R263" s="57">
        <v>84</v>
      </c>
      <c r="S263" s="57">
        <v>71</v>
      </c>
      <c r="T263" s="57">
        <v>128</v>
      </c>
      <c r="U263" s="57">
        <v>674</v>
      </c>
    </row>
    <row r="264" spans="1:21" x14ac:dyDescent="0.2">
      <c r="A264" s="266" t="s">
        <v>172</v>
      </c>
      <c r="B264" s="267" t="s">
        <v>172</v>
      </c>
      <c r="C264" s="268" t="s">
        <v>172</v>
      </c>
      <c r="D264" s="98" t="s">
        <v>89</v>
      </c>
      <c r="E264" s="54">
        <v>5001525347</v>
      </c>
      <c r="F264" s="56">
        <v>24</v>
      </c>
      <c r="G264" s="54" t="s">
        <v>26</v>
      </c>
      <c r="H264" s="54" t="s">
        <v>84</v>
      </c>
      <c r="I264" s="54">
        <v>20</v>
      </c>
      <c r="J264" s="57">
        <v>808.75</v>
      </c>
      <c r="K264" s="57">
        <v>590.08000000000004</v>
      </c>
      <c r="L264" s="57">
        <v>650</v>
      </c>
      <c r="M264" s="57">
        <v>560</v>
      </c>
      <c r="N264" s="57">
        <v>540</v>
      </c>
      <c r="O264" s="57">
        <v>470</v>
      </c>
      <c r="P264" s="57">
        <v>540</v>
      </c>
      <c r="Q264" s="57">
        <v>510</v>
      </c>
      <c r="R264" s="57">
        <v>620</v>
      </c>
      <c r="S264" s="57">
        <v>710</v>
      </c>
      <c r="T264" s="57">
        <v>780</v>
      </c>
      <c r="U264" s="57">
        <v>920</v>
      </c>
    </row>
    <row r="265" spans="1:21" x14ac:dyDescent="0.2">
      <c r="A265" s="266" t="s">
        <v>172</v>
      </c>
      <c r="B265" s="267" t="s">
        <v>172</v>
      </c>
      <c r="C265" s="268" t="s">
        <v>172</v>
      </c>
      <c r="D265" s="98" t="s">
        <v>89</v>
      </c>
      <c r="E265" s="54">
        <v>5001535470</v>
      </c>
      <c r="F265" s="56">
        <v>24</v>
      </c>
      <c r="G265" s="54" t="s">
        <v>26</v>
      </c>
      <c r="H265" s="54" t="s">
        <v>84</v>
      </c>
      <c r="I265" s="54">
        <v>20</v>
      </c>
      <c r="J265" s="57">
        <v>1009</v>
      </c>
      <c r="K265" s="57">
        <v>1099</v>
      </c>
      <c r="L265" s="57">
        <v>919</v>
      </c>
      <c r="M265" s="57">
        <v>816</v>
      </c>
      <c r="N265" s="57">
        <v>739</v>
      </c>
      <c r="O265" s="57">
        <v>732</v>
      </c>
      <c r="P265" s="57">
        <v>614</v>
      </c>
      <c r="Q265" s="57">
        <v>637</v>
      </c>
      <c r="R265" s="57">
        <v>802</v>
      </c>
      <c r="S265" s="57">
        <v>852</v>
      </c>
      <c r="T265" s="57">
        <v>1050</v>
      </c>
      <c r="U265" s="57">
        <v>1131</v>
      </c>
    </row>
    <row r="266" spans="1:21" x14ac:dyDescent="0.2">
      <c r="A266" s="266" t="s">
        <v>172</v>
      </c>
      <c r="B266" s="267" t="s">
        <v>172</v>
      </c>
      <c r="C266" s="268" t="s">
        <v>172</v>
      </c>
      <c r="D266" s="98" t="s">
        <v>89</v>
      </c>
      <c r="E266" s="54">
        <v>5001537612</v>
      </c>
      <c r="F266" s="56">
        <v>24</v>
      </c>
      <c r="G266" s="54" t="s">
        <v>26</v>
      </c>
      <c r="H266" s="54" t="s">
        <v>84</v>
      </c>
      <c r="I266" s="54">
        <v>20</v>
      </c>
      <c r="J266" s="57">
        <v>520</v>
      </c>
      <c r="K266" s="57">
        <v>470</v>
      </c>
      <c r="L266" s="57">
        <v>430</v>
      </c>
      <c r="M266" s="57">
        <v>474.84</v>
      </c>
      <c r="N266" s="57">
        <v>215.16</v>
      </c>
      <c r="O266" s="57">
        <v>270</v>
      </c>
      <c r="P266" s="57">
        <v>260</v>
      </c>
      <c r="Q266" s="57">
        <v>270</v>
      </c>
      <c r="R266" s="57">
        <v>360</v>
      </c>
      <c r="S266" s="57">
        <v>400</v>
      </c>
      <c r="T266" s="57">
        <v>440</v>
      </c>
      <c r="U266" s="57">
        <v>550</v>
      </c>
    </row>
    <row r="267" spans="1:21" x14ac:dyDescent="0.2">
      <c r="A267" s="266" t="s">
        <v>172</v>
      </c>
      <c r="B267" s="267" t="s">
        <v>172</v>
      </c>
      <c r="C267" s="268" t="s">
        <v>172</v>
      </c>
      <c r="D267" s="98" t="s">
        <v>89</v>
      </c>
      <c r="E267" s="54">
        <v>5001540183</v>
      </c>
      <c r="F267" s="56">
        <v>24</v>
      </c>
      <c r="G267" s="54" t="s">
        <v>26</v>
      </c>
      <c r="H267" s="54" t="s">
        <v>84</v>
      </c>
      <c r="I267" s="54">
        <v>20</v>
      </c>
      <c r="J267" s="57">
        <v>52</v>
      </c>
      <c r="K267" s="57">
        <v>51</v>
      </c>
      <c r="L267" s="57">
        <v>45</v>
      </c>
      <c r="M267" s="57">
        <v>37</v>
      </c>
      <c r="N267" s="57">
        <v>36</v>
      </c>
      <c r="O267" s="57">
        <v>20.344000000000001</v>
      </c>
      <c r="P267" s="57">
        <v>44.789000000000001</v>
      </c>
      <c r="Q267" s="57">
        <v>28.867000000000001</v>
      </c>
      <c r="R267" s="57">
        <v>42</v>
      </c>
      <c r="S267" s="57">
        <v>42</v>
      </c>
      <c r="T267" s="57">
        <v>54</v>
      </c>
      <c r="U267" s="57">
        <v>49</v>
      </c>
    </row>
    <row r="268" spans="1:21" x14ac:dyDescent="0.2">
      <c r="A268" s="266" t="s">
        <v>172</v>
      </c>
      <c r="B268" s="267" t="s">
        <v>172</v>
      </c>
      <c r="C268" s="268" t="s">
        <v>172</v>
      </c>
      <c r="D268" s="98" t="s">
        <v>89</v>
      </c>
      <c r="E268" s="54">
        <v>5001541806</v>
      </c>
      <c r="F268" s="56">
        <v>24</v>
      </c>
      <c r="G268" s="54" t="s">
        <v>26</v>
      </c>
      <c r="H268" s="54" t="s">
        <v>84</v>
      </c>
      <c r="I268" s="54">
        <v>20</v>
      </c>
      <c r="J268" s="57">
        <v>13920</v>
      </c>
      <c r="K268" s="57">
        <v>13280</v>
      </c>
      <c r="L268" s="57">
        <v>13680</v>
      </c>
      <c r="M268" s="57">
        <v>13880</v>
      </c>
      <c r="N268" s="57">
        <v>15520</v>
      </c>
      <c r="O268" s="57">
        <v>16800</v>
      </c>
      <c r="P268" s="57">
        <v>20640</v>
      </c>
      <c r="Q268" s="57">
        <v>19600</v>
      </c>
      <c r="R268" s="57">
        <v>19680</v>
      </c>
      <c r="S268" s="57">
        <v>18080</v>
      </c>
      <c r="T268" s="57">
        <v>14480</v>
      </c>
      <c r="U268" s="57">
        <v>15360</v>
      </c>
    </row>
    <row r="269" spans="1:21" x14ac:dyDescent="0.2">
      <c r="A269" s="266" t="s">
        <v>172</v>
      </c>
      <c r="B269" s="267" t="s">
        <v>172</v>
      </c>
      <c r="C269" s="268" t="s">
        <v>172</v>
      </c>
      <c r="D269" s="98" t="s">
        <v>89</v>
      </c>
      <c r="E269" s="54">
        <v>5001547382</v>
      </c>
      <c r="F269" s="56">
        <v>24</v>
      </c>
      <c r="G269" s="54" t="s">
        <v>26</v>
      </c>
      <c r="H269" s="54" t="s">
        <v>84</v>
      </c>
      <c r="I269" s="54">
        <v>20</v>
      </c>
      <c r="J269" s="57">
        <v>99</v>
      </c>
      <c r="K269" s="57">
        <v>98</v>
      </c>
      <c r="L269" s="57">
        <v>224</v>
      </c>
      <c r="M269" s="57">
        <v>162</v>
      </c>
      <c r="N269" s="57">
        <v>192</v>
      </c>
      <c r="O269" s="57">
        <v>133</v>
      </c>
      <c r="P269" s="57">
        <v>126</v>
      </c>
      <c r="Q269" s="57">
        <v>123</v>
      </c>
      <c r="R269" s="57">
        <v>124</v>
      </c>
      <c r="S269" s="57">
        <v>141</v>
      </c>
      <c r="T269" s="57">
        <v>259</v>
      </c>
      <c r="U269" s="57">
        <v>611</v>
      </c>
    </row>
    <row r="270" spans="1:21" x14ac:dyDescent="0.2">
      <c r="A270" s="266" t="s">
        <v>172</v>
      </c>
      <c r="B270" s="267" t="s">
        <v>172</v>
      </c>
      <c r="C270" s="268" t="s">
        <v>172</v>
      </c>
      <c r="D270" s="98" t="s">
        <v>89</v>
      </c>
      <c r="E270" s="54">
        <v>5001557438</v>
      </c>
      <c r="F270" s="56">
        <v>24</v>
      </c>
      <c r="G270" s="54" t="s">
        <v>26</v>
      </c>
      <c r="H270" s="54" t="s">
        <v>84</v>
      </c>
      <c r="I270" s="54">
        <v>20</v>
      </c>
      <c r="J270" s="57">
        <v>124</v>
      </c>
      <c r="K270" s="57">
        <v>117</v>
      </c>
      <c r="L270" s="57">
        <v>121</v>
      </c>
      <c r="M270" s="57">
        <v>117</v>
      </c>
      <c r="N270" s="57">
        <v>129</v>
      </c>
      <c r="O270" s="57">
        <v>121</v>
      </c>
      <c r="P270" s="57">
        <v>128</v>
      </c>
      <c r="Q270" s="57">
        <v>117</v>
      </c>
      <c r="R270" s="57">
        <v>127</v>
      </c>
      <c r="S270" s="57">
        <v>127</v>
      </c>
      <c r="T270" s="57">
        <v>124</v>
      </c>
      <c r="U270" s="57">
        <v>134</v>
      </c>
    </row>
    <row r="271" spans="1:21" x14ac:dyDescent="0.2">
      <c r="A271" s="266" t="s">
        <v>172</v>
      </c>
      <c r="B271" s="267" t="s">
        <v>172</v>
      </c>
      <c r="C271" s="268" t="s">
        <v>172</v>
      </c>
      <c r="D271" s="98" t="s">
        <v>89</v>
      </c>
      <c r="E271" s="54">
        <v>5001572848</v>
      </c>
      <c r="F271" s="56">
        <v>24</v>
      </c>
      <c r="G271" s="54" t="s">
        <v>26</v>
      </c>
      <c r="H271" s="54" t="s">
        <v>84</v>
      </c>
      <c r="I271" s="54">
        <v>20</v>
      </c>
      <c r="J271" s="57"/>
      <c r="K271" s="57">
        <v>1065</v>
      </c>
      <c r="L271" s="57"/>
      <c r="M271" s="57">
        <v>1286</v>
      </c>
      <c r="N271" s="57"/>
      <c r="O271" s="57">
        <v>702</v>
      </c>
      <c r="P271" s="57"/>
      <c r="Q271" s="57">
        <v>349</v>
      </c>
      <c r="R271" s="57"/>
      <c r="S271" s="57">
        <v>702</v>
      </c>
      <c r="T271" s="57"/>
      <c r="U271" s="57">
        <v>1127</v>
      </c>
    </row>
    <row r="272" spans="1:21" x14ac:dyDescent="0.2">
      <c r="A272" s="266" t="s">
        <v>172</v>
      </c>
      <c r="B272" s="267" t="s">
        <v>172</v>
      </c>
      <c r="C272" s="268" t="s">
        <v>172</v>
      </c>
      <c r="D272" s="98" t="s">
        <v>89</v>
      </c>
      <c r="E272" s="54">
        <v>5001574541</v>
      </c>
      <c r="F272" s="56">
        <v>24</v>
      </c>
      <c r="G272" s="54" t="s">
        <v>26</v>
      </c>
      <c r="H272" s="54" t="s">
        <v>84</v>
      </c>
      <c r="I272" s="54">
        <v>20</v>
      </c>
      <c r="J272" s="57">
        <v>30</v>
      </c>
      <c r="K272" s="57">
        <v>40</v>
      </c>
      <c r="L272" s="57">
        <v>40</v>
      </c>
      <c r="M272" s="57">
        <v>30</v>
      </c>
      <c r="N272" s="57">
        <v>40</v>
      </c>
      <c r="O272" s="57">
        <v>30</v>
      </c>
      <c r="P272" s="57">
        <v>40</v>
      </c>
      <c r="Q272" s="57">
        <v>30</v>
      </c>
      <c r="R272" s="57">
        <v>40</v>
      </c>
      <c r="S272" s="57">
        <v>30</v>
      </c>
      <c r="T272" s="57">
        <v>40</v>
      </c>
      <c r="U272" s="57">
        <v>40</v>
      </c>
    </row>
    <row r="273" spans="1:21" x14ac:dyDescent="0.2">
      <c r="A273" s="266" t="s">
        <v>172</v>
      </c>
      <c r="B273" s="267" t="s">
        <v>172</v>
      </c>
      <c r="C273" s="268" t="s">
        <v>172</v>
      </c>
      <c r="D273" s="98" t="s">
        <v>89</v>
      </c>
      <c r="E273" s="54">
        <v>5001583522</v>
      </c>
      <c r="F273" s="56">
        <v>24</v>
      </c>
      <c r="G273" s="54" t="s">
        <v>26</v>
      </c>
      <c r="H273" s="54" t="s">
        <v>84</v>
      </c>
      <c r="I273" s="54">
        <v>20</v>
      </c>
      <c r="J273" s="57">
        <v>570</v>
      </c>
      <c r="K273" s="57">
        <v>500</v>
      </c>
      <c r="L273" s="57">
        <v>460</v>
      </c>
      <c r="M273" s="57">
        <v>380</v>
      </c>
      <c r="N273" s="57">
        <v>360</v>
      </c>
      <c r="O273" s="57">
        <v>280</v>
      </c>
      <c r="P273" s="57">
        <v>280</v>
      </c>
      <c r="Q273" s="57">
        <v>280</v>
      </c>
      <c r="R273" s="57">
        <v>360</v>
      </c>
      <c r="S273" s="57">
        <v>430</v>
      </c>
      <c r="T273" s="57">
        <v>490</v>
      </c>
      <c r="U273" s="57">
        <v>590</v>
      </c>
    </row>
    <row r="274" spans="1:21" x14ac:dyDescent="0.2">
      <c r="A274" s="266" t="s">
        <v>172</v>
      </c>
      <c r="B274" s="267" t="s">
        <v>172</v>
      </c>
      <c r="C274" s="268" t="s">
        <v>172</v>
      </c>
      <c r="D274" s="98" t="s">
        <v>89</v>
      </c>
      <c r="E274" s="54">
        <v>5001584049</v>
      </c>
      <c r="F274" s="56">
        <v>24</v>
      </c>
      <c r="G274" s="54" t="s">
        <v>26</v>
      </c>
      <c r="H274" s="54" t="s">
        <v>84</v>
      </c>
      <c r="I274" s="54">
        <v>20</v>
      </c>
      <c r="J274" s="57">
        <v>1137</v>
      </c>
      <c r="K274" s="57">
        <v>654</v>
      </c>
      <c r="L274" s="57">
        <v>600</v>
      </c>
      <c r="M274" s="57">
        <v>521</v>
      </c>
      <c r="N274" s="57">
        <v>512</v>
      </c>
      <c r="O274" s="57">
        <v>434</v>
      </c>
      <c r="P274" s="57">
        <v>417</v>
      </c>
      <c r="Q274" s="57">
        <v>455</v>
      </c>
      <c r="R274" s="57">
        <v>511</v>
      </c>
      <c r="S274" s="57">
        <v>534</v>
      </c>
      <c r="T274" s="57">
        <v>658</v>
      </c>
      <c r="U274" s="57">
        <v>796</v>
      </c>
    </row>
    <row r="275" spans="1:21" x14ac:dyDescent="0.2">
      <c r="A275" s="266" t="s">
        <v>172</v>
      </c>
      <c r="B275" s="267" t="s">
        <v>172</v>
      </c>
      <c r="C275" s="268" t="s">
        <v>172</v>
      </c>
      <c r="D275" s="98" t="s">
        <v>89</v>
      </c>
      <c r="E275" s="54">
        <v>5001591304</v>
      </c>
      <c r="F275" s="56">
        <v>24</v>
      </c>
      <c r="G275" s="54" t="s">
        <v>26</v>
      </c>
      <c r="H275" s="54" t="s">
        <v>84</v>
      </c>
      <c r="I275" s="54">
        <v>20</v>
      </c>
      <c r="J275" s="57">
        <v>1238</v>
      </c>
      <c r="K275" s="57">
        <v>1179</v>
      </c>
      <c r="L275" s="57">
        <v>1055</v>
      </c>
      <c r="M275" s="57">
        <v>873</v>
      </c>
      <c r="N275" s="57">
        <v>806</v>
      </c>
      <c r="O275" s="57">
        <v>644</v>
      </c>
      <c r="P275" s="57">
        <v>594</v>
      </c>
      <c r="Q275" s="57">
        <v>677</v>
      </c>
      <c r="R275" s="57">
        <v>812</v>
      </c>
      <c r="S275" s="57">
        <v>902</v>
      </c>
      <c r="T275" s="57">
        <v>1168</v>
      </c>
      <c r="U275" s="57">
        <v>1254</v>
      </c>
    </row>
    <row r="276" spans="1:21" x14ac:dyDescent="0.2">
      <c r="A276" s="266" t="s">
        <v>172</v>
      </c>
      <c r="B276" s="267" t="s">
        <v>172</v>
      </c>
      <c r="C276" s="268" t="s">
        <v>172</v>
      </c>
      <c r="D276" s="98" t="s">
        <v>89</v>
      </c>
      <c r="E276" s="54">
        <v>5001592283</v>
      </c>
      <c r="F276" s="56">
        <v>24</v>
      </c>
      <c r="G276" s="54" t="s">
        <v>26</v>
      </c>
      <c r="H276" s="54" t="s">
        <v>84</v>
      </c>
      <c r="I276" s="54">
        <v>20</v>
      </c>
      <c r="J276" s="57">
        <v>180</v>
      </c>
      <c r="K276" s="57">
        <v>160</v>
      </c>
      <c r="L276" s="57">
        <v>180</v>
      </c>
      <c r="M276" s="57">
        <v>160</v>
      </c>
      <c r="N276" s="57">
        <v>180</v>
      </c>
      <c r="O276" s="57">
        <v>170</v>
      </c>
      <c r="P276" s="57">
        <v>180</v>
      </c>
      <c r="Q276" s="57">
        <v>170</v>
      </c>
      <c r="R276" s="57">
        <v>170</v>
      </c>
      <c r="S276" s="57">
        <v>180</v>
      </c>
      <c r="T276" s="57">
        <v>170</v>
      </c>
      <c r="U276" s="57">
        <v>180</v>
      </c>
    </row>
    <row r="277" spans="1:21" x14ac:dyDescent="0.2">
      <c r="A277" s="266" t="s">
        <v>172</v>
      </c>
      <c r="B277" s="267" t="s">
        <v>172</v>
      </c>
      <c r="C277" s="268" t="s">
        <v>172</v>
      </c>
      <c r="D277" s="98" t="s">
        <v>89</v>
      </c>
      <c r="E277" s="54">
        <v>5001614805</v>
      </c>
      <c r="F277" s="56">
        <v>24</v>
      </c>
      <c r="G277" s="54" t="s">
        <v>26</v>
      </c>
      <c r="H277" s="54" t="s">
        <v>84</v>
      </c>
      <c r="I277" s="54">
        <v>20</v>
      </c>
      <c r="J277" s="57">
        <v>7</v>
      </c>
      <c r="K277" s="57">
        <v>7</v>
      </c>
      <c r="L277" s="57">
        <v>6</v>
      </c>
      <c r="M277" s="57">
        <v>7</v>
      </c>
      <c r="N277" s="57">
        <v>4</v>
      </c>
      <c r="O277" s="57">
        <v>4</v>
      </c>
      <c r="P277" s="57">
        <v>3</v>
      </c>
      <c r="Q277" s="57">
        <v>3</v>
      </c>
      <c r="R277" s="57">
        <v>4</v>
      </c>
      <c r="S277" s="57">
        <v>4</v>
      </c>
      <c r="T277" s="57">
        <v>95</v>
      </c>
      <c r="U277" s="57">
        <v>12</v>
      </c>
    </row>
    <row r="278" spans="1:21" x14ac:dyDescent="0.2">
      <c r="A278" s="266" t="s">
        <v>172</v>
      </c>
      <c r="B278" s="267" t="s">
        <v>172</v>
      </c>
      <c r="C278" s="268" t="s">
        <v>172</v>
      </c>
      <c r="D278" s="98" t="s">
        <v>89</v>
      </c>
      <c r="E278" s="54">
        <v>5001617741</v>
      </c>
      <c r="F278" s="56">
        <v>24</v>
      </c>
      <c r="G278" s="54" t="s">
        <v>26</v>
      </c>
      <c r="H278" s="54" t="s">
        <v>84</v>
      </c>
      <c r="I278" s="54">
        <v>20</v>
      </c>
      <c r="J278" s="57">
        <v>280</v>
      </c>
      <c r="K278" s="57">
        <v>260</v>
      </c>
      <c r="L278" s="57">
        <v>220</v>
      </c>
      <c r="M278" s="57">
        <v>190</v>
      </c>
      <c r="N278" s="57">
        <v>180</v>
      </c>
      <c r="O278" s="57">
        <v>130</v>
      </c>
      <c r="P278" s="57">
        <v>130</v>
      </c>
      <c r="Q278" s="57">
        <v>150</v>
      </c>
      <c r="R278" s="57">
        <v>160</v>
      </c>
      <c r="S278" s="57">
        <v>30</v>
      </c>
      <c r="T278" s="57">
        <v>250</v>
      </c>
      <c r="U278" s="57">
        <v>290</v>
      </c>
    </row>
    <row r="279" spans="1:21" x14ac:dyDescent="0.2">
      <c r="A279" s="266" t="s">
        <v>172</v>
      </c>
      <c r="B279" s="267" t="s">
        <v>172</v>
      </c>
      <c r="C279" s="268" t="s">
        <v>172</v>
      </c>
      <c r="D279" s="98" t="s">
        <v>89</v>
      </c>
      <c r="E279" s="54">
        <v>5001629390</v>
      </c>
      <c r="F279" s="55">
        <v>31</v>
      </c>
      <c r="G279" s="54" t="s">
        <v>23</v>
      </c>
      <c r="H279" s="54" t="s">
        <v>84</v>
      </c>
      <c r="I279" s="54">
        <v>20</v>
      </c>
      <c r="J279" s="57">
        <v>45000</v>
      </c>
      <c r="K279" s="57">
        <v>48000</v>
      </c>
      <c r="L279" s="57">
        <v>48900</v>
      </c>
      <c r="M279" s="57">
        <v>46800</v>
      </c>
      <c r="N279" s="57">
        <v>56100</v>
      </c>
      <c r="O279" s="57">
        <v>61500</v>
      </c>
      <c r="P279" s="57">
        <v>72900</v>
      </c>
      <c r="Q279" s="57">
        <v>74400</v>
      </c>
      <c r="R279" s="57">
        <v>76200</v>
      </c>
      <c r="S279" s="57">
        <v>52200</v>
      </c>
      <c r="T279" s="57">
        <v>56400</v>
      </c>
      <c r="U279" s="57">
        <v>53700</v>
      </c>
    </row>
    <row r="280" spans="1:21" x14ac:dyDescent="0.2">
      <c r="A280" s="266" t="s">
        <v>172</v>
      </c>
      <c r="B280" s="267" t="s">
        <v>172</v>
      </c>
      <c r="C280" s="268" t="s">
        <v>172</v>
      </c>
      <c r="D280" s="98" t="s">
        <v>89</v>
      </c>
      <c r="E280" s="54">
        <v>5001634809</v>
      </c>
      <c r="F280" s="56">
        <v>24</v>
      </c>
      <c r="G280" s="54" t="s">
        <v>26</v>
      </c>
      <c r="H280" s="54" t="s">
        <v>84</v>
      </c>
      <c r="I280" s="54">
        <v>20</v>
      </c>
      <c r="J280" s="57">
        <v>1430</v>
      </c>
      <c r="K280" s="57">
        <v>1160</v>
      </c>
      <c r="L280" s="57">
        <v>1340</v>
      </c>
      <c r="M280" s="57">
        <v>990</v>
      </c>
      <c r="N280" s="57">
        <v>620</v>
      </c>
      <c r="O280" s="57">
        <v>540</v>
      </c>
      <c r="P280" s="57">
        <v>490</v>
      </c>
      <c r="Q280" s="57">
        <v>430</v>
      </c>
      <c r="R280" s="57">
        <v>490</v>
      </c>
      <c r="S280" s="57">
        <v>730</v>
      </c>
      <c r="T280" s="57">
        <v>980</v>
      </c>
      <c r="U280" s="57">
        <v>1020</v>
      </c>
    </row>
    <row r="281" spans="1:21" x14ac:dyDescent="0.2">
      <c r="A281" s="266" t="s">
        <v>172</v>
      </c>
      <c r="B281" s="267" t="s">
        <v>172</v>
      </c>
      <c r="C281" s="268" t="s">
        <v>172</v>
      </c>
      <c r="D281" s="98" t="s">
        <v>89</v>
      </c>
      <c r="E281" s="54">
        <v>5001667252</v>
      </c>
      <c r="F281" s="56">
        <v>24</v>
      </c>
      <c r="G281" s="54" t="s">
        <v>26</v>
      </c>
      <c r="H281" s="54" t="s">
        <v>84</v>
      </c>
      <c r="I281" s="54">
        <v>20</v>
      </c>
      <c r="J281" s="57">
        <v>1725</v>
      </c>
      <c r="K281" s="57">
        <v>1743</v>
      </c>
      <c r="L281" s="57">
        <v>1761</v>
      </c>
      <c r="M281" s="57">
        <v>1291</v>
      </c>
      <c r="N281" s="57">
        <v>845</v>
      </c>
      <c r="O281" s="57">
        <v>559</v>
      </c>
      <c r="P281" s="57">
        <v>497</v>
      </c>
      <c r="Q281" s="57">
        <v>462</v>
      </c>
      <c r="R281" s="57">
        <v>426</v>
      </c>
      <c r="S281" s="57">
        <v>630</v>
      </c>
      <c r="T281" s="57">
        <v>1241</v>
      </c>
      <c r="U281" s="57">
        <v>1601</v>
      </c>
    </row>
    <row r="282" spans="1:21" x14ac:dyDescent="0.2">
      <c r="A282" s="266" t="s">
        <v>172</v>
      </c>
      <c r="B282" s="267" t="s">
        <v>172</v>
      </c>
      <c r="C282" s="268" t="s">
        <v>172</v>
      </c>
      <c r="D282" s="98" t="s">
        <v>89</v>
      </c>
      <c r="E282" s="54">
        <v>5001679920</v>
      </c>
      <c r="F282" s="55">
        <v>25</v>
      </c>
      <c r="G282" s="54" t="s">
        <v>25</v>
      </c>
      <c r="H282" s="54" t="s">
        <v>84</v>
      </c>
      <c r="I282" s="54">
        <v>20</v>
      </c>
      <c r="J282" s="57">
        <v>61800</v>
      </c>
      <c r="K282" s="57">
        <v>57900</v>
      </c>
      <c r="L282" s="57">
        <v>69300</v>
      </c>
      <c r="M282" s="57">
        <v>47700</v>
      </c>
      <c r="N282" s="57">
        <v>57600</v>
      </c>
      <c r="O282" s="57">
        <v>53700</v>
      </c>
      <c r="P282" s="57">
        <v>56400</v>
      </c>
      <c r="Q282" s="57">
        <v>50700</v>
      </c>
      <c r="R282" s="57">
        <v>50700</v>
      </c>
      <c r="S282" s="57">
        <v>45600</v>
      </c>
      <c r="T282" s="57">
        <v>42900</v>
      </c>
      <c r="U282" s="57">
        <v>44700</v>
      </c>
    </row>
    <row r="283" spans="1:21" x14ac:dyDescent="0.2">
      <c r="A283" s="266" t="s">
        <v>172</v>
      </c>
      <c r="B283" s="267" t="s">
        <v>172</v>
      </c>
      <c r="C283" s="268" t="s">
        <v>172</v>
      </c>
      <c r="D283" s="98" t="s">
        <v>89</v>
      </c>
      <c r="E283" s="54">
        <v>5001679989</v>
      </c>
      <c r="F283" s="56">
        <v>24</v>
      </c>
      <c r="G283" s="54" t="s">
        <v>26</v>
      </c>
      <c r="H283" s="54" t="s">
        <v>84</v>
      </c>
      <c r="I283" s="54">
        <v>20</v>
      </c>
      <c r="J283" s="57">
        <v>2010</v>
      </c>
      <c r="K283" s="57">
        <v>2210</v>
      </c>
      <c r="L283" s="57">
        <v>2460</v>
      </c>
      <c r="M283" s="57">
        <v>1920</v>
      </c>
      <c r="N283" s="57">
        <v>1690</v>
      </c>
      <c r="O283" s="57">
        <v>1130</v>
      </c>
      <c r="P283" s="57">
        <v>1710</v>
      </c>
      <c r="Q283" s="57">
        <v>1620</v>
      </c>
      <c r="R283" s="57">
        <v>1300</v>
      </c>
      <c r="S283" s="57">
        <v>1240</v>
      </c>
      <c r="T283" s="57">
        <v>1750</v>
      </c>
      <c r="U283" s="57">
        <v>2170</v>
      </c>
    </row>
    <row r="284" spans="1:21" x14ac:dyDescent="0.2">
      <c r="A284" s="266" t="s">
        <v>172</v>
      </c>
      <c r="B284" s="267" t="s">
        <v>172</v>
      </c>
      <c r="C284" s="268" t="s">
        <v>172</v>
      </c>
      <c r="D284" s="98" t="s">
        <v>89</v>
      </c>
      <c r="E284" s="54">
        <v>5001683679</v>
      </c>
      <c r="F284" s="56">
        <v>24</v>
      </c>
      <c r="G284" s="54" t="s">
        <v>26</v>
      </c>
      <c r="H284" s="54" t="s">
        <v>84</v>
      </c>
      <c r="I284" s="54">
        <v>20</v>
      </c>
      <c r="J284" s="57">
        <v>540</v>
      </c>
      <c r="K284" s="57">
        <v>580</v>
      </c>
      <c r="L284" s="57">
        <v>510</v>
      </c>
      <c r="M284" s="57">
        <v>460</v>
      </c>
      <c r="N284" s="57">
        <v>440</v>
      </c>
      <c r="O284" s="57">
        <v>430</v>
      </c>
      <c r="P284" s="57">
        <v>370</v>
      </c>
      <c r="Q284" s="57">
        <v>380</v>
      </c>
      <c r="R284" s="57">
        <v>450</v>
      </c>
      <c r="S284" s="57">
        <v>470</v>
      </c>
      <c r="T284" s="57">
        <v>540</v>
      </c>
      <c r="U284" s="57">
        <v>570</v>
      </c>
    </row>
    <row r="285" spans="1:21" x14ac:dyDescent="0.2">
      <c r="A285" s="266" t="s">
        <v>172</v>
      </c>
      <c r="B285" s="267" t="s">
        <v>172</v>
      </c>
      <c r="C285" s="268" t="s">
        <v>172</v>
      </c>
      <c r="D285" s="98" t="s">
        <v>89</v>
      </c>
      <c r="E285" s="54">
        <v>5001688778</v>
      </c>
      <c r="F285" s="56">
        <v>24</v>
      </c>
      <c r="G285" s="54" t="s">
        <v>26</v>
      </c>
      <c r="H285" s="54" t="s">
        <v>84</v>
      </c>
      <c r="I285" s="54">
        <v>20</v>
      </c>
      <c r="J285" s="57">
        <v>3880</v>
      </c>
      <c r="K285" s="57">
        <v>3760</v>
      </c>
      <c r="L285" s="57">
        <v>4000</v>
      </c>
      <c r="M285" s="57">
        <v>3040</v>
      </c>
      <c r="N285" s="57">
        <v>2200</v>
      </c>
      <c r="O285" s="57">
        <v>1640</v>
      </c>
      <c r="P285" s="57">
        <v>2160</v>
      </c>
      <c r="Q285" s="57">
        <v>2280</v>
      </c>
      <c r="R285" s="57">
        <v>1920</v>
      </c>
      <c r="S285" s="57">
        <v>2560</v>
      </c>
      <c r="T285" s="57">
        <v>3160</v>
      </c>
      <c r="U285" s="57">
        <v>4480</v>
      </c>
    </row>
    <row r="286" spans="1:21" x14ac:dyDescent="0.2">
      <c r="A286" s="266" t="s">
        <v>172</v>
      </c>
      <c r="B286" s="267" t="s">
        <v>172</v>
      </c>
      <c r="C286" s="268" t="s">
        <v>172</v>
      </c>
      <c r="D286" s="98" t="s">
        <v>89</v>
      </c>
      <c r="E286" s="54">
        <v>5001697504</v>
      </c>
      <c r="F286" s="55">
        <v>25</v>
      </c>
      <c r="G286" s="54" t="s">
        <v>25</v>
      </c>
      <c r="H286" s="54" t="s">
        <v>84</v>
      </c>
      <c r="I286" s="54">
        <v>20</v>
      </c>
      <c r="J286" s="57">
        <v>7520</v>
      </c>
      <c r="K286" s="57">
        <v>7440</v>
      </c>
      <c r="L286" s="57">
        <v>14560</v>
      </c>
      <c r="M286" s="57">
        <v>6560</v>
      </c>
      <c r="N286" s="57">
        <v>6240</v>
      </c>
      <c r="O286" s="57">
        <v>5760</v>
      </c>
      <c r="P286" s="57">
        <v>5520</v>
      </c>
      <c r="Q286" s="57">
        <v>5480</v>
      </c>
      <c r="R286" s="57">
        <v>5280</v>
      </c>
      <c r="S286" s="57">
        <v>5600</v>
      </c>
      <c r="T286" s="57">
        <v>6520</v>
      </c>
      <c r="U286" s="57">
        <v>7680</v>
      </c>
    </row>
    <row r="287" spans="1:21" x14ac:dyDescent="0.2">
      <c r="A287" s="266" t="s">
        <v>172</v>
      </c>
      <c r="B287" s="267" t="s">
        <v>172</v>
      </c>
      <c r="C287" s="268" t="s">
        <v>172</v>
      </c>
      <c r="D287" s="98" t="s">
        <v>89</v>
      </c>
      <c r="E287" s="54">
        <v>5001698345</v>
      </c>
      <c r="F287" s="56">
        <v>24</v>
      </c>
      <c r="G287" s="54" t="s">
        <v>26</v>
      </c>
      <c r="H287" s="54" t="s">
        <v>84</v>
      </c>
      <c r="I287" s="54">
        <v>20</v>
      </c>
      <c r="J287" s="57">
        <v>19320</v>
      </c>
      <c r="K287" s="57">
        <v>18840</v>
      </c>
      <c r="L287" s="57">
        <v>20040</v>
      </c>
      <c r="M287" s="57">
        <v>18120</v>
      </c>
      <c r="N287" s="57">
        <v>18480</v>
      </c>
      <c r="O287" s="57">
        <v>17040</v>
      </c>
      <c r="P287" s="57">
        <v>15960</v>
      </c>
      <c r="Q287" s="57">
        <v>15720</v>
      </c>
      <c r="R287" s="57">
        <v>15960</v>
      </c>
      <c r="S287" s="57">
        <v>16320</v>
      </c>
      <c r="T287" s="57">
        <v>19680</v>
      </c>
      <c r="U287" s="57">
        <v>20640</v>
      </c>
    </row>
    <row r="288" spans="1:21" x14ac:dyDescent="0.2">
      <c r="A288" s="266" t="s">
        <v>172</v>
      </c>
      <c r="B288" s="267" t="s">
        <v>172</v>
      </c>
      <c r="C288" s="268" t="s">
        <v>172</v>
      </c>
      <c r="D288" s="98" t="s">
        <v>89</v>
      </c>
      <c r="E288" s="54">
        <v>5001698362</v>
      </c>
      <c r="F288" s="56">
        <v>24</v>
      </c>
      <c r="G288" s="54" t="s">
        <v>26</v>
      </c>
      <c r="H288" s="54" t="s">
        <v>84</v>
      </c>
      <c r="I288" s="54">
        <v>20</v>
      </c>
      <c r="J288" s="57">
        <v>892</v>
      </c>
      <c r="K288" s="57">
        <v>884</v>
      </c>
      <c r="L288" s="57">
        <v>856</v>
      </c>
      <c r="M288" s="57">
        <v>822</v>
      </c>
      <c r="N288" s="57">
        <v>891</v>
      </c>
      <c r="O288" s="57">
        <v>821</v>
      </c>
      <c r="P288" s="57">
        <v>810</v>
      </c>
      <c r="Q288" s="57">
        <v>838</v>
      </c>
      <c r="R288" s="57">
        <v>843</v>
      </c>
      <c r="S288" s="57">
        <v>815</v>
      </c>
      <c r="T288" s="57">
        <v>911</v>
      </c>
      <c r="U288" s="57">
        <v>885</v>
      </c>
    </row>
    <row r="289" spans="1:21" x14ac:dyDescent="0.2">
      <c r="A289" s="266" t="s">
        <v>172</v>
      </c>
      <c r="B289" s="267" t="s">
        <v>172</v>
      </c>
      <c r="C289" s="268" t="s">
        <v>172</v>
      </c>
      <c r="D289" s="98" t="s">
        <v>89</v>
      </c>
      <c r="E289" s="54">
        <v>5001716560</v>
      </c>
      <c r="F289" s="56">
        <v>24</v>
      </c>
      <c r="G289" s="54" t="s">
        <v>26</v>
      </c>
      <c r="H289" s="54" t="s">
        <v>84</v>
      </c>
      <c r="I289" s="54">
        <v>20</v>
      </c>
      <c r="J289" s="57">
        <v>200</v>
      </c>
      <c r="K289" s="57">
        <v>210</v>
      </c>
      <c r="L289" s="57">
        <v>170</v>
      </c>
      <c r="M289" s="57">
        <v>150</v>
      </c>
      <c r="N289" s="57">
        <v>130</v>
      </c>
      <c r="O289" s="57">
        <v>120</v>
      </c>
      <c r="P289" s="57">
        <v>90</v>
      </c>
      <c r="Q289" s="57">
        <v>110</v>
      </c>
      <c r="R289" s="57">
        <v>120</v>
      </c>
      <c r="S289" s="57">
        <v>160</v>
      </c>
      <c r="T289" s="57">
        <v>180</v>
      </c>
      <c r="U289" s="57">
        <v>200</v>
      </c>
    </row>
    <row r="290" spans="1:21" x14ac:dyDescent="0.2">
      <c r="A290" s="266" t="s">
        <v>172</v>
      </c>
      <c r="B290" s="267" t="s">
        <v>172</v>
      </c>
      <c r="C290" s="268" t="s">
        <v>172</v>
      </c>
      <c r="D290" s="98" t="s">
        <v>89</v>
      </c>
      <c r="E290" s="54">
        <v>5001717530</v>
      </c>
      <c r="F290" s="56">
        <v>24</v>
      </c>
      <c r="G290" s="54" t="s">
        <v>26</v>
      </c>
      <c r="H290" s="54" t="s">
        <v>84</v>
      </c>
      <c r="I290" s="54">
        <v>20</v>
      </c>
      <c r="J290" s="57">
        <v>6680</v>
      </c>
      <c r="K290" s="57">
        <v>6520</v>
      </c>
      <c r="L290" s="57">
        <v>6840</v>
      </c>
      <c r="M290" s="57">
        <v>5520</v>
      </c>
      <c r="N290" s="57">
        <v>6000</v>
      </c>
      <c r="O290" s="57">
        <v>4720</v>
      </c>
      <c r="P290" s="57">
        <v>5800</v>
      </c>
      <c r="Q290" s="57">
        <v>5280</v>
      </c>
      <c r="R290" s="57">
        <v>5040</v>
      </c>
      <c r="S290" s="57">
        <v>4600</v>
      </c>
      <c r="T290" s="57">
        <v>5200</v>
      </c>
      <c r="U290" s="57">
        <v>8000</v>
      </c>
    </row>
    <row r="291" spans="1:21" x14ac:dyDescent="0.2">
      <c r="A291" s="266" t="s">
        <v>172</v>
      </c>
      <c r="B291" s="267" t="s">
        <v>172</v>
      </c>
      <c r="C291" s="268" t="s">
        <v>172</v>
      </c>
      <c r="D291" s="98" t="s">
        <v>89</v>
      </c>
      <c r="E291" s="54">
        <v>5001718454</v>
      </c>
      <c r="F291" s="56">
        <v>24</v>
      </c>
      <c r="G291" s="54" t="s">
        <v>26</v>
      </c>
      <c r="H291" s="54" t="s">
        <v>84</v>
      </c>
      <c r="I291" s="54">
        <v>20</v>
      </c>
      <c r="J291" s="57">
        <v>285</v>
      </c>
      <c r="K291" s="57">
        <v>239</v>
      </c>
      <c r="L291" s="57">
        <v>224</v>
      </c>
      <c r="M291" s="57">
        <v>142</v>
      </c>
      <c r="N291" s="57">
        <v>100</v>
      </c>
      <c r="O291" s="57">
        <v>62</v>
      </c>
      <c r="P291" s="57">
        <v>51</v>
      </c>
      <c r="Q291" s="57">
        <v>30</v>
      </c>
      <c r="R291" s="57">
        <v>27</v>
      </c>
      <c r="S291" s="57">
        <v>48</v>
      </c>
      <c r="T291" s="57">
        <v>131</v>
      </c>
      <c r="U291" s="57">
        <v>412</v>
      </c>
    </row>
    <row r="292" spans="1:21" x14ac:dyDescent="0.2">
      <c r="A292" s="266" t="s">
        <v>172</v>
      </c>
      <c r="B292" s="267" t="s">
        <v>172</v>
      </c>
      <c r="C292" s="268" t="s">
        <v>172</v>
      </c>
      <c r="D292" s="98" t="s">
        <v>89</v>
      </c>
      <c r="E292" s="54">
        <v>5001729015</v>
      </c>
      <c r="F292" s="56">
        <v>24</v>
      </c>
      <c r="G292" s="54" t="s">
        <v>26</v>
      </c>
      <c r="H292" s="54" t="s">
        <v>84</v>
      </c>
      <c r="I292" s="54">
        <v>20</v>
      </c>
      <c r="J292" s="57">
        <v>850</v>
      </c>
      <c r="K292" s="57">
        <v>900</v>
      </c>
      <c r="L292" s="57">
        <v>910</v>
      </c>
      <c r="M292" s="57">
        <v>620</v>
      </c>
      <c r="N292" s="57">
        <v>490</v>
      </c>
      <c r="O292" s="57">
        <v>320</v>
      </c>
      <c r="P292" s="57">
        <v>140</v>
      </c>
      <c r="Q292" s="57">
        <v>250</v>
      </c>
      <c r="R292" s="57">
        <v>340</v>
      </c>
      <c r="S292" s="57">
        <v>410</v>
      </c>
      <c r="T292" s="57">
        <v>510</v>
      </c>
      <c r="U292" s="57">
        <v>1180</v>
      </c>
    </row>
    <row r="293" spans="1:21" x14ac:dyDescent="0.2">
      <c r="A293" s="266" t="s">
        <v>172</v>
      </c>
      <c r="B293" s="267" t="s">
        <v>172</v>
      </c>
      <c r="C293" s="268" t="s">
        <v>172</v>
      </c>
      <c r="D293" s="98" t="s">
        <v>89</v>
      </c>
      <c r="E293" s="54">
        <v>5001733356</v>
      </c>
      <c r="F293" s="56">
        <v>24</v>
      </c>
      <c r="G293" s="54" t="s">
        <v>26</v>
      </c>
      <c r="H293" s="54" t="s">
        <v>84</v>
      </c>
      <c r="I293" s="54">
        <v>20</v>
      </c>
      <c r="J293" s="57">
        <v>809</v>
      </c>
      <c r="K293" s="57">
        <v>902</v>
      </c>
      <c r="L293" s="57">
        <v>891</v>
      </c>
      <c r="M293" s="57">
        <v>832</v>
      </c>
      <c r="N293" s="57">
        <v>801</v>
      </c>
      <c r="O293" s="57">
        <v>691</v>
      </c>
      <c r="P293" s="57">
        <v>612</v>
      </c>
      <c r="Q293" s="57">
        <v>666</v>
      </c>
      <c r="R293" s="57">
        <v>706</v>
      </c>
      <c r="S293" s="57">
        <v>752</v>
      </c>
      <c r="T293" s="57">
        <v>946</v>
      </c>
      <c r="U293" s="57">
        <v>951</v>
      </c>
    </row>
    <row r="294" spans="1:21" x14ac:dyDescent="0.2">
      <c r="A294" s="266" t="s">
        <v>172</v>
      </c>
      <c r="B294" s="267" t="s">
        <v>172</v>
      </c>
      <c r="C294" s="268" t="s">
        <v>172</v>
      </c>
      <c r="D294" s="98" t="s">
        <v>89</v>
      </c>
      <c r="E294" s="54">
        <v>5001733375</v>
      </c>
      <c r="F294" s="56">
        <v>24</v>
      </c>
      <c r="G294" s="54" t="s">
        <v>26</v>
      </c>
      <c r="H294" s="54" t="s">
        <v>84</v>
      </c>
      <c r="I294" s="54">
        <v>20</v>
      </c>
      <c r="J294" s="57">
        <v>6000</v>
      </c>
      <c r="K294" s="57">
        <v>6400</v>
      </c>
      <c r="L294" s="57">
        <v>6160</v>
      </c>
      <c r="M294" s="57">
        <v>5520</v>
      </c>
      <c r="N294" s="57">
        <v>2920</v>
      </c>
      <c r="O294" s="57">
        <v>1160</v>
      </c>
      <c r="P294" s="57">
        <v>720</v>
      </c>
      <c r="Q294" s="57">
        <v>680</v>
      </c>
      <c r="R294" s="57">
        <v>680</v>
      </c>
      <c r="S294" s="57">
        <v>1720</v>
      </c>
      <c r="T294" s="57">
        <v>5920</v>
      </c>
      <c r="U294" s="57">
        <v>6680</v>
      </c>
    </row>
    <row r="295" spans="1:21" x14ac:dyDescent="0.2">
      <c r="A295" s="266" t="s">
        <v>172</v>
      </c>
      <c r="B295" s="267" t="s">
        <v>172</v>
      </c>
      <c r="C295" s="268" t="s">
        <v>172</v>
      </c>
      <c r="D295" s="98" t="s">
        <v>89</v>
      </c>
      <c r="E295" s="54">
        <v>5001747561</v>
      </c>
      <c r="F295" s="56">
        <v>24</v>
      </c>
      <c r="G295" s="54" t="s">
        <v>26</v>
      </c>
      <c r="H295" s="54" t="s">
        <v>84</v>
      </c>
      <c r="I295" s="54">
        <v>20</v>
      </c>
      <c r="J295" s="57">
        <v>270</v>
      </c>
      <c r="K295" s="57">
        <v>250</v>
      </c>
      <c r="L295" s="57">
        <v>230</v>
      </c>
      <c r="M295" s="57">
        <v>190</v>
      </c>
      <c r="N295" s="57">
        <v>170</v>
      </c>
      <c r="O295" s="57">
        <v>140</v>
      </c>
      <c r="P295" s="57">
        <v>120</v>
      </c>
      <c r="Q295" s="57">
        <v>150</v>
      </c>
      <c r="R295" s="57">
        <v>170</v>
      </c>
      <c r="S295" s="57">
        <v>190</v>
      </c>
      <c r="T295" s="57">
        <v>250</v>
      </c>
      <c r="U295" s="57">
        <v>280</v>
      </c>
    </row>
    <row r="296" spans="1:21" x14ac:dyDescent="0.2">
      <c r="A296" s="266" t="s">
        <v>172</v>
      </c>
      <c r="B296" s="267" t="s">
        <v>172</v>
      </c>
      <c r="C296" s="268" t="s">
        <v>172</v>
      </c>
      <c r="D296" s="98" t="s">
        <v>89</v>
      </c>
      <c r="E296" s="54">
        <v>5001759347</v>
      </c>
      <c r="F296" s="56">
        <v>24</v>
      </c>
      <c r="G296" s="54" t="s">
        <v>26</v>
      </c>
      <c r="H296" s="54" t="s">
        <v>84</v>
      </c>
      <c r="I296" s="54">
        <v>20</v>
      </c>
      <c r="J296" s="57">
        <v>2214</v>
      </c>
      <c r="K296" s="57">
        <v>2168</v>
      </c>
      <c r="L296" s="57">
        <v>2947</v>
      </c>
      <c r="M296" s="57">
        <v>2123</v>
      </c>
      <c r="N296" s="57">
        <v>352</v>
      </c>
      <c r="O296" s="57">
        <v>226</v>
      </c>
      <c r="P296" s="57">
        <v>180</v>
      </c>
      <c r="Q296" s="57">
        <v>115</v>
      </c>
      <c r="R296" s="57">
        <v>119</v>
      </c>
      <c r="S296" s="57">
        <v>276</v>
      </c>
      <c r="T296" s="57">
        <v>1199</v>
      </c>
      <c r="U296" s="57">
        <v>2224</v>
      </c>
    </row>
    <row r="297" spans="1:21" x14ac:dyDescent="0.2">
      <c r="A297" s="266" t="s">
        <v>172</v>
      </c>
      <c r="B297" s="267" t="s">
        <v>172</v>
      </c>
      <c r="C297" s="268" t="s">
        <v>172</v>
      </c>
      <c r="D297" s="98" t="s">
        <v>89</v>
      </c>
      <c r="E297" s="54">
        <v>5001764264</v>
      </c>
      <c r="F297" s="56">
        <v>24</v>
      </c>
      <c r="G297" s="54" t="s">
        <v>26</v>
      </c>
      <c r="H297" s="54" t="s">
        <v>84</v>
      </c>
      <c r="I297" s="54">
        <v>20</v>
      </c>
      <c r="J297" s="57">
        <v>645</v>
      </c>
      <c r="K297" s="57">
        <v>625</v>
      </c>
      <c r="L297" s="57">
        <v>518</v>
      </c>
      <c r="M297" s="57">
        <v>456</v>
      </c>
      <c r="N297" s="57">
        <v>426</v>
      </c>
      <c r="O297" s="57">
        <v>356.97</v>
      </c>
      <c r="P297" s="57">
        <v>293.02999999999997</v>
      </c>
      <c r="Q297" s="57">
        <v>359</v>
      </c>
      <c r="R297" s="57">
        <v>260.84899999999999</v>
      </c>
      <c r="S297" s="57">
        <v>609.15099999999995</v>
      </c>
      <c r="T297" s="57">
        <v>586</v>
      </c>
      <c r="U297" s="57">
        <v>711.5</v>
      </c>
    </row>
    <row r="298" spans="1:21" x14ac:dyDescent="0.2">
      <c r="A298" s="266" t="s">
        <v>172</v>
      </c>
      <c r="B298" s="267" t="s">
        <v>172</v>
      </c>
      <c r="C298" s="268" t="s">
        <v>172</v>
      </c>
      <c r="D298" s="98" t="s">
        <v>89</v>
      </c>
      <c r="E298" s="54">
        <v>5001784850</v>
      </c>
      <c r="F298" s="56">
        <v>24</v>
      </c>
      <c r="G298" s="54" t="s">
        <v>26</v>
      </c>
      <c r="H298" s="54" t="s">
        <v>84</v>
      </c>
      <c r="I298" s="54">
        <v>20</v>
      </c>
      <c r="J298" s="57">
        <v>1969</v>
      </c>
      <c r="K298" s="57">
        <v>1906</v>
      </c>
      <c r="L298" s="57">
        <v>2334</v>
      </c>
      <c r="M298" s="57">
        <v>1704</v>
      </c>
      <c r="N298" s="57">
        <v>1422</v>
      </c>
      <c r="O298" s="57">
        <v>1018</v>
      </c>
      <c r="P298" s="57">
        <v>567</v>
      </c>
      <c r="Q298" s="57">
        <v>255</v>
      </c>
      <c r="R298" s="57">
        <v>374</v>
      </c>
      <c r="S298" s="57">
        <v>313</v>
      </c>
      <c r="T298" s="57">
        <v>1220</v>
      </c>
      <c r="U298" s="57">
        <v>2475</v>
      </c>
    </row>
    <row r="299" spans="1:21" x14ac:dyDescent="0.2">
      <c r="A299" s="266" t="s">
        <v>172</v>
      </c>
      <c r="B299" s="267" t="s">
        <v>172</v>
      </c>
      <c r="C299" s="268" t="s">
        <v>172</v>
      </c>
      <c r="D299" s="98" t="s">
        <v>89</v>
      </c>
      <c r="E299" s="54">
        <v>5001790078</v>
      </c>
      <c r="F299" s="56">
        <v>24</v>
      </c>
      <c r="G299" s="54" t="s">
        <v>26</v>
      </c>
      <c r="H299" s="54" t="s">
        <v>84</v>
      </c>
      <c r="I299" s="54">
        <v>20</v>
      </c>
      <c r="J299" s="57">
        <v>1310</v>
      </c>
      <c r="K299" s="57">
        <v>1300</v>
      </c>
      <c r="L299" s="57">
        <v>1270</v>
      </c>
      <c r="M299" s="57">
        <v>1240</v>
      </c>
      <c r="N299" s="57">
        <v>1390</v>
      </c>
      <c r="O299" s="57">
        <v>1310</v>
      </c>
      <c r="P299" s="57">
        <v>1300</v>
      </c>
      <c r="Q299" s="57">
        <v>1350</v>
      </c>
      <c r="R299" s="57">
        <v>1330</v>
      </c>
      <c r="S299" s="57">
        <v>1230</v>
      </c>
      <c r="T299" s="57">
        <v>1360</v>
      </c>
      <c r="U299" s="57">
        <v>1280</v>
      </c>
    </row>
    <row r="300" spans="1:21" x14ac:dyDescent="0.2">
      <c r="A300" s="266" t="s">
        <v>172</v>
      </c>
      <c r="B300" s="267" t="s">
        <v>172</v>
      </c>
      <c r="C300" s="268" t="s">
        <v>172</v>
      </c>
      <c r="D300" s="98" t="s">
        <v>89</v>
      </c>
      <c r="E300" s="54">
        <v>5001817481</v>
      </c>
      <c r="F300" s="55">
        <v>31</v>
      </c>
      <c r="G300" s="54" t="s">
        <v>23</v>
      </c>
      <c r="H300" s="54" t="s">
        <v>84</v>
      </c>
      <c r="I300" s="54">
        <v>20</v>
      </c>
      <c r="J300" s="57">
        <v>91200</v>
      </c>
      <c r="K300" s="57">
        <v>102000</v>
      </c>
      <c r="L300" s="57">
        <v>121800</v>
      </c>
      <c r="M300" s="57">
        <v>109200</v>
      </c>
      <c r="N300" s="57">
        <v>109200</v>
      </c>
      <c r="O300" s="57">
        <v>106200</v>
      </c>
      <c r="P300" s="57">
        <v>103800</v>
      </c>
      <c r="Q300" s="57">
        <v>116400</v>
      </c>
      <c r="R300" s="57">
        <v>114600</v>
      </c>
      <c r="S300" s="57">
        <v>116400</v>
      </c>
      <c r="T300" s="57">
        <v>135600</v>
      </c>
      <c r="U300" s="57">
        <v>135000</v>
      </c>
    </row>
    <row r="301" spans="1:21" x14ac:dyDescent="0.2">
      <c r="A301" s="266" t="s">
        <v>172</v>
      </c>
      <c r="B301" s="267" t="s">
        <v>172</v>
      </c>
      <c r="C301" s="268" t="s">
        <v>172</v>
      </c>
      <c r="D301" s="98" t="s">
        <v>89</v>
      </c>
      <c r="E301" s="54">
        <v>5001835198</v>
      </c>
      <c r="F301" s="56">
        <v>24</v>
      </c>
      <c r="G301" s="54" t="s">
        <v>26</v>
      </c>
      <c r="H301" s="54" t="s">
        <v>84</v>
      </c>
      <c r="I301" s="54">
        <v>20</v>
      </c>
      <c r="J301" s="57">
        <v>1537</v>
      </c>
      <c r="K301" s="57">
        <v>1561</v>
      </c>
      <c r="L301" s="57">
        <v>1698</v>
      </c>
      <c r="M301" s="57">
        <v>1325</v>
      </c>
      <c r="N301" s="57">
        <v>1175</v>
      </c>
      <c r="O301" s="57">
        <v>764</v>
      </c>
      <c r="P301" s="57">
        <v>519</v>
      </c>
      <c r="Q301" s="57">
        <v>516</v>
      </c>
      <c r="R301" s="57">
        <v>572</v>
      </c>
      <c r="S301" s="57">
        <v>785</v>
      </c>
      <c r="T301" s="57">
        <v>1498</v>
      </c>
      <c r="U301" s="57">
        <v>1596</v>
      </c>
    </row>
    <row r="302" spans="1:21" x14ac:dyDescent="0.2">
      <c r="A302" s="266" t="s">
        <v>172</v>
      </c>
      <c r="B302" s="267" t="s">
        <v>172</v>
      </c>
      <c r="C302" s="268" t="s">
        <v>172</v>
      </c>
      <c r="D302" s="98" t="s">
        <v>89</v>
      </c>
      <c r="E302" s="54">
        <v>5001842504</v>
      </c>
      <c r="F302" s="56">
        <v>24</v>
      </c>
      <c r="G302" s="54" t="s">
        <v>26</v>
      </c>
      <c r="H302" s="54" t="s">
        <v>84</v>
      </c>
      <c r="I302" s="54">
        <v>20</v>
      </c>
      <c r="J302" s="57">
        <v>590</v>
      </c>
      <c r="K302" s="57">
        <v>300</v>
      </c>
      <c r="L302" s="57">
        <v>290</v>
      </c>
      <c r="M302" s="57">
        <v>240</v>
      </c>
      <c r="N302" s="57">
        <v>250</v>
      </c>
      <c r="O302" s="57">
        <v>200</v>
      </c>
      <c r="P302" s="57">
        <v>180</v>
      </c>
      <c r="Q302" s="57">
        <v>200</v>
      </c>
      <c r="R302" s="57">
        <v>250</v>
      </c>
      <c r="S302" s="57">
        <v>290</v>
      </c>
      <c r="T302" s="57">
        <v>320</v>
      </c>
      <c r="U302" s="57">
        <v>340</v>
      </c>
    </row>
    <row r="303" spans="1:21" x14ac:dyDescent="0.2">
      <c r="A303" s="266" t="s">
        <v>172</v>
      </c>
      <c r="B303" s="267" t="s">
        <v>172</v>
      </c>
      <c r="C303" s="268" t="s">
        <v>172</v>
      </c>
      <c r="D303" s="98" t="s">
        <v>89</v>
      </c>
      <c r="E303" s="54">
        <v>5001849168</v>
      </c>
      <c r="F303" s="56">
        <v>24</v>
      </c>
      <c r="G303" s="54" t="s">
        <v>19</v>
      </c>
      <c r="H303" s="54" t="s">
        <v>84</v>
      </c>
      <c r="I303" s="54">
        <v>20</v>
      </c>
      <c r="J303" s="57">
        <v>530</v>
      </c>
      <c r="K303" s="57">
        <v>570</v>
      </c>
      <c r="L303" s="57">
        <v>460</v>
      </c>
      <c r="M303" s="57">
        <v>410</v>
      </c>
      <c r="N303" s="57">
        <v>350</v>
      </c>
      <c r="O303" s="57">
        <v>320</v>
      </c>
      <c r="P303" s="57">
        <v>260</v>
      </c>
      <c r="Q303" s="57">
        <v>280</v>
      </c>
      <c r="R303" s="57">
        <v>350</v>
      </c>
      <c r="S303" s="57">
        <v>400</v>
      </c>
      <c r="T303" s="57">
        <v>500</v>
      </c>
      <c r="U303" s="57">
        <v>540</v>
      </c>
    </row>
    <row r="304" spans="1:21" x14ac:dyDescent="0.2">
      <c r="A304" s="266" t="s">
        <v>172</v>
      </c>
      <c r="B304" s="267" t="s">
        <v>172</v>
      </c>
      <c r="C304" s="268" t="s">
        <v>172</v>
      </c>
      <c r="D304" s="98" t="s">
        <v>89</v>
      </c>
      <c r="E304" s="54">
        <v>5001849248</v>
      </c>
      <c r="F304" s="56">
        <v>24</v>
      </c>
      <c r="G304" s="54" t="s">
        <v>26</v>
      </c>
      <c r="H304" s="54" t="s">
        <v>84</v>
      </c>
      <c r="I304" s="54">
        <v>20</v>
      </c>
      <c r="J304" s="57">
        <v>10</v>
      </c>
      <c r="K304" s="57">
        <v>20</v>
      </c>
      <c r="L304" s="57">
        <v>10</v>
      </c>
      <c r="M304" s="57">
        <v>10</v>
      </c>
      <c r="N304" s="57">
        <v>10</v>
      </c>
      <c r="O304" s="57">
        <v>10</v>
      </c>
      <c r="P304" s="57">
        <v>10</v>
      </c>
      <c r="Q304" s="57"/>
      <c r="R304" s="57">
        <v>10</v>
      </c>
      <c r="S304" s="57">
        <v>20</v>
      </c>
      <c r="T304" s="57">
        <v>10</v>
      </c>
      <c r="U304" s="57">
        <v>20</v>
      </c>
    </row>
    <row r="305" spans="1:21" x14ac:dyDescent="0.2">
      <c r="A305" s="266" t="s">
        <v>172</v>
      </c>
      <c r="B305" s="267" t="s">
        <v>172</v>
      </c>
      <c r="C305" s="268" t="s">
        <v>172</v>
      </c>
      <c r="D305" s="98" t="s">
        <v>89</v>
      </c>
      <c r="E305" s="54">
        <v>5001849268</v>
      </c>
      <c r="F305" s="56">
        <v>24</v>
      </c>
      <c r="G305" s="54" t="s">
        <v>26</v>
      </c>
      <c r="H305" s="54" t="s">
        <v>84</v>
      </c>
      <c r="I305" s="54">
        <v>20</v>
      </c>
      <c r="J305" s="57">
        <v>1680</v>
      </c>
      <c r="K305" s="57">
        <v>1960</v>
      </c>
      <c r="L305" s="57">
        <v>2040</v>
      </c>
      <c r="M305" s="57">
        <v>1640</v>
      </c>
      <c r="N305" s="57">
        <v>1400</v>
      </c>
      <c r="O305" s="57">
        <v>1560</v>
      </c>
      <c r="P305" s="57">
        <v>1880</v>
      </c>
      <c r="Q305" s="57">
        <v>1880</v>
      </c>
      <c r="R305" s="57">
        <v>1680</v>
      </c>
      <c r="S305" s="57">
        <v>880</v>
      </c>
      <c r="T305" s="57">
        <v>1360</v>
      </c>
      <c r="U305" s="57">
        <v>1840</v>
      </c>
    </row>
    <row r="306" spans="1:21" x14ac:dyDescent="0.2">
      <c r="A306" s="266" t="s">
        <v>172</v>
      </c>
      <c r="B306" s="267" t="s">
        <v>172</v>
      </c>
      <c r="C306" s="268" t="s">
        <v>172</v>
      </c>
      <c r="D306" s="98" t="s">
        <v>89</v>
      </c>
      <c r="E306" s="54">
        <v>5001849327</v>
      </c>
      <c r="F306" s="56">
        <v>24</v>
      </c>
      <c r="G306" s="54" t="s">
        <v>26</v>
      </c>
      <c r="H306" s="54" t="s">
        <v>84</v>
      </c>
      <c r="I306" s="54">
        <v>20</v>
      </c>
      <c r="J306" s="57">
        <v>1290</v>
      </c>
      <c r="K306" s="57">
        <v>1120</v>
      </c>
      <c r="L306" s="57">
        <v>1050</v>
      </c>
      <c r="M306" s="57">
        <v>870</v>
      </c>
      <c r="N306" s="57">
        <v>830</v>
      </c>
      <c r="O306" s="57">
        <v>680</v>
      </c>
      <c r="P306" s="57">
        <v>650</v>
      </c>
      <c r="Q306" s="57">
        <v>660</v>
      </c>
      <c r="R306" s="57">
        <v>830</v>
      </c>
      <c r="S306" s="57">
        <v>980</v>
      </c>
      <c r="T306" s="57">
        <v>1110</v>
      </c>
      <c r="U306" s="57">
        <v>1330</v>
      </c>
    </row>
    <row r="307" spans="1:21" x14ac:dyDescent="0.2">
      <c r="A307" s="266" t="s">
        <v>172</v>
      </c>
      <c r="B307" s="267" t="s">
        <v>172</v>
      </c>
      <c r="C307" s="268" t="s">
        <v>172</v>
      </c>
      <c r="D307" s="98" t="s">
        <v>89</v>
      </c>
      <c r="E307" s="54">
        <v>5001863461</v>
      </c>
      <c r="F307" s="56">
        <v>24</v>
      </c>
      <c r="G307" s="54" t="s">
        <v>26</v>
      </c>
      <c r="H307" s="54" t="s">
        <v>84</v>
      </c>
      <c r="I307" s="54">
        <v>20</v>
      </c>
      <c r="J307" s="57">
        <v>7524.88</v>
      </c>
      <c r="K307" s="57">
        <v>4395.12</v>
      </c>
      <c r="L307" s="57">
        <v>6560</v>
      </c>
      <c r="M307" s="57">
        <v>6160</v>
      </c>
      <c r="N307" s="57">
        <v>6640</v>
      </c>
      <c r="O307" s="57">
        <v>6960</v>
      </c>
      <c r="P307" s="57">
        <v>7840</v>
      </c>
      <c r="Q307" s="57">
        <v>6720</v>
      </c>
      <c r="R307" s="57">
        <v>6640</v>
      </c>
      <c r="S307" s="57">
        <v>6080</v>
      </c>
      <c r="T307" s="57">
        <v>6000</v>
      </c>
      <c r="U307" s="57">
        <v>7040</v>
      </c>
    </row>
    <row r="308" spans="1:21" x14ac:dyDescent="0.2">
      <c r="A308" s="266" t="s">
        <v>172</v>
      </c>
      <c r="B308" s="267" t="s">
        <v>172</v>
      </c>
      <c r="C308" s="268" t="s">
        <v>172</v>
      </c>
      <c r="D308" s="98" t="s">
        <v>89</v>
      </c>
      <c r="E308" s="54">
        <v>5001872284</v>
      </c>
      <c r="F308" s="56">
        <v>24</v>
      </c>
      <c r="G308" s="54" t="s">
        <v>26</v>
      </c>
      <c r="H308" s="54" t="s">
        <v>84</v>
      </c>
      <c r="I308" s="54">
        <v>20</v>
      </c>
      <c r="J308" s="57">
        <v>760</v>
      </c>
      <c r="K308" s="57">
        <v>680</v>
      </c>
      <c r="L308" s="57">
        <v>650</v>
      </c>
      <c r="M308" s="57">
        <v>490</v>
      </c>
      <c r="N308" s="57">
        <v>410</v>
      </c>
      <c r="O308" s="57">
        <v>320</v>
      </c>
      <c r="P308" s="57">
        <v>280</v>
      </c>
      <c r="Q308" s="57">
        <v>230</v>
      </c>
      <c r="R308" s="57">
        <v>250</v>
      </c>
      <c r="S308" s="57">
        <v>390</v>
      </c>
      <c r="T308" s="57">
        <v>610</v>
      </c>
      <c r="U308" s="57">
        <v>930</v>
      </c>
    </row>
    <row r="309" spans="1:21" x14ac:dyDescent="0.2">
      <c r="A309" s="266" t="s">
        <v>172</v>
      </c>
      <c r="B309" s="267" t="s">
        <v>172</v>
      </c>
      <c r="C309" s="268" t="s">
        <v>172</v>
      </c>
      <c r="D309" s="98" t="s">
        <v>89</v>
      </c>
      <c r="E309" s="54">
        <v>5001873298</v>
      </c>
      <c r="F309" s="56">
        <v>24</v>
      </c>
      <c r="G309" s="54" t="s">
        <v>26</v>
      </c>
      <c r="H309" s="54" t="s">
        <v>84</v>
      </c>
      <c r="I309" s="54">
        <v>20</v>
      </c>
      <c r="J309" s="57">
        <v>749</v>
      </c>
      <c r="K309" s="57">
        <v>645</v>
      </c>
      <c r="L309" s="57">
        <v>601</v>
      </c>
      <c r="M309" s="57">
        <v>505</v>
      </c>
      <c r="N309" s="57">
        <v>1324</v>
      </c>
      <c r="O309" s="57">
        <v>1270</v>
      </c>
      <c r="P309" s="57">
        <v>1321</v>
      </c>
      <c r="Q309" s="57">
        <v>1205</v>
      </c>
      <c r="R309" s="57">
        <v>1412</v>
      </c>
      <c r="S309" s="57">
        <v>1242</v>
      </c>
      <c r="T309" s="57">
        <v>628</v>
      </c>
      <c r="U309" s="57">
        <v>756</v>
      </c>
    </row>
    <row r="310" spans="1:21" x14ac:dyDescent="0.2">
      <c r="A310" s="266" t="s">
        <v>172</v>
      </c>
      <c r="B310" s="267" t="s">
        <v>172</v>
      </c>
      <c r="C310" s="268" t="s">
        <v>172</v>
      </c>
      <c r="D310" s="98" t="s">
        <v>89</v>
      </c>
      <c r="E310" s="54">
        <v>5001884319</v>
      </c>
      <c r="F310" s="55">
        <v>25</v>
      </c>
      <c r="G310" s="54" t="s">
        <v>25</v>
      </c>
      <c r="H310" s="54" t="s">
        <v>84</v>
      </c>
      <c r="I310" s="54">
        <v>20</v>
      </c>
      <c r="J310" s="57">
        <v>2700</v>
      </c>
      <c r="K310" s="57">
        <v>4440</v>
      </c>
      <c r="L310" s="57">
        <v>7660</v>
      </c>
      <c r="M310" s="57">
        <v>6740</v>
      </c>
      <c r="N310" s="57">
        <v>4400</v>
      </c>
      <c r="O310" s="57">
        <v>3350</v>
      </c>
      <c r="P310" s="57">
        <v>2760</v>
      </c>
      <c r="Q310" s="57">
        <v>3420</v>
      </c>
      <c r="R310" s="57">
        <v>3580</v>
      </c>
      <c r="S310" s="57">
        <v>4940</v>
      </c>
      <c r="T310" s="57">
        <v>6490</v>
      </c>
      <c r="U310" s="57">
        <v>8100</v>
      </c>
    </row>
    <row r="311" spans="1:21" x14ac:dyDescent="0.2">
      <c r="A311" s="266" t="s">
        <v>172</v>
      </c>
      <c r="B311" s="267" t="s">
        <v>172</v>
      </c>
      <c r="C311" s="268" t="s">
        <v>172</v>
      </c>
      <c r="D311" s="98" t="s">
        <v>89</v>
      </c>
      <c r="E311" s="54">
        <v>5001892500</v>
      </c>
      <c r="F311" s="56">
        <v>24</v>
      </c>
      <c r="G311" s="54" t="s">
        <v>26</v>
      </c>
      <c r="H311" s="54" t="s">
        <v>84</v>
      </c>
      <c r="I311" s="54">
        <v>20</v>
      </c>
      <c r="J311" s="57">
        <v>1000</v>
      </c>
      <c r="K311" s="57">
        <v>800</v>
      </c>
      <c r="L311" s="57">
        <v>800</v>
      </c>
      <c r="M311" s="57">
        <v>560</v>
      </c>
      <c r="N311" s="57">
        <v>440</v>
      </c>
      <c r="O311" s="57">
        <v>400</v>
      </c>
      <c r="P311" s="57">
        <v>440</v>
      </c>
      <c r="Q311" s="57">
        <v>400</v>
      </c>
      <c r="R311" s="57">
        <v>400</v>
      </c>
      <c r="S311" s="57">
        <v>480</v>
      </c>
      <c r="T311" s="57">
        <v>600</v>
      </c>
      <c r="U311" s="57">
        <v>1200</v>
      </c>
    </row>
    <row r="312" spans="1:21" x14ac:dyDescent="0.2">
      <c r="A312" s="266" t="s">
        <v>172</v>
      </c>
      <c r="B312" s="267" t="s">
        <v>172</v>
      </c>
      <c r="C312" s="268" t="s">
        <v>172</v>
      </c>
      <c r="D312" s="98" t="s">
        <v>89</v>
      </c>
      <c r="E312" s="54">
        <v>5001898556</v>
      </c>
      <c r="F312" s="56">
        <v>24</v>
      </c>
      <c r="G312" s="54" t="s">
        <v>26</v>
      </c>
      <c r="H312" s="54" t="s">
        <v>84</v>
      </c>
      <c r="I312" s="54">
        <v>20</v>
      </c>
      <c r="J312" s="57">
        <v>150</v>
      </c>
      <c r="K312" s="57">
        <v>140</v>
      </c>
      <c r="L312" s="57">
        <v>120</v>
      </c>
      <c r="M312" s="57">
        <v>110</v>
      </c>
      <c r="N312" s="57">
        <v>90</v>
      </c>
      <c r="O312" s="57">
        <v>80</v>
      </c>
      <c r="P312" s="57">
        <v>70</v>
      </c>
      <c r="Q312" s="57">
        <v>80</v>
      </c>
      <c r="R312" s="57">
        <v>100</v>
      </c>
      <c r="S312" s="57">
        <v>120</v>
      </c>
      <c r="T312" s="57">
        <v>120</v>
      </c>
      <c r="U312" s="57">
        <v>160</v>
      </c>
    </row>
    <row r="313" spans="1:21" x14ac:dyDescent="0.2">
      <c r="A313" s="266" t="s">
        <v>172</v>
      </c>
      <c r="B313" s="267" t="s">
        <v>172</v>
      </c>
      <c r="C313" s="268" t="s">
        <v>172</v>
      </c>
      <c r="D313" s="98" t="s">
        <v>89</v>
      </c>
      <c r="E313" s="54">
        <v>5001906950</v>
      </c>
      <c r="F313" s="56">
        <v>24</v>
      </c>
      <c r="G313" s="54" t="s">
        <v>26</v>
      </c>
      <c r="H313" s="54" t="s">
        <v>84</v>
      </c>
      <c r="I313" s="54">
        <v>20</v>
      </c>
      <c r="J313" s="57">
        <v>740</v>
      </c>
      <c r="K313" s="57">
        <v>650</v>
      </c>
      <c r="L313" s="57">
        <v>620</v>
      </c>
      <c r="M313" s="57">
        <v>530</v>
      </c>
      <c r="N313" s="57">
        <v>490</v>
      </c>
      <c r="O313" s="57">
        <v>400</v>
      </c>
      <c r="P313" s="57">
        <v>400</v>
      </c>
      <c r="Q313" s="57">
        <v>400</v>
      </c>
      <c r="R313" s="57">
        <v>480</v>
      </c>
      <c r="S313" s="57">
        <v>550</v>
      </c>
      <c r="T313" s="57">
        <v>600</v>
      </c>
      <c r="U313" s="57">
        <v>710</v>
      </c>
    </row>
    <row r="314" spans="1:21" x14ac:dyDescent="0.2">
      <c r="A314" s="266" t="s">
        <v>172</v>
      </c>
      <c r="B314" s="267" t="s">
        <v>172</v>
      </c>
      <c r="C314" s="268" t="s">
        <v>172</v>
      </c>
      <c r="D314" s="98" t="s">
        <v>89</v>
      </c>
      <c r="E314" s="54">
        <v>5001907379</v>
      </c>
      <c r="F314" s="56">
        <v>24</v>
      </c>
      <c r="G314" s="54" t="s">
        <v>26</v>
      </c>
      <c r="H314" s="54" t="s">
        <v>84</v>
      </c>
      <c r="I314" s="54">
        <v>20</v>
      </c>
      <c r="J314" s="57">
        <v>1250</v>
      </c>
      <c r="K314" s="57">
        <v>1100</v>
      </c>
      <c r="L314" s="57">
        <v>980</v>
      </c>
      <c r="M314" s="57">
        <v>850</v>
      </c>
      <c r="N314" s="57">
        <v>850</v>
      </c>
      <c r="O314" s="57">
        <v>740</v>
      </c>
      <c r="P314" s="57">
        <v>710</v>
      </c>
      <c r="Q314" s="57">
        <v>770</v>
      </c>
      <c r="R314" s="57">
        <v>840</v>
      </c>
      <c r="S314" s="57">
        <v>940</v>
      </c>
      <c r="T314" s="57">
        <v>1100</v>
      </c>
      <c r="U314" s="57">
        <v>1210</v>
      </c>
    </row>
    <row r="315" spans="1:21" x14ac:dyDescent="0.2">
      <c r="A315" s="266" t="s">
        <v>172</v>
      </c>
      <c r="B315" s="267" t="s">
        <v>172</v>
      </c>
      <c r="C315" s="268" t="s">
        <v>172</v>
      </c>
      <c r="D315" s="98" t="s">
        <v>89</v>
      </c>
      <c r="E315" s="54">
        <v>5001908878</v>
      </c>
      <c r="F315" s="56">
        <v>24</v>
      </c>
      <c r="G315" s="54" t="s">
        <v>26</v>
      </c>
      <c r="H315" s="54" t="s">
        <v>84</v>
      </c>
      <c r="I315" s="54">
        <v>20</v>
      </c>
      <c r="J315" s="57">
        <v>2566</v>
      </c>
      <c r="K315" s="57">
        <v>4401</v>
      </c>
      <c r="L315" s="57">
        <v>4018</v>
      </c>
      <c r="M315" s="57">
        <v>2519</v>
      </c>
      <c r="N315" s="57">
        <v>1240</v>
      </c>
      <c r="O315" s="57">
        <v>1105</v>
      </c>
      <c r="P315" s="57">
        <v>971</v>
      </c>
      <c r="Q315" s="57">
        <v>1063</v>
      </c>
      <c r="R315" s="57">
        <v>1210</v>
      </c>
      <c r="S315" s="57">
        <v>1285</v>
      </c>
      <c r="T315" s="57">
        <v>1742</v>
      </c>
      <c r="U315" s="57">
        <v>1884</v>
      </c>
    </row>
    <row r="316" spans="1:21" x14ac:dyDescent="0.2">
      <c r="A316" s="266" t="s">
        <v>172</v>
      </c>
      <c r="B316" s="267" t="s">
        <v>172</v>
      </c>
      <c r="C316" s="268" t="s">
        <v>172</v>
      </c>
      <c r="D316" s="98" t="s">
        <v>89</v>
      </c>
      <c r="E316" s="54">
        <v>5001912669</v>
      </c>
      <c r="F316" s="56">
        <v>24</v>
      </c>
      <c r="G316" s="54" t="s">
        <v>26</v>
      </c>
      <c r="H316" s="54" t="s">
        <v>84</v>
      </c>
      <c r="I316" s="54">
        <v>20</v>
      </c>
      <c r="J316" s="57">
        <v>1242</v>
      </c>
      <c r="K316" s="57">
        <v>1262</v>
      </c>
      <c r="L316" s="57">
        <v>1202</v>
      </c>
      <c r="M316" s="57">
        <v>1147.241</v>
      </c>
      <c r="N316" s="57">
        <v>800.75900000000001</v>
      </c>
      <c r="O316" s="57">
        <v>837</v>
      </c>
      <c r="P316" s="57">
        <v>679</v>
      </c>
      <c r="Q316" s="57">
        <v>722</v>
      </c>
      <c r="R316" s="57">
        <v>722</v>
      </c>
      <c r="S316" s="57">
        <v>838</v>
      </c>
      <c r="T316" s="57">
        <v>1185</v>
      </c>
      <c r="U316" s="57">
        <v>1524</v>
      </c>
    </row>
    <row r="317" spans="1:21" x14ac:dyDescent="0.2">
      <c r="A317" s="266" t="s">
        <v>172</v>
      </c>
      <c r="B317" s="267" t="s">
        <v>172</v>
      </c>
      <c r="C317" s="268" t="s">
        <v>172</v>
      </c>
      <c r="D317" s="98" t="s">
        <v>89</v>
      </c>
      <c r="E317" s="54">
        <v>5001914523</v>
      </c>
      <c r="F317" s="56">
        <v>24</v>
      </c>
      <c r="G317" s="54" t="s">
        <v>26</v>
      </c>
      <c r="H317" s="54" t="s">
        <v>84</v>
      </c>
      <c r="I317" s="54">
        <v>20</v>
      </c>
      <c r="J317" s="57">
        <v>270</v>
      </c>
      <c r="K317" s="57">
        <v>230</v>
      </c>
      <c r="L317" s="57">
        <v>220</v>
      </c>
      <c r="M317" s="57">
        <v>180</v>
      </c>
      <c r="N317" s="57">
        <v>170</v>
      </c>
      <c r="O317" s="57">
        <v>130</v>
      </c>
      <c r="P317" s="57">
        <v>140</v>
      </c>
      <c r="Q317" s="57">
        <v>130</v>
      </c>
      <c r="R317" s="57">
        <v>170</v>
      </c>
      <c r="S317" s="57">
        <v>200</v>
      </c>
      <c r="T317" s="57">
        <v>230</v>
      </c>
      <c r="U317" s="57">
        <v>280</v>
      </c>
    </row>
    <row r="318" spans="1:21" x14ac:dyDescent="0.2">
      <c r="A318" s="266" t="s">
        <v>172</v>
      </c>
      <c r="B318" s="267" t="s">
        <v>172</v>
      </c>
      <c r="C318" s="268" t="s">
        <v>172</v>
      </c>
      <c r="D318" s="98" t="s">
        <v>89</v>
      </c>
      <c r="E318" s="54">
        <v>5001932053</v>
      </c>
      <c r="F318" s="56">
        <v>24</v>
      </c>
      <c r="G318" s="54" t="s">
        <v>26</v>
      </c>
      <c r="H318" s="54" t="s">
        <v>84</v>
      </c>
      <c r="I318" s="54">
        <v>20</v>
      </c>
      <c r="J318" s="57">
        <v>230</v>
      </c>
      <c r="K318" s="57">
        <v>203</v>
      </c>
      <c r="L318" s="57">
        <v>191</v>
      </c>
      <c r="M318" s="57">
        <v>163</v>
      </c>
      <c r="N318" s="57">
        <v>155</v>
      </c>
      <c r="O318" s="57">
        <v>128</v>
      </c>
      <c r="P318" s="57">
        <v>129</v>
      </c>
      <c r="Q318" s="57">
        <v>128</v>
      </c>
      <c r="R318" s="57">
        <v>158</v>
      </c>
      <c r="S318" s="57">
        <v>181</v>
      </c>
      <c r="T318" s="57">
        <v>201</v>
      </c>
      <c r="U318" s="57">
        <v>239</v>
      </c>
    </row>
    <row r="319" spans="1:21" x14ac:dyDescent="0.2">
      <c r="A319" s="266" t="s">
        <v>172</v>
      </c>
      <c r="B319" s="267" t="s">
        <v>172</v>
      </c>
      <c r="C319" s="268" t="s">
        <v>172</v>
      </c>
      <c r="D319" s="98" t="s">
        <v>89</v>
      </c>
      <c r="E319" s="54">
        <v>5001934122</v>
      </c>
      <c r="F319" s="56">
        <v>24</v>
      </c>
      <c r="G319" s="54" t="s">
        <v>26</v>
      </c>
      <c r="H319" s="54" t="s">
        <v>84</v>
      </c>
      <c r="I319" s="54">
        <v>20</v>
      </c>
      <c r="J319" s="57">
        <v>580</v>
      </c>
      <c r="K319" s="57">
        <v>560</v>
      </c>
      <c r="L319" s="57">
        <v>530</v>
      </c>
      <c r="M319" s="57">
        <v>450</v>
      </c>
      <c r="N319" s="57">
        <v>450</v>
      </c>
      <c r="O319" s="57">
        <v>390</v>
      </c>
      <c r="P319" s="57">
        <v>370</v>
      </c>
      <c r="Q319" s="57">
        <v>400</v>
      </c>
      <c r="R319" s="57">
        <v>430</v>
      </c>
      <c r="S319" s="57">
        <v>450</v>
      </c>
      <c r="T319" s="57">
        <v>570</v>
      </c>
      <c r="U319" s="57">
        <v>620</v>
      </c>
    </row>
    <row r="320" spans="1:21" x14ac:dyDescent="0.2">
      <c r="A320" s="266" t="s">
        <v>172</v>
      </c>
      <c r="B320" s="267" t="s">
        <v>172</v>
      </c>
      <c r="C320" s="268" t="s">
        <v>172</v>
      </c>
      <c r="D320" s="98" t="s">
        <v>89</v>
      </c>
      <c r="E320" s="54">
        <v>5001935678</v>
      </c>
      <c r="F320" s="56">
        <v>24</v>
      </c>
      <c r="G320" s="54" t="s">
        <v>26</v>
      </c>
      <c r="H320" s="54" t="s">
        <v>84</v>
      </c>
      <c r="I320" s="54">
        <v>20</v>
      </c>
      <c r="J320" s="57">
        <v>8320</v>
      </c>
      <c r="K320" s="57">
        <v>8080</v>
      </c>
      <c r="L320" s="57">
        <v>8200</v>
      </c>
      <c r="M320" s="57">
        <v>8240</v>
      </c>
      <c r="N320" s="57">
        <v>9520</v>
      </c>
      <c r="O320" s="57">
        <v>7760</v>
      </c>
      <c r="P320" s="57">
        <v>10440</v>
      </c>
      <c r="Q320" s="57">
        <v>9240</v>
      </c>
      <c r="R320" s="57">
        <v>8440</v>
      </c>
      <c r="S320" s="57">
        <v>7120</v>
      </c>
      <c r="T320" s="57">
        <v>7040</v>
      </c>
      <c r="U320" s="57">
        <v>8080</v>
      </c>
    </row>
    <row r="321" spans="1:21" x14ac:dyDescent="0.2">
      <c r="A321" s="266" t="s">
        <v>172</v>
      </c>
      <c r="B321" s="267" t="s">
        <v>172</v>
      </c>
      <c r="C321" s="268" t="s">
        <v>172</v>
      </c>
      <c r="D321" s="98" t="s">
        <v>89</v>
      </c>
      <c r="E321" s="54">
        <v>5001936369</v>
      </c>
      <c r="F321" s="56">
        <v>24</v>
      </c>
      <c r="G321" s="54" t="s">
        <v>26</v>
      </c>
      <c r="H321" s="54" t="s">
        <v>84</v>
      </c>
      <c r="I321" s="54">
        <v>20</v>
      </c>
      <c r="J321" s="57">
        <v>1010</v>
      </c>
      <c r="K321" s="57">
        <v>1090</v>
      </c>
      <c r="L321" s="57">
        <v>890</v>
      </c>
      <c r="M321" s="57">
        <v>770</v>
      </c>
      <c r="N321" s="57">
        <v>660</v>
      </c>
      <c r="O321" s="57">
        <v>610</v>
      </c>
      <c r="P321" s="57">
        <v>480</v>
      </c>
      <c r="Q321" s="57">
        <v>530</v>
      </c>
      <c r="R321" s="57">
        <v>670</v>
      </c>
      <c r="S321" s="57">
        <v>740</v>
      </c>
      <c r="T321" s="57">
        <v>950</v>
      </c>
      <c r="U321" s="57">
        <v>1040</v>
      </c>
    </row>
    <row r="322" spans="1:21" x14ac:dyDescent="0.2">
      <c r="A322" s="266" t="s">
        <v>172</v>
      </c>
      <c r="B322" s="267" t="s">
        <v>172</v>
      </c>
      <c r="C322" s="268" t="s">
        <v>172</v>
      </c>
      <c r="D322" s="98" t="s">
        <v>89</v>
      </c>
      <c r="E322" s="54">
        <v>5001942268</v>
      </c>
      <c r="F322" s="56">
        <v>24</v>
      </c>
      <c r="G322" s="54" t="s">
        <v>26</v>
      </c>
      <c r="H322" s="54" t="s">
        <v>84</v>
      </c>
      <c r="I322" s="54">
        <v>20</v>
      </c>
      <c r="J322" s="57">
        <v>3120</v>
      </c>
      <c r="K322" s="57">
        <v>3080</v>
      </c>
      <c r="L322" s="57">
        <v>3280</v>
      </c>
      <c r="M322" s="57">
        <v>2360</v>
      </c>
      <c r="N322" s="57">
        <v>1760</v>
      </c>
      <c r="O322" s="57">
        <v>1240</v>
      </c>
      <c r="P322" s="57">
        <v>720</v>
      </c>
      <c r="Q322" s="57">
        <v>760</v>
      </c>
      <c r="R322" s="57">
        <v>840</v>
      </c>
      <c r="S322" s="57">
        <v>720</v>
      </c>
      <c r="T322" s="57">
        <v>1600</v>
      </c>
      <c r="U322" s="57">
        <v>2520</v>
      </c>
    </row>
    <row r="323" spans="1:21" x14ac:dyDescent="0.2">
      <c r="A323" s="266" t="s">
        <v>172</v>
      </c>
      <c r="B323" s="267" t="s">
        <v>172</v>
      </c>
      <c r="C323" s="268" t="s">
        <v>172</v>
      </c>
      <c r="D323" s="98" t="s">
        <v>89</v>
      </c>
      <c r="E323" s="54">
        <v>5001943600</v>
      </c>
      <c r="F323" s="56">
        <v>24</v>
      </c>
      <c r="G323" s="54" t="s">
        <v>26</v>
      </c>
      <c r="H323" s="54" t="s">
        <v>84</v>
      </c>
      <c r="I323" s="54">
        <v>20</v>
      </c>
      <c r="J323" s="57">
        <v>200</v>
      </c>
      <c r="K323" s="57">
        <v>180</v>
      </c>
      <c r="L323" s="57">
        <v>170</v>
      </c>
      <c r="M323" s="57">
        <v>130</v>
      </c>
      <c r="N323" s="57">
        <v>130</v>
      </c>
      <c r="O323" s="57">
        <v>110</v>
      </c>
      <c r="P323" s="57">
        <v>120</v>
      </c>
      <c r="Q323" s="57">
        <v>110</v>
      </c>
      <c r="R323" s="57">
        <v>130</v>
      </c>
      <c r="S323" s="57">
        <v>160</v>
      </c>
      <c r="T323" s="57">
        <v>180</v>
      </c>
      <c r="U323" s="57">
        <v>210</v>
      </c>
    </row>
    <row r="324" spans="1:21" x14ac:dyDescent="0.2">
      <c r="A324" s="266" t="s">
        <v>172</v>
      </c>
      <c r="B324" s="267" t="s">
        <v>172</v>
      </c>
      <c r="C324" s="268" t="s">
        <v>172</v>
      </c>
      <c r="D324" s="98" t="s">
        <v>89</v>
      </c>
      <c r="E324" s="54">
        <v>5001975692</v>
      </c>
      <c r="F324" s="56">
        <v>24</v>
      </c>
      <c r="G324" s="54" t="s">
        <v>26</v>
      </c>
      <c r="H324" s="54" t="s">
        <v>84</v>
      </c>
      <c r="I324" s="54">
        <v>20</v>
      </c>
      <c r="J324" s="57">
        <v>18</v>
      </c>
      <c r="K324" s="57">
        <v>18</v>
      </c>
      <c r="L324" s="57">
        <v>21</v>
      </c>
      <c r="M324" s="57">
        <v>18</v>
      </c>
      <c r="N324" s="57">
        <v>19</v>
      </c>
      <c r="O324" s="57">
        <v>20</v>
      </c>
      <c r="P324" s="57">
        <v>25</v>
      </c>
      <c r="Q324" s="57">
        <v>22</v>
      </c>
      <c r="R324" s="57">
        <v>20</v>
      </c>
      <c r="S324" s="57">
        <v>18</v>
      </c>
      <c r="T324" s="57">
        <v>18</v>
      </c>
      <c r="U324" s="57">
        <v>20</v>
      </c>
    </row>
    <row r="325" spans="1:21" x14ac:dyDescent="0.2">
      <c r="A325" s="266" t="s">
        <v>172</v>
      </c>
      <c r="B325" s="267" t="s">
        <v>172</v>
      </c>
      <c r="C325" s="268" t="s">
        <v>172</v>
      </c>
      <c r="D325" s="98" t="s">
        <v>89</v>
      </c>
      <c r="E325" s="54">
        <v>5002003898</v>
      </c>
      <c r="F325" s="56">
        <v>24</v>
      </c>
      <c r="G325" s="54" t="s">
        <v>26</v>
      </c>
      <c r="H325" s="54" t="s">
        <v>84</v>
      </c>
      <c r="I325" s="54">
        <v>20</v>
      </c>
      <c r="J325" s="57">
        <v>18</v>
      </c>
      <c r="K325" s="57">
        <v>17</v>
      </c>
      <c r="L325" s="57">
        <v>16</v>
      </c>
      <c r="M325" s="57">
        <v>17</v>
      </c>
      <c r="N325" s="57">
        <v>17</v>
      </c>
      <c r="O325" s="57">
        <v>17</v>
      </c>
      <c r="P325" s="57">
        <v>18</v>
      </c>
      <c r="Q325" s="57">
        <v>18</v>
      </c>
      <c r="R325" s="57">
        <v>19</v>
      </c>
      <c r="S325" s="57">
        <v>16</v>
      </c>
      <c r="T325" s="57">
        <v>18</v>
      </c>
      <c r="U325" s="57">
        <v>19</v>
      </c>
    </row>
    <row r="326" spans="1:21" x14ac:dyDescent="0.2">
      <c r="A326" s="266" t="s">
        <v>172</v>
      </c>
      <c r="B326" s="267" t="s">
        <v>172</v>
      </c>
      <c r="C326" s="268" t="s">
        <v>172</v>
      </c>
      <c r="D326" s="98" t="s">
        <v>89</v>
      </c>
      <c r="E326" s="54">
        <v>5002028897</v>
      </c>
      <c r="F326" s="56">
        <v>24</v>
      </c>
      <c r="G326" s="54" t="s">
        <v>26</v>
      </c>
      <c r="H326" s="54" t="s">
        <v>84</v>
      </c>
      <c r="I326" s="54">
        <v>20</v>
      </c>
      <c r="J326" s="57">
        <v>810</v>
      </c>
      <c r="K326" s="57">
        <v>710</v>
      </c>
      <c r="L326" s="57">
        <v>660</v>
      </c>
      <c r="M326" s="57">
        <v>550</v>
      </c>
      <c r="N326" s="57">
        <v>500</v>
      </c>
      <c r="O326" s="57">
        <v>420</v>
      </c>
      <c r="P326" s="57">
        <v>390</v>
      </c>
      <c r="Q326" s="57">
        <v>400</v>
      </c>
      <c r="R326" s="57">
        <v>549.35</v>
      </c>
      <c r="S326" s="57">
        <v>592.89</v>
      </c>
      <c r="T326" s="57">
        <v>687.76</v>
      </c>
      <c r="U326" s="57">
        <v>850</v>
      </c>
    </row>
    <row r="327" spans="1:21" x14ac:dyDescent="0.2">
      <c r="A327" s="266" t="s">
        <v>172</v>
      </c>
      <c r="B327" s="267" t="s">
        <v>172</v>
      </c>
      <c r="C327" s="268" t="s">
        <v>172</v>
      </c>
      <c r="D327" s="98" t="s">
        <v>89</v>
      </c>
      <c r="E327" s="54">
        <v>5002038620</v>
      </c>
      <c r="F327" s="56">
        <v>24</v>
      </c>
      <c r="G327" s="54" t="s">
        <v>26</v>
      </c>
      <c r="H327" s="54" t="s">
        <v>84</v>
      </c>
      <c r="I327" s="54">
        <v>20</v>
      </c>
      <c r="J327" s="57">
        <v>460</v>
      </c>
      <c r="K327" s="57">
        <v>430</v>
      </c>
      <c r="L327" s="57">
        <v>390</v>
      </c>
      <c r="M327" s="57">
        <v>320</v>
      </c>
      <c r="N327" s="57">
        <v>300</v>
      </c>
      <c r="O327" s="57">
        <v>240</v>
      </c>
      <c r="P327" s="57">
        <v>220</v>
      </c>
      <c r="Q327" s="57">
        <v>260</v>
      </c>
      <c r="R327" s="57">
        <v>310</v>
      </c>
      <c r="S327" s="57">
        <v>320</v>
      </c>
      <c r="T327" s="57">
        <v>430</v>
      </c>
      <c r="U327" s="57">
        <v>460</v>
      </c>
    </row>
    <row r="328" spans="1:21" x14ac:dyDescent="0.2">
      <c r="A328" s="266" t="s">
        <v>172</v>
      </c>
      <c r="B328" s="267" t="s">
        <v>172</v>
      </c>
      <c r="C328" s="268" t="s">
        <v>172</v>
      </c>
      <c r="D328" s="98" t="s">
        <v>89</v>
      </c>
      <c r="E328" s="54">
        <v>5002048105</v>
      </c>
      <c r="F328" s="56">
        <v>24</v>
      </c>
      <c r="G328" s="54" t="s">
        <v>26</v>
      </c>
      <c r="H328" s="54" t="s">
        <v>84</v>
      </c>
      <c r="I328" s="54">
        <v>20</v>
      </c>
      <c r="J328" s="57">
        <v>150</v>
      </c>
      <c r="K328" s="57">
        <v>135.47999999999999</v>
      </c>
      <c r="L328" s="57">
        <v>134.52000000000001</v>
      </c>
      <c r="M328" s="57">
        <v>120</v>
      </c>
      <c r="N328" s="57">
        <v>120</v>
      </c>
      <c r="O328" s="57">
        <v>100</v>
      </c>
      <c r="P328" s="57">
        <v>90</v>
      </c>
      <c r="Q328" s="57">
        <v>80</v>
      </c>
      <c r="R328" s="57">
        <v>110</v>
      </c>
      <c r="S328" s="57">
        <v>120</v>
      </c>
      <c r="T328" s="57">
        <v>140</v>
      </c>
      <c r="U328" s="57">
        <v>160</v>
      </c>
    </row>
    <row r="329" spans="1:21" x14ac:dyDescent="0.2">
      <c r="A329" s="266" t="s">
        <v>172</v>
      </c>
      <c r="B329" s="267" t="s">
        <v>172</v>
      </c>
      <c r="C329" s="268" t="s">
        <v>172</v>
      </c>
      <c r="D329" s="98" t="s">
        <v>89</v>
      </c>
      <c r="E329" s="54">
        <v>5002048106</v>
      </c>
      <c r="F329" s="56">
        <v>24</v>
      </c>
      <c r="G329" s="54" t="s">
        <v>26</v>
      </c>
      <c r="H329" s="54" t="s">
        <v>84</v>
      </c>
      <c r="I329" s="54">
        <v>20</v>
      </c>
      <c r="J329" s="57">
        <v>910</v>
      </c>
      <c r="K329" s="57">
        <v>822.58</v>
      </c>
      <c r="L329" s="57">
        <v>687.42</v>
      </c>
      <c r="M329" s="57">
        <v>600</v>
      </c>
      <c r="N329" s="57">
        <v>560</v>
      </c>
      <c r="O329" s="57">
        <v>440</v>
      </c>
      <c r="P329" s="57">
        <v>440</v>
      </c>
      <c r="Q329" s="57">
        <v>410</v>
      </c>
      <c r="R329" s="57">
        <v>0</v>
      </c>
      <c r="S329" s="57">
        <v>490</v>
      </c>
      <c r="T329" s="57">
        <v>710</v>
      </c>
      <c r="U329" s="57">
        <v>930</v>
      </c>
    </row>
    <row r="330" spans="1:21" x14ac:dyDescent="0.2">
      <c r="A330" s="266" t="s">
        <v>172</v>
      </c>
      <c r="B330" s="267" t="s">
        <v>172</v>
      </c>
      <c r="C330" s="268" t="s">
        <v>172</v>
      </c>
      <c r="D330" s="98" t="s">
        <v>89</v>
      </c>
      <c r="E330" s="54">
        <v>5002058255</v>
      </c>
      <c r="F330" s="56">
        <v>24</v>
      </c>
      <c r="G330" s="54" t="s">
        <v>26</v>
      </c>
      <c r="H330" s="54" t="s">
        <v>84</v>
      </c>
      <c r="I330" s="54">
        <v>20</v>
      </c>
      <c r="J330" s="57">
        <v>750</v>
      </c>
      <c r="K330" s="57">
        <v>710</v>
      </c>
      <c r="L330" s="57">
        <v>650</v>
      </c>
      <c r="M330" s="57">
        <v>560</v>
      </c>
      <c r="N330" s="57">
        <v>540</v>
      </c>
      <c r="O330" s="57">
        <v>450</v>
      </c>
      <c r="P330" s="57">
        <v>430</v>
      </c>
      <c r="Q330" s="57">
        <v>470</v>
      </c>
      <c r="R330" s="57">
        <v>540</v>
      </c>
      <c r="S330" s="57">
        <v>540</v>
      </c>
      <c r="T330" s="57">
        <v>720</v>
      </c>
      <c r="U330" s="57">
        <v>940</v>
      </c>
    </row>
    <row r="331" spans="1:21" x14ac:dyDescent="0.2">
      <c r="A331" s="266" t="s">
        <v>172</v>
      </c>
      <c r="B331" s="267" t="s">
        <v>172</v>
      </c>
      <c r="C331" s="268" t="s">
        <v>172</v>
      </c>
      <c r="D331" s="98" t="s">
        <v>89</v>
      </c>
      <c r="E331" s="54">
        <v>5002059128</v>
      </c>
      <c r="F331" s="56">
        <v>24</v>
      </c>
      <c r="G331" s="54" t="s">
        <v>26</v>
      </c>
      <c r="H331" s="54" t="s">
        <v>84</v>
      </c>
      <c r="I331" s="54">
        <v>20</v>
      </c>
      <c r="J331" s="57">
        <v>1475</v>
      </c>
      <c r="K331" s="57">
        <v>1305</v>
      </c>
      <c r="L331" s="57">
        <v>1208</v>
      </c>
      <c r="M331" s="57">
        <v>1040</v>
      </c>
      <c r="N331" s="57">
        <v>997</v>
      </c>
      <c r="O331" s="57">
        <v>857</v>
      </c>
      <c r="P331" s="57">
        <v>866</v>
      </c>
      <c r="Q331" s="57">
        <v>839</v>
      </c>
      <c r="R331" s="57">
        <v>1017</v>
      </c>
      <c r="S331" s="57">
        <v>1153</v>
      </c>
      <c r="T331" s="57">
        <v>1261</v>
      </c>
      <c r="U331" s="57">
        <v>1496</v>
      </c>
    </row>
    <row r="332" spans="1:21" x14ac:dyDescent="0.2">
      <c r="A332" s="266" t="s">
        <v>172</v>
      </c>
      <c r="B332" s="267" t="s">
        <v>172</v>
      </c>
      <c r="C332" s="268" t="s">
        <v>172</v>
      </c>
      <c r="D332" s="98" t="s">
        <v>89</v>
      </c>
      <c r="E332" s="54">
        <v>5002070233</v>
      </c>
      <c r="F332" s="56">
        <v>24</v>
      </c>
      <c r="G332" s="54" t="s">
        <v>26</v>
      </c>
      <c r="H332" s="54" t="s">
        <v>84</v>
      </c>
      <c r="I332" s="54">
        <v>20</v>
      </c>
      <c r="J332" s="57">
        <v>13800</v>
      </c>
      <c r="K332" s="57">
        <v>14440</v>
      </c>
      <c r="L332" s="57">
        <v>13520</v>
      </c>
      <c r="M332" s="57">
        <v>13200</v>
      </c>
      <c r="N332" s="57">
        <v>15800</v>
      </c>
      <c r="O332" s="57">
        <v>15040</v>
      </c>
      <c r="P332" s="57">
        <v>16960</v>
      </c>
      <c r="Q332" s="57">
        <v>17720</v>
      </c>
      <c r="R332" s="57">
        <v>15440</v>
      </c>
      <c r="S332" s="57">
        <v>14920</v>
      </c>
      <c r="T332" s="57">
        <v>17240</v>
      </c>
      <c r="U332" s="57">
        <v>16200</v>
      </c>
    </row>
    <row r="333" spans="1:21" x14ac:dyDescent="0.2">
      <c r="A333" s="266" t="s">
        <v>172</v>
      </c>
      <c r="B333" s="267" t="s">
        <v>172</v>
      </c>
      <c r="C333" s="268" t="s">
        <v>172</v>
      </c>
      <c r="D333" s="98" t="s">
        <v>89</v>
      </c>
      <c r="E333" s="54">
        <v>5002071505</v>
      </c>
      <c r="F333" s="56">
        <v>24</v>
      </c>
      <c r="G333" s="54" t="s">
        <v>26</v>
      </c>
      <c r="H333" s="54" t="s">
        <v>84</v>
      </c>
      <c r="I333" s="54">
        <v>20</v>
      </c>
      <c r="J333" s="57">
        <v>490</v>
      </c>
      <c r="K333" s="57">
        <v>420</v>
      </c>
      <c r="L333" s="57">
        <v>410</v>
      </c>
      <c r="M333" s="57">
        <v>340</v>
      </c>
      <c r="N333" s="57">
        <v>320</v>
      </c>
      <c r="O333" s="57">
        <v>270</v>
      </c>
      <c r="P333" s="57">
        <v>270</v>
      </c>
      <c r="Q333" s="57">
        <v>260</v>
      </c>
      <c r="R333" s="57">
        <v>320</v>
      </c>
      <c r="S333" s="57">
        <v>380</v>
      </c>
      <c r="T333" s="57">
        <v>420</v>
      </c>
      <c r="U333" s="57">
        <v>510</v>
      </c>
    </row>
    <row r="334" spans="1:21" x14ac:dyDescent="0.2">
      <c r="A334" s="266" t="s">
        <v>172</v>
      </c>
      <c r="B334" s="267" t="s">
        <v>172</v>
      </c>
      <c r="C334" s="268" t="s">
        <v>172</v>
      </c>
      <c r="D334" s="98" t="s">
        <v>89</v>
      </c>
      <c r="E334" s="54">
        <v>5002076607</v>
      </c>
      <c r="F334" s="56">
        <v>24</v>
      </c>
      <c r="G334" s="54" t="s">
        <v>26</v>
      </c>
      <c r="H334" s="54" t="s">
        <v>84</v>
      </c>
      <c r="I334" s="54">
        <v>20</v>
      </c>
      <c r="J334" s="57">
        <v>60</v>
      </c>
      <c r="K334" s="57">
        <v>50</v>
      </c>
      <c r="L334" s="57">
        <v>50</v>
      </c>
      <c r="M334" s="57">
        <v>60</v>
      </c>
      <c r="N334" s="57">
        <v>60</v>
      </c>
      <c r="O334" s="57">
        <v>50</v>
      </c>
      <c r="P334" s="57">
        <v>60</v>
      </c>
      <c r="Q334" s="57">
        <v>60</v>
      </c>
      <c r="R334" s="57">
        <v>50</v>
      </c>
      <c r="S334" s="57">
        <v>60</v>
      </c>
      <c r="T334" s="57">
        <v>50</v>
      </c>
      <c r="U334" s="57">
        <v>70</v>
      </c>
    </row>
    <row r="335" spans="1:21" x14ac:dyDescent="0.2">
      <c r="A335" s="266" t="s">
        <v>172</v>
      </c>
      <c r="B335" s="267" t="s">
        <v>172</v>
      </c>
      <c r="C335" s="268" t="s">
        <v>172</v>
      </c>
      <c r="D335" s="98" t="s">
        <v>89</v>
      </c>
      <c r="E335" s="54">
        <v>5002076608</v>
      </c>
      <c r="F335" s="56">
        <v>24</v>
      </c>
      <c r="G335" s="54" t="s">
        <v>26</v>
      </c>
      <c r="H335" s="54" t="s">
        <v>84</v>
      </c>
      <c r="I335" s="54">
        <v>20</v>
      </c>
      <c r="J335" s="57">
        <v>500</v>
      </c>
      <c r="K335" s="57">
        <v>430</v>
      </c>
      <c r="L335" s="57">
        <v>410</v>
      </c>
      <c r="M335" s="57">
        <v>350</v>
      </c>
      <c r="N335" s="57">
        <v>330</v>
      </c>
      <c r="O335" s="57">
        <v>270</v>
      </c>
      <c r="P335" s="57">
        <v>280</v>
      </c>
      <c r="Q335" s="57">
        <v>270</v>
      </c>
      <c r="R335" s="57">
        <v>330</v>
      </c>
      <c r="S335" s="57">
        <v>390</v>
      </c>
      <c r="T335" s="57">
        <v>430</v>
      </c>
      <c r="U335" s="57">
        <v>510</v>
      </c>
    </row>
    <row r="336" spans="1:21" x14ac:dyDescent="0.2">
      <c r="A336" s="266" t="s">
        <v>172</v>
      </c>
      <c r="B336" s="267" t="s">
        <v>172</v>
      </c>
      <c r="C336" s="268" t="s">
        <v>172</v>
      </c>
      <c r="D336" s="98" t="s">
        <v>89</v>
      </c>
      <c r="E336" s="54">
        <v>5002076610</v>
      </c>
      <c r="F336" s="56">
        <v>24</v>
      </c>
      <c r="G336" s="54" t="s">
        <v>26</v>
      </c>
      <c r="H336" s="54" t="s">
        <v>84</v>
      </c>
      <c r="I336" s="54">
        <v>20</v>
      </c>
      <c r="J336" s="57">
        <v>90</v>
      </c>
      <c r="K336" s="57">
        <v>80</v>
      </c>
      <c r="L336" s="57">
        <v>80</v>
      </c>
      <c r="M336" s="57">
        <v>70</v>
      </c>
      <c r="N336" s="57">
        <v>80</v>
      </c>
      <c r="O336" s="57">
        <v>70</v>
      </c>
      <c r="P336" s="57">
        <v>80</v>
      </c>
      <c r="Q336" s="57">
        <v>80</v>
      </c>
      <c r="R336" s="57">
        <v>80</v>
      </c>
      <c r="S336" s="57">
        <v>80</v>
      </c>
      <c r="T336" s="57">
        <v>80</v>
      </c>
      <c r="U336" s="57">
        <v>100</v>
      </c>
    </row>
    <row r="337" spans="1:21" x14ac:dyDescent="0.2">
      <c r="A337" s="266" t="s">
        <v>172</v>
      </c>
      <c r="B337" s="267" t="s">
        <v>172</v>
      </c>
      <c r="C337" s="268" t="s">
        <v>172</v>
      </c>
      <c r="D337" s="98" t="s">
        <v>89</v>
      </c>
      <c r="E337" s="54">
        <v>5002076612</v>
      </c>
      <c r="F337" s="56">
        <v>24</v>
      </c>
      <c r="G337" s="54" t="s">
        <v>26</v>
      </c>
      <c r="H337" s="54" t="s">
        <v>84</v>
      </c>
      <c r="I337" s="54">
        <v>20</v>
      </c>
      <c r="J337" s="57">
        <v>60</v>
      </c>
      <c r="K337" s="57">
        <v>60</v>
      </c>
      <c r="L337" s="57">
        <v>50</v>
      </c>
      <c r="M337" s="57">
        <v>60</v>
      </c>
      <c r="N337" s="57">
        <v>60</v>
      </c>
      <c r="O337" s="57">
        <v>60</v>
      </c>
      <c r="P337" s="57">
        <v>60</v>
      </c>
      <c r="Q337" s="57">
        <v>50</v>
      </c>
      <c r="R337" s="57">
        <v>60</v>
      </c>
      <c r="S337" s="57">
        <v>60</v>
      </c>
      <c r="T337" s="57">
        <v>60</v>
      </c>
      <c r="U337" s="57">
        <v>60</v>
      </c>
    </row>
    <row r="338" spans="1:21" x14ac:dyDescent="0.2">
      <c r="A338" s="266" t="s">
        <v>172</v>
      </c>
      <c r="B338" s="267" t="s">
        <v>172</v>
      </c>
      <c r="C338" s="268" t="s">
        <v>172</v>
      </c>
      <c r="D338" s="98" t="s">
        <v>89</v>
      </c>
      <c r="E338" s="54">
        <v>5002076613</v>
      </c>
      <c r="F338" s="56">
        <v>24</v>
      </c>
      <c r="G338" s="54" t="s">
        <v>26</v>
      </c>
      <c r="H338" s="54" t="s">
        <v>84</v>
      </c>
      <c r="I338" s="54">
        <v>20</v>
      </c>
      <c r="J338" s="57">
        <v>510</v>
      </c>
      <c r="K338" s="57">
        <v>440</v>
      </c>
      <c r="L338" s="57">
        <v>420</v>
      </c>
      <c r="M338" s="57">
        <v>350</v>
      </c>
      <c r="N338" s="57">
        <v>330</v>
      </c>
      <c r="O338" s="57">
        <v>280</v>
      </c>
      <c r="P338" s="57">
        <v>280</v>
      </c>
      <c r="Q338" s="57">
        <v>280</v>
      </c>
      <c r="R338" s="57">
        <v>340</v>
      </c>
      <c r="S338" s="57">
        <v>390</v>
      </c>
      <c r="T338" s="57">
        <v>440</v>
      </c>
      <c r="U338" s="57">
        <v>520</v>
      </c>
    </row>
    <row r="339" spans="1:21" x14ac:dyDescent="0.2">
      <c r="A339" s="266" t="s">
        <v>172</v>
      </c>
      <c r="B339" s="267" t="s">
        <v>172</v>
      </c>
      <c r="C339" s="268" t="s">
        <v>172</v>
      </c>
      <c r="D339" s="98" t="s">
        <v>89</v>
      </c>
      <c r="E339" s="54">
        <v>5002084675</v>
      </c>
      <c r="F339" s="56">
        <v>24</v>
      </c>
      <c r="G339" s="54" t="s">
        <v>26</v>
      </c>
      <c r="H339" s="54" t="s">
        <v>84</v>
      </c>
      <c r="I339" s="54">
        <v>20</v>
      </c>
      <c r="J339" s="57">
        <v>290</v>
      </c>
      <c r="K339" s="57">
        <v>270</v>
      </c>
      <c r="L339" s="57">
        <v>250</v>
      </c>
      <c r="M339" s="57">
        <v>210</v>
      </c>
      <c r="N339" s="57">
        <v>180</v>
      </c>
      <c r="O339" s="57">
        <v>150</v>
      </c>
      <c r="P339" s="57">
        <v>140</v>
      </c>
      <c r="Q339" s="57">
        <v>160</v>
      </c>
      <c r="R339" s="57">
        <v>190</v>
      </c>
      <c r="S339" s="57">
        <v>210</v>
      </c>
      <c r="T339" s="57">
        <v>270</v>
      </c>
      <c r="U339" s="57">
        <v>300</v>
      </c>
    </row>
    <row r="340" spans="1:21" x14ac:dyDescent="0.2">
      <c r="A340" s="266" t="s">
        <v>172</v>
      </c>
      <c r="B340" s="267" t="s">
        <v>172</v>
      </c>
      <c r="C340" s="268" t="s">
        <v>172</v>
      </c>
      <c r="D340" s="98" t="s">
        <v>89</v>
      </c>
      <c r="E340" s="54">
        <v>5002183674</v>
      </c>
      <c r="F340" s="56">
        <v>24</v>
      </c>
      <c r="G340" s="54" t="s">
        <v>26</v>
      </c>
      <c r="H340" s="54" t="s">
        <v>84</v>
      </c>
      <c r="I340" s="54">
        <v>20</v>
      </c>
      <c r="J340" s="57">
        <v>780</v>
      </c>
      <c r="K340" s="57">
        <v>830</v>
      </c>
      <c r="L340" s="57">
        <v>760</v>
      </c>
      <c r="M340" s="57">
        <v>720</v>
      </c>
      <c r="N340" s="57">
        <v>680</v>
      </c>
      <c r="O340" s="57">
        <v>670</v>
      </c>
      <c r="P340" s="57">
        <v>580</v>
      </c>
      <c r="Q340" s="57">
        <v>500</v>
      </c>
      <c r="R340" s="57">
        <v>470</v>
      </c>
      <c r="S340" s="57">
        <v>490</v>
      </c>
      <c r="T340" s="57">
        <v>620</v>
      </c>
      <c r="U340" s="57">
        <v>790</v>
      </c>
    </row>
    <row r="341" spans="1:21" x14ac:dyDescent="0.2">
      <c r="A341" s="266" t="s">
        <v>172</v>
      </c>
      <c r="B341" s="267" t="s">
        <v>172</v>
      </c>
      <c r="C341" s="268" t="s">
        <v>172</v>
      </c>
      <c r="D341" s="98" t="s">
        <v>89</v>
      </c>
      <c r="E341" s="54">
        <v>5002293435</v>
      </c>
      <c r="F341" s="56">
        <v>24</v>
      </c>
      <c r="G341" s="54" t="s">
        <v>26</v>
      </c>
      <c r="H341" s="54" t="s">
        <v>84</v>
      </c>
      <c r="I341" s="54">
        <v>20</v>
      </c>
      <c r="J341" s="57">
        <v>1710</v>
      </c>
      <c r="K341" s="57">
        <v>1690</v>
      </c>
      <c r="L341" s="57">
        <v>1430</v>
      </c>
      <c r="M341" s="57">
        <v>1300</v>
      </c>
      <c r="N341" s="57">
        <v>790</v>
      </c>
      <c r="O341" s="57">
        <v>390</v>
      </c>
      <c r="P341" s="57">
        <v>230</v>
      </c>
      <c r="Q341" s="57">
        <v>180</v>
      </c>
      <c r="R341" s="57">
        <v>220</v>
      </c>
      <c r="S341" s="57">
        <v>400</v>
      </c>
      <c r="T341" s="57">
        <v>620</v>
      </c>
      <c r="U341" s="57">
        <v>720</v>
      </c>
    </row>
    <row r="342" spans="1:21" x14ac:dyDescent="0.2">
      <c r="A342" s="266" t="s">
        <v>172</v>
      </c>
      <c r="B342" s="267" t="s">
        <v>172</v>
      </c>
      <c r="C342" s="268" t="s">
        <v>172</v>
      </c>
      <c r="D342" s="98" t="s">
        <v>89</v>
      </c>
      <c r="E342" s="54">
        <v>5002321715</v>
      </c>
      <c r="F342" s="56">
        <v>24</v>
      </c>
      <c r="G342" s="54" t="s">
        <v>26</v>
      </c>
      <c r="H342" s="54" t="s">
        <v>84</v>
      </c>
      <c r="I342" s="54">
        <v>20</v>
      </c>
      <c r="J342" s="57">
        <v>200</v>
      </c>
      <c r="K342" s="57">
        <v>190</v>
      </c>
      <c r="L342" s="57">
        <v>200</v>
      </c>
      <c r="M342" s="57">
        <v>200</v>
      </c>
      <c r="N342" s="57">
        <v>200</v>
      </c>
      <c r="O342" s="57">
        <v>180</v>
      </c>
      <c r="P342" s="57">
        <v>180</v>
      </c>
      <c r="Q342" s="57">
        <v>170</v>
      </c>
      <c r="R342" s="57">
        <v>170</v>
      </c>
      <c r="S342" s="57">
        <v>130</v>
      </c>
      <c r="T342" s="57">
        <v>170</v>
      </c>
      <c r="U342" s="57">
        <v>190</v>
      </c>
    </row>
    <row r="343" spans="1:21" x14ac:dyDescent="0.2">
      <c r="A343" s="266" t="s">
        <v>172</v>
      </c>
      <c r="B343" s="267" t="s">
        <v>172</v>
      </c>
      <c r="C343" s="268" t="s">
        <v>172</v>
      </c>
      <c r="D343" s="98" t="s">
        <v>89</v>
      </c>
      <c r="E343" s="54">
        <v>5002363719</v>
      </c>
      <c r="F343" s="56">
        <v>24</v>
      </c>
      <c r="G343" s="54" t="s">
        <v>26</v>
      </c>
      <c r="H343" s="54" t="s">
        <v>84</v>
      </c>
      <c r="I343" s="54">
        <v>20</v>
      </c>
      <c r="J343" s="57">
        <v>1001</v>
      </c>
      <c r="K343" s="57">
        <v>1646</v>
      </c>
      <c r="L343" s="57">
        <v>1616</v>
      </c>
      <c r="M343" s="57">
        <v>725</v>
      </c>
      <c r="N343" s="57">
        <v>919</v>
      </c>
      <c r="O343" s="57">
        <v>912</v>
      </c>
      <c r="P343" s="57">
        <v>896</v>
      </c>
      <c r="Q343" s="57">
        <v>886</v>
      </c>
      <c r="R343" s="57">
        <v>1032</v>
      </c>
      <c r="S343" s="57">
        <v>1089</v>
      </c>
      <c r="T343" s="57">
        <v>1149</v>
      </c>
      <c r="U343" s="57">
        <v>1279</v>
      </c>
    </row>
    <row r="344" spans="1:21" x14ac:dyDescent="0.2">
      <c r="A344" s="266" t="s">
        <v>172</v>
      </c>
      <c r="B344" s="267" t="s">
        <v>172</v>
      </c>
      <c r="C344" s="268" t="s">
        <v>172</v>
      </c>
      <c r="D344" s="99" t="s">
        <v>87</v>
      </c>
      <c r="E344" s="54">
        <v>5000017427</v>
      </c>
      <c r="F344" s="56">
        <v>24</v>
      </c>
      <c r="G344" s="54" t="s">
        <v>26</v>
      </c>
      <c r="H344" s="54" t="s">
        <v>84</v>
      </c>
      <c r="I344" s="54">
        <v>10</v>
      </c>
      <c r="J344" s="57">
        <v>159</v>
      </c>
      <c r="K344" s="57">
        <v>165</v>
      </c>
      <c r="L344" s="57">
        <v>170</v>
      </c>
      <c r="M344" s="57">
        <v>158</v>
      </c>
      <c r="N344" s="57">
        <v>160</v>
      </c>
      <c r="O344" s="57">
        <v>154</v>
      </c>
      <c r="P344" s="57">
        <v>172</v>
      </c>
      <c r="Q344" s="57">
        <v>155</v>
      </c>
      <c r="R344" s="57">
        <v>180</v>
      </c>
      <c r="S344" s="57">
        <v>165</v>
      </c>
      <c r="T344" s="57">
        <v>163</v>
      </c>
      <c r="U344" s="57">
        <v>177</v>
      </c>
    </row>
    <row r="345" spans="1:21" x14ac:dyDescent="0.2">
      <c r="A345" s="266" t="s">
        <v>172</v>
      </c>
      <c r="B345" s="267" t="s">
        <v>172</v>
      </c>
      <c r="C345" s="268" t="s">
        <v>172</v>
      </c>
      <c r="D345" s="99" t="s">
        <v>87</v>
      </c>
      <c r="E345" s="54">
        <v>5000082793</v>
      </c>
      <c r="F345" s="56">
        <v>24</v>
      </c>
      <c r="G345" s="54" t="s">
        <v>26</v>
      </c>
      <c r="H345" s="54" t="s">
        <v>84</v>
      </c>
      <c r="I345" s="54">
        <v>10</v>
      </c>
      <c r="J345" s="57">
        <v>100</v>
      </c>
      <c r="K345" s="57">
        <v>100</v>
      </c>
      <c r="L345" s="57">
        <v>110</v>
      </c>
      <c r="M345" s="57">
        <v>92</v>
      </c>
      <c r="N345" s="57">
        <v>101</v>
      </c>
      <c r="O345" s="57">
        <v>97</v>
      </c>
      <c r="P345" s="57">
        <v>102</v>
      </c>
      <c r="Q345" s="57">
        <v>97</v>
      </c>
      <c r="R345" s="57">
        <v>103</v>
      </c>
      <c r="S345" s="57">
        <v>98</v>
      </c>
      <c r="T345" s="57">
        <v>100</v>
      </c>
      <c r="U345" s="57">
        <v>111</v>
      </c>
    </row>
    <row r="346" spans="1:21" x14ac:dyDescent="0.2">
      <c r="A346" s="266" t="s">
        <v>172</v>
      </c>
      <c r="B346" s="267" t="s">
        <v>172</v>
      </c>
      <c r="C346" s="268" t="s">
        <v>172</v>
      </c>
      <c r="D346" s="99" t="s">
        <v>87</v>
      </c>
      <c r="E346" s="54">
        <v>5000182896</v>
      </c>
      <c r="F346" s="55">
        <v>25</v>
      </c>
      <c r="G346" s="54" t="s">
        <v>25</v>
      </c>
      <c r="H346" s="54" t="s">
        <v>84</v>
      </c>
      <c r="I346" s="54">
        <v>10</v>
      </c>
      <c r="J346" s="57">
        <v>7680</v>
      </c>
      <c r="K346" s="57">
        <v>12080</v>
      </c>
      <c r="L346" s="57">
        <v>9600</v>
      </c>
      <c r="M346" s="57">
        <v>8040</v>
      </c>
      <c r="N346" s="57">
        <v>5240</v>
      </c>
      <c r="O346" s="57">
        <v>2960</v>
      </c>
      <c r="P346" s="57">
        <v>840</v>
      </c>
      <c r="Q346" s="57">
        <v>600</v>
      </c>
      <c r="R346" s="57">
        <v>1600</v>
      </c>
      <c r="S346" s="57">
        <v>5320</v>
      </c>
      <c r="T346" s="57">
        <v>10400</v>
      </c>
      <c r="U346" s="57">
        <v>13400</v>
      </c>
    </row>
    <row r="347" spans="1:21" x14ac:dyDescent="0.2">
      <c r="A347" s="266" t="s">
        <v>172</v>
      </c>
      <c r="B347" s="267" t="s">
        <v>172</v>
      </c>
      <c r="C347" s="268" t="s">
        <v>172</v>
      </c>
      <c r="D347" s="99" t="s">
        <v>87</v>
      </c>
      <c r="E347" s="54">
        <v>5000198551</v>
      </c>
      <c r="F347" s="56">
        <v>24</v>
      </c>
      <c r="G347" s="54" t="s">
        <v>26</v>
      </c>
      <c r="H347" s="54" t="s">
        <v>84</v>
      </c>
      <c r="I347" s="54">
        <v>10</v>
      </c>
      <c r="J347" s="57">
        <v>273</v>
      </c>
      <c r="K347" s="57">
        <v>0</v>
      </c>
      <c r="L347" s="57">
        <v>131</v>
      </c>
      <c r="M347" s="57">
        <v>104</v>
      </c>
      <c r="N347" s="57">
        <v>92</v>
      </c>
      <c r="O347" s="57">
        <v>52</v>
      </c>
      <c r="P347" s="57">
        <v>0</v>
      </c>
      <c r="Q347" s="57">
        <v>0</v>
      </c>
      <c r="R347" s="57">
        <v>0</v>
      </c>
      <c r="S347" s="57">
        <v>0</v>
      </c>
      <c r="T347" s="57"/>
      <c r="U347" s="57"/>
    </row>
    <row r="348" spans="1:21" x14ac:dyDescent="0.2">
      <c r="A348" s="266" t="s">
        <v>172</v>
      </c>
      <c r="B348" s="267" t="s">
        <v>172</v>
      </c>
      <c r="C348" s="268" t="s">
        <v>172</v>
      </c>
      <c r="D348" s="99" t="s">
        <v>87</v>
      </c>
      <c r="E348" s="54">
        <v>5000205682</v>
      </c>
      <c r="F348" s="56">
        <v>24</v>
      </c>
      <c r="G348" s="54" t="s">
        <v>26</v>
      </c>
      <c r="H348" s="54" t="s">
        <v>84</v>
      </c>
      <c r="I348" s="54">
        <v>10</v>
      </c>
      <c r="J348" s="57">
        <v>70</v>
      </c>
      <c r="K348" s="57">
        <v>80</v>
      </c>
      <c r="L348" s="57">
        <v>80</v>
      </c>
      <c r="M348" s="57">
        <v>60</v>
      </c>
      <c r="N348" s="57"/>
      <c r="O348" s="57"/>
      <c r="P348" s="57"/>
      <c r="Q348" s="57"/>
      <c r="R348" s="57"/>
      <c r="S348" s="57"/>
      <c r="T348" s="57"/>
      <c r="U348" s="57"/>
    </row>
    <row r="349" spans="1:21" x14ac:dyDescent="0.2">
      <c r="A349" s="266" t="s">
        <v>172</v>
      </c>
      <c r="B349" s="267" t="s">
        <v>172</v>
      </c>
      <c r="C349" s="268" t="s">
        <v>172</v>
      </c>
      <c r="D349" s="99" t="s">
        <v>87</v>
      </c>
      <c r="E349" s="54">
        <v>5000210449</v>
      </c>
      <c r="F349" s="55">
        <v>25</v>
      </c>
      <c r="G349" s="54" t="s">
        <v>25</v>
      </c>
      <c r="H349" s="54" t="s">
        <v>84</v>
      </c>
      <c r="I349" s="54">
        <v>10</v>
      </c>
      <c r="J349" s="57">
        <v>3850</v>
      </c>
      <c r="K349" s="57">
        <v>4020</v>
      </c>
      <c r="L349" s="57">
        <v>3810</v>
      </c>
      <c r="M349" s="57">
        <v>4000</v>
      </c>
      <c r="N349" s="57">
        <v>3910</v>
      </c>
      <c r="O349" s="57">
        <v>3938</v>
      </c>
      <c r="P349" s="57">
        <v>5776</v>
      </c>
      <c r="Q349" s="57">
        <v>7419</v>
      </c>
      <c r="R349" s="57">
        <v>6761</v>
      </c>
      <c r="S349" s="57">
        <v>4524</v>
      </c>
      <c r="T349" s="57">
        <v>3631</v>
      </c>
      <c r="U349" s="57">
        <v>4055</v>
      </c>
    </row>
    <row r="350" spans="1:21" x14ac:dyDescent="0.2">
      <c r="A350" s="266" t="s">
        <v>172</v>
      </c>
      <c r="B350" s="267" t="s">
        <v>172</v>
      </c>
      <c r="C350" s="268" t="s">
        <v>172</v>
      </c>
      <c r="D350" s="99" t="s">
        <v>87</v>
      </c>
      <c r="E350" s="54">
        <v>5000239133</v>
      </c>
      <c r="F350" s="56">
        <v>24</v>
      </c>
      <c r="G350" s="54" t="s">
        <v>26</v>
      </c>
      <c r="H350" s="54" t="s">
        <v>84</v>
      </c>
      <c r="I350" s="54">
        <v>10</v>
      </c>
      <c r="J350" s="57">
        <v>57</v>
      </c>
      <c r="K350" s="57">
        <v>56</v>
      </c>
      <c r="L350" s="57">
        <v>59</v>
      </c>
      <c r="M350" s="57">
        <v>54</v>
      </c>
      <c r="N350" s="57">
        <v>68</v>
      </c>
      <c r="O350" s="57">
        <v>89</v>
      </c>
      <c r="P350" s="57">
        <v>164</v>
      </c>
      <c r="Q350" s="57">
        <v>250</v>
      </c>
      <c r="R350" s="57">
        <v>247</v>
      </c>
      <c r="S350" s="57">
        <v>126</v>
      </c>
      <c r="T350" s="57">
        <v>83</v>
      </c>
      <c r="U350" s="57">
        <v>100</v>
      </c>
    </row>
    <row r="351" spans="1:21" x14ac:dyDescent="0.2">
      <c r="A351" s="266" t="s">
        <v>172</v>
      </c>
      <c r="B351" s="267" t="s">
        <v>172</v>
      </c>
      <c r="C351" s="268" t="s">
        <v>172</v>
      </c>
      <c r="D351" s="99" t="s">
        <v>87</v>
      </c>
      <c r="E351" s="54">
        <v>5000416178</v>
      </c>
      <c r="F351" s="55">
        <v>25</v>
      </c>
      <c r="G351" s="54" t="s">
        <v>25</v>
      </c>
      <c r="H351" s="54" t="s">
        <v>84</v>
      </c>
      <c r="I351" s="54">
        <v>10</v>
      </c>
      <c r="J351" s="57">
        <v>19480</v>
      </c>
      <c r="K351" s="57">
        <v>18735.240000000002</v>
      </c>
      <c r="L351" s="57">
        <v>22144.76</v>
      </c>
      <c r="M351" s="57">
        <v>19920</v>
      </c>
      <c r="N351" s="57">
        <v>19520</v>
      </c>
      <c r="O351" s="57">
        <v>23440</v>
      </c>
      <c r="P351" s="57">
        <v>35320</v>
      </c>
      <c r="Q351" s="57">
        <v>26200</v>
      </c>
      <c r="R351" s="57">
        <v>11040</v>
      </c>
      <c r="S351" s="57">
        <v>7040</v>
      </c>
      <c r="T351" s="57">
        <v>4760</v>
      </c>
      <c r="U351" s="57">
        <v>5040</v>
      </c>
    </row>
    <row r="352" spans="1:21" x14ac:dyDescent="0.2">
      <c r="A352" s="266" t="s">
        <v>172</v>
      </c>
      <c r="B352" s="267" t="s">
        <v>172</v>
      </c>
      <c r="C352" s="268" t="s">
        <v>172</v>
      </c>
      <c r="D352" s="99" t="s">
        <v>87</v>
      </c>
      <c r="E352" s="54">
        <v>5000576972</v>
      </c>
      <c r="F352" s="56">
        <v>24</v>
      </c>
      <c r="G352" s="54" t="s">
        <v>26</v>
      </c>
      <c r="H352" s="54" t="s">
        <v>84</v>
      </c>
      <c r="I352" s="54">
        <v>10</v>
      </c>
      <c r="J352" s="57">
        <v>230</v>
      </c>
      <c r="K352" s="57">
        <v>260</v>
      </c>
      <c r="L352" s="57">
        <v>260</v>
      </c>
      <c r="M352" s="57">
        <v>858.49</v>
      </c>
      <c r="N352" s="57">
        <v>1105.51</v>
      </c>
      <c r="O352" s="57">
        <v>1920</v>
      </c>
      <c r="P352" s="57">
        <v>3000</v>
      </c>
      <c r="Q352" s="57">
        <v>2902</v>
      </c>
      <c r="R352" s="57">
        <v>3290</v>
      </c>
      <c r="S352" s="57">
        <v>2394</v>
      </c>
      <c r="T352" s="57">
        <v>1917</v>
      </c>
      <c r="U352" s="57">
        <v>1863</v>
      </c>
    </row>
    <row r="353" spans="1:21" x14ac:dyDescent="0.2">
      <c r="A353" s="266" t="s">
        <v>172</v>
      </c>
      <c r="B353" s="267" t="s">
        <v>172</v>
      </c>
      <c r="C353" s="268" t="s">
        <v>172</v>
      </c>
      <c r="D353" s="99" t="s">
        <v>87</v>
      </c>
      <c r="E353" s="54">
        <v>5000636691</v>
      </c>
      <c r="F353" s="55">
        <v>25</v>
      </c>
      <c r="G353" s="54" t="s">
        <v>25</v>
      </c>
      <c r="H353" s="54" t="s">
        <v>84</v>
      </c>
      <c r="I353" s="54">
        <v>10</v>
      </c>
      <c r="J353" s="57">
        <v>120</v>
      </c>
      <c r="K353" s="57">
        <v>160</v>
      </c>
      <c r="L353" s="57">
        <v>160</v>
      </c>
      <c r="M353" s="57">
        <v>680</v>
      </c>
      <c r="N353" s="57">
        <v>360</v>
      </c>
      <c r="O353" s="57">
        <v>720</v>
      </c>
      <c r="P353" s="57">
        <v>2440</v>
      </c>
      <c r="Q353" s="57">
        <v>2320</v>
      </c>
      <c r="R353" s="57">
        <v>840</v>
      </c>
      <c r="S353" s="57">
        <v>160</v>
      </c>
      <c r="T353" s="57">
        <v>600</v>
      </c>
      <c r="U353" s="57">
        <v>160</v>
      </c>
    </row>
    <row r="354" spans="1:21" x14ac:dyDescent="0.2">
      <c r="A354" s="266" t="s">
        <v>172</v>
      </c>
      <c r="B354" s="267" t="s">
        <v>172</v>
      </c>
      <c r="C354" s="268" t="s">
        <v>172</v>
      </c>
      <c r="D354" s="99" t="s">
        <v>87</v>
      </c>
      <c r="E354" s="54">
        <v>5000677650</v>
      </c>
      <c r="F354" s="55">
        <v>25</v>
      </c>
      <c r="G354" s="54" t="s">
        <v>25</v>
      </c>
      <c r="H354" s="54" t="s">
        <v>84</v>
      </c>
      <c r="I354" s="54">
        <v>10</v>
      </c>
      <c r="J354" s="57">
        <v>9960</v>
      </c>
      <c r="K354" s="57">
        <v>9360</v>
      </c>
      <c r="L354" s="57">
        <v>11000</v>
      </c>
      <c r="M354" s="57">
        <v>9480</v>
      </c>
      <c r="N354" s="57">
        <v>10280</v>
      </c>
      <c r="O354" s="57">
        <v>11280</v>
      </c>
      <c r="P354" s="57">
        <v>15160</v>
      </c>
      <c r="Q354" s="57">
        <v>18200</v>
      </c>
      <c r="R354" s="57">
        <v>19400</v>
      </c>
      <c r="S354" s="57">
        <v>14200</v>
      </c>
      <c r="T354" s="57">
        <v>4640</v>
      </c>
      <c r="U354" s="57">
        <v>4680</v>
      </c>
    </row>
    <row r="355" spans="1:21" x14ac:dyDescent="0.2">
      <c r="A355" s="266" t="s">
        <v>172</v>
      </c>
      <c r="B355" s="267" t="s">
        <v>172</v>
      </c>
      <c r="C355" s="268" t="s">
        <v>172</v>
      </c>
      <c r="D355" s="99" t="s">
        <v>87</v>
      </c>
      <c r="E355" s="54">
        <v>5000705556</v>
      </c>
      <c r="F355" s="56">
        <v>24</v>
      </c>
      <c r="G355" s="54" t="s">
        <v>26</v>
      </c>
      <c r="H355" s="54" t="s">
        <v>84</v>
      </c>
      <c r="I355" s="54">
        <v>10</v>
      </c>
      <c r="J355" s="57">
        <v>3560</v>
      </c>
      <c r="K355" s="57">
        <v>3560</v>
      </c>
      <c r="L355" s="57">
        <v>3520</v>
      </c>
      <c r="M355" s="57">
        <v>3120</v>
      </c>
      <c r="N355" s="57">
        <v>3320</v>
      </c>
      <c r="O355" s="57">
        <v>3160</v>
      </c>
      <c r="P355" s="57">
        <v>4200</v>
      </c>
      <c r="Q355" s="57">
        <v>5080</v>
      </c>
      <c r="R355" s="57">
        <v>4640</v>
      </c>
      <c r="S355" s="57">
        <v>3360</v>
      </c>
      <c r="T355" s="57">
        <v>3640</v>
      </c>
      <c r="U355" s="57">
        <v>4240</v>
      </c>
    </row>
    <row r="356" spans="1:21" x14ac:dyDescent="0.2">
      <c r="A356" s="266" t="s">
        <v>172</v>
      </c>
      <c r="B356" s="267" t="s">
        <v>172</v>
      </c>
      <c r="C356" s="268" t="s">
        <v>172</v>
      </c>
      <c r="D356" s="99" t="s">
        <v>87</v>
      </c>
      <c r="E356" s="54">
        <v>5000762286</v>
      </c>
      <c r="F356" s="56">
        <v>24</v>
      </c>
      <c r="G356" s="54" t="s">
        <v>26</v>
      </c>
      <c r="H356" s="54" t="s">
        <v>84</v>
      </c>
      <c r="I356" s="54">
        <v>10</v>
      </c>
      <c r="J356" s="57">
        <v>1840</v>
      </c>
      <c r="K356" s="57">
        <v>0</v>
      </c>
      <c r="L356" s="57">
        <v>900</v>
      </c>
      <c r="M356" s="57">
        <v>750</v>
      </c>
      <c r="N356" s="57">
        <v>700</v>
      </c>
      <c r="O356" s="57">
        <v>650</v>
      </c>
      <c r="P356" s="57">
        <v>671</v>
      </c>
      <c r="Q356" s="57">
        <v>643</v>
      </c>
      <c r="R356" s="57">
        <v>750</v>
      </c>
      <c r="S356" s="57">
        <v>776</v>
      </c>
      <c r="T356" s="57">
        <v>851</v>
      </c>
      <c r="U356" s="57">
        <v>1008</v>
      </c>
    </row>
    <row r="357" spans="1:21" x14ac:dyDescent="0.2">
      <c r="A357" s="266" t="s">
        <v>172</v>
      </c>
      <c r="B357" s="267" t="s">
        <v>172</v>
      </c>
      <c r="C357" s="268" t="s">
        <v>172</v>
      </c>
      <c r="D357" s="99" t="s">
        <v>87</v>
      </c>
      <c r="E357" s="54">
        <v>5000803743</v>
      </c>
      <c r="F357" s="56">
        <v>24</v>
      </c>
      <c r="G357" s="54" t="s">
        <v>26</v>
      </c>
      <c r="H357" s="54" t="s">
        <v>84</v>
      </c>
      <c r="I357" s="54">
        <v>10</v>
      </c>
      <c r="J357" s="57">
        <v>1140</v>
      </c>
      <c r="K357" s="57">
        <v>1670</v>
      </c>
      <c r="L357" s="57">
        <v>1990</v>
      </c>
      <c r="M357" s="57">
        <v>1690</v>
      </c>
      <c r="N357" s="57">
        <v>880</v>
      </c>
      <c r="O357" s="57">
        <v>691</v>
      </c>
      <c r="P357" s="57">
        <v>579</v>
      </c>
      <c r="Q357" s="57">
        <v>539</v>
      </c>
      <c r="R357" s="57">
        <v>620</v>
      </c>
      <c r="S357" s="57">
        <v>499</v>
      </c>
      <c r="T357" s="57">
        <v>629</v>
      </c>
      <c r="U357" s="57">
        <v>870</v>
      </c>
    </row>
    <row r="358" spans="1:21" x14ac:dyDescent="0.2">
      <c r="A358" s="266" t="s">
        <v>172</v>
      </c>
      <c r="B358" s="267" t="s">
        <v>172</v>
      </c>
      <c r="C358" s="268" t="s">
        <v>172</v>
      </c>
      <c r="D358" s="99" t="s">
        <v>87</v>
      </c>
      <c r="E358" s="54">
        <v>5000936383</v>
      </c>
      <c r="F358" s="56">
        <v>24</v>
      </c>
      <c r="G358" s="54" t="s">
        <v>26</v>
      </c>
      <c r="H358" s="54" t="s">
        <v>84</v>
      </c>
      <c r="I358" s="54">
        <v>10</v>
      </c>
      <c r="J358" s="57">
        <v>1760</v>
      </c>
      <c r="K358" s="57">
        <v>1760</v>
      </c>
      <c r="L358" s="57">
        <v>1720</v>
      </c>
      <c r="M358" s="57">
        <v>1400</v>
      </c>
      <c r="N358" s="57">
        <v>1320</v>
      </c>
      <c r="O358" s="57">
        <v>1160</v>
      </c>
      <c r="P358" s="57">
        <v>2040</v>
      </c>
      <c r="Q358" s="57">
        <v>2120</v>
      </c>
      <c r="R358" s="57">
        <v>2320</v>
      </c>
      <c r="S358" s="57">
        <v>1920</v>
      </c>
      <c r="T358" s="57">
        <v>1640</v>
      </c>
      <c r="U358" s="57">
        <v>2000</v>
      </c>
    </row>
    <row r="359" spans="1:21" x14ac:dyDescent="0.2">
      <c r="A359" s="266" t="s">
        <v>172</v>
      </c>
      <c r="B359" s="267" t="s">
        <v>172</v>
      </c>
      <c r="C359" s="268" t="s">
        <v>172</v>
      </c>
      <c r="D359" s="99" t="s">
        <v>87</v>
      </c>
      <c r="E359" s="54">
        <v>5000937617</v>
      </c>
      <c r="F359" s="55">
        <v>25</v>
      </c>
      <c r="G359" s="54" t="s">
        <v>25</v>
      </c>
      <c r="H359" s="54" t="s">
        <v>84</v>
      </c>
      <c r="I359" s="54">
        <v>10</v>
      </c>
      <c r="J359" s="57">
        <v>4040</v>
      </c>
      <c r="K359" s="57">
        <v>4200</v>
      </c>
      <c r="L359" s="57">
        <v>5200</v>
      </c>
      <c r="M359" s="57">
        <v>4680</v>
      </c>
      <c r="N359" s="57">
        <v>4240</v>
      </c>
      <c r="O359" s="57">
        <v>4400</v>
      </c>
      <c r="P359" s="57">
        <v>5960</v>
      </c>
      <c r="Q359" s="57">
        <v>6880</v>
      </c>
      <c r="R359" s="57">
        <v>6760</v>
      </c>
      <c r="S359" s="57">
        <v>5280</v>
      </c>
      <c r="T359" s="57">
        <v>4600</v>
      </c>
      <c r="U359" s="57">
        <v>6080</v>
      </c>
    </row>
    <row r="360" spans="1:21" x14ac:dyDescent="0.2">
      <c r="A360" s="266" t="s">
        <v>172</v>
      </c>
      <c r="B360" s="267" t="s">
        <v>172</v>
      </c>
      <c r="C360" s="268" t="s">
        <v>172</v>
      </c>
      <c r="D360" s="99" t="s">
        <v>87</v>
      </c>
      <c r="E360" s="54">
        <v>5001025339</v>
      </c>
      <c r="F360" s="56">
        <v>24</v>
      </c>
      <c r="G360" s="54" t="s">
        <v>26</v>
      </c>
      <c r="H360" s="54" t="s">
        <v>84</v>
      </c>
      <c r="I360" s="54">
        <v>10</v>
      </c>
      <c r="J360" s="57">
        <v>360</v>
      </c>
      <c r="K360" s="57">
        <v>370</v>
      </c>
      <c r="L360" s="57">
        <v>1440</v>
      </c>
      <c r="M360" s="57">
        <v>1780</v>
      </c>
      <c r="N360" s="57">
        <v>1730</v>
      </c>
      <c r="O360" s="57">
        <v>411</v>
      </c>
      <c r="P360" s="57">
        <v>634</v>
      </c>
      <c r="Q360" s="57">
        <v>539</v>
      </c>
      <c r="R360" s="57">
        <v>458</v>
      </c>
      <c r="S360" s="57">
        <v>415</v>
      </c>
      <c r="T360" s="57">
        <v>439</v>
      </c>
      <c r="U360" s="57">
        <v>1283</v>
      </c>
    </row>
    <row r="361" spans="1:21" x14ac:dyDescent="0.2">
      <c r="A361" s="266" t="s">
        <v>172</v>
      </c>
      <c r="B361" s="267" t="s">
        <v>172</v>
      </c>
      <c r="C361" s="268" t="s">
        <v>172</v>
      </c>
      <c r="D361" s="99" t="s">
        <v>87</v>
      </c>
      <c r="E361" s="54">
        <v>5001026746</v>
      </c>
      <c r="F361" s="56">
        <v>24</v>
      </c>
      <c r="G361" s="54" t="s">
        <v>26</v>
      </c>
      <c r="H361" s="54" t="s">
        <v>84</v>
      </c>
      <c r="I361" s="54">
        <v>10</v>
      </c>
      <c r="J361" s="57">
        <v>193</v>
      </c>
      <c r="K361" s="57">
        <v>202</v>
      </c>
      <c r="L361" s="57">
        <v>207</v>
      </c>
      <c r="M361" s="57">
        <v>190</v>
      </c>
      <c r="N361" s="57">
        <v>157</v>
      </c>
      <c r="O361" s="57">
        <v>158</v>
      </c>
      <c r="P361" s="57">
        <v>112</v>
      </c>
      <c r="Q361" s="57">
        <v>58</v>
      </c>
      <c r="R361" s="57">
        <v>78</v>
      </c>
      <c r="S361" s="57">
        <v>116</v>
      </c>
      <c r="T361" s="57">
        <v>194</v>
      </c>
      <c r="U361" s="57">
        <v>219</v>
      </c>
    </row>
    <row r="362" spans="1:21" x14ac:dyDescent="0.2">
      <c r="A362" s="266" t="s">
        <v>172</v>
      </c>
      <c r="B362" s="267" t="s">
        <v>172</v>
      </c>
      <c r="C362" s="268" t="s">
        <v>172</v>
      </c>
      <c r="D362" s="99" t="s">
        <v>87</v>
      </c>
      <c r="E362" s="54">
        <v>5001047177</v>
      </c>
      <c r="F362" s="56">
        <v>24</v>
      </c>
      <c r="G362" s="54" t="s">
        <v>26</v>
      </c>
      <c r="H362" s="54" t="s">
        <v>84</v>
      </c>
      <c r="I362" s="54">
        <v>10</v>
      </c>
      <c r="J362" s="57">
        <v>47</v>
      </c>
      <c r="K362" s="57">
        <v>103</v>
      </c>
      <c r="L362" s="57">
        <v>50</v>
      </c>
      <c r="M362" s="57">
        <v>46</v>
      </c>
      <c r="N362" s="57">
        <v>47</v>
      </c>
      <c r="O362" s="57">
        <v>46</v>
      </c>
      <c r="P362" s="57">
        <v>50</v>
      </c>
      <c r="Q362" s="57">
        <v>46</v>
      </c>
      <c r="R362" s="57">
        <v>50</v>
      </c>
      <c r="S362" s="57">
        <v>48</v>
      </c>
      <c r="T362" s="57">
        <v>48</v>
      </c>
      <c r="U362" s="57">
        <v>58</v>
      </c>
    </row>
    <row r="363" spans="1:21" x14ac:dyDescent="0.2">
      <c r="A363" s="266" t="s">
        <v>172</v>
      </c>
      <c r="B363" s="267" t="s">
        <v>172</v>
      </c>
      <c r="C363" s="268" t="s">
        <v>172</v>
      </c>
      <c r="D363" s="99" t="s">
        <v>87</v>
      </c>
      <c r="E363" s="54">
        <v>5001054173</v>
      </c>
      <c r="F363" s="56">
        <v>24</v>
      </c>
      <c r="G363" s="54" t="s">
        <v>26</v>
      </c>
      <c r="H363" s="54" t="s">
        <v>84</v>
      </c>
      <c r="I363" s="54">
        <v>10</v>
      </c>
      <c r="J363" s="57">
        <v>1030</v>
      </c>
      <c r="K363" s="57">
        <v>650</v>
      </c>
      <c r="L363" s="57">
        <v>1050</v>
      </c>
      <c r="M363" s="57">
        <v>810</v>
      </c>
      <c r="N363" s="57">
        <v>690</v>
      </c>
      <c r="O363" s="57">
        <v>620</v>
      </c>
      <c r="P363" s="57">
        <v>710</v>
      </c>
      <c r="Q363" s="57">
        <v>530</v>
      </c>
      <c r="R363" s="57">
        <v>580</v>
      </c>
      <c r="S363" s="57">
        <v>420</v>
      </c>
      <c r="T363" s="57">
        <v>730</v>
      </c>
      <c r="U363" s="57">
        <v>980</v>
      </c>
    </row>
    <row r="364" spans="1:21" x14ac:dyDescent="0.2">
      <c r="A364" s="266" t="s">
        <v>172</v>
      </c>
      <c r="B364" s="267" t="s">
        <v>172</v>
      </c>
      <c r="C364" s="268" t="s">
        <v>172</v>
      </c>
      <c r="D364" s="99" t="s">
        <v>87</v>
      </c>
      <c r="E364" s="54">
        <v>5001065360</v>
      </c>
      <c r="F364" s="56">
        <v>24</v>
      </c>
      <c r="G364" s="54" t="s">
        <v>26</v>
      </c>
      <c r="H364" s="54" t="s">
        <v>84</v>
      </c>
      <c r="I364" s="54">
        <v>10</v>
      </c>
      <c r="J364" s="57">
        <v>34</v>
      </c>
      <c r="K364" s="57">
        <v>35</v>
      </c>
      <c r="L364" s="57">
        <v>37</v>
      </c>
      <c r="M364" s="57">
        <v>34</v>
      </c>
      <c r="N364" s="57">
        <v>22</v>
      </c>
      <c r="O364" s="57">
        <v>34</v>
      </c>
      <c r="P364" s="57">
        <v>40</v>
      </c>
      <c r="Q364" s="57">
        <v>35</v>
      </c>
      <c r="R364" s="57">
        <v>39</v>
      </c>
      <c r="S364" s="57">
        <v>36</v>
      </c>
      <c r="T364" s="57">
        <v>36</v>
      </c>
      <c r="U364" s="57">
        <v>40</v>
      </c>
    </row>
    <row r="365" spans="1:21" x14ac:dyDescent="0.2">
      <c r="A365" s="266" t="s">
        <v>172</v>
      </c>
      <c r="B365" s="267" t="s">
        <v>172</v>
      </c>
      <c r="C365" s="268" t="s">
        <v>172</v>
      </c>
      <c r="D365" s="99" t="s">
        <v>87</v>
      </c>
      <c r="E365" s="54">
        <v>5001082155</v>
      </c>
      <c r="F365" s="56">
        <v>24</v>
      </c>
      <c r="G365" s="54" t="s">
        <v>26</v>
      </c>
      <c r="H365" s="54" t="s">
        <v>84</v>
      </c>
      <c r="I365" s="54">
        <v>10</v>
      </c>
      <c r="J365" s="57">
        <v>6268.97</v>
      </c>
      <c r="K365" s="57">
        <v>4330.03</v>
      </c>
      <c r="L365" s="57">
        <v>5124</v>
      </c>
      <c r="M365" s="57">
        <v>4421</v>
      </c>
      <c r="N365" s="57">
        <v>4393</v>
      </c>
      <c r="O365" s="57">
        <v>3888</v>
      </c>
      <c r="P365" s="57">
        <v>4073</v>
      </c>
      <c r="Q365" s="57">
        <v>3791</v>
      </c>
      <c r="R365" s="57">
        <v>4251</v>
      </c>
      <c r="S365" s="57">
        <v>4148</v>
      </c>
      <c r="T365" s="57">
        <v>4629</v>
      </c>
      <c r="U365" s="57">
        <v>5971</v>
      </c>
    </row>
    <row r="366" spans="1:21" x14ac:dyDescent="0.2">
      <c r="A366" s="266" t="s">
        <v>172</v>
      </c>
      <c r="B366" s="267" t="s">
        <v>172</v>
      </c>
      <c r="C366" s="268" t="s">
        <v>172</v>
      </c>
      <c r="D366" s="99" t="s">
        <v>87</v>
      </c>
      <c r="E366" s="54">
        <v>5001136094</v>
      </c>
      <c r="F366" s="56">
        <v>24</v>
      </c>
      <c r="G366" s="54" t="s">
        <v>26</v>
      </c>
      <c r="H366" s="54" t="s">
        <v>84</v>
      </c>
      <c r="I366" s="54">
        <v>10</v>
      </c>
      <c r="J366" s="57">
        <v>538</v>
      </c>
      <c r="K366" s="57">
        <v>575</v>
      </c>
      <c r="L366" s="57">
        <v>617</v>
      </c>
      <c r="M366" s="57">
        <v>461</v>
      </c>
      <c r="N366" s="57">
        <v>321</v>
      </c>
      <c r="O366" s="57">
        <v>225</v>
      </c>
      <c r="P366" s="57">
        <v>171</v>
      </c>
      <c r="Q366" s="57">
        <v>366</v>
      </c>
      <c r="R366" s="57">
        <v>460</v>
      </c>
      <c r="S366" s="57">
        <v>298</v>
      </c>
      <c r="T366" s="57">
        <v>407</v>
      </c>
      <c r="U366" s="57">
        <v>541</v>
      </c>
    </row>
    <row r="367" spans="1:21" x14ac:dyDescent="0.2">
      <c r="A367" s="266" t="s">
        <v>172</v>
      </c>
      <c r="B367" s="267" t="s">
        <v>172</v>
      </c>
      <c r="C367" s="268" t="s">
        <v>172</v>
      </c>
      <c r="D367" s="99" t="s">
        <v>87</v>
      </c>
      <c r="E367" s="54">
        <v>5001201771</v>
      </c>
      <c r="F367" s="55">
        <v>25</v>
      </c>
      <c r="G367" s="54" t="s">
        <v>25</v>
      </c>
      <c r="H367" s="54" t="s">
        <v>84</v>
      </c>
      <c r="I367" s="54">
        <v>10</v>
      </c>
      <c r="J367" s="57">
        <v>6040</v>
      </c>
      <c r="K367" s="57">
        <v>6240</v>
      </c>
      <c r="L367" s="57">
        <v>5960</v>
      </c>
      <c r="M367" s="57">
        <v>5360</v>
      </c>
      <c r="N367" s="57">
        <v>5480</v>
      </c>
      <c r="O367" s="57">
        <v>5160</v>
      </c>
      <c r="P367" s="57">
        <v>6920</v>
      </c>
      <c r="Q367" s="57">
        <v>8080</v>
      </c>
      <c r="R367" s="57">
        <v>8280</v>
      </c>
      <c r="S367" s="57">
        <v>5840</v>
      </c>
      <c r="T367" s="57">
        <v>4520</v>
      </c>
      <c r="U367" s="57">
        <v>5240</v>
      </c>
    </row>
    <row r="368" spans="1:21" x14ac:dyDescent="0.2">
      <c r="A368" s="266" t="s">
        <v>172</v>
      </c>
      <c r="B368" s="267" t="s">
        <v>172</v>
      </c>
      <c r="C368" s="268" t="s">
        <v>172</v>
      </c>
      <c r="D368" s="99" t="s">
        <v>87</v>
      </c>
      <c r="E368" s="54">
        <v>5001202575</v>
      </c>
      <c r="F368" s="56">
        <v>24</v>
      </c>
      <c r="G368" s="54" t="s">
        <v>26</v>
      </c>
      <c r="H368" s="54" t="s">
        <v>84</v>
      </c>
      <c r="I368" s="54">
        <v>10</v>
      </c>
      <c r="J368" s="57">
        <v>1238</v>
      </c>
      <c r="K368" s="57">
        <v>1338</v>
      </c>
      <c r="L368" s="57">
        <v>1423</v>
      </c>
      <c r="M368" s="57">
        <v>1174</v>
      </c>
      <c r="N368" s="57">
        <v>963</v>
      </c>
      <c r="O368" s="57">
        <v>796</v>
      </c>
      <c r="P368" s="57">
        <v>736</v>
      </c>
      <c r="Q368" s="57">
        <v>672</v>
      </c>
      <c r="R368" s="57">
        <v>724</v>
      </c>
      <c r="S368" s="57">
        <v>777</v>
      </c>
      <c r="T368" s="57">
        <v>1111</v>
      </c>
      <c r="U368" s="57">
        <v>1611</v>
      </c>
    </row>
    <row r="369" spans="1:21" x14ac:dyDescent="0.2">
      <c r="A369" s="266" t="s">
        <v>172</v>
      </c>
      <c r="B369" s="267" t="s">
        <v>172</v>
      </c>
      <c r="C369" s="268" t="s">
        <v>172</v>
      </c>
      <c r="D369" s="99" t="s">
        <v>87</v>
      </c>
      <c r="E369" s="54">
        <v>5001204347</v>
      </c>
      <c r="F369" s="55">
        <v>25</v>
      </c>
      <c r="G369" s="54" t="s">
        <v>25</v>
      </c>
      <c r="H369" s="54" t="s">
        <v>84</v>
      </c>
      <c r="I369" s="54">
        <v>10</v>
      </c>
      <c r="J369" s="57">
        <v>29160</v>
      </c>
      <c r="K369" s="57">
        <v>32560</v>
      </c>
      <c r="L369" s="57">
        <v>31000</v>
      </c>
      <c r="M369" s="57">
        <v>29720</v>
      </c>
      <c r="N369" s="57">
        <v>32320</v>
      </c>
      <c r="O369" s="57">
        <v>38960</v>
      </c>
      <c r="P369" s="57">
        <v>52440</v>
      </c>
      <c r="Q369" s="57">
        <v>63760</v>
      </c>
      <c r="R369" s="57">
        <v>66800</v>
      </c>
      <c r="S369" s="57">
        <v>51520</v>
      </c>
      <c r="T369" s="57">
        <v>37800</v>
      </c>
      <c r="U369" s="57">
        <v>41400</v>
      </c>
    </row>
    <row r="370" spans="1:21" x14ac:dyDescent="0.2">
      <c r="A370" s="266" t="s">
        <v>172</v>
      </c>
      <c r="B370" s="267" t="s">
        <v>172</v>
      </c>
      <c r="C370" s="268" t="s">
        <v>172</v>
      </c>
      <c r="D370" s="99" t="s">
        <v>87</v>
      </c>
      <c r="E370" s="54">
        <v>5001321167</v>
      </c>
      <c r="F370" s="56">
        <v>24</v>
      </c>
      <c r="G370" s="54" t="s">
        <v>26</v>
      </c>
      <c r="H370" s="54" t="s">
        <v>84</v>
      </c>
      <c r="I370" s="54">
        <v>10</v>
      </c>
      <c r="J370" s="57">
        <v>1574</v>
      </c>
      <c r="K370" s="57">
        <v>1398</v>
      </c>
      <c r="L370" s="57">
        <v>1642</v>
      </c>
      <c r="M370" s="57">
        <v>1249</v>
      </c>
      <c r="N370" s="57">
        <v>840</v>
      </c>
      <c r="O370" s="57">
        <v>437</v>
      </c>
      <c r="P370" s="57">
        <v>698</v>
      </c>
      <c r="Q370" s="57">
        <v>942</v>
      </c>
      <c r="R370" s="57">
        <v>1029</v>
      </c>
      <c r="S370" s="57">
        <v>626</v>
      </c>
      <c r="T370" s="57">
        <v>670</v>
      </c>
      <c r="U370" s="57">
        <v>1180</v>
      </c>
    </row>
    <row r="371" spans="1:21" x14ac:dyDescent="0.2">
      <c r="A371" s="266" t="s">
        <v>172</v>
      </c>
      <c r="B371" s="267" t="s">
        <v>172</v>
      </c>
      <c r="C371" s="268" t="s">
        <v>172</v>
      </c>
      <c r="D371" s="99" t="s">
        <v>87</v>
      </c>
      <c r="E371" s="54">
        <v>5001337151</v>
      </c>
      <c r="F371" s="56">
        <v>24</v>
      </c>
      <c r="G371" s="54" t="s">
        <v>26</v>
      </c>
      <c r="H371" s="54" t="s">
        <v>84</v>
      </c>
      <c r="I371" s="54">
        <v>10</v>
      </c>
      <c r="J371" s="57">
        <v>112</v>
      </c>
      <c r="K371" s="57">
        <v>117</v>
      </c>
      <c r="L371" s="57">
        <v>121</v>
      </c>
      <c r="M371" s="57">
        <v>103</v>
      </c>
      <c r="N371" s="57">
        <v>170</v>
      </c>
      <c r="O371" s="57">
        <v>142</v>
      </c>
      <c r="P371" s="57">
        <v>161</v>
      </c>
      <c r="Q371" s="57">
        <v>225</v>
      </c>
      <c r="R371" s="57">
        <v>272</v>
      </c>
      <c r="S371" s="57">
        <v>245</v>
      </c>
      <c r="T371" s="57">
        <v>244</v>
      </c>
      <c r="U371" s="57">
        <v>279</v>
      </c>
    </row>
    <row r="372" spans="1:21" x14ac:dyDescent="0.2">
      <c r="A372" s="266" t="s">
        <v>172</v>
      </c>
      <c r="B372" s="267" t="s">
        <v>172</v>
      </c>
      <c r="C372" s="268" t="s">
        <v>172</v>
      </c>
      <c r="D372" s="99" t="s">
        <v>87</v>
      </c>
      <c r="E372" s="54">
        <v>5001354941</v>
      </c>
      <c r="F372" s="55">
        <v>25</v>
      </c>
      <c r="G372" s="54" t="s">
        <v>25</v>
      </c>
      <c r="H372" s="54" t="s">
        <v>84</v>
      </c>
      <c r="I372" s="54">
        <v>10</v>
      </c>
      <c r="J372" s="57">
        <v>75480</v>
      </c>
      <c r="K372" s="57">
        <v>74640</v>
      </c>
      <c r="L372" s="57">
        <v>80400</v>
      </c>
      <c r="M372" s="57">
        <v>67680</v>
      </c>
      <c r="N372" s="57">
        <v>70560</v>
      </c>
      <c r="O372" s="57">
        <v>70560</v>
      </c>
      <c r="P372" s="57">
        <v>82920</v>
      </c>
      <c r="Q372" s="57">
        <v>79800</v>
      </c>
      <c r="R372" s="57">
        <v>84840</v>
      </c>
      <c r="S372" s="57">
        <v>72120</v>
      </c>
      <c r="T372" s="57">
        <v>68280</v>
      </c>
      <c r="U372" s="57">
        <v>77760</v>
      </c>
    </row>
    <row r="373" spans="1:21" x14ac:dyDescent="0.2">
      <c r="A373" s="266" t="s">
        <v>172</v>
      </c>
      <c r="B373" s="267" t="s">
        <v>172</v>
      </c>
      <c r="C373" s="268" t="s">
        <v>172</v>
      </c>
      <c r="D373" s="99" t="s">
        <v>87</v>
      </c>
      <c r="E373" s="54">
        <v>5001379363</v>
      </c>
      <c r="F373" s="55">
        <v>25</v>
      </c>
      <c r="G373" s="54" t="s">
        <v>25</v>
      </c>
      <c r="H373" s="54" t="s">
        <v>84</v>
      </c>
      <c r="I373" s="54">
        <v>10</v>
      </c>
      <c r="J373" s="57">
        <v>26280</v>
      </c>
      <c r="K373" s="57">
        <v>24640</v>
      </c>
      <c r="L373" s="57">
        <v>26200</v>
      </c>
      <c r="M373" s="57">
        <v>23720</v>
      </c>
      <c r="N373" s="57">
        <v>28160</v>
      </c>
      <c r="O373" s="57">
        <v>31560</v>
      </c>
      <c r="P373" s="57">
        <v>50400</v>
      </c>
      <c r="Q373" s="57">
        <v>61200</v>
      </c>
      <c r="R373" s="57">
        <v>67080</v>
      </c>
      <c r="S373" s="57">
        <v>48600</v>
      </c>
      <c r="T373" s="57">
        <v>17560</v>
      </c>
      <c r="U373" s="57">
        <v>18080</v>
      </c>
    </row>
    <row r="374" spans="1:21" x14ac:dyDescent="0.2">
      <c r="A374" s="266" t="s">
        <v>172</v>
      </c>
      <c r="B374" s="267" t="s">
        <v>172</v>
      </c>
      <c r="C374" s="268" t="s">
        <v>172</v>
      </c>
      <c r="D374" s="99" t="s">
        <v>87</v>
      </c>
      <c r="E374" s="54">
        <v>5001430063</v>
      </c>
      <c r="F374" s="56">
        <v>24</v>
      </c>
      <c r="G374" s="54" t="s">
        <v>26</v>
      </c>
      <c r="H374" s="54" t="s">
        <v>84</v>
      </c>
      <c r="I374" s="54">
        <v>10</v>
      </c>
      <c r="J374" s="57">
        <v>480</v>
      </c>
      <c r="K374" s="57">
        <v>520</v>
      </c>
      <c r="L374" s="57">
        <v>440</v>
      </c>
      <c r="M374" s="57">
        <v>520</v>
      </c>
      <c r="N374" s="57">
        <v>520</v>
      </c>
      <c r="O374" s="57">
        <v>640</v>
      </c>
      <c r="P374" s="57">
        <v>800</v>
      </c>
      <c r="Q374" s="57">
        <v>960</v>
      </c>
      <c r="R374" s="57">
        <v>1000</v>
      </c>
      <c r="S374" s="57">
        <v>800</v>
      </c>
      <c r="T374" s="57">
        <v>560</v>
      </c>
      <c r="U374" s="57">
        <v>600</v>
      </c>
    </row>
    <row r="375" spans="1:21" x14ac:dyDescent="0.2">
      <c r="A375" s="266" t="s">
        <v>172</v>
      </c>
      <c r="B375" s="267" t="s">
        <v>172</v>
      </c>
      <c r="C375" s="268" t="s">
        <v>172</v>
      </c>
      <c r="D375" s="99" t="s">
        <v>87</v>
      </c>
      <c r="E375" s="54">
        <v>5001536841</v>
      </c>
      <c r="F375" s="56">
        <v>24</v>
      </c>
      <c r="G375" s="54" t="s">
        <v>26</v>
      </c>
      <c r="H375" s="54" t="s">
        <v>84</v>
      </c>
      <c r="I375" s="54">
        <v>10</v>
      </c>
      <c r="J375" s="57">
        <v>52</v>
      </c>
      <c r="K375" s="57">
        <v>53</v>
      </c>
      <c r="L375" s="57">
        <v>46</v>
      </c>
      <c r="M375" s="57">
        <v>169</v>
      </c>
      <c r="N375" s="57">
        <v>153</v>
      </c>
      <c r="O375" s="57">
        <v>134</v>
      </c>
      <c r="P375" s="57">
        <v>148</v>
      </c>
      <c r="Q375" s="57">
        <v>193</v>
      </c>
      <c r="R375" s="57">
        <v>237</v>
      </c>
      <c r="S375" s="57">
        <v>214</v>
      </c>
      <c r="T375" s="57">
        <v>222</v>
      </c>
      <c r="U375" s="57">
        <v>250</v>
      </c>
    </row>
    <row r="376" spans="1:21" x14ac:dyDescent="0.2">
      <c r="A376" s="266" t="s">
        <v>172</v>
      </c>
      <c r="B376" s="267" t="s">
        <v>172</v>
      </c>
      <c r="C376" s="268" t="s">
        <v>172</v>
      </c>
      <c r="D376" s="99" t="s">
        <v>87</v>
      </c>
      <c r="E376" s="54">
        <v>5001567756</v>
      </c>
      <c r="F376" s="56">
        <v>24</v>
      </c>
      <c r="G376" s="54" t="s">
        <v>26</v>
      </c>
      <c r="H376" s="54" t="s">
        <v>84</v>
      </c>
      <c r="I376" s="54">
        <v>10</v>
      </c>
      <c r="J376" s="57">
        <v>20</v>
      </c>
      <c r="K376" s="57">
        <v>20</v>
      </c>
      <c r="L376" s="57">
        <v>22</v>
      </c>
      <c r="M376" s="57">
        <v>20</v>
      </c>
      <c r="N376" s="57">
        <v>20</v>
      </c>
      <c r="O376" s="57">
        <v>20</v>
      </c>
      <c r="P376" s="57">
        <v>22</v>
      </c>
      <c r="Q376" s="57">
        <v>21</v>
      </c>
      <c r="R376" s="57">
        <v>22</v>
      </c>
      <c r="S376" s="57">
        <v>20</v>
      </c>
      <c r="T376" s="57">
        <v>21</v>
      </c>
      <c r="U376" s="57">
        <v>23</v>
      </c>
    </row>
    <row r="377" spans="1:21" x14ac:dyDescent="0.2">
      <c r="A377" s="266" t="s">
        <v>172</v>
      </c>
      <c r="B377" s="267" t="s">
        <v>172</v>
      </c>
      <c r="C377" s="268" t="s">
        <v>172</v>
      </c>
      <c r="D377" s="99" t="s">
        <v>87</v>
      </c>
      <c r="E377" s="54">
        <v>5001698774</v>
      </c>
      <c r="F377" s="55">
        <v>25</v>
      </c>
      <c r="G377" s="54" t="s">
        <v>25</v>
      </c>
      <c r="H377" s="54" t="s">
        <v>84</v>
      </c>
      <c r="I377" s="54">
        <v>10</v>
      </c>
      <c r="J377" s="57">
        <v>90</v>
      </c>
      <c r="K377" s="57">
        <v>115</v>
      </c>
      <c r="L377" s="57">
        <v>121</v>
      </c>
      <c r="M377" s="57">
        <v>111</v>
      </c>
      <c r="N377" s="57">
        <v>121</v>
      </c>
      <c r="O377" s="57">
        <v>115</v>
      </c>
      <c r="P377" s="57">
        <v>124</v>
      </c>
      <c r="Q377" s="57">
        <v>9.9990000000000006</v>
      </c>
      <c r="R377" s="57">
        <v>10.323</v>
      </c>
      <c r="S377" s="57">
        <v>9.6780000000000008</v>
      </c>
      <c r="T377" s="57">
        <v>113</v>
      </c>
      <c r="U377" s="57">
        <v>137</v>
      </c>
    </row>
    <row r="378" spans="1:21" x14ac:dyDescent="0.2">
      <c r="A378" s="266" t="s">
        <v>172</v>
      </c>
      <c r="B378" s="267" t="s">
        <v>172</v>
      </c>
      <c r="C378" s="268" t="s">
        <v>172</v>
      </c>
      <c r="D378" s="99" t="s">
        <v>87</v>
      </c>
      <c r="E378" s="54">
        <v>5001785090</v>
      </c>
      <c r="F378" s="55">
        <v>25</v>
      </c>
      <c r="G378" s="54" t="s">
        <v>25</v>
      </c>
      <c r="H378" s="54" t="s">
        <v>84</v>
      </c>
      <c r="I378" s="54">
        <v>10</v>
      </c>
      <c r="J378" s="57">
        <v>80</v>
      </c>
      <c r="K378" s="57">
        <v>80</v>
      </c>
      <c r="L378" s="57">
        <v>70</v>
      </c>
      <c r="M378" s="57">
        <v>1460</v>
      </c>
      <c r="N378" s="57">
        <v>2010</v>
      </c>
      <c r="O378" s="57">
        <v>1014</v>
      </c>
      <c r="P378" s="57">
        <v>3462</v>
      </c>
      <c r="Q378" s="57">
        <v>3776</v>
      </c>
      <c r="R378" s="57">
        <v>2075</v>
      </c>
      <c r="S378" s="57">
        <v>908</v>
      </c>
      <c r="T378" s="57">
        <v>1375</v>
      </c>
      <c r="U378" s="57">
        <v>1254</v>
      </c>
    </row>
    <row r="379" spans="1:21" x14ac:dyDescent="0.2">
      <c r="A379" s="266" t="s">
        <v>172</v>
      </c>
      <c r="B379" s="267" t="s">
        <v>172</v>
      </c>
      <c r="C379" s="268" t="s">
        <v>172</v>
      </c>
      <c r="D379" s="99" t="s">
        <v>87</v>
      </c>
      <c r="E379" s="54">
        <v>5001787453</v>
      </c>
      <c r="F379" s="55">
        <v>25</v>
      </c>
      <c r="G379" s="54" t="s">
        <v>25</v>
      </c>
      <c r="H379" s="54" t="s">
        <v>84</v>
      </c>
      <c r="I379" s="54">
        <v>10</v>
      </c>
      <c r="J379" s="57">
        <v>22240</v>
      </c>
      <c r="K379" s="57">
        <v>21600</v>
      </c>
      <c r="L379" s="57">
        <v>20400</v>
      </c>
      <c r="M379" s="57">
        <v>19680</v>
      </c>
      <c r="N379" s="57">
        <v>22680</v>
      </c>
      <c r="O379" s="57">
        <v>24240</v>
      </c>
      <c r="P379" s="57">
        <v>35400</v>
      </c>
      <c r="Q379" s="57">
        <v>45480</v>
      </c>
      <c r="R379" s="57">
        <v>43080</v>
      </c>
      <c r="S379" s="57">
        <v>30200</v>
      </c>
      <c r="T379" s="57">
        <v>19880</v>
      </c>
      <c r="U379" s="57">
        <v>20960</v>
      </c>
    </row>
    <row r="380" spans="1:21" x14ac:dyDescent="0.2">
      <c r="A380" s="266" t="s">
        <v>172</v>
      </c>
      <c r="B380" s="267" t="s">
        <v>172</v>
      </c>
      <c r="C380" s="268" t="s">
        <v>172</v>
      </c>
      <c r="D380" s="99" t="s">
        <v>87</v>
      </c>
      <c r="E380" s="54">
        <v>5001808883</v>
      </c>
      <c r="F380" s="55">
        <v>25</v>
      </c>
      <c r="G380" s="54" t="s">
        <v>25</v>
      </c>
      <c r="H380" s="54" t="s">
        <v>84</v>
      </c>
      <c r="I380" s="54">
        <v>10</v>
      </c>
      <c r="J380" s="57">
        <v>14640</v>
      </c>
      <c r="K380" s="57">
        <v>14680</v>
      </c>
      <c r="L380" s="57">
        <v>14080</v>
      </c>
      <c r="M380" s="57">
        <v>11880</v>
      </c>
      <c r="N380" s="57">
        <v>15120</v>
      </c>
      <c r="O380" s="57">
        <v>18480</v>
      </c>
      <c r="P380" s="57">
        <v>23200</v>
      </c>
      <c r="Q380" s="57">
        <v>42920</v>
      </c>
      <c r="R380" s="57">
        <v>58000</v>
      </c>
      <c r="S380" s="57">
        <v>40280</v>
      </c>
      <c r="T380" s="57">
        <v>27560</v>
      </c>
      <c r="U380" s="57">
        <v>27240</v>
      </c>
    </row>
    <row r="381" spans="1:21" x14ac:dyDescent="0.2">
      <c r="A381" s="266" t="s">
        <v>172</v>
      </c>
      <c r="B381" s="267" t="s">
        <v>172</v>
      </c>
      <c r="C381" s="268" t="s">
        <v>172</v>
      </c>
      <c r="D381" s="99" t="s">
        <v>87</v>
      </c>
      <c r="E381" s="54">
        <v>5001979781</v>
      </c>
      <c r="F381" s="56">
        <v>24</v>
      </c>
      <c r="G381" s="54" t="s">
        <v>26</v>
      </c>
      <c r="H381" s="54" t="s">
        <v>84</v>
      </c>
      <c r="I381" s="54">
        <v>10</v>
      </c>
      <c r="J381" s="57">
        <v>206</v>
      </c>
      <c r="K381" s="57">
        <v>214</v>
      </c>
      <c r="L381" s="57">
        <v>229</v>
      </c>
      <c r="M381" s="57">
        <v>206</v>
      </c>
      <c r="N381" s="57">
        <v>214</v>
      </c>
      <c r="O381" s="57">
        <v>207</v>
      </c>
      <c r="P381" s="57">
        <v>234</v>
      </c>
      <c r="Q381" s="57">
        <v>223</v>
      </c>
      <c r="R381" s="57">
        <v>237</v>
      </c>
      <c r="S381" s="57">
        <v>217</v>
      </c>
      <c r="T381" s="57">
        <v>210</v>
      </c>
      <c r="U381" s="57">
        <v>233</v>
      </c>
    </row>
    <row r="382" spans="1:21" x14ac:dyDescent="0.2">
      <c r="A382" s="266" t="s">
        <v>172</v>
      </c>
      <c r="B382" s="267" t="s">
        <v>172</v>
      </c>
      <c r="C382" s="268" t="s">
        <v>172</v>
      </c>
      <c r="D382" s="99" t="s">
        <v>87</v>
      </c>
      <c r="E382" s="54">
        <v>5002025119</v>
      </c>
      <c r="F382" s="56">
        <v>24</v>
      </c>
      <c r="G382" s="54" t="s">
        <v>26</v>
      </c>
      <c r="H382" s="54" t="s">
        <v>84</v>
      </c>
      <c r="I382" s="54">
        <v>10</v>
      </c>
      <c r="J382" s="57">
        <v>3060</v>
      </c>
      <c r="K382" s="57">
        <v>3190</v>
      </c>
      <c r="L382" s="57">
        <v>3070</v>
      </c>
      <c r="M382" s="57">
        <v>3070</v>
      </c>
      <c r="N382" s="57">
        <v>3170</v>
      </c>
      <c r="O382" s="57">
        <v>3301</v>
      </c>
      <c r="P382" s="57">
        <v>4734</v>
      </c>
      <c r="Q382" s="57">
        <v>5789</v>
      </c>
      <c r="R382" s="57">
        <v>5606</v>
      </c>
      <c r="S382" s="57">
        <v>3680</v>
      </c>
      <c r="T382" s="57">
        <v>2992</v>
      </c>
      <c r="U382" s="57">
        <v>3332</v>
      </c>
    </row>
    <row r="383" spans="1:21" x14ac:dyDescent="0.2">
      <c r="A383" s="266" t="s">
        <v>172</v>
      </c>
      <c r="B383" s="267" t="s">
        <v>172</v>
      </c>
      <c r="C383" s="268" t="s">
        <v>172</v>
      </c>
      <c r="D383" s="98" t="s">
        <v>89</v>
      </c>
      <c r="E383" s="54">
        <v>5000077560</v>
      </c>
      <c r="F383" s="56">
        <v>24</v>
      </c>
      <c r="G383" s="54" t="s">
        <v>26</v>
      </c>
      <c r="H383" s="54" t="s">
        <v>84</v>
      </c>
      <c r="I383" s="54">
        <v>20</v>
      </c>
      <c r="J383" s="57">
        <v>620</v>
      </c>
      <c r="K383" s="57">
        <v>644</v>
      </c>
      <c r="L383" s="57">
        <v>551</v>
      </c>
      <c r="M383" s="57">
        <v>507</v>
      </c>
      <c r="N383" s="57">
        <v>523</v>
      </c>
      <c r="O383" s="57">
        <v>479</v>
      </c>
      <c r="P383" s="57">
        <v>479</v>
      </c>
      <c r="Q383" s="57">
        <v>523</v>
      </c>
      <c r="R383" s="57">
        <v>507</v>
      </c>
      <c r="S383" s="57">
        <v>563</v>
      </c>
      <c r="T383" s="57">
        <v>520</v>
      </c>
      <c r="U383" s="57">
        <v>584</v>
      </c>
    </row>
    <row r="384" spans="1:21" x14ac:dyDescent="0.2">
      <c r="A384" s="266" t="s">
        <v>172</v>
      </c>
      <c r="B384" s="267" t="s">
        <v>172</v>
      </c>
      <c r="C384" s="268" t="s">
        <v>172</v>
      </c>
      <c r="D384" s="98" t="s">
        <v>89</v>
      </c>
      <c r="E384" s="54">
        <v>5000077560</v>
      </c>
      <c r="F384" s="56">
        <v>24</v>
      </c>
      <c r="G384" s="54" t="s">
        <v>26</v>
      </c>
      <c r="H384" s="54" t="s">
        <v>84</v>
      </c>
      <c r="I384" s="54">
        <v>20</v>
      </c>
      <c r="J384" s="57">
        <v>620</v>
      </c>
      <c r="K384" s="57">
        <v>644</v>
      </c>
      <c r="L384" s="57">
        <v>551</v>
      </c>
      <c r="M384" s="57">
        <v>507</v>
      </c>
      <c r="N384" s="57">
        <v>523</v>
      </c>
      <c r="O384" s="57">
        <v>479</v>
      </c>
      <c r="P384" s="57">
        <v>479</v>
      </c>
      <c r="Q384" s="57">
        <v>523</v>
      </c>
      <c r="R384" s="57">
        <v>507</v>
      </c>
      <c r="S384" s="57">
        <v>563</v>
      </c>
      <c r="T384" s="57">
        <v>520</v>
      </c>
      <c r="U384" s="57">
        <v>584</v>
      </c>
    </row>
    <row r="385" spans="1:21" x14ac:dyDescent="0.2">
      <c r="A385" s="266" t="s">
        <v>172</v>
      </c>
      <c r="B385" s="267" t="s">
        <v>172</v>
      </c>
      <c r="C385" s="268" t="s">
        <v>172</v>
      </c>
      <c r="D385" s="98" t="s">
        <v>89</v>
      </c>
      <c r="E385" s="54">
        <v>5000101787</v>
      </c>
      <c r="F385" s="55">
        <v>25</v>
      </c>
      <c r="G385" s="54" t="s">
        <v>25</v>
      </c>
      <c r="H385" s="54" t="s">
        <v>84</v>
      </c>
      <c r="I385" s="54">
        <v>20</v>
      </c>
      <c r="J385" s="57">
        <v>99000</v>
      </c>
      <c r="K385" s="57">
        <v>95700</v>
      </c>
      <c r="L385" s="57">
        <v>105600</v>
      </c>
      <c r="M385" s="57">
        <v>97800</v>
      </c>
      <c r="N385" s="57">
        <v>107100</v>
      </c>
      <c r="O385" s="57">
        <v>122700</v>
      </c>
      <c r="P385" s="57">
        <v>150300</v>
      </c>
      <c r="Q385" s="57">
        <v>144300</v>
      </c>
      <c r="R385" s="57">
        <v>148200</v>
      </c>
      <c r="S385" s="57">
        <v>116400</v>
      </c>
      <c r="T385" s="57">
        <v>107400</v>
      </c>
      <c r="U385" s="57">
        <v>104100</v>
      </c>
    </row>
    <row r="386" spans="1:21" x14ac:dyDescent="0.2">
      <c r="A386" s="266" t="s">
        <v>172</v>
      </c>
      <c r="B386" s="267" t="s">
        <v>172</v>
      </c>
      <c r="C386" s="268" t="s">
        <v>172</v>
      </c>
      <c r="D386" s="98" t="s">
        <v>89</v>
      </c>
      <c r="E386" s="54">
        <v>5000101787</v>
      </c>
      <c r="F386" s="55">
        <v>25</v>
      </c>
      <c r="G386" s="54" t="s">
        <v>25</v>
      </c>
      <c r="H386" s="54" t="s">
        <v>84</v>
      </c>
      <c r="I386" s="54">
        <v>20</v>
      </c>
      <c r="J386" s="57">
        <v>99000</v>
      </c>
      <c r="K386" s="57">
        <v>95700</v>
      </c>
      <c r="L386" s="57">
        <v>105600</v>
      </c>
      <c r="M386" s="57">
        <v>97800</v>
      </c>
      <c r="N386" s="57">
        <v>107100</v>
      </c>
      <c r="O386" s="57">
        <v>122700</v>
      </c>
      <c r="P386" s="57">
        <v>150300</v>
      </c>
      <c r="Q386" s="57">
        <v>144300</v>
      </c>
      <c r="R386" s="57">
        <v>148200</v>
      </c>
      <c r="S386" s="57">
        <v>116400</v>
      </c>
      <c r="T386" s="57">
        <v>107400</v>
      </c>
      <c r="U386" s="57">
        <v>104100</v>
      </c>
    </row>
    <row r="387" spans="1:21" x14ac:dyDescent="0.2">
      <c r="A387" s="266" t="s">
        <v>172</v>
      </c>
      <c r="B387" s="267" t="s">
        <v>172</v>
      </c>
      <c r="C387" s="268" t="s">
        <v>172</v>
      </c>
      <c r="D387" s="98" t="s">
        <v>89</v>
      </c>
      <c r="E387" s="54">
        <v>5000143516</v>
      </c>
      <c r="F387" s="56">
        <v>24</v>
      </c>
      <c r="G387" s="54" t="s">
        <v>26</v>
      </c>
      <c r="H387" s="54" t="s">
        <v>84</v>
      </c>
      <c r="I387" s="54">
        <v>20</v>
      </c>
      <c r="J387" s="57">
        <v>212</v>
      </c>
      <c r="K387" s="57">
        <v>205</v>
      </c>
      <c r="L387" s="57">
        <v>153</v>
      </c>
      <c r="M387" s="57">
        <v>133</v>
      </c>
      <c r="N387" s="57">
        <v>126</v>
      </c>
      <c r="O387" s="57">
        <v>107</v>
      </c>
      <c r="P387" s="57">
        <v>109</v>
      </c>
      <c r="Q387" s="57">
        <v>140</v>
      </c>
      <c r="R387" s="57">
        <v>149</v>
      </c>
      <c r="S387" s="57">
        <v>185</v>
      </c>
      <c r="T387" s="57">
        <v>194</v>
      </c>
      <c r="U387" s="57">
        <v>234</v>
      </c>
    </row>
    <row r="388" spans="1:21" x14ac:dyDescent="0.2">
      <c r="A388" s="266" t="s">
        <v>172</v>
      </c>
      <c r="B388" s="267" t="s">
        <v>172</v>
      </c>
      <c r="C388" s="268" t="s">
        <v>172</v>
      </c>
      <c r="D388" s="98" t="s">
        <v>89</v>
      </c>
      <c r="E388" s="54">
        <v>5000143516</v>
      </c>
      <c r="F388" s="56">
        <v>24</v>
      </c>
      <c r="G388" s="54" t="s">
        <v>26</v>
      </c>
      <c r="H388" s="54" t="s">
        <v>84</v>
      </c>
      <c r="I388" s="54">
        <v>20</v>
      </c>
      <c r="J388" s="57">
        <v>212</v>
      </c>
      <c r="K388" s="57">
        <v>205</v>
      </c>
      <c r="L388" s="57">
        <v>153</v>
      </c>
      <c r="M388" s="57">
        <v>133</v>
      </c>
      <c r="N388" s="57">
        <v>126</v>
      </c>
      <c r="O388" s="57">
        <v>107</v>
      </c>
      <c r="P388" s="57">
        <v>109</v>
      </c>
      <c r="Q388" s="57">
        <v>140</v>
      </c>
      <c r="R388" s="57">
        <v>149</v>
      </c>
      <c r="S388" s="57">
        <v>185</v>
      </c>
      <c r="T388" s="57">
        <v>194</v>
      </c>
      <c r="U388" s="57">
        <v>234</v>
      </c>
    </row>
    <row r="389" spans="1:21" x14ac:dyDescent="0.2">
      <c r="A389" s="266" t="s">
        <v>172</v>
      </c>
      <c r="B389" s="267" t="s">
        <v>172</v>
      </c>
      <c r="C389" s="268" t="s">
        <v>172</v>
      </c>
      <c r="D389" s="98" t="s">
        <v>89</v>
      </c>
      <c r="E389" s="54">
        <v>5000218938</v>
      </c>
      <c r="F389" s="56">
        <v>24</v>
      </c>
      <c r="G389" s="54" t="s">
        <v>26</v>
      </c>
      <c r="H389" s="54" t="s">
        <v>84</v>
      </c>
      <c r="I389" s="54">
        <v>20</v>
      </c>
      <c r="J389" s="57">
        <v>1650</v>
      </c>
      <c r="K389" s="57">
        <v>1462</v>
      </c>
      <c r="L389" s="57">
        <v>992</v>
      </c>
      <c r="M389" s="57">
        <v>899</v>
      </c>
      <c r="N389" s="57">
        <v>808</v>
      </c>
      <c r="O389" s="57">
        <v>738</v>
      </c>
      <c r="P389" s="57">
        <v>653</v>
      </c>
      <c r="Q389" s="57">
        <v>719</v>
      </c>
      <c r="R389" s="57">
        <v>727</v>
      </c>
      <c r="S389" s="57">
        <v>804</v>
      </c>
      <c r="T389" s="57">
        <v>922</v>
      </c>
      <c r="U389" s="57">
        <v>1164</v>
      </c>
    </row>
    <row r="390" spans="1:21" x14ac:dyDescent="0.2">
      <c r="A390" s="266" t="s">
        <v>172</v>
      </c>
      <c r="B390" s="267" t="s">
        <v>172</v>
      </c>
      <c r="C390" s="268" t="s">
        <v>172</v>
      </c>
      <c r="D390" s="98" t="s">
        <v>89</v>
      </c>
      <c r="E390" s="54">
        <v>5000218938</v>
      </c>
      <c r="F390" s="56">
        <v>24</v>
      </c>
      <c r="G390" s="54" t="s">
        <v>26</v>
      </c>
      <c r="H390" s="54" t="s">
        <v>84</v>
      </c>
      <c r="I390" s="54">
        <v>20</v>
      </c>
      <c r="J390" s="57">
        <v>1650</v>
      </c>
      <c r="K390" s="57">
        <v>1462</v>
      </c>
      <c r="L390" s="57">
        <v>992</v>
      </c>
      <c r="M390" s="57">
        <v>899</v>
      </c>
      <c r="N390" s="57">
        <v>808</v>
      </c>
      <c r="O390" s="57">
        <v>738</v>
      </c>
      <c r="P390" s="57">
        <v>653</v>
      </c>
      <c r="Q390" s="57">
        <v>719</v>
      </c>
      <c r="R390" s="57">
        <v>727</v>
      </c>
      <c r="S390" s="57">
        <v>804</v>
      </c>
      <c r="T390" s="57">
        <v>922</v>
      </c>
      <c r="U390" s="57">
        <v>1164</v>
      </c>
    </row>
    <row r="391" spans="1:21" x14ac:dyDescent="0.2">
      <c r="A391" s="266" t="s">
        <v>172</v>
      </c>
      <c r="B391" s="267" t="s">
        <v>172</v>
      </c>
      <c r="C391" s="268" t="s">
        <v>172</v>
      </c>
      <c r="D391" s="98" t="s">
        <v>89</v>
      </c>
      <c r="E391" s="54">
        <v>5000309245</v>
      </c>
      <c r="F391" s="55">
        <v>25</v>
      </c>
      <c r="G391" s="54" t="s">
        <v>25</v>
      </c>
      <c r="H391" s="54" t="s">
        <v>84</v>
      </c>
      <c r="I391" s="54">
        <v>20</v>
      </c>
      <c r="J391" s="57">
        <v>18160</v>
      </c>
      <c r="K391" s="57">
        <v>17680</v>
      </c>
      <c r="L391" s="57">
        <v>20600</v>
      </c>
      <c r="M391" s="57">
        <v>18680</v>
      </c>
      <c r="N391" s="57">
        <v>20080</v>
      </c>
      <c r="O391" s="57">
        <v>19480</v>
      </c>
      <c r="P391" s="57">
        <v>22280</v>
      </c>
      <c r="Q391" s="57">
        <v>22680</v>
      </c>
      <c r="R391" s="57">
        <v>23240</v>
      </c>
      <c r="S391" s="57">
        <v>19880</v>
      </c>
      <c r="T391" s="57">
        <v>18240</v>
      </c>
      <c r="U391" s="57">
        <v>16920</v>
      </c>
    </row>
    <row r="392" spans="1:21" x14ac:dyDescent="0.2">
      <c r="A392" s="266" t="s">
        <v>172</v>
      </c>
      <c r="B392" s="267" t="s">
        <v>172</v>
      </c>
      <c r="C392" s="268" t="s">
        <v>172</v>
      </c>
      <c r="D392" s="98" t="s">
        <v>89</v>
      </c>
      <c r="E392" s="54">
        <v>5000309245</v>
      </c>
      <c r="F392" s="55">
        <v>25</v>
      </c>
      <c r="G392" s="54" t="s">
        <v>25</v>
      </c>
      <c r="H392" s="54" t="s">
        <v>84</v>
      </c>
      <c r="I392" s="54">
        <v>20</v>
      </c>
      <c r="J392" s="57">
        <v>18160</v>
      </c>
      <c r="K392" s="57">
        <v>17680</v>
      </c>
      <c r="L392" s="57">
        <v>20600</v>
      </c>
      <c r="M392" s="57">
        <v>18680</v>
      </c>
      <c r="N392" s="57">
        <v>20080</v>
      </c>
      <c r="O392" s="57">
        <v>19480</v>
      </c>
      <c r="P392" s="57">
        <v>22280</v>
      </c>
      <c r="Q392" s="57">
        <v>22680</v>
      </c>
      <c r="R392" s="57">
        <v>23240</v>
      </c>
      <c r="S392" s="57">
        <v>19880</v>
      </c>
      <c r="T392" s="57">
        <v>18240</v>
      </c>
      <c r="U392" s="57">
        <v>16920</v>
      </c>
    </row>
    <row r="393" spans="1:21" x14ac:dyDescent="0.2">
      <c r="A393" s="266" t="s">
        <v>172</v>
      </c>
      <c r="B393" s="267" t="s">
        <v>172</v>
      </c>
      <c r="C393" s="268" t="s">
        <v>172</v>
      </c>
      <c r="D393" s="98" t="s">
        <v>89</v>
      </c>
      <c r="E393" s="54">
        <v>5000313296</v>
      </c>
      <c r="F393" s="56">
        <v>24</v>
      </c>
      <c r="G393" s="54" t="s">
        <v>26</v>
      </c>
      <c r="H393" s="54" t="s">
        <v>84</v>
      </c>
      <c r="I393" s="54">
        <v>20</v>
      </c>
      <c r="J393" s="57"/>
      <c r="K393" s="57"/>
      <c r="L393" s="57">
        <v>2</v>
      </c>
      <c r="M393" s="57"/>
      <c r="N393" s="57"/>
      <c r="O393" s="57"/>
      <c r="P393" s="57"/>
      <c r="Q393" s="57"/>
      <c r="R393" s="57"/>
      <c r="S393" s="57"/>
      <c r="T393" s="57"/>
      <c r="U393" s="57">
        <v>228</v>
      </c>
    </row>
    <row r="394" spans="1:21" x14ac:dyDescent="0.2">
      <c r="A394" s="266" t="s">
        <v>172</v>
      </c>
      <c r="B394" s="267" t="s">
        <v>172</v>
      </c>
      <c r="C394" s="268" t="s">
        <v>172</v>
      </c>
      <c r="D394" s="98" t="s">
        <v>89</v>
      </c>
      <c r="E394" s="54">
        <v>5000313296</v>
      </c>
      <c r="F394" s="56">
        <v>24</v>
      </c>
      <c r="G394" s="54" t="s">
        <v>26</v>
      </c>
      <c r="H394" s="54" t="s">
        <v>84</v>
      </c>
      <c r="I394" s="54">
        <v>20</v>
      </c>
      <c r="J394" s="57"/>
      <c r="K394" s="57"/>
      <c r="L394" s="57">
        <v>2</v>
      </c>
      <c r="M394" s="57"/>
      <c r="N394" s="57"/>
      <c r="O394" s="57"/>
      <c r="P394" s="57"/>
      <c r="Q394" s="57"/>
      <c r="R394" s="57"/>
      <c r="S394" s="57"/>
      <c r="T394" s="57"/>
      <c r="U394" s="57">
        <v>228</v>
      </c>
    </row>
    <row r="395" spans="1:21" x14ac:dyDescent="0.2">
      <c r="A395" s="266" t="s">
        <v>172</v>
      </c>
      <c r="B395" s="267" t="s">
        <v>172</v>
      </c>
      <c r="C395" s="268" t="s">
        <v>172</v>
      </c>
      <c r="D395" s="98" t="s">
        <v>89</v>
      </c>
      <c r="E395" s="54">
        <v>5000329214</v>
      </c>
      <c r="F395" s="56">
        <v>24</v>
      </c>
      <c r="G395" s="54" t="s">
        <v>26</v>
      </c>
      <c r="H395" s="54" t="s">
        <v>84</v>
      </c>
      <c r="I395" s="54">
        <v>20</v>
      </c>
      <c r="J395" s="57">
        <v>8</v>
      </c>
      <c r="K395" s="57">
        <v>6</v>
      </c>
      <c r="L395" s="57">
        <v>7</v>
      </c>
      <c r="M395" s="57">
        <v>6</v>
      </c>
      <c r="N395" s="57">
        <v>8</v>
      </c>
      <c r="O395" s="57">
        <v>6</v>
      </c>
      <c r="P395" s="57">
        <v>8</v>
      </c>
      <c r="Q395" s="57">
        <v>4</v>
      </c>
      <c r="R395" s="57"/>
      <c r="S395" s="57"/>
      <c r="T395" s="57"/>
      <c r="U395" s="57"/>
    </row>
    <row r="396" spans="1:21" x14ac:dyDescent="0.2">
      <c r="A396" s="266" t="s">
        <v>172</v>
      </c>
      <c r="B396" s="267" t="s">
        <v>172</v>
      </c>
      <c r="C396" s="268" t="s">
        <v>172</v>
      </c>
      <c r="D396" s="98" t="s">
        <v>89</v>
      </c>
      <c r="E396" s="54">
        <v>5000329214</v>
      </c>
      <c r="F396" s="56">
        <v>24</v>
      </c>
      <c r="G396" s="54" t="s">
        <v>26</v>
      </c>
      <c r="H396" s="54" t="s">
        <v>84</v>
      </c>
      <c r="I396" s="54">
        <v>20</v>
      </c>
      <c r="J396" s="57">
        <v>8</v>
      </c>
      <c r="K396" s="57">
        <v>6</v>
      </c>
      <c r="L396" s="57">
        <v>7</v>
      </c>
      <c r="M396" s="57">
        <v>6</v>
      </c>
      <c r="N396" s="57">
        <v>8</v>
      </c>
      <c r="O396" s="57">
        <v>6</v>
      </c>
      <c r="P396" s="57">
        <v>8</v>
      </c>
      <c r="Q396" s="57">
        <v>4</v>
      </c>
      <c r="R396" s="57"/>
      <c r="S396" s="57"/>
      <c r="T396" s="57"/>
      <c r="U396" s="57"/>
    </row>
    <row r="397" spans="1:21" x14ac:dyDescent="0.2">
      <c r="A397" s="266" t="s">
        <v>172</v>
      </c>
      <c r="B397" s="267" t="s">
        <v>172</v>
      </c>
      <c r="C397" s="268" t="s">
        <v>172</v>
      </c>
      <c r="D397" s="98" t="s">
        <v>89</v>
      </c>
      <c r="E397" s="54">
        <v>5000344461</v>
      </c>
      <c r="F397" s="56">
        <v>24</v>
      </c>
      <c r="G397" s="54" t="s">
        <v>26</v>
      </c>
      <c r="H397" s="54" t="s">
        <v>84</v>
      </c>
      <c r="I397" s="54">
        <v>20</v>
      </c>
      <c r="J397" s="57">
        <v>271</v>
      </c>
      <c r="K397" s="57">
        <v>221</v>
      </c>
      <c r="L397" s="57">
        <v>197</v>
      </c>
      <c r="M397" s="57">
        <v>186</v>
      </c>
      <c r="N397" s="57">
        <v>149</v>
      </c>
      <c r="O397" s="57">
        <v>139</v>
      </c>
      <c r="P397" s="57">
        <v>141</v>
      </c>
      <c r="Q397" s="57">
        <v>117</v>
      </c>
      <c r="R397" s="57">
        <v>194</v>
      </c>
      <c r="S397" s="57">
        <v>206.62100000000001</v>
      </c>
      <c r="T397" s="57">
        <v>221.52799999999999</v>
      </c>
      <c r="U397" s="57">
        <v>261.46600000000001</v>
      </c>
    </row>
    <row r="398" spans="1:21" x14ac:dyDescent="0.2">
      <c r="A398" s="266" t="s">
        <v>172</v>
      </c>
      <c r="B398" s="267" t="s">
        <v>172</v>
      </c>
      <c r="C398" s="268" t="s">
        <v>172</v>
      </c>
      <c r="D398" s="98" t="s">
        <v>89</v>
      </c>
      <c r="E398" s="54">
        <v>5000344461</v>
      </c>
      <c r="F398" s="56">
        <v>24</v>
      </c>
      <c r="G398" s="54" t="s">
        <v>26</v>
      </c>
      <c r="H398" s="54" t="s">
        <v>84</v>
      </c>
      <c r="I398" s="54">
        <v>20</v>
      </c>
      <c r="J398" s="57">
        <v>271</v>
      </c>
      <c r="K398" s="57">
        <v>221</v>
      </c>
      <c r="L398" s="57">
        <v>197</v>
      </c>
      <c r="M398" s="57">
        <v>186</v>
      </c>
      <c r="N398" s="57">
        <v>149</v>
      </c>
      <c r="O398" s="57">
        <v>139</v>
      </c>
      <c r="P398" s="57">
        <v>141</v>
      </c>
      <c r="Q398" s="57">
        <v>117</v>
      </c>
      <c r="R398" s="57">
        <v>194</v>
      </c>
      <c r="S398" s="57">
        <v>206.62100000000001</v>
      </c>
      <c r="T398" s="57">
        <v>221.52799999999999</v>
      </c>
      <c r="U398" s="57">
        <v>261.46600000000001</v>
      </c>
    </row>
    <row r="399" spans="1:21" x14ac:dyDescent="0.2">
      <c r="A399" s="266" t="s">
        <v>172</v>
      </c>
      <c r="B399" s="267" t="s">
        <v>172</v>
      </c>
      <c r="C399" s="268" t="s">
        <v>172</v>
      </c>
      <c r="D399" s="98" t="s">
        <v>89</v>
      </c>
      <c r="E399" s="54">
        <v>5000347074</v>
      </c>
      <c r="F399" s="56">
        <v>24</v>
      </c>
      <c r="G399" s="54" t="s">
        <v>26</v>
      </c>
      <c r="H399" s="54" t="s">
        <v>84</v>
      </c>
      <c r="I399" s="54">
        <v>20</v>
      </c>
      <c r="J399" s="57">
        <v>300</v>
      </c>
      <c r="K399" s="57">
        <v>257</v>
      </c>
      <c r="L399" s="57">
        <v>248</v>
      </c>
      <c r="M399" s="57">
        <v>266</v>
      </c>
      <c r="N399" s="57">
        <v>236</v>
      </c>
      <c r="O399" s="57">
        <v>255</v>
      </c>
      <c r="P399" s="57">
        <v>313</v>
      </c>
      <c r="Q399" s="57">
        <v>298</v>
      </c>
      <c r="R399" s="57">
        <v>327</v>
      </c>
      <c r="S399" s="57">
        <v>317</v>
      </c>
      <c r="T399" s="57">
        <v>315</v>
      </c>
      <c r="U399" s="57">
        <v>354</v>
      </c>
    </row>
    <row r="400" spans="1:21" x14ac:dyDescent="0.2">
      <c r="A400" s="266" t="s">
        <v>172</v>
      </c>
      <c r="B400" s="267" t="s">
        <v>172</v>
      </c>
      <c r="C400" s="268" t="s">
        <v>172</v>
      </c>
      <c r="D400" s="98" t="s">
        <v>89</v>
      </c>
      <c r="E400" s="54">
        <v>5000347074</v>
      </c>
      <c r="F400" s="56">
        <v>24</v>
      </c>
      <c r="G400" s="54" t="s">
        <v>26</v>
      </c>
      <c r="H400" s="54" t="s">
        <v>84</v>
      </c>
      <c r="I400" s="54">
        <v>20</v>
      </c>
      <c r="J400" s="57">
        <v>300</v>
      </c>
      <c r="K400" s="57">
        <v>257</v>
      </c>
      <c r="L400" s="57">
        <v>248</v>
      </c>
      <c r="M400" s="57">
        <v>266</v>
      </c>
      <c r="N400" s="57">
        <v>236</v>
      </c>
      <c r="O400" s="57">
        <v>255</v>
      </c>
      <c r="P400" s="57">
        <v>313</v>
      </c>
      <c r="Q400" s="57">
        <v>298</v>
      </c>
      <c r="R400" s="57">
        <v>327</v>
      </c>
      <c r="S400" s="57">
        <v>317</v>
      </c>
      <c r="T400" s="57">
        <v>315</v>
      </c>
      <c r="U400" s="57">
        <v>354</v>
      </c>
    </row>
    <row r="401" spans="1:21" x14ac:dyDescent="0.2">
      <c r="A401" s="266" t="s">
        <v>172</v>
      </c>
      <c r="B401" s="267" t="s">
        <v>172</v>
      </c>
      <c r="C401" s="268" t="s">
        <v>172</v>
      </c>
      <c r="D401" s="98" t="s">
        <v>89</v>
      </c>
      <c r="E401" s="54">
        <v>5000357666</v>
      </c>
      <c r="F401" s="56">
        <v>24</v>
      </c>
      <c r="G401" s="54" t="s">
        <v>26</v>
      </c>
      <c r="H401" s="54" t="s">
        <v>84</v>
      </c>
      <c r="I401" s="54">
        <v>20</v>
      </c>
      <c r="J401" s="57">
        <v>110</v>
      </c>
      <c r="K401" s="57">
        <v>113</v>
      </c>
      <c r="L401" s="57">
        <v>143</v>
      </c>
      <c r="M401" s="57">
        <v>274</v>
      </c>
      <c r="N401" s="57">
        <v>284</v>
      </c>
      <c r="O401" s="57">
        <v>253</v>
      </c>
      <c r="P401" s="57">
        <v>241</v>
      </c>
      <c r="Q401" s="57">
        <v>260</v>
      </c>
      <c r="R401" s="57">
        <v>259</v>
      </c>
      <c r="S401" s="57">
        <v>290</v>
      </c>
      <c r="T401" s="57">
        <v>268</v>
      </c>
      <c r="U401" s="57">
        <v>289</v>
      </c>
    </row>
    <row r="402" spans="1:21" x14ac:dyDescent="0.2">
      <c r="A402" s="266" t="s">
        <v>172</v>
      </c>
      <c r="B402" s="267" t="s">
        <v>172</v>
      </c>
      <c r="C402" s="268" t="s">
        <v>172</v>
      </c>
      <c r="D402" s="98" t="s">
        <v>89</v>
      </c>
      <c r="E402" s="54">
        <v>5000357666</v>
      </c>
      <c r="F402" s="56">
        <v>24</v>
      </c>
      <c r="G402" s="54" t="s">
        <v>26</v>
      </c>
      <c r="H402" s="54" t="s">
        <v>84</v>
      </c>
      <c r="I402" s="54">
        <v>20</v>
      </c>
      <c r="J402" s="57">
        <v>110</v>
      </c>
      <c r="K402" s="57">
        <v>113</v>
      </c>
      <c r="L402" s="57">
        <v>143</v>
      </c>
      <c r="M402" s="57">
        <v>274</v>
      </c>
      <c r="N402" s="57">
        <v>284</v>
      </c>
      <c r="O402" s="57">
        <v>253</v>
      </c>
      <c r="P402" s="57">
        <v>241</v>
      </c>
      <c r="Q402" s="57">
        <v>260</v>
      </c>
      <c r="R402" s="57">
        <v>259</v>
      </c>
      <c r="S402" s="57">
        <v>290</v>
      </c>
      <c r="T402" s="57">
        <v>268</v>
      </c>
      <c r="U402" s="57">
        <v>289</v>
      </c>
    </row>
    <row r="403" spans="1:21" x14ac:dyDescent="0.2">
      <c r="A403" s="266" t="s">
        <v>172</v>
      </c>
      <c r="B403" s="267" t="s">
        <v>172</v>
      </c>
      <c r="C403" s="268" t="s">
        <v>172</v>
      </c>
      <c r="D403" s="98" t="s">
        <v>89</v>
      </c>
      <c r="E403" s="54">
        <v>5000402383</v>
      </c>
      <c r="F403" s="56">
        <v>24</v>
      </c>
      <c r="G403" s="54" t="s">
        <v>26</v>
      </c>
      <c r="H403" s="54" t="s">
        <v>84</v>
      </c>
      <c r="I403" s="54">
        <v>20</v>
      </c>
      <c r="J403" s="57">
        <v>173</v>
      </c>
      <c r="K403" s="57">
        <v>155</v>
      </c>
      <c r="L403" s="57">
        <v>153</v>
      </c>
      <c r="M403" s="57">
        <v>118</v>
      </c>
      <c r="N403" s="57">
        <v>101</v>
      </c>
      <c r="O403" s="57">
        <v>93</v>
      </c>
      <c r="P403" s="57">
        <v>80</v>
      </c>
      <c r="Q403" s="57">
        <v>88</v>
      </c>
      <c r="R403" s="57">
        <v>120</v>
      </c>
      <c r="S403" s="57">
        <v>133</v>
      </c>
      <c r="T403" s="57">
        <v>159</v>
      </c>
      <c r="U403" s="57">
        <v>176</v>
      </c>
    </row>
    <row r="404" spans="1:21" x14ac:dyDescent="0.2">
      <c r="A404" s="266" t="s">
        <v>172</v>
      </c>
      <c r="B404" s="267" t="s">
        <v>172</v>
      </c>
      <c r="C404" s="268" t="s">
        <v>172</v>
      </c>
      <c r="D404" s="98" t="s">
        <v>89</v>
      </c>
      <c r="E404" s="54">
        <v>5000402383</v>
      </c>
      <c r="F404" s="56">
        <v>24</v>
      </c>
      <c r="G404" s="54" t="s">
        <v>26</v>
      </c>
      <c r="H404" s="54" t="s">
        <v>84</v>
      </c>
      <c r="I404" s="54">
        <v>20</v>
      </c>
      <c r="J404" s="57">
        <v>173</v>
      </c>
      <c r="K404" s="57">
        <v>155</v>
      </c>
      <c r="L404" s="57">
        <v>153</v>
      </c>
      <c r="M404" s="57">
        <v>118</v>
      </c>
      <c r="N404" s="57">
        <v>101</v>
      </c>
      <c r="O404" s="57">
        <v>93</v>
      </c>
      <c r="P404" s="57">
        <v>80</v>
      </c>
      <c r="Q404" s="57">
        <v>88</v>
      </c>
      <c r="R404" s="57">
        <v>120</v>
      </c>
      <c r="S404" s="57">
        <v>133</v>
      </c>
      <c r="T404" s="57">
        <v>159</v>
      </c>
      <c r="U404" s="57">
        <v>176</v>
      </c>
    </row>
    <row r="405" spans="1:21" x14ac:dyDescent="0.2">
      <c r="A405" s="266" t="s">
        <v>172</v>
      </c>
      <c r="B405" s="267" t="s">
        <v>172</v>
      </c>
      <c r="C405" s="268" t="s">
        <v>172</v>
      </c>
      <c r="D405" s="98" t="s">
        <v>89</v>
      </c>
      <c r="E405" s="54">
        <v>5000462147</v>
      </c>
      <c r="F405" s="55">
        <v>26</v>
      </c>
      <c r="G405" s="54" t="s">
        <v>24</v>
      </c>
      <c r="H405" s="54" t="s">
        <v>84</v>
      </c>
      <c r="I405" s="54">
        <v>20</v>
      </c>
      <c r="J405" s="57">
        <v>109920</v>
      </c>
      <c r="K405" s="57">
        <v>119040</v>
      </c>
      <c r="L405" s="57">
        <v>100560</v>
      </c>
      <c r="M405" s="57">
        <v>94560</v>
      </c>
      <c r="N405" s="57">
        <v>85800</v>
      </c>
      <c r="O405" s="57">
        <v>81120</v>
      </c>
      <c r="P405" s="57">
        <v>93360</v>
      </c>
      <c r="Q405" s="57">
        <v>96000</v>
      </c>
      <c r="R405" s="57">
        <v>81720</v>
      </c>
      <c r="S405" s="57">
        <v>91680</v>
      </c>
      <c r="T405" s="57">
        <v>92880</v>
      </c>
      <c r="U405" s="57">
        <v>118800</v>
      </c>
    </row>
    <row r="406" spans="1:21" x14ac:dyDescent="0.2">
      <c r="A406" s="266" t="s">
        <v>172</v>
      </c>
      <c r="B406" s="267" t="s">
        <v>172</v>
      </c>
      <c r="C406" s="268" t="s">
        <v>172</v>
      </c>
      <c r="D406" s="98" t="s">
        <v>89</v>
      </c>
      <c r="E406" s="54">
        <v>5000462147</v>
      </c>
      <c r="F406" s="55">
        <v>26</v>
      </c>
      <c r="G406" s="54" t="s">
        <v>24</v>
      </c>
      <c r="H406" s="54" t="s">
        <v>84</v>
      </c>
      <c r="I406" s="54">
        <v>20</v>
      </c>
      <c r="J406" s="57">
        <v>109920</v>
      </c>
      <c r="K406" s="57">
        <v>119040</v>
      </c>
      <c r="L406" s="57">
        <v>100560</v>
      </c>
      <c r="M406" s="57">
        <v>94560</v>
      </c>
      <c r="N406" s="57">
        <v>85800</v>
      </c>
      <c r="O406" s="57">
        <v>81120</v>
      </c>
      <c r="P406" s="57">
        <v>93360</v>
      </c>
      <c r="Q406" s="57">
        <v>96000</v>
      </c>
      <c r="R406" s="57">
        <v>81720</v>
      </c>
      <c r="S406" s="57">
        <v>91680</v>
      </c>
      <c r="T406" s="57">
        <v>92880</v>
      </c>
      <c r="U406" s="57">
        <v>118800</v>
      </c>
    </row>
    <row r="407" spans="1:21" x14ac:dyDescent="0.2">
      <c r="A407" s="266" t="s">
        <v>172</v>
      </c>
      <c r="B407" s="267" t="s">
        <v>172</v>
      </c>
      <c r="C407" s="268" t="s">
        <v>172</v>
      </c>
      <c r="D407" s="98" t="s">
        <v>89</v>
      </c>
      <c r="E407" s="54">
        <v>5000523470</v>
      </c>
      <c r="F407" s="56">
        <v>24</v>
      </c>
      <c r="G407" s="54" t="s">
        <v>26</v>
      </c>
      <c r="H407" s="54" t="s">
        <v>84</v>
      </c>
      <c r="I407" s="54">
        <v>20</v>
      </c>
      <c r="J407" s="57">
        <v>452</v>
      </c>
      <c r="K407" s="57">
        <v>427</v>
      </c>
      <c r="L407" s="57">
        <v>485</v>
      </c>
      <c r="M407" s="57">
        <v>441</v>
      </c>
      <c r="N407" s="57">
        <v>483</v>
      </c>
      <c r="O407" s="57">
        <v>601</v>
      </c>
      <c r="P407" s="57">
        <v>493</v>
      </c>
      <c r="Q407" s="57">
        <v>434</v>
      </c>
      <c r="R407" s="57">
        <v>511</v>
      </c>
      <c r="S407" s="57">
        <v>520</v>
      </c>
      <c r="T407" s="57">
        <v>490</v>
      </c>
      <c r="U407" s="57">
        <v>486</v>
      </c>
    </row>
    <row r="408" spans="1:21" x14ac:dyDescent="0.2">
      <c r="A408" s="266" t="s">
        <v>172</v>
      </c>
      <c r="B408" s="267" t="s">
        <v>172</v>
      </c>
      <c r="C408" s="268" t="s">
        <v>172</v>
      </c>
      <c r="D408" s="98" t="s">
        <v>89</v>
      </c>
      <c r="E408" s="54">
        <v>5000523470</v>
      </c>
      <c r="F408" s="56">
        <v>24</v>
      </c>
      <c r="G408" s="54" t="s">
        <v>26</v>
      </c>
      <c r="H408" s="54" t="s">
        <v>84</v>
      </c>
      <c r="I408" s="54">
        <v>20</v>
      </c>
      <c r="J408" s="57">
        <v>452</v>
      </c>
      <c r="K408" s="57">
        <v>427</v>
      </c>
      <c r="L408" s="57">
        <v>485</v>
      </c>
      <c r="M408" s="57">
        <v>441</v>
      </c>
      <c r="N408" s="57">
        <v>483</v>
      </c>
      <c r="O408" s="57">
        <v>601</v>
      </c>
      <c r="P408" s="57">
        <v>493</v>
      </c>
      <c r="Q408" s="57">
        <v>434</v>
      </c>
      <c r="R408" s="57">
        <v>511</v>
      </c>
      <c r="S408" s="57">
        <v>520</v>
      </c>
      <c r="T408" s="57">
        <v>490</v>
      </c>
      <c r="U408" s="57">
        <v>486</v>
      </c>
    </row>
    <row r="409" spans="1:21" x14ac:dyDescent="0.2">
      <c r="A409" s="266" t="s">
        <v>172</v>
      </c>
      <c r="B409" s="267" t="s">
        <v>172</v>
      </c>
      <c r="C409" s="268" t="s">
        <v>172</v>
      </c>
      <c r="D409" s="98" t="s">
        <v>89</v>
      </c>
      <c r="E409" s="54">
        <v>5000546108</v>
      </c>
      <c r="F409" s="56">
        <v>24</v>
      </c>
      <c r="G409" s="54" t="s">
        <v>19</v>
      </c>
      <c r="H409" s="54" t="s">
        <v>84</v>
      </c>
      <c r="I409" s="54">
        <v>20</v>
      </c>
      <c r="J409" s="57">
        <v>306</v>
      </c>
      <c r="K409" s="57">
        <v>257</v>
      </c>
      <c r="L409" s="57">
        <v>249</v>
      </c>
      <c r="M409" s="57">
        <v>266</v>
      </c>
      <c r="N409" s="57">
        <v>235</v>
      </c>
      <c r="O409" s="57">
        <v>235</v>
      </c>
      <c r="P409" s="57">
        <v>242</v>
      </c>
      <c r="Q409" s="57">
        <v>223</v>
      </c>
      <c r="R409" s="57">
        <v>95</v>
      </c>
      <c r="S409" s="57">
        <v>271.80200000000002</v>
      </c>
      <c r="T409" s="57">
        <v>262.22399999999999</v>
      </c>
      <c r="U409" s="57">
        <v>296.55099999999999</v>
      </c>
    </row>
    <row r="410" spans="1:21" x14ac:dyDescent="0.2">
      <c r="A410" s="266" t="s">
        <v>172</v>
      </c>
      <c r="B410" s="267" t="s">
        <v>172</v>
      </c>
      <c r="C410" s="268" t="s">
        <v>172</v>
      </c>
      <c r="D410" s="98" t="s">
        <v>89</v>
      </c>
      <c r="E410" s="54">
        <v>5000546108</v>
      </c>
      <c r="F410" s="56">
        <v>24</v>
      </c>
      <c r="G410" s="54" t="s">
        <v>19</v>
      </c>
      <c r="H410" s="54" t="s">
        <v>84</v>
      </c>
      <c r="I410" s="54">
        <v>20</v>
      </c>
      <c r="J410" s="57">
        <v>306</v>
      </c>
      <c r="K410" s="57">
        <v>257</v>
      </c>
      <c r="L410" s="57">
        <v>249</v>
      </c>
      <c r="M410" s="57">
        <v>266</v>
      </c>
      <c r="N410" s="57">
        <v>235</v>
      </c>
      <c r="O410" s="57">
        <v>235</v>
      </c>
      <c r="P410" s="57">
        <v>242</v>
      </c>
      <c r="Q410" s="57">
        <v>223</v>
      </c>
      <c r="R410" s="57">
        <v>95</v>
      </c>
      <c r="S410" s="57">
        <v>271.80200000000002</v>
      </c>
      <c r="T410" s="57">
        <v>262.22399999999999</v>
      </c>
      <c r="U410" s="57">
        <v>296.55099999999999</v>
      </c>
    </row>
    <row r="411" spans="1:21" x14ac:dyDescent="0.2">
      <c r="A411" s="266" t="s">
        <v>172</v>
      </c>
      <c r="B411" s="267" t="s">
        <v>172</v>
      </c>
      <c r="C411" s="268" t="s">
        <v>172</v>
      </c>
      <c r="D411" s="98" t="s">
        <v>89</v>
      </c>
      <c r="E411" s="54">
        <v>5000561138</v>
      </c>
      <c r="F411" s="56">
        <v>24</v>
      </c>
      <c r="G411" s="54" t="s">
        <v>26</v>
      </c>
      <c r="H411" s="54" t="s">
        <v>84</v>
      </c>
      <c r="I411" s="54">
        <v>20</v>
      </c>
      <c r="J411" s="57">
        <v>1930</v>
      </c>
      <c r="K411" s="57">
        <v>2056</v>
      </c>
      <c r="L411" s="57">
        <v>1921</v>
      </c>
      <c r="M411" s="57">
        <v>2096</v>
      </c>
      <c r="N411" s="57">
        <v>2125</v>
      </c>
      <c r="O411" s="57">
        <v>2141</v>
      </c>
      <c r="P411" s="57">
        <v>2185</v>
      </c>
      <c r="Q411" s="57">
        <v>2612</v>
      </c>
      <c r="R411" s="57">
        <v>2059</v>
      </c>
      <c r="S411" s="57">
        <v>2107</v>
      </c>
      <c r="T411" s="57">
        <v>2331</v>
      </c>
      <c r="U411" s="57">
        <v>2427</v>
      </c>
    </row>
    <row r="412" spans="1:21" x14ac:dyDescent="0.2">
      <c r="A412" s="266" t="s">
        <v>172</v>
      </c>
      <c r="B412" s="267" t="s">
        <v>172</v>
      </c>
      <c r="C412" s="268" t="s">
        <v>172</v>
      </c>
      <c r="D412" s="98" t="s">
        <v>89</v>
      </c>
      <c r="E412" s="54">
        <v>5000562186</v>
      </c>
      <c r="F412" s="56">
        <v>24</v>
      </c>
      <c r="G412" s="54" t="s">
        <v>26</v>
      </c>
      <c r="H412" s="54" t="s">
        <v>84</v>
      </c>
      <c r="I412" s="54">
        <v>20</v>
      </c>
      <c r="J412" s="57">
        <v>61</v>
      </c>
      <c r="K412" s="57">
        <v>49</v>
      </c>
      <c r="L412" s="57">
        <v>43</v>
      </c>
      <c r="M412" s="57">
        <v>52</v>
      </c>
      <c r="N412" s="57">
        <v>92</v>
      </c>
      <c r="O412" s="57">
        <v>133</v>
      </c>
      <c r="P412" s="57">
        <v>184</v>
      </c>
      <c r="Q412" s="57">
        <v>252</v>
      </c>
      <c r="R412" s="57">
        <v>97</v>
      </c>
      <c r="S412" s="57">
        <v>357</v>
      </c>
      <c r="T412" s="57">
        <v>454</v>
      </c>
      <c r="U412" s="57">
        <v>617</v>
      </c>
    </row>
    <row r="413" spans="1:21" x14ac:dyDescent="0.2">
      <c r="A413" s="266" t="s">
        <v>172</v>
      </c>
      <c r="B413" s="267" t="s">
        <v>172</v>
      </c>
      <c r="C413" s="268" t="s">
        <v>172</v>
      </c>
      <c r="D413" s="98" t="s">
        <v>89</v>
      </c>
      <c r="E413" s="54">
        <v>5000562186</v>
      </c>
      <c r="F413" s="56">
        <v>24</v>
      </c>
      <c r="G413" s="54" t="s">
        <v>26</v>
      </c>
      <c r="H413" s="54" t="s">
        <v>84</v>
      </c>
      <c r="I413" s="54">
        <v>20</v>
      </c>
      <c r="J413" s="57">
        <v>61</v>
      </c>
      <c r="K413" s="57">
        <v>49</v>
      </c>
      <c r="L413" s="57">
        <v>43</v>
      </c>
      <c r="M413" s="57">
        <v>52</v>
      </c>
      <c r="N413" s="57">
        <v>92</v>
      </c>
      <c r="O413" s="57">
        <v>133</v>
      </c>
      <c r="P413" s="57">
        <v>184</v>
      </c>
      <c r="Q413" s="57">
        <v>252</v>
      </c>
      <c r="R413" s="57">
        <v>97</v>
      </c>
      <c r="S413" s="57">
        <v>357</v>
      </c>
      <c r="T413" s="57">
        <v>454</v>
      </c>
      <c r="U413" s="57">
        <v>617</v>
      </c>
    </row>
    <row r="414" spans="1:21" x14ac:dyDescent="0.2">
      <c r="A414" s="266" t="s">
        <v>172</v>
      </c>
      <c r="B414" s="267" t="s">
        <v>172</v>
      </c>
      <c r="C414" s="268" t="s">
        <v>172</v>
      </c>
      <c r="D414" s="98" t="s">
        <v>89</v>
      </c>
      <c r="E414" s="54">
        <v>5000605381</v>
      </c>
      <c r="F414" s="56">
        <v>24</v>
      </c>
      <c r="G414" s="54" t="s">
        <v>26</v>
      </c>
      <c r="H414" s="54" t="s">
        <v>84</v>
      </c>
      <c r="I414" s="54">
        <v>20</v>
      </c>
      <c r="J414" s="57">
        <v>477</v>
      </c>
      <c r="K414" s="57">
        <v>390</v>
      </c>
      <c r="L414" s="57">
        <v>484</v>
      </c>
      <c r="M414" s="57">
        <v>815</v>
      </c>
      <c r="N414" s="57">
        <v>956</v>
      </c>
      <c r="O414" s="57">
        <v>1251</v>
      </c>
      <c r="P414" s="57">
        <v>2264</v>
      </c>
      <c r="Q414" s="57">
        <v>1698</v>
      </c>
      <c r="R414" s="57">
        <v>1310</v>
      </c>
      <c r="S414" s="57">
        <v>691</v>
      </c>
      <c r="T414" s="57">
        <v>548</v>
      </c>
      <c r="U414" s="57">
        <v>1033</v>
      </c>
    </row>
    <row r="415" spans="1:21" x14ac:dyDescent="0.2">
      <c r="A415" s="266" t="s">
        <v>172</v>
      </c>
      <c r="B415" s="267" t="s">
        <v>172</v>
      </c>
      <c r="C415" s="268" t="s">
        <v>172</v>
      </c>
      <c r="D415" s="98" t="s">
        <v>89</v>
      </c>
      <c r="E415" s="54">
        <v>5000605381</v>
      </c>
      <c r="F415" s="56">
        <v>24</v>
      </c>
      <c r="G415" s="54" t="s">
        <v>26</v>
      </c>
      <c r="H415" s="54" t="s">
        <v>84</v>
      </c>
      <c r="I415" s="54">
        <v>20</v>
      </c>
      <c r="J415" s="57">
        <v>477</v>
      </c>
      <c r="K415" s="57">
        <v>390</v>
      </c>
      <c r="L415" s="57">
        <v>484</v>
      </c>
      <c r="M415" s="57">
        <v>815</v>
      </c>
      <c r="N415" s="57">
        <v>956</v>
      </c>
      <c r="O415" s="57">
        <v>1251</v>
      </c>
      <c r="P415" s="57">
        <v>2264</v>
      </c>
      <c r="Q415" s="57">
        <v>1698</v>
      </c>
      <c r="R415" s="57">
        <v>1310</v>
      </c>
      <c r="S415" s="57">
        <v>691</v>
      </c>
      <c r="T415" s="57">
        <v>548</v>
      </c>
      <c r="U415" s="57">
        <v>1033</v>
      </c>
    </row>
    <row r="416" spans="1:21" x14ac:dyDescent="0.2">
      <c r="A416" s="266" t="s">
        <v>172</v>
      </c>
      <c r="B416" s="267" t="s">
        <v>172</v>
      </c>
      <c r="C416" s="268" t="s">
        <v>172</v>
      </c>
      <c r="D416" s="98" t="s">
        <v>89</v>
      </c>
      <c r="E416" s="54">
        <v>5000645905</v>
      </c>
      <c r="F416" s="56">
        <v>24</v>
      </c>
      <c r="G416" s="54" t="s">
        <v>26</v>
      </c>
      <c r="H416" s="54" t="s">
        <v>84</v>
      </c>
      <c r="I416" s="54">
        <v>20</v>
      </c>
      <c r="J416" s="57">
        <v>1294</v>
      </c>
      <c r="K416" s="57">
        <v>1223</v>
      </c>
      <c r="L416" s="57">
        <v>1265</v>
      </c>
      <c r="M416" s="57">
        <v>1033</v>
      </c>
      <c r="N416" s="57">
        <v>915</v>
      </c>
      <c r="O416" s="57">
        <v>909</v>
      </c>
      <c r="P416" s="57">
        <v>822</v>
      </c>
      <c r="Q416" s="57">
        <v>826</v>
      </c>
      <c r="R416" s="57">
        <v>1006</v>
      </c>
      <c r="S416" s="57">
        <v>1023</v>
      </c>
      <c r="T416" s="57">
        <v>1183</v>
      </c>
      <c r="U416" s="57">
        <v>1297</v>
      </c>
    </row>
    <row r="417" spans="1:21" x14ac:dyDescent="0.2">
      <c r="A417" s="266" t="s">
        <v>172</v>
      </c>
      <c r="B417" s="267" t="s">
        <v>172</v>
      </c>
      <c r="C417" s="268" t="s">
        <v>172</v>
      </c>
      <c r="D417" s="98" t="s">
        <v>89</v>
      </c>
      <c r="E417" s="54">
        <v>5000645905</v>
      </c>
      <c r="F417" s="56">
        <v>24</v>
      </c>
      <c r="G417" s="54" t="s">
        <v>26</v>
      </c>
      <c r="H417" s="54" t="s">
        <v>84</v>
      </c>
      <c r="I417" s="54">
        <v>20</v>
      </c>
      <c r="J417" s="57">
        <v>1294</v>
      </c>
      <c r="K417" s="57">
        <v>1223</v>
      </c>
      <c r="L417" s="57">
        <v>1265</v>
      </c>
      <c r="M417" s="57">
        <v>1033</v>
      </c>
      <c r="N417" s="57">
        <v>915</v>
      </c>
      <c r="O417" s="57">
        <v>909</v>
      </c>
      <c r="P417" s="57">
        <v>822</v>
      </c>
      <c r="Q417" s="57">
        <v>826</v>
      </c>
      <c r="R417" s="57">
        <v>1006</v>
      </c>
      <c r="S417" s="57">
        <v>1023</v>
      </c>
      <c r="T417" s="57">
        <v>1183</v>
      </c>
      <c r="U417" s="57">
        <v>1297</v>
      </c>
    </row>
    <row r="418" spans="1:21" x14ac:dyDescent="0.2">
      <c r="A418" s="266" t="s">
        <v>172</v>
      </c>
      <c r="B418" s="267" t="s">
        <v>172</v>
      </c>
      <c r="C418" s="268" t="s">
        <v>172</v>
      </c>
      <c r="D418" s="98" t="s">
        <v>89</v>
      </c>
      <c r="E418" s="54">
        <v>5000692746</v>
      </c>
      <c r="F418" s="56">
        <v>24</v>
      </c>
      <c r="G418" s="54" t="s">
        <v>26</v>
      </c>
      <c r="H418" s="54" t="s">
        <v>84</v>
      </c>
      <c r="I418" s="54">
        <v>20</v>
      </c>
      <c r="J418" s="57">
        <v>10</v>
      </c>
      <c r="K418" s="57">
        <v>9</v>
      </c>
      <c r="L418" s="57">
        <v>13</v>
      </c>
      <c r="M418" s="57">
        <v>17</v>
      </c>
      <c r="N418" s="57">
        <v>19</v>
      </c>
      <c r="O418" s="57">
        <v>19</v>
      </c>
      <c r="P418" s="57">
        <v>21</v>
      </c>
      <c r="Q418" s="57">
        <v>19</v>
      </c>
      <c r="R418" s="57">
        <v>20</v>
      </c>
      <c r="S418" s="57">
        <v>20</v>
      </c>
      <c r="T418" s="57">
        <v>13</v>
      </c>
      <c r="U418" s="57">
        <v>9</v>
      </c>
    </row>
    <row r="419" spans="1:21" x14ac:dyDescent="0.2">
      <c r="A419" s="266" t="s">
        <v>172</v>
      </c>
      <c r="B419" s="267" t="s">
        <v>172</v>
      </c>
      <c r="C419" s="268" t="s">
        <v>172</v>
      </c>
      <c r="D419" s="98" t="s">
        <v>89</v>
      </c>
      <c r="E419" s="54">
        <v>5000692746</v>
      </c>
      <c r="F419" s="56">
        <v>24</v>
      </c>
      <c r="G419" s="54" t="s">
        <v>26</v>
      </c>
      <c r="H419" s="54" t="s">
        <v>84</v>
      </c>
      <c r="I419" s="54">
        <v>20</v>
      </c>
      <c r="J419" s="57">
        <v>10</v>
      </c>
      <c r="K419" s="57">
        <v>9</v>
      </c>
      <c r="L419" s="57">
        <v>13</v>
      </c>
      <c r="M419" s="57">
        <v>17</v>
      </c>
      <c r="N419" s="57">
        <v>19</v>
      </c>
      <c r="O419" s="57">
        <v>19</v>
      </c>
      <c r="P419" s="57">
        <v>21</v>
      </c>
      <c r="Q419" s="57">
        <v>19</v>
      </c>
      <c r="R419" s="57">
        <v>20</v>
      </c>
      <c r="S419" s="57">
        <v>20</v>
      </c>
      <c r="T419" s="57">
        <v>13</v>
      </c>
      <c r="U419" s="57">
        <v>9</v>
      </c>
    </row>
    <row r="420" spans="1:21" x14ac:dyDescent="0.2">
      <c r="A420" s="266" t="s">
        <v>172</v>
      </c>
      <c r="B420" s="267" t="s">
        <v>172</v>
      </c>
      <c r="C420" s="268" t="s">
        <v>172</v>
      </c>
      <c r="D420" s="98" t="s">
        <v>89</v>
      </c>
      <c r="E420" s="54">
        <v>5000700199</v>
      </c>
      <c r="F420" s="55">
        <v>25</v>
      </c>
      <c r="G420" s="54" t="s">
        <v>25</v>
      </c>
      <c r="H420" s="54" t="s">
        <v>84</v>
      </c>
      <c r="I420" s="54">
        <v>20</v>
      </c>
      <c r="J420" s="57">
        <v>9280</v>
      </c>
      <c r="K420" s="57">
        <v>8800</v>
      </c>
      <c r="L420" s="57">
        <v>8480</v>
      </c>
      <c r="M420" s="57">
        <v>7680</v>
      </c>
      <c r="N420" s="57">
        <v>5600</v>
      </c>
      <c r="O420" s="57">
        <v>5920</v>
      </c>
      <c r="P420" s="57">
        <v>8000</v>
      </c>
      <c r="Q420" s="57">
        <v>7040</v>
      </c>
      <c r="R420" s="57">
        <v>6720</v>
      </c>
      <c r="S420" s="57">
        <v>7840</v>
      </c>
      <c r="T420" s="57">
        <v>8000</v>
      </c>
      <c r="U420" s="57">
        <v>10560</v>
      </c>
    </row>
    <row r="421" spans="1:21" x14ac:dyDescent="0.2">
      <c r="A421" s="266" t="s">
        <v>172</v>
      </c>
      <c r="B421" s="267" t="s">
        <v>172</v>
      </c>
      <c r="C421" s="268" t="s">
        <v>172</v>
      </c>
      <c r="D421" s="98" t="s">
        <v>89</v>
      </c>
      <c r="E421" s="54">
        <v>5000700199</v>
      </c>
      <c r="F421" s="55">
        <v>25</v>
      </c>
      <c r="G421" s="54" t="s">
        <v>25</v>
      </c>
      <c r="H421" s="54" t="s">
        <v>84</v>
      </c>
      <c r="I421" s="54">
        <v>20</v>
      </c>
      <c r="J421" s="57">
        <v>9280</v>
      </c>
      <c r="K421" s="57">
        <v>8800</v>
      </c>
      <c r="L421" s="57">
        <v>8480</v>
      </c>
      <c r="M421" s="57">
        <v>7680</v>
      </c>
      <c r="N421" s="57">
        <v>5600</v>
      </c>
      <c r="O421" s="57">
        <v>5920</v>
      </c>
      <c r="P421" s="57">
        <v>8000</v>
      </c>
      <c r="Q421" s="57">
        <v>7040</v>
      </c>
      <c r="R421" s="57">
        <v>6720</v>
      </c>
      <c r="S421" s="57">
        <v>7840</v>
      </c>
      <c r="T421" s="57">
        <v>8000</v>
      </c>
      <c r="U421" s="57">
        <v>10560</v>
      </c>
    </row>
    <row r="422" spans="1:21" x14ac:dyDescent="0.2">
      <c r="A422" s="266" t="s">
        <v>172</v>
      </c>
      <c r="B422" s="267" t="s">
        <v>172</v>
      </c>
      <c r="C422" s="268" t="s">
        <v>172</v>
      </c>
      <c r="D422" s="98" t="s">
        <v>89</v>
      </c>
      <c r="E422" s="54">
        <v>5000774125</v>
      </c>
      <c r="F422" s="56">
        <v>24</v>
      </c>
      <c r="G422" s="54" t="s">
        <v>26</v>
      </c>
      <c r="H422" s="54" t="s">
        <v>84</v>
      </c>
      <c r="I422" s="54">
        <v>20</v>
      </c>
      <c r="J422" s="57">
        <v>1952</v>
      </c>
      <c r="K422" s="57">
        <v>1588</v>
      </c>
      <c r="L422" s="57">
        <v>1458</v>
      </c>
      <c r="M422" s="57">
        <v>1360</v>
      </c>
      <c r="N422" s="57">
        <v>1110</v>
      </c>
      <c r="O422" s="57">
        <v>1028</v>
      </c>
      <c r="P422" s="57">
        <v>1072</v>
      </c>
      <c r="Q422" s="57">
        <v>1114</v>
      </c>
      <c r="R422" s="57">
        <v>1384</v>
      </c>
      <c r="S422" s="57">
        <v>1520</v>
      </c>
      <c r="T422" s="57">
        <v>1808</v>
      </c>
      <c r="U422" s="57">
        <v>1879</v>
      </c>
    </row>
    <row r="423" spans="1:21" x14ac:dyDescent="0.2">
      <c r="A423" s="266" t="s">
        <v>172</v>
      </c>
      <c r="B423" s="267" t="s">
        <v>172</v>
      </c>
      <c r="C423" s="268" t="s">
        <v>172</v>
      </c>
      <c r="D423" s="98" t="s">
        <v>89</v>
      </c>
      <c r="E423" s="54">
        <v>5000774125</v>
      </c>
      <c r="F423" s="56">
        <v>24</v>
      </c>
      <c r="G423" s="54" t="s">
        <v>26</v>
      </c>
      <c r="H423" s="54" t="s">
        <v>84</v>
      </c>
      <c r="I423" s="54">
        <v>20</v>
      </c>
      <c r="J423" s="57">
        <v>1952</v>
      </c>
      <c r="K423" s="57">
        <v>1588</v>
      </c>
      <c r="L423" s="57">
        <v>1458</v>
      </c>
      <c r="M423" s="57">
        <v>1360</v>
      </c>
      <c r="N423" s="57">
        <v>1110</v>
      </c>
      <c r="O423" s="57">
        <v>1028</v>
      </c>
      <c r="P423" s="57">
        <v>1072</v>
      </c>
      <c r="Q423" s="57">
        <v>1114</v>
      </c>
      <c r="R423" s="57">
        <v>1384</v>
      </c>
      <c r="S423" s="57">
        <v>1520</v>
      </c>
      <c r="T423" s="57">
        <v>1808</v>
      </c>
      <c r="U423" s="57">
        <v>1879</v>
      </c>
    </row>
    <row r="424" spans="1:21" x14ac:dyDescent="0.2">
      <c r="A424" s="266" t="s">
        <v>172</v>
      </c>
      <c r="B424" s="267" t="s">
        <v>172</v>
      </c>
      <c r="C424" s="268" t="s">
        <v>172</v>
      </c>
      <c r="D424" s="98" t="s">
        <v>89</v>
      </c>
      <c r="E424" s="54">
        <v>5000810348</v>
      </c>
      <c r="F424" s="56">
        <v>24</v>
      </c>
      <c r="G424" s="54" t="s">
        <v>26</v>
      </c>
      <c r="H424" s="54" t="s">
        <v>84</v>
      </c>
      <c r="I424" s="54">
        <v>20</v>
      </c>
      <c r="J424" s="57">
        <v>103</v>
      </c>
      <c r="K424" s="57">
        <v>90</v>
      </c>
      <c r="L424" s="57">
        <v>89</v>
      </c>
      <c r="M424" s="57">
        <v>70</v>
      </c>
      <c r="N424" s="57">
        <v>64</v>
      </c>
      <c r="O424" s="57">
        <v>65</v>
      </c>
      <c r="P424" s="57">
        <v>59</v>
      </c>
      <c r="Q424" s="57">
        <v>64</v>
      </c>
      <c r="R424" s="57">
        <v>81</v>
      </c>
      <c r="S424" s="57">
        <v>90</v>
      </c>
      <c r="T424" s="57">
        <v>120</v>
      </c>
      <c r="U424" s="57">
        <v>114</v>
      </c>
    </row>
    <row r="425" spans="1:21" x14ac:dyDescent="0.2">
      <c r="A425" s="266" t="s">
        <v>172</v>
      </c>
      <c r="B425" s="267" t="s">
        <v>172</v>
      </c>
      <c r="C425" s="268" t="s">
        <v>172</v>
      </c>
      <c r="D425" s="98" t="s">
        <v>89</v>
      </c>
      <c r="E425" s="54">
        <v>5000810348</v>
      </c>
      <c r="F425" s="56">
        <v>24</v>
      </c>
      <c r="G425" s="54" t="s">
        <v>26</v>
      </c>
      <c r="H425" s="54" t="s">
        <v>84</v>
      </c>
      <c r="I425" s="54">
        <v>20</v>
      </c>
      <c r="J425" s="57">
        <v>103</v>
      </c>
      <c r="K425" s="57">
        <v>90</v>
      </c>
      <c r="L425" s="57">
        <v>89</v>
      </c>
      <c r="M425" s="57">
        <v>70</v>
      </c>
      <c r="N425" s="57">
        <v>64</v>
      </c>
      <c r="O425" s="57">
        <v>65</v>
      </c>
      <c r="P425" s="57">
        <v>59</v>
      </c>
      <c r="Q425" s="57">
        <v>64</v>
      </c>
      <c r="R425" s="57">
        <v>81</v>
      </c>
      <c r="S425" s="57">
        <v>90</v>
      </c>
      <c r="T425" s="57">
        <v>120</v>
      </c>
      <c r="U425" s="57">
        <v>114</v>
      </c>
    </row>
    <row r="426" spans="1:21" x14ac:dyDescent="0.2">
      <c r="A426" s="266" t="s">
        <v>172</v>
      </c>
      <c r="B426" s="267" t="s">
        <v>172</v>
      </c>
      <c r="C426" s="268" t="s">
        <v>172</v>
      </c>
      <c r="D426" s="98" t="s">
        <v>89</v>
      </c>
      <c r="E426" s="54">
        <v>5000811430</v>
      </c>
      <c r="F426" s="56">
        <v>24</v>
      </c>
      <c r="G426" s="54" t="s">
        <v>26</v>
      </c>
      <c r="H426" s="54" t="s">
        <v>84</v>
      </c>
      <c r="I426" s="54">
        <v>20</v>
      </c>
      <c r="J426" s="57">
        <v>3800</v>
      </c>
      <c r="K426" s="57">
        <v>3440</v>
      </c>
      <c r="L426" s="57">
        <v>2840</v>
      </c>
      <c r="M426" s="57">
        <v>3160</v>
      </c>
      <c r="N426" s="57">
        <v>11280</v>
      </c>
      <c r="O426" s="57">
        <v>12400</v>
      </c>
      <c r="P426" s="57">
        <v>14720</v>
      </c>
      <c r="Q426" s="57">
        <v>14440</v>
      </c>
      <c r="R426" s="57">
        <v>14200</v>
      </c>
      <c r="S426" s="57">
        <v>1560</v>
      </c>
      <c r="T426" s="57">
        <v>2200</v>
      </c>
      <c r="U426" s="57">
        <v>2960</v>
      </c>
    </row>
    <row r="427" spans="1:21" x14ac:dyDescent="0.2">
      <c r="A427" s="266" t="s">
        <v>172</v>
      </c>
      <c r="B427" s="267" t="s">
        <v>172</v>
      </c>
      <c r="C427" s="268" t="s">
        <v>172</v>
      </c>
      <c r="D427" s="98" t="s">
        <v>89</v>
      </c>
      <c r="E427" s="54">
        <v>5000811430</v>
      </c>
      <c r="F427" s="56">
        <v>24</v>
      </c>
      <c r="G427" s="54" t="s">
        <v>26</v>
      </c>
      <c r="H427" s="54" t="s">
        <v>84</v>
      </c>
      <c r="I427" s="54">
        <v>20</v>
      </c>
      <c r="J427" s="57">
        <v>3800</v>
      </c>
      <c r="K427" s="57">
        <v>3440</v>
      </c>
      <c r="L427" s="57">
        <v>2840</v>
      </c>
      <c r="M427" s="57">
        <v>3160</v>
      </c>
      <c r="N427" s="57">
        <v>11280</v>
      </c>
      <c r="O427" s="57">
        <v>12400</v>
      </c>
      <c r="P427" s="57">
        <v>14720</v>
      </c>
      <c r="Q427" s="57">
        <v>14440</v>
      </c>
      <c r="R427" s="57">
        <v>14200</v>
      </c>
      <c r="S427" s="57">
        <v>1560</v>
      </c>
      <c r="T427" s="57">
        <v>2200</v>
      </c>
      <c r="U427" s="57">
        <v>2960</v>
      </c>
    </row>
    <row r="428" spans="1:21" x14ac:dyDescent="0.2">
      <c r="A428" s="266" t="s">
        <v>172</v>
      </c>
      <c r="B428" s="267" t="s">
        <v>172</v>
      </c>
      <c r="C428" s="268" t="s">
        <v>172</v>
      </c>
      <c r="D428" s="98" t="s">
        <v>89</v>
      </c>
      <c r="E428" s="54">
        <v>5000864925</v>
      </c>
      <c r="F428" s="55">
        <v>25</v>
      </c>
      <c r="G428" s="54" t="s">
        <v>25</v>
      </c>
      <c r="H428" s="54" t="s">
        <v>84</v>
      </c>
      <c r="I428" s="54">
        <v>20</v>
      </c>
      <c r="J428" s="57">
        <v>21360</v>
      </c>
      <c r="K428" s="57">
        <v>24800</v>
      </c>
      <c r="L428" s="57">
        <v>20560</v>
      </c>
      <c r="M428" s="57">
        <v>19440</v>
      </c>
      <c r="N428" s="57">
        <v>18240</v>
      </c>
      <c r="O428" s="57">
        <v>17120</v>
      </c>
      <c r="P428" s="57">
        <v>17600</v>
      </c>
      <c r="Q428" s="57">
        <v>17360</v>
      </c>
      <c r="R428" s="57">
        <v>15600</v>
      </c>
      <c r="S428" s="57">
        <v>18000</v>
      </c>
      <c r="T428" s="57">
        <v>18880</v>
      </c>
      <c r="U428" s="57">
        <v>23680</v>
      </c>
    </row>
    <row r="429" spans="1:21" x14ac:dyDescent="0.2">
      <c r="A429" s="266" t="s">
        <v>172</v>
      </c>
      <c r="B429" s="267" t="s">
        <v>172</v>
      </c>
      <c r="C429" s="268" t="s">
        <v>172</v>
      </c>
      <c r="D429" s="98" t="s">
        <v>89</v>
      </c>
      <c r="E429" s="54">
        <v>5000897259</v>
      </c>
      <c r="F429" s="56">
        <v>24</v>
      </c>
      <c r="G429" s="54" t="s">
        <v>26</v>
      </c>
      <c r="H429" s="54" t="s">
        <v>84</v>
      </c>
      <c r="I429" s="54">
        <v>20</v>
      </c>
      <c r="J429" s="57">
        <v>12</v>
      </c>
      <c r="K429" s="57">
        <v>9</v>
      </c>
      <c r="L429" s="57">
        <v>16</v>
      </c>
      <c r="M429" s="57">
        <v>17</v>
      </c>
      <c r="N429" s="57">
        <v>17</v>
      </c>
      <c r="O429" s="57">
        <v>17</v>
      </c>
      <c r="P429" s="57">
        <v>21</v>
      </c>
      <c r="Q429" s="57">
        <v>17</v>
      </c>
      <c r="R429" s="57">
        <v>18</v>
      </c>
      <c r="S429" s="57">
        <v>20</v>
      </c>
      <c r="T429" s="57">
        <v>14</v>
      </c>
      <c r="U429" s="57">
        <v>845</v>
      </c>
    </row>
    <row r="430" spans="1:21" x14ac:dyDescent="0.2">
      <c r="A430" s="266" t="s">
        <v>172</v>
      </c>
      <c r="B430" s="267" t="s">
        <v>172</v>
      </c>
      <c r="C430" s="268" t="s">
        <v>172</v>
      </c>
      <c r="D430" s="98" t="s">
        <v>89</v>
      </c>
      <c r="E430" s="54">
        <v>5000897259</v>
      </c>
      <c r="F430" s="56">
        <v>24</v>
      </c>
      <c r="G430" s="54" t="s">
        <v>26</v>
      </c>
      <c r="H430" s="54" t="s">
        <v>84</v>
      </c>
      <c r="I430" s="54">
        <v>20</v>
      </c>
      <c r="J430" s="57">
        <v>12</v>
      </c>
      <c r="K430" s="57">
        <v>9</v>
      </c>
      <c r="L430" s="57">
        <v>16</v>
      </c>
      <c r="M430" s="57">
        <v>17</v>
      </c>
      <c r="N430" s="57">
        <v>17</v>
      </c>
      <c r="O430" s="57">
        <v>17</v>
      </c>
      <c r="P430" s="57">
        <v>21</v>
      </c>
      <c r="Q430" s="57">
        <v>17</v>
      </c>
      <c r="R430" s="57">
        <v>18</v>
      </c>
      <c r="S430" s="57">
        <v>20</v>
      </c>
      <c r="T430" s="57">
        <v>14</v>
      </c>
      <c r="U430" s="57">
        <v>845</v>
      </c>
    </row>
    <row r="431" spans="1:21" x14ac:dyDescent="0.2">
      <c r="A431" s="266" t="s">
        <v>172</v>
      </c>
      <c r="B431" s="267" t="s">
        <v>172</v>
      </c>
      <c r="C431" s="268" t="s">
        <v>172</v>
      </c>
      <c r="D431" s="98" t="s">
        <v>89</v>
      </c>
      <c r="E431" s="54">
        <v>5000924788</v>
      </c>
      <c r="F431" s="56">
        <v>24</v>
      </c>
      <c r="G431" s="54" t="s">
        <v>26</v>
      </c>
      <c r="H431" s="54" t="s">
        <v>84</v>
      </c>
      <c r="I431" s="54">
        <v>20</v>
      </c>
      <c r="J431" s="57"/>
      <c r="K431" s="57">
        <v>1</v>
      </c>
      <c r="L431" s="57"/>
      <c r="M431" s="57"/>
      <c r="N431" s="57">
        <v>1</v>
      </c>
      <c r="O431" s="57"/>
      <c r="P431" s="57"/>
      <c r="Q431" s="57">
        <v>1</v>
      </c>
      <c r="R431" s="57"/>
      <c r="S431" s="57"/>
      <c r="T431" s="57">
        <v>1</v>
      </c>
      <c r="U431" s="57"/>
    </row>
    <row r="432" spans="1:21" x14ac:dyDescent="0.2">
      <c r="A432" s="266" t="s">
        <v>172</v>
      </c>
      <c r="B432" s="267" t="s">
        <v>172</v>
      </c>
      <c r="C432" s="268" t="s">
        <v>172</v>
      </c>
      <c r="D432" s="98" t="s">
        <v>89</v>
      </c>
      <c r="E432" s="54">
        <v>5000924788</v>
      </c>
      <c r="F432" s="56">
        <v>24</v>
      </c>
      <c r="G432" s="54" t="s">
        <v>26</v>
      </c>
      <c r="H432" s="54" t="s">
        <v>84</v>
      </c>
      <c r="I432" s="54">
        <v>20</v>
      </c>
      <c r="J432" s="57"/>
      <c r="K432" s="57">
        <v>1</v>
      </c>
      <c r="L432" s="57"/>
      <c r="M432" s="57"/>
      <c r="N432" s="57">
        <v>1</v>
      </c>
      <c r="O432" s="57"/>
      <c r="P432" s="57"/>
      <c r="Q432" s="57">
        <v>1</v>
      </c>
      <c r="R432" s="57"/>
      <c r="S432" s="57"/>
      <c r="T432" s="57">
        <v>1</v>
      </c>
      <c r="U432" s="57"/>
    </row>
    <row r="433" spans="1:21" x14ac:dyDescent="0.2">
      <c r="A433" s="266" t="s">
        <v>172</v>
      </c>
      <c r="B433" s="267" t="s">
        <v>172</v>
      </c>
      <c r="C433" s="268" t="s">
        <v>172</v>
      </c>
      <c r="D433" s="98" t="s">
        <v>89</v>
      </c>
      <c r="E433" s="54">
        <v>5000925329</v>
      </c>
      <c r="F433" s="56">
        <v>24</v>
      </c>
      <c r="G433" s="54" t="s">
        <v>26</v>
      </c>
      <c r="H433" s="54" t="s">
        <v>84</v>
      </c>
      <c r="I433" s="54">
        <v>20</v>
      </c>
      <c r="J433" s="57">
        <v>645</v>
      </c>
      <c r="K433" s="57">
        <v>803</v>
      </c>
      <c r="L433" s="57">
        <v>712</v>
      </c>
      <c r="M433" s="57">
        <v>661</v>
      </c>
      <c r="N433" s="57">
        <v>766</v>
      </c>
      <c r="O433" s="57">
        <v>605</v>
      </c>
      <c r="P433" s="57">
        <v>1243</v>
      </c>
      <c r="Q433" s="57">
        <v>1798</v>
      </c>
      <c r="R433" s="57">
        <v>1130</v>
      </c>
      <c r="S433" s="57">
        <v>941</v>
      </c>
      <c r="T433" s="57">
        <v>922</v>
      </c>
      <c r="U433" s="57">
        <v>1052</v>
      </c>
    </row>
    <row r="434" spans="1:21" x14ac:dyDescent="0.2">
      <c r="A434" s="266" t="s">
        <v>172</v>
      </c>
      <c r="B434" s="267" t="s">
        <v>172</v>
      </c>
      <c r="C434" s="268" t="s">
        <v>172</v>
      </c>
      <c r="D434" s="98" t="s">
        <v>89</v>
      </c>
      <c r="E434" s="54">
        <v>5000925329</v>
      </c>
      <c r="F434" s="56">
        <v>24</v>
      </c>
      <c r="G434" s="54" t="s">
        <v>26</v>
      </c>
      <c r="H434" s="54" t="s">
        <v>84</v>
      </c>
      <c r="I434" s="54">
        <v>20</v>
      </c>
      <c r="J434" s="57">
        <v>645</v>
      </c>
      <c r="K434" s="57">
        <v>803</v>
      </c>
      <c r="L434" s="57">
        <v>712</v>
      </c>
      <c r="M434" s="57">
        <v>661</v>
      </c>
      <c r="N434" s="57">
        <v>766</v>
      </c>
      <c r="O434" s="57">
        <v>605</v>
      </c>
      <c r="P434" s="57">
        <v>1243</v>
      </c>
      <c r="Q434" s="57">
        <v>1798</v>
      </c>
      <c r="R434" s="57">
        <v>1130</v>
      </c>
      <c r="S434" s="57">
        <v>941</v>
      </c>
      <c r="T434" s="57">
        <v>922</v>
      </c>
      <c r="U434" s="57">
        <v>1052</v>
      </c>
    </row>
    <row r="435" spans="1:21" x14ac:dyDescent="0.2">
      <c r="A435" s="266" t="s">
        <v>172</v>
      </c>
      <c r="B435" s="267" t="s">
        <v>172</v>
      </c>
      <c r="C435" s="268" t="s">
        <v>172</v>
      </c>
      <c r="D435" s="98" t="s">
        <v>89</v>
      </c>
      <c r="E435" s="54">
        <v>5000958279</v>
      </c>
      <c r="F435" s="56">
        <v>24</v>
      </c>
      <c r="G435" s="54" t="s">
        <v>26</v>
      </c>
      <c r="H435" s="54" t="s">
        <v>84</v>
      </c>
      <c r="I435" s="54">
        <v>20</v>
      </c>
      <c r="J435" s="57">
        <v>2139</v>
      </c>
      <c r="K435" s="57">
        <v>2134</v>
      </c>
      <c r="L435" s="57">
        <v>1733</v>
      </c>
      <c r="M435" s="57">
        <v>1545</v>
      </c>
      <c r="N435" s="57">
        <v>1500</v>
      </c>
      <c r="O435" s="57">
        <v>1291</v>
      </c>
      <c r="P435" s="57">
        <v>1240</v>
      </c>
      <c r="Q435" s="57">
        <v>1447</v>
      </c>
      <c r="R435" s="57">
        <v>1532</v>
      </c>
      <c r="S435" s="57">
        <v>1887</v>
      </c>
      <c r="T435" s="57">
        <v>1920</v>
      </c>
      <c r="U435" s="57">
        <v>2220</v>
      </c>
    </row>
    <row r="436" spans="1:21" x14ac:dyDescent="0.2">
      <c r="A436" s="266" t="s">
        <v>172</v>
      </c>
      <c r="B436" s="267" t="s">
        <v>172</v>
      </c>
      <c r="C436" s="268" t="s">
        <v>172</v>
      </c>
      <c r="D436" s="98" t="s">
        <v>89</v>
      </c>
      <c r="E436" s="54">
        <v>5000958279</v>
      </c>
      <c r="F436" s="56">
        <v>24</v>
      </c>
      <c r="G436" s="54" t="s">
        <v>26</v>
      </c>
      <c r="H436" s="54" t="s">
        <v>84</v>
      </c>
      <c r="I436" s="54">
        <v>20</v>
      </c>
      <c r="J436" s="57">
        <v>2139</v>
      </c>
      <c r="K436" s="57">
        <v>2134</v>
      </c>
      <c r="L436" s="57">
        <v>1733</v>
      </c>
      <c r="M436" s="57">
        <v>1545</v>
      </c>
      <c r="N436" s="57">
        <v>1500</v>
      </c>
      <c r="O436" s="57">
        <v>1291</v>
      </c>
      <c r="P436" s="57">
        <v>1240</v>
      </c>
      <c r="Q436" s="57">
        <v>1447</v>
      </c>
      <c r="R436" s="57">
        <v>1532</v>
      </c>
      <c r="S436" s="57">
        <v>1887</v>
      </c>
      <c r="T436" s="57">
        <v>1920</v>
      </c>
      <c r="U436" s="57">
        <v>2220</v>
      </c>
    </row>
    <row r="437" spans="1:21" x14ac:dyDescent="0.2">
      <c r="A437" s="266" t="s">
        <v>172</v>
      </c>
      <c r="B437" s="267" t="s">
        <v>172</v>
      </c>
      <c r="C437" s="268" t="s">
        <v>172</v>
      </c>
      <c r="D437" s="98" t="s">
        <v>89</v>
      </c>
      <c r="E437" s="54">
        <v>5001097332</v>
      </c>
      <c r="F437" s="56">
        <v>24</v>
      </c>
      <c r="G437" s="54" t="s">
        <v>26</v>
      </c>
      <c r="H437" s="54" t="s">
        <v>84</v>
      </c>
      <c r="I437" s="54">
        <v>20</v>
      </c>
      <c r="J437" s="57">
        <v>360</v>
      </c>
      <c r="K437" s="57">
        <v>380</v>
      </c>
      <c r="L437" s="57">
        <v>410</v>
      </c>
      <c r="M437" s="57">
        <v>308</v>
      </c>
      <c r="N437" s="57">
        <v>276</v>
      </c>
      <c r="O437" s="57">
        <v>262</v>
      </c>
      <c r="P437" s="57">
        <v>231</v>
      </c>
      <c r="Q437" s="57">
        <v>250</v>
      </c>
      <c r="R437" s="57">
        <v>336</v>
      </c>
      <c r="S437" s="57">
        <v>361</v>
      </c>
      <c r="T437" s="57">
        <v>428</v>
      </c>
      <c r="U437" s="57">
        <v>467</v>
      </c>
    </row>
    <row r="438" spans="1:21" x14ac:dyDescent="0.2">
      <c r="A438" s="266" t="s">
        <v>172</v>
      </c>
      <c r="B438" s="267" t="s">
        <v>172</v>
      </c>
      <c r="C438" s="268" t="s">
        <v>172</v>
      </c>
      <c r="D438" s="98" t="s">
        <v>89</v>
      </c>
      <c r="E438" s="54">
        <v>5001097332</v>
      </c>
      <c r="F438" s="56">
        <v>24</v>
      </c>
      <c r="G438" s="54" t="s">
        <v>26</v>
      </c>
      <c r="H438" s="54" t="s">
        <v>84</v>
      </c>
      <c r="I438" s="54">
        <v>20</v>
      </c>
      <c r="J438" s="57">
        <v>360</v>
      </c>
      <c r="K438" s="57">
        <v>380</v>
      </c>
      <c r="L438" s="57">
        <v>410</v>
      </c>
      <c r="M438" s="57">
        <v>308</v>
      </c>
      <c r="N438" s="57">
        <v>276</v>
      </c>
      <c r="O438" s="57">
        <v>262</v>
      </c>
      <c r="P438" s="57">
        <v>231</v>
      </c>
      <c r="Q438" s="57">
        <v>250</v>
      </c>
      <c r="R438" s="57">
        <v>336</v>
      </c>
      <c r="S438" s="57">
        <v>361</v>
      </c>
      <c r="T438" s="57">
        <v>428</v>
      </c>
      <c r="U438" s="57">
        <v>467</v>
      </c>
    </row>
    <row r="439" spans="1:21" x14ac:dyDescent="0.2">
      <c r="A439" s="266" t="s">
        <v>172</v>
      </c>
      <c r="B439" s="267" t="s">
        <v>172</v>
      </c>
      <c r="C439" s="268" t="s">
        <v>172</v>
      </c>
      <c r="D439" s="98" t="s">
        <v>89</v>
      </c>
      <c r="E439" s="54">
        <v>5001193957</v>
      </c>
      <c r="F439" s="56">
        <v>24</v>
      </c>
      <c r="G439" s="54" t="s">
        <v>26</v>
      </c>
      <c r="H439" s="54" t="s">
        <v>84</v>
      </c>
      <c r="I439" s="54">
        <v>20</v>
      </c>
      <c r="J439" s="57">
        <v>15</v>
      </c>
      <c r="K439" s="57">
        <v>15</v>
      </c>
      <c r="L439" s="57">
        <v>14</v>
      </c>
      <c r="M439" s="57">
        <v>14</v>
      </c>
      <c r="N439" s="57">
        <v>15</v>
      </c>
      <c r="O439" s="57">
        <v>14</v>
      </c>
      <c r="P439" s="57">
        <v>14</v>
      </c>
      <c r="Q439" s="57">
        <v>16</v>
      </c>
      <c r="R439" s="57">
        <v>14</v>
      </c>
      <c r="S439" s="57">
        <v>15</v>
      </c>
      <c r="T439" s="57">
        <v>14</v>
      </c>
      <c r="U439" s="57">
        <v>14</v>
      </c>
    </row>
    <row r="440" spans="1:21" x14ac:dyDescent="0.2">
      <c r="A440" s="266" t="s">
        <v>172</v>
      </c>
      <c r="B440" s="267" t="s">
        <v>172</v>
      </c>
      <c r="C440" s="268" t="s">
        <v>172</v>
      </c>
      <c r="D440" s="98" t="s">
        <v>89</v>
      </c>
      <c r="E440" s="54">
        <v>5001193957</v>
      </c>
      <c r="F440" s="56">
        <v>24</v>
      </c>
      <c r="G440" s="54" t="s">
        <v>26</v>
      </c>
      <c r="H440" s="54" t="s">
        <v>84</v>
      </c>
      <c r="I440" s="54">
        <v>20</v>
      </c>
      <c r="J440" s="57">
        <v>15</v>
      </c>
      <c r="K440" s="57">
        <v>15</v>
      </c>
      <c r="L440" s="57">
        <v>14</v>
      </c>
      <c r="M440" s="57">
        <v>14</v>
      </c>
      <c r="N440" s="57">
        <v>15</v>
      </c>
      <c r="O440" s="57">
        <v>14</v>
      </c>
      <c r="P440" s="57">
        <v>14</v>
      </c>
      <c r="Q440" s="57">
        <v>16</v>
      </c>
      <c r="R440" s="57">
        <v>14</v>
      </c>
      <c r="S440" s="57">
        <v>15</v>
      </c>
      <c r="T440" s="57">
        <v>14</v>
      </c>
      <c r="U440" s="57">
        <v>14</v>
      </c>
    </row>
    <row r="441" spans="1:21" x14ac:dyDescent="0.2">
      <c r="A441" s="266" t="s">
        <v>172</v>
      </c>
      <c r="B441" s="267" t="s">
        <v>172</v>
      </c>
      <c r="C441" s="268" t="s">
        <v>172</v>
      </c>
      <c r="D441" s="98" t="s">
        <v>89</v>
      </c>
      <c r="E441" s="54">
        <v>5001220882</v>
      </c>
      <c r="F441" s="56">
        <v>24</v>
      </c>
      <c r="G441" s="54" t="s">
        <v>26</v>
      </c>
      <c r="H441" s="54" t="s">
        <v>84</v>
      </c>
      <c r="I441" s="54">
        <v>20</v>
      </c>
      <c r="J441" s="57"/>
      <c r="K441" s="57">
        <v>1</v>
      </c>
      <c r="L441" s="57"/>
      <c r="M441" s="57"/>
      <c r="N441" s="57">
        <v>1</v>
      </c>
      <c r="O441" s="57"/>
      <c r="P441" s="57"/>
      <c r="Q441" s="57"/>
      <c r="R441" s="57">
        <v>1</v>
      </c>
      <c r="S441" s="57"/>
      <c r="T441" s="57"/>
      <c r="U441" s="57">
        <v>1</v>
      </c>
    </row>
    <row r="442" spans="1:21" x14ac:dyDescent="0.2">
      <c r="A442" s="266" t="s">
        <v>172</v>
      </c>
      <c r="B442" s="267" t="s">
        <v>172</v>
      </c>
      <c r="C442" s="268" t="s">
        <v>172</v>
      </c>
      <c r="D442" s="98" t="s">
        <v>89</v>
      </c>
      <c r="E442" s="54">
        <v>5001220882</v>
      </c>
      <c r="F442" s="56">
        <v>24</v>
      </c>
      <c r="G442" s="54" t="s">
        <v>26</v>
      </c>
      <c r="H442" s="54" t="s">
        <v>84</v>
      </c>
      <c r="I442" s="54">
        <v>20</v>
      </c>
      <c r="J442" s="57"/>
      <c r="K442" s="57">
        <v>1</v>
      </c>
      <c r="L442" s="57"/>
      <c r="M442" s="57"/>
      <c r="N442" s="57">
        <v>1</v>
      </c>
      <c r="O442" s="57"/>
      <c r="P442" s="57"/>
      <c r="Q442" s="57"/>
      <c r="R442" s="57">
        <v>1</v>
      </c>
      <c r="S442" s="57"/>
      <c r="T442" s="57"/>
      <c r="U442" s="57">
        <v>1</v>
      </c>
    </row>
    <row r="443" spans="1:21" x14ac:dyDescent="0.2">
      <c r="A443" s="266" t="s">
        <v>172</v>
      </c>
      <c r="B443" s="267" t="s">
        <v>172</v>
      </c>
      <c r="C443" s="268" t="s">
        <v>172</v>
      </c>
      <c r="D443" s="98" t="s">
        <v>89</v>
      </c>
      <c r="E443" s="54">
        <v>5001237928</v>
      </c>
      <c r="F443" s="56">
        <v>24</v>
      </c>
      <c r="G443" s="54" t="s">
        <v>26</v>
      </c>
      <c r="H443" s="54" t="s">
        <v>84</v>
      </c>
      <c r="I443" s="54">
        <v>20</v>
      </c>
      <c r="J443" s="57">
        <v>810</v>
      </c>
      <c r="K443" s="57">
        <v>840</v>
      </c>
      <c r="L443" s="57">
        <v>710</v>
      </c>
      <c r="M443" s="57">
        <v>650</v>
      </c>
      <c r="N443" s="57">
        <v>670</v>
      </c>
      <c r="O443" s="57">
        <v>568</v>
      </c>
      <c r="P443" s="57">
        <v>581</v>
      </c>
      <c r="Q443" s="57">
        <v>663</v>
      </c>
      <c r="R443" s="57">
        <v>671</v>
      </c>
      <c r="S443" s="57">
        <v>776</v>
      </c>
      <c r="T443" s="57">
        <v>739</v>
      </c>
      <c r="U443" s="57">
        <v>838</v>
      </c>
    </row>
    <row r="444" spans="1:21" x14ac:dyDescent="0.2">
      <c r="A444" s="266" t="s">
        <v>172</v>
      </c>
      <c r="B444" s="267" t="s">
        <v>172</v>
      </c>
      <c r="C444" s="268" t="s">
        <v>172</v>
      </c>
      <c r="D444" s="98" t="s">
        <v>89</v>
      </c>
      <c r="E444" s="54">
        <v>5001237928</v>
      </c>
      <c r="F444" s="56">
        <v>24</v>
      </c>
      <c r="G444" s="54" t="s">
        <v>26</v>
      </c>
      <c r="H444" s="54" t="s">
        <v>84</v>
      </c>
      <c r="I444" s="54">
        <v>20</v>
      </c>
      <c r="J444" s="57">
        <v>810</v>
      </c>
      <c r="K444" s="57">
        <v>840</v>
      </c>
      <c r="L444" s="57">
        <v>710</v>
      </c>
      <c r="M444" s="57">
        <v>650</v>
      </c>
      <c r="N444" s="57">
        <v>670</v>
      </c>
      <c r="O444" s="57">
        <v>568</v>
      </c>
      <c r="P444" s="57">
        <v>581</v>
      </c>
      <c r="Q444" s="57">
        <v>663</v>
      </c>
      <c r="R444" s="57">
        <v>671</v>
      </c>
      <c r="S444" s="57">
        <v>776</v>
      </c>
      <c r="T444" s="57">
        <v>739</v>
      </c>
      <c r="U444" s="57">
        <v>838</v>
      </c>
    </row>
    <row r="445" spans="1:21" x14ac:dyDescent="0.2">
      <c r="A445" s="266" t="s">
        <v>172</v>
      </c>
      <c r="B445" s="267" t="s">
        <v>172</v>
      </c>
      <c r="C445" s="268" t="s">
        <v>172</v>
      </c>
      <c r="D445" s="98" t="s">
        <v>89</v>
      </c>
      <c r="E445" s="54">
        <v>5001278510</v>
      </c>
      <c r="F445" s="56">
        <v>24</v>
      </c>
      <c r="G445" s="54" t="s">
        <v>26</v>
      </c>
      <c r="H445" s="54" t="s">
        <v>84</v>
      </c>
      <c r="I445" s="54">
        <v>20</v>
      </c>
      <c r="J445" s="57">
        <v>6</v>
      </c>
      <c r="K445" s="57">
        <v>7</v>
      </c>
      <c r="L445" s="57">
        <v>7</v>
      </c>
      <c r="M445" s="57">
        <v>6</v>
      </c>
      <c r="N445" s="57">
        <v>7</v>
      </c>
      <c r="O445" s="57">
        <v>7</v>
      </c>
      <c r="P445" s="57">
        <v>7</v>
      </c>
      <c r="Q445" s="57">
        <v>6</v>
      </c>
      <c r="R445" s="57">
        <v>7</v>
      </c>
      <c r="S445" s="57">
        <v>7</v>
      </c>
      <c r="T445" s="57">
        <v>7</v>
      </c>
      <c r="U445" s="57">
        <v>7</v>
      </c>
    </row>
    <row r="446" spans="1:21" x14ac:dyDescent="0.2">
      <c r="A446" s="266" t="s">
        <v>172</v>
      </c>
      <c r="B446" s="267" t="s">
        <v>172</v>
      </c>
      <c r="C446" s="268" t="s">
        <v>172</v>
      </c>
      <c r="D446" s="98" t="s">
        <v>89</v>
      </c>
      <c r="E446" s="54">
        <v>5001278510</v>
      </c>
      <c r="F446" s="56">
        <v>24</v>
      </c>
      <c r="G446" s="54" t="s">
        <v>26</v>
      </c>
      <c r="H446" s="54" t="s">
        <v>84</v>
      </c>
      <c r="I446" s="54">
        <v>20</v>
      </c>
      <c r="J446" s="57">
        <v>6</v>
      </c>
      <c r="K446" s="57">
        <v>7</v>
      </c>
      <c r="L446" s="57">
        <v>7</v>
      </c>
      <c r="M446" s="57">
        <v>6</v>
      </c>
      <c r="N446" s="57">
        <v>7</v>
      </c>
      <c r="O446" s="57">
        <v>7</v>
      </c>
      <c r="P446" s="57">
        <v>7</v>
      </c>
      <c r="Q446" s="57">
        <v>6</v>
      </c>
      <c r="R446" s="57">
        <v>7</v>
      </c>
      <c r="S446" s="57">
        <v>7</v>
      </c>
      <c r="T446" s="57">
        <v>7</v>
      </c>
      <c r="U446" s="57">
        <v>7</v>
      </c>
    </row>
    <row r="447" spans="1:21" x14ac:dyDescent="0.2">
      <c r="A447" s="266" t="s">
        <v>172</v>
      </c>
      <c r="B447" s="267" t="s">
        <v>172</v>
      </c>
      <c r="C447" s="268" t="s">
        <v>172</v>
      </c>
      <c r="D447" s="98" t="s">
        <v>89</v>
      </c>
      <c r="E447" s="54">
        <v>5001285398</v>
      </c>
      <c r="F447" s="56">
        <v>24</v>
      </c>
      <c r="G447" s="54" t="s">
        <v>26</v>
      </c>
      <c r="H447" s="54" t="s">
        <v>84</v>
      </c>
      <c r="I447" s="54">
        <v>20</v>
      </c>
      <c r="J447" s="57">
        <v>2</v>
      </c>
      <c r="K447" s="57">
        <v>3</v>
      </c>
      <c r="L447" s="57">
        <v>2</v>
      </c>
      <c r="M447" s="57">
        <v>2</v>
      </c>
      <c r="N447" s="57">
        <v>3</v>
      </c>
      <c r="O447" s="57">
        <v>2</v>
      </c>
      <c r="P447" s="57">
        <v>2</v>
      </c>
      <c r="Q447" s="57">
        <v>3</v>
      </c>
      <c r="R447" s="57">
        <v>2</v>
      </c>
      <c r="S447" s="57">
        <v>2</v>
      </c>
      <c r="T447" s="57">
        <v>2</v>
      </c>
      <c r="U447" s="57">
        <v>3</v>
      </c>
    </row>
    <row r="448" spans="1:21" x14ac:dyDescent="0.2">
      <c r="A448" s="266" t="s">
        <v>172</v>
      </c>
      <c r="B448" s="267" t="s">
        <v>172</v>
      </c>
      <c r="C448" s="268" t="s">
        <v>172</v>
      </c>
      <c r="D448" s="98" t="s">
        <v>89</v>
      </c>
      <c r="E448" s="54">
        <v>5001285398</v>
      </c>
      <c r="F448" s="56">
        <v>24</v>
      </c>
      <c r="G448" s="54" t="s">
        <v>26</v>
      </c>
      <c r="H448" s="54" t="s">
        <v>84</v>
      </c>
      <c r="I448" s="54">
        <v>20</v>
      </c>
      <c r="J448" s="57">
        <v>2</v>
      </c>
      <c r="K448" s="57">
        <v>3</v>
      </c>
      <c r="L448" s="57">
        <v>2</v>
      </c>
      <c r="M448" s="57">
        <v>2</v>
      </c>
      <c r="N448" s="57">
        <v>3</v>
      </c>
      <c r="O448" s="57">
        <v>2</v>
      </c>
      <c r="P448" s="57">
        <v>2</v>
      </c>
      <c r="Q448" s="57">
        <v>3</v>
      </c>
      <c r="R448" s="57">
        <v>2</v>
      </c>
      <c r="S448" s="57">
        <v>2</v>
      </c>
      <c r="T448" s="57">
        <v>2</v>
      </c>
      <c r="U448" s="57">
        <v>3</v>
      </c>
    </row>
    <row r="449" spans="1:21" x14ac:dyDescent="0.2">
      <c r="A449" s="266" t="s">
        <v>172</v>
      </c>
      <c r="B449" s="267" t="s">
        <v>172</v>
      </c>
      <c r="C449" s="268" t="s">
        <v>172</v>
      </c>
      <c r="D449" s="98" t="s">
        <v>89</v>
      </c>
      <c r="E449" s="54">
        <v>5001290174</v>
      </c>
      <c r="F449" s="56">
        <v>24</v>
      </c>
      <c r="G449" s="54" t="s">
        <v>26</v>
      </c>
      <c r="H449" s="54" t="s">
        <v>84</v>
      </c>
      <c r="I449" s="54">
        <v>20</v>
      </c>
      <c r="J449" s="57">
        <v>1245</v>
      </c>
      <c r="K449" s="57">
        <v>1141</v>
      </c>
      <c r="L449" s="57">
        <v>1115</v>
      </c>
      <c r="M449" s="57">
        <v>857</v>
      </c>
      <c r="N449" s="57">
        <v>760</v>
      </c>
      <c r="O449" s="57">
        <v>710</v>
      </c>
      <c r="P449" s="57">
        <v>624</v>
      </c>
      <c r="Q449" s="57">
        <v>681</v>
      </c>
      <c r="R449" s="57">
        <v>922</v>
      </c>
      <c r="S449" s="57">
        <v>996</v>
      </c>
      <c r="T449" s="57">
        <v>1183</v>
      </c>
      <c r="U449" s="57">
        <v>1280</v>
      </c>
    </row>
    <row r="450" spans="1:21" x14ac:dyDescent="0.2">
      <c r="A450" s="266" t="s">
        <v>172</v>
      </c>
      <c r="B450" s="267" t="s">
        <v>172</v>
      </c>
      <c r="C450" s="268" t="s">
        <v>172</v>
      </c>
      <c r="D450" s="98" t="s">
        <v>89</v>
      </c>
      <c r="E450" s="54">
        <v>5001290174</v>
      </c>
      <c r="F450" s="56">
        <v>24</v>
      </c>
      <c r="G450" s="54" t="s">
        <v>26</v>
      </c>
      <c r="H450" s="54" t="s">
        <v>84</v>
      </c>
      <c r="I450" s="54">
        <v>20</v>
      </c>
      <c r="J450" s="57">
        <v>1245</v>
      </c>
      <c r="K450" s="57">
        <v>1141</v>
      </c>
      <c r="L450" s="57">
        <v>1115</v>
      </c>
      <c r="M450" s="57">
        <v>857</v>
      </c>
      <c r="N450" s="57">
        <v>760</v>
      </c>
      <c r="O450" s="57">
        <v>710</v>
      </c>
      <c r="P450" s="57">
        <v>624</v>
      </c>
      <c r="Q450" s="57">
        <v>681</v>
      </c>
      <c r="R450" s="57">
        <v>922</v>
      </c>
      <c r="S450" s="57">
        <v>996</v>
      </c>
      <c r="T450" s="57">
        <v>1183</v>
      </c>
      <c r="U450" s="57">
        <v>1280</v>
      </c>
    </row>
    <row r="451" spans="1:21" x14ac:dyDescent="0.2">
      <c r="A451" s="266" t="s">
        <v>172</v>
      </c>
      <c r="B451" s="267" t="s">
        <v>172</v>
      </c>
      <c r="C451" s="268" t="s">
        <v>172</v>
      </c>
      <c r="D451" s="98" t="s">
        <v>89</v>
      </c>
      <c r="E451" s="54">
        <v>5001304394</v>
      </c>
      <c r="F451" s="56">
        <v>24</v>
      </c>
      <c r="G451" s="54" t="s">
        <v>26</v>
      </c>
      <c r="H451" s="54" t="s">
        <v>84</v>
      </c>
      <c r="I451" s="54">
        <v>20</v>
      </c>
      <c r="J451" s="57">
        <v>3</v>
      </c>
      <c r="K451" s="57"/>
      <c r="L451" s="57"/>
      <c r="M451" s="57">
        <v>1</v>
      </c>
      <c r="N451" s="57"/>
      <c r="O451" s="57"/>
      <c r="P451" s="57"/>
      <c r="Q451" s="57"/>
      <c r="R451" s="57"/>
      <c r="S451" s="57"/>
      <c r="T451" s="57"/>
      <c r="U451" s="57">
        <v>1</v>
      </c>
    </row>
    <row r="452" spans="1:21" x14ac:dyDescent="0.2">
      <c r="A452" s="266" t="s">
        <v>172</v>
      </c>
      <c r="B452" s="267" t="s">
        <v>172</v>
      </c>
      <c r="C452" s="268" t="s">
        <v>172</v>
      </c>
      <c r="D452" s="98" t="s">
        <v>89</v>
      </c>
      <c r="E452" s="54">
        <v>5001304394</v>
      </c>
      <c r="F452" s="56">
        <v>24</v>
      </c>
      <c r="G452" s="54" t="s">
        <v>26</v>
      </c>
      <c r="H452" s="54" t="s">
        <v>84</v>
      </c>
      <c r="I452" s="54">
        <v>20</v>
      </c>
      <c r="J452" s="57">
        <v>3</v>
      </c>
      <c r="K452" s="57"/>
      <c r="L452" s="57"/>
      <c r="M452" s="57">
        <v>1</v>
      </c>
      <c r="N452" s="57"/>
      <c r="O452" s="57"/>
      <c r="P452" s="57"/>
      <c r="Q452" s="57"/>
      <c r="R452" s="57"/>
      <c r="S452" s="57"/>
      <c r="T452" s="57"/>
      <c r="U452" s="57">
        <v>1</v>
      </c>
    </row>
    <row r="453" spans="1:21" x14ac:dyDescent="0.2">
      <c r="A453" s="266" t="s">
        <v>172</v>
      </c>
      <c r="B453" s="267" t="s">
        <v>172</v>
      </c>
      <c r="C453" s="268" t="s">
        <v>172</v>
      </c>
      <c r="D453" s="98" t="s">
        <v>89</v>
      </c>
      <c r="E453" s="54">
        <v>5001348649</v>
      </c>
      <c r="F453" s="56">
        <v>24</v>
      </c>
      <c r="G453" s="54" t="s">
        <v>26</v>
      </c>
      <c r="H453" s="54" t="s">
        <v>84</v>
      </c>
      <c r="I453" s="54">
        <v>20</v>
      </c>
      <c r="J453" s="57">
        <v>2</v>
      </c>
      <c r="K453" s="57">
        <v>3</v>
      </c>
      <c r="L453" s="57">
        <v>2</v>
      </c>
      <c r="M453" s="57">
        <v>3</v>
      </c>
      <c r="N453" s="57">
        <v>2</v>
      </c>
      <c r="O453" s="57">
        <v>3</v>
      </c>
      <c r="P453" s="57">
        <v>2</v>
      </c>
      <c r="Q453" s="57">
        <v>3</v>
      </c>
      <c r="R453" s="57">
        <v>2</v>
      </c>
      <c r="S453" s="57">
        <v>3</v>
      </c>
      <c r="T453" s="57">
        <v>2</v>
      </c>
      <c r="U453" s="57">
        <v>2</v>
      </c>
    </row>
    <row r="454" spans="1:21" x14ac:dyDescent="0.2">
      <c r="A454" s="266" t="s">
        <v>172</v>
      </c>
      <c r="B454" s="267" t="s">
        <v>172</v>
      </c>
      <c r="C454" s="268" t="s">
        <v>172</v>
      </c>
      <c r="D454" s="98" t="s">
        <v>89</v>
      </c>
      <c r="E454" s="54">
        <v>5001348649</v>
      </c>
      <c r="F454" s="56">
        <v>24</v>
      </c>
      <c r="G454" s="54" t="s">
        <v>26</v>
      </c>
      <c r="H454" s="54" t="s">
        <v>84</v>
      </c>
      <c r="I454" s="54">
        <v>20</v>
      </c>
      <c r="J454" s="57">
        <v>2</v>
      </c>
      <c r="K454" s="57">
        <v>3</v>
      </c>
      <c r="L454" s="57">
        <v>2</v>
      </c>
      <c r="M454" s="57">
        <v>3</v>
      </c>
      <c r="N454" s="57">
        <v>2</v>
      </c>
      <c r="O454" s="57">
        <v>3</v>
      </c>
      <c r="P454" s="57">
        <v>2</v>
      </c>
      <c r="Q454" s="57">
        <v>3</v>
      </c>
      <c r="R454" s="57">
        <v>2</v>
      </c>
      <c r="S454" s="57">
        <v>3</v>
      </c>
      <c r="T454" s="57">
        <v>2</v>
      </c>
      <c r="U454" s="57">
        <v>2</v>
      </c>
    </row>
    <row r="455" spans="1:21" x14ac:dyDescent="0.2">
      <c r="A455" s="266" t="s">
        <v>172</v>
      </c>
      <c r="B455" s="267" t="s">
        <v>172</v>
      </c>
      <c r="C455" s="268" t="s">
        <v>172</v>
      </c>
      <c r="D455" s="98" t="s">
        <v>89</v>
      </c>
      <c r="E455" s="54">
        <v>5001477556</v>
      </c>
      <c r="F455" s="56">
        <v>24</v>
      </c>
      <c r="G455" s="54" t="s">
        <v>26</v>
      </c>
      <c r="H455" s="54" t="s">
        <v>84</v>
      </c>
      <c r="I455" s="54">
        <v>20</v>
      </c>
      <c r="J455" s="57">
        <v>929</v>
      </c>
      <c r="K455" s="57">
        <v>436</v>
      </c>
      <c r="L455" s="57">
        <v>239</v>
      </c>
      <c r="M455" s="57">
        <v>235</v>
      </c>
      <c r="N455" s="57">
        <v>262</v>
      </c>
      <c r="O455" s="57">
        <v>232</v>
      </c>
      <c r="P455" s="57">
        <v>198</v>
      </c>
      <c r="Q455" s="57">
        <v>429</v>
      </c>
      <c r="R455" s="57">
        <v>347</v>
      </c>
      <c r="S455" s="57">
        <v>349</v>
      </c>
      <c r="T455" s="57">
        <v>301</v>
      </c>
      <c r="U455" s="57">
        <v>1869</v>
      </c>
    </row>
    <row r="456" spans="1:21" x14ac:dyDescent="0.2">
      <c r="A456" s="266" t="s">
        <v>172</v>
      </c>
      <c r="B456" s="267" t="s">
        <v>172</v>
      </c>
      <c r="C456" s="268" t="s">
        <v>172</v>
      </c>
      <c r="D456" s="98" t="s">
        <v>89</v>
      </c>
      <c r="E456" s="54">
        <v>5001477556</v>
      </c>
      <c r="F456" s="56">
        <v>24</v>
      </c>
      <c r="G456" s="54" t="s">
        <v>26</v>
      </c>
      <c r="H456" s="54" t="s">
        <v>84</v>
      </c>
      <c r="I456" s="54">
        <v>20</v>
      </c>
      <c r="J456" s="57">
        <v>929</v>
      </c>
      <c r="K456" s="57">
        <v>436</v>
      </c>
      <c r="L456" s="57">
        <v>239</v>
      </c>
      <c r="M456" s="57">
        <v>235</v>
      </c>
      <c r="N456" s="57">
        <v>262</v>
      </c>
      <c r="O456" s="57">
        <v>232</v>
      </c>
      <c r="P456" s="57">
        <v>198</v>
      </c>
      <c r="Q456" s="57">
        <v>429</v>
      </c>
      <c r="R456" s="57">
        <v>347</v>
      </c>
      <c r="S456" s="57">
        <v>349</v>
      </c>
      <c r="T456" s="57">
        <v>301</v>
      </c>
      <c r="U456" s="57">
        <v>1869</v>
      </c>
    </row>
    <row r="457" spans="1:21" x14ac:dyDescent="0.2">
      <c r="A457" s="266" t="s">
        <v>172</v>
      </c>
      <c r="B457" s="267" t="s">
        <v>172</v>
      </c>
      <c r="C457" s="268" t="s">
        <v>172</v>
      </c>
      <c r="D457" s="98" t="s">
        <v>89</v>
      </c>
      <c r="E457" s="54">
        <v>5001537126</v>
      </c>
      <c r="F457" s="56">
        <v>24</v>
      </c>
      <c r="G457" s="54" t="s">
        <v>26</v>
      </c>
      <c r="H457" s="54" t="s">
        <v>84</v>
      </c>
      <c r="I457" s="54">
        <v>20</v>
      </c>
      <c r="J457" s="57">
        <v>1</v>
      </c>
      <c r="K457" s="57">
        <v>19</v>
      </c>
      <c r="L457" s="57">
        <v>111</v>
      </c>
      <c r="M457" s="57">
        <v>98</v>
      </c>
      <c r="N457" s="57">
        <v>111</v>
      </c>
      <c r="O457" s="57">
        <v>101</v>
      </c>
      <c r="P457" s="57">
        <v>100</v>
      </c>
      <c r="Q457" s="57">
        <v>110</v>
      </c>
      <c r="R457" s="57">
        <v>101</v>
      </c>
      <c r="S457" s="57">
        <v>109</v>
      </c>
      <c r="T457" s="57">
        <v>97</v>
      </c>
      <c r="U457" s="57">
        <v>104</v>
      </c>
    </row>
    <row r="458" spans="1:21" x14ac:dyDescent="0.2">
      <c r="A458" s="266" t="s">
        <v>172</v>
      </c>
      <c r="B458" s="267" t="s">
        <v>172</v>
      </c>
      <c r="C458" s="268" t="s">
        <v>172</v>
      </c>
      <c r="D458" s="98" t="s">
        <v>89</v>
      </c>
      <c r="E458" s="54">
        <v>5001537126</v>
      </c>
      <c r="F458" s="56">
        <v>24</v>
      </c>
      <c r="G458" s="54" t="s">
        <v>26</v>
      </c>
      <c r="H458" s="54" t="s">
        <v>84</v>
      </c>
      <c r="I458" s="54">
        <v>20</v>
      </c>
      <c r="J458" s="57">
        <v>1</v>
      </c>
      <c r="K458" s="57">
        <v>19</v>
      </c>
      <c r="L458" s="57">
        <v>111</v>
      </c>
      <c r="M458" s="57">
        <v>98</v>
      </c>
      <c r="N458" s="57">
        <v>111</v>
      </c>
      <c r="O458" s="57">
        <v>101</v>
      </c>
      <c r="P458" s="57">
        <v>100</v>
      </c>
      <c r="Q458" s="57">
        <v>110</v>
      </c>
      <c r="R458" s="57">
        <v>101</v>
      </c>
      <c r="S458" s="57">
        <v>109</v>
      </c>
      <c r="T458" s="57">
        <v>97</v>
      </c>
      <c r="U458" s="57">
        <v>104</v>
      </c>
    </row>
    <row r="459" spans="1:21" x14ac:dyDescent="0.2">
      <c r="A459" s="266" t="s">
        <v>172</v>
      </c>
      <c r="B459" s="267" t="s">
        <v>172</v>
      </c>
      <c r="C459" s="268" t="s">
        <v>172</v>
      </c>
      <c r="D459" s="98" t="s">
        <v>89</v>
      </c>
      <c r="E459" s="54">
        <v>5001615263</v>
      </c>
      <c r="F459" s="56">
        <v>24</v>
      </c>
      <c r="G459" s="54" t="s">
        <v>26</v>
      </c>
      <c r="H459" s="54" t="s">
        <v>84</v>
      </c>
      <c r="I459" s="54">
        <v>20</v>
      </c>
      <c r="J459" s="57">
        <v>8</v>
      </c>
      <c r="K459" s="57">
        <v>7</v>
      </c>
      <c r="L459" s="57">
        <v>7</v>
      </c>
      <c r="M459" s="57">
        <v>8</v>
      </c>
      <c r="N459" s="57">
        <v>7</v>
      </c>
      <c r="O459" s="57">
        <v>7</v>
      </c>
      <c r="P459" s="57">
        <v>8</v>
      </c>
      <c r="Q459" s="57">
        <v>7</v>
      </c>
      <c r="R459" s="57">
        <v>8</v>
      </c>
      <c r="S459" s="57">
        <v>8</v>
      </c>
      <c r="T459" s="57">
        <v>7</v>
      </c>
      <c r="U459" s="57">
        <v>8</v>
      </c>
    </row>
    <row r="460" spans="1:21" x14ac:dyDescent="0.2">
      <c r="A460" s="266" t="s">
        <v>172</v>
      </c>
      <c r="B460" s="267" t="s">
        <v>172</v>
      </c>
      <c r="C460" s="268" t="s">
        <v>172</v>
      </c>
      <c r="D460" s="98" t="s">
        <v>89</v>
      </c>
      <c r="E460" s="54">
        <v>5001615263</v>
      </c>
      <c r="F460" s="56">
        <v>24</v>
      </c>
      <c r="G460" s="54" t="s">
        <v>26</v>
      </c>
      <c r="H460" s="54" t="s">
        <v>84</v>
      </c>
      <c r="I460" s="54">
        <v>20</v>
      </c>
      <c r="J460" s="57">
        <v>8</v>
      </c>
      <c r="K460" s="57">
        <v>7</v>
      </c>
      <c r="L460" s="57">
        <v>7</v>
      </c>
      <c r="M460" s="57">
        <v>8</v>
      </c>
      <c r="N460" s="57">
        <v>7</v>
      </c>
      <c r="O460" s="57">
        <v>7</v>
      </c>
      <c r="P460" s="57">
        <v>8</v>
      </c>
      <c r="Q460" s="57">
        <v>7</v>
      </c>
      <c r="R460" s="57">
        <v>8</v>
      </c>
      <c r="S460" s="57">
        <v>8</v>
      </c>
      <c r="T460" s="57">
        <v>7</v>
      </c>
      <c r="U460" s="57">
        <v>8</v>
      </c>
    </row>
    <row r="461" spans="1:21" x14ac:dyDescent="0.2">
      <c r="A461" s="266" t="s">
        <v>172</v>
      </c>
      <c r="B461" s="267" t="s">
        <v>172</v>
      </c>
      <c r="C461" s="268" t="s">
        <v>172</v>
      </c>
      <c r="D461" s="98" t="s">
        <v>89</v>
      </c>
      <c r="E461" s="54">
        <v>5001617504</v>
      </c>
      <c r="F461" s="56">
        <v>24</v>
      </c>
      <c r="G461" s="54" t="s">
        <v>19</v>
      </c>
      <c r="H461" s="54" t="s">
        <v>84</v>
      </c>
      <c r="I461" s="54">
        <v>20</v>
      </c>
      <c r="J461" s="57">
        <v>815</v>
      </c>
      <c r="K461" s="57">
        <v>656</v>
      </c>
      <c r="L461" s="57">
        <v>551</v>
      </c>
      <c r="M461" s="57">
        <v>570</v>
      </c>
      <c r="N461" s="57">
        <v>489</v>
      </c>
      <c r="O461" s="57">
        <v>477</v>
      </c>
      <c r="P461" s="57">
        <v>507</v>
      </c>
      <c r="Q461" s="57">
        <v>499</v>
      </c>
      <c r="R461" s="57">
        <v>570</v>
      </c>
      <c r="S461" s="57">
        <v>575</v>
      </c>
      <c r="T461" s="57">
        <v>617</v>
      </c>
      <c r="U461" s="57">
        <v>769</v>
      </c>
    </row>
    <row r="462" spans="1:21" x14ac:dyDescent="0.2">
      <c r="A462" s="266" t="s">
        <v>172</v>
      </c>
      <c r="B462" s="267" t="s">
        <v>172</v>
      </c>
      <c r="C462" s="268" t="s">
        <v>172</v>
      </c>
      <c r="D462" s="98" t="s">
        <v>89</v>
      </c>
      <c r="E462" s="54">
        <v>5001617504</v>
      </c>
      <c r="F462" s="56">
        <v>24</v>
      </c>
      <c r="G462" s="54" t="s">
        <v>19</v>
      </c>
      <c r="H462" s="54" t="s">
        <v>84</v>
      </c>
      <c r="I462" s="54">
        <v>20</v>
      </c>
      <c r="J462" s="57">
        <v>815</v>
      </c>
      <c r="K462" s="57">
        <v>656</v>
      </c>
      <c r="L462" s="57">
        <v>551</v>
      </c>
      <c r="M462" s="57">
        <v>570</v>
      </c>
      <c r="N462" s="57">
        <v>489</v>
      </c>
      <c r="O462" s="57">
        <v>477</v>
      </c>
      <c r="P462" s="57">
        <v>507</v>
      </c>
      <c r="Q462" s="57">
        <v>499</v>
      </c>
      <c r="R462" s="57">
        <v>570</v>
      </c>
      <c r="S462" s="57">
        <v>575</v>
      </c>
      <c r="T462" s="57">
        <v>617</v>
      </c>
      <c r="U462" s="57">
        <v>769</v>
      </c>
    </row>
    <row r="463" spans="1:21" x14ac:dyDescent="0.2">
      <c r="A463" s="266" t="s">
        <v>172</v>
      </c>
      <c r="B463" s="267" t="s">
        <v>172</v>
      </c>
      <c r="C463" s="268" t="s">
        <v>172</v>
      </c>
      <c r="D463" s="98" t="s">
        <v>89</v>
      </c>
      <c r="E463" s="54">
        <v>5001642020</v>
      </c>
      <c r="F463" s="56">
        <v>24</v>
      </c>
      <c r="G463" s="54" t="s">
        <v>26</v>
      </c>
      <c r="H463" s="54" t="s">
        <v>84</v>
      </c>
      <c r="I463" s="54">
        <v>20</v>
      </c>
      <c r="J463" s="57">
        <v>136</v>
      </c>
      <c r="K463" s="57">
        <v>144</v>
      </c>
      <c r="L463" s="57">
        <v>123</v>
      </c>
      <c r="M463" s="57">
        <v>108</v>
      </c>
      <c r="N463" s="57">
        <v>103</v>
      </c>
      <c r="O463" s="57">
        <v>550</v>
      </c>
      <c r="P463" s="57">
        <v>589</v>
      </c>
      <c r="Q463" s="57">
        <v>540</v>
      </c>
      <c r="R463" s="57">
        <v>553</v>
      </c>
      <c r="S463" s="57">
        <v>396</v>
      </c>
      <c r="T463" s="57">
        <v>118</v>
      </c>
      <c r="U463" s="57">
        <v>137</v>
      </c>
    </row>
    <row r="464" spans="1:21" x14ac:dyDescent="0.2">
      <c r="A464" s="266" t="s">
        <v>172</v>
      </c>
      <c r="B464" s="267" t="s">
        <v>172</v>
      </c>
      <c r="C464" s="268" t="s">
        <v>172</v>
      </c>
      <c r="D464" s="98" t="s">
        <v>89</v>
      </c>
      <c r="E464" s="54">
        <v>5001642020</v>
      </c>
      <c r="F464" s="56">
        <v>24</v>
      </c>
      <c r="G464" s="54" t="s">
        <v>26</v>
      </c>
      <c r="H464" s="54" t="s">
        <v>84</v>
      </c>
      <c r="I464" s="54">
        <v>20</v>
      </c>
      <c r="J464" s="57">
        <v>136</v>
      </c>
      <c r="K464" s="57">
        <v>144</v>
      </c>
      <c r="L464" s="57">
        <v>123</v>
      </c>
      <c r="M464" s="57">
        <v>108</v>
      </c>
      <c r="N464" s="57">
        <v>103</v>
      </c>
      <c r="O464" s="57">
        <v>550</v>
      </c>
      <c r="P464" s="57">
        <v>589</v>
      </c>
      <c r="Q464" s="57">
        <v>540</v>
      </c>
      <c r="R464" s="57">
        <v>553</v>
      </c>
      <c r="S464" s="57">
        <v>396</v>
      </c>
      <c r="T464" s="57">
        <v>118</v>
      </c>
      <c r="U464" s="57">
        <v>137</v>
      </c>
    </row>
    <row r="465" spans="1:21" x14ac:dyDescent="0.2">
      <c r="A465" s="266" t="s">
        <v>172</v>
      </c>
      <c r="B465" s="267" t="s">
        <v>172</v>
      </c>
      <c r="C465" s="268" t="s">
        <v>172</v>
      </c>
      <c r="D465" s="98" t="s">
        <v>89</v>
      </c>
      <c r="E465" s="54">
        <v>5001665041</v>
      </c>
      <c r="F465" s="56">
        <v>24</v>
      </c>
      <c r="G465" s="54" t="s">
        <v>26</v>
      </c>
      <c r="H465" s="54" t="s">
        <v>84</v>
      </c>
      <c r="I465" s="54">
        <v>20</v>
      </c>
      <c r="J465" s="57">
        <v>1298</v>
      </c>
      <c r="K465" s="57">
        <v>1455</v>
      </c>
      <c r="L465" s="57">
        <v>1309</v>
      </c>
      <c r="M465" s="57">
        <v>1577</v>
      </c>
      <c r="N465" s="57">
        <v>1009</v>
      </c>
      <c r="O465" s="57">
        <v>579</v>
      </c>
      <c r="P465" s="57">
        <v>1048</v>
      </c>
      <c r="Q465" s="57">
        <v>1061</v>
      </c>
      <c r="R465" s="57">
        <v>1092</v>
      </c>
      <c r="S465" s="57">
        <v>511</v>
      </c>
      <c r="T465" s="57">
        <v>787</v>
      </c>
      <c r="U465" s="57">
        <v>1357</v>
      </c>
    </row>
    <row r="466" spans="1:21" x14ac:dyDescent="0.2">
      <c r="A466" s="266" t="s">
        <v>172</v>
      </c>
      <c r="B466" s="267" t="s">
        <v>172</v>
      </c>
      <c r="C466" s="268" t="s">
        <v>172</v>
      </c>
      <c r="D466" s="98" t="s">
        <v>89</v>
      </c>
      <c r="E466" s="54">
        <v>5001665041</v>
      </c>
      <c r="F466" s="56">
        <v>24</v>
      </c>
      <c r="G466" s="54" t="s">
        <v>26</v>
      </c>
      <c r="H466" s="54" t="s">
        <v>84</v>
      </c>
      <c r="I466" s="54">
        <v>20</v>
      </c>
      <c r="J466" s="57">
        <v>1298</v>
      </c>
      <c r="K466" s="57">
        <v>1455</v>
      </c>
      <c r="L466" s="57">
        <v>1309</v>
      </c>
      <c r="M466" s="57">
        <v>1577</v>
      </c>
      <c r="N466" s="57">
        <v>1009</v>
      </c>
      <c r="O466" s="57">
        <v>579</v>
      </c>
      <c r="P466" s="57">
        <v>1048</v>
      </c>
      <c r="Q466" s="57">
        <v>1061</v>
      </c>
      <c r="R466" s="57">
        <v>1092</v>
      </c>
      <c r="S466" s="57">
        <v>511</v>
      </c>
      <c r="T466" s="57">
        <v>787</v>
      </c>
      <c r="U466" s="57">
        <v>1357</v>
      </c>
    </row>
    <row r="467" spans="1:21" x14ac:dyDescent="0.2">
      <c r="A467" s="266" t="s">
        <v>172</v>
      </c>
      <c r="B467" s="267" t="s">
        <v>172</v>
      </c>
      <c r="C467" s="268" t="s">
        <v>172</v>
      </c>
      <c r="D467" s="98" t="s">
        <v>89</v>
      </c>
      <c r="E467" s="54">
        <v>5001686212</v>
      </c>
      <c r="F467" s="56">
        <v>24</v>
      </c>
      <c r="G467" s="54" t="s">
        <v>26</v>
      </c>
      <c r="H467" s="54" t="s">
        <v>84</v>
      </c>
      <c r="I467" s="54">
        <v>20</v>
      </c>
      <c r="J467" s="57">
        <v>508</v>
      </c>
      <c r="K467" s="57">
        <v>467</v>
      </c>
      <c r="L467" s="57">
        <v>467</v>
      </c>
      <c r="M467" s="57">
        <v>468</v>
      </c>
      <c r="N467" s="57">
        <v>440</v>
      </c>
      <c r="O467" s="57">
        <v>430</v>
      </c>
      <c r="P467" s="57">
        <v>457</v>
      </c>
      <c r="Q467" s="57">
        <v>415</v>
      </c>
      <c r="R467" s="57">
        <v>492</v>
      </c>
      <c r="S467" s="57">
        <v>460</v>
      </c>
      <c r="T467" s="57">
        <v>453</v>
      </c>
      <c r="U467" s="57">
        <v>537</v>
      </c>
    </row>
    <row r="468" spans="1:21" x14ac:dyDescent="0.2">
      <c r="A468" s="266" t="s">
        <v>172</v>
      </c>
      <c r="B468" s="267" t="s">
        <v>172</v>
      </c>
      <c r="C468" s="268" t="s">
        <v>172</v>
      </c>
      <c r="D468" s="98" t="s">
        <v>89</v>
      </c>
      <c r="E468" s="54">
        <v>5001686212</v>
      </c>
      <c r="F468" s="56">
        <v>24</v>
      </c>
      <c r="G468" s="54" t="s">
        <v>26</v>
      </c>
      <c r="H468" s="54" t="s">
        <v>84</v>
      </c>
      <c r="I468" s="54">
        <v>20</v>
      </c>
      <c r="J468" s="57">
        <v>508</v>
      </c>
      <c r="K468" s="57">
        <v>467</v>
      </c>
      <c r="L468" s="57">
        <v>467</v>
      </c>
      <c r="M468" s="57">
        <v>468</v>
      </c>
      <c r="N468" s="57">
        <v>440</v>
      </c>
      <c r="O468" s="57">
        <v>430</v>
      </c>
      <c r="P468" s="57">
        <v>457</v>
      </c>
      <c r="Q468" s="57">
        <v>415</v>
      </c>
      <c r="R468" s="57">
        <v>492</v>
      </c>
      <c r="S468" s="57">
        <v>460</v>
      </c>
      <c r="T468" s="57">
        <v>453</v>
      </c>
      <c r="U468" s="57">
        <v>537</v>
      </c>
    </row>
    <row r="469" spans="1:21" x14ac:dyDescent="0.2">
      <c r="A469" s="266" t="s">
        <v>172</v>
      </c>
      <c r="B469" s="267" t="s">
        <v>172</v>
      </c>
      <c r="C469" s="268" t="s">
        <v>172</v>
      </c>
      <c r="D469" s="98" t="s">
        <v>89</v>
      </c>
      <c r="E469" s="54">
        <v>5001724172</v>
      </c>
      <c r="F469" s="56">
        <v>24</v>
      </c>
      <c r="G469" s="54" t="s">
        <v>26</v>
      </c>
      <c r="H469" s="54" t="s">
        <v>84</v>
      </c>
      <c r="I469" s="54">
        <v>20</v>
      </c>
      <c r="J469" s="57">
        <v>710</v>
      </c>
      <c r="K469" s="57">
        <v>643</v>
      </c>
      <c r="L469" s="57">
        <v>618</v>
      </c>
      <c r="M469" s="57">
        <v>579</v>
      </c>
      <c r="N469" s="57">
        <v>531</v>
      </c>
      <c r="O469" s="57">
        <v>500</v>
      </c>
      <c r="P469" s="57">
        <v>530</v>
      </c>
      <c r="Q469" s="57">
        <v>503</v>
      </c>
      <c r="R469" s="57">
        <v>611</v>
      </c>
      <c r="S469" s="57">
        <v>601</v>
      </c>
      <c r="T469" s="57">
        <v>625</v>
      </c>
      <c r="U469" s="57">
        <v>752</v>
      </c>
    </row>
    <row r="470" spans="1:21" x14ac:dyDescent="0.2">
      <c r="A470" s="266" t="s">
        <v>172</v>
      </c>
      <c r="B470" s="267" t="s">
        <v>172</v>
      </c>
      <c r="C470" s="268" t="s">
        <v>172</v>
      </c>
      <c r="D470" s="98" t="s">
        <v>89</v>
      </c>
      <c r="E470" s="54">
        <v>5001724172</v>
      </c>
      <c r="F470" s="56">
        <v>24</v>
      </c>
      <c r="G470" s="54" t="s">
        <v>26</v>
      </c>
      <c r="H470" s="54" t="s">
        <v>84</v>
      </c>
      <c r="I470" s="54">
        <v>20</v>
      </c>
      <c r="J470" s="57">
        <v>710</v>
      </c>
      <c r="K470" s="57">
        <v>643</v>
      </c>
      <c r="L470" s="57">
        <v>618</v>
      </c>
      <c r="M470" s="57">
        <v>579</v>
      </c>
      <c r="N470" s="57">
        <v>531</v>
      </c>
      <c r="O470" s="57">
        <v>500</v>
      </c>
      <c r="P470" s="57">
        <v>530</v>
      </c>
      <c r="Q470" s="57">
        <v>503</v>
      </c>
      <c r="R470" s="57">
        <v>611</v>
      </c>
      <c r="S470" s="57">
        <v>601</v>
      </c>
      <c r="T470" s="57">
        <v>625</v>
      </c>
      <c r="U470" s="57">
        <v>752</v>
      </c>
    </row>
    <row r="471" spans="1:21" x14ac:dyDescent="0.2">
      <c r="A471" s="266" t="s">
        <v>172</v>
      </c>
      <c r="B471" s="267" t="s">
        <v>172</v>
      </c>
      <c r="C471" s="268" t="s">
        <v>172</v>
      </c>
      <c r="D471" s="98" t="s">
        <v>89</v>
      </c>
      <c r="E471" s="54">
        <v>5001743244</v>
      </c>
      <c r="F471" s="56">
        <v>24</v>
      </c>
      <c r="G471" s="54" t="s">
        <v>26</v>
      </c>
      <c r="H471" s="54" t="s">
        <v>84</v>
      </c>
      <c r="I471" s="54">
        <v>20</v>
      </c>
      <c r="J471" s="57">
        <v>329</v>
      </c>
      <c r="K471" s="57">
        <v>331</v>
      </c>
      <c r="L471" s="57">
        <v>240</v>
      </c>
      <c r="M471" s="57">
        <v>180</v>
      </c>
      <c r="N471" s="57">
        <v>114</v>
      </c>
      <c r="O471" s="57">
        <v>86</v>
      </c>
      <c r="P471" s="57">
        <v>66</v>
      </c>
      <c r="Q471" s="57">
        <v>86</v>
      </c>
      <c r="R471" s="57">
        <v>126</v>
      </c>
      <c r="S471" s="57">
        <v>207</v>
      </c>
      <c r="T471" s="57">
        <v>232</v>
      </c>
      <c r="U471" s="57">
        <v>317</v>
      </c>
    </row>
    <row r="472" spans="1:21" x14ac:dyDescent="0.2">
      <c r="A472" s="266" t="s">
        <v>172</v>
      </c>
      <c r="B472" s="267" t="s">
        <v>172</v>
      </c>
      <c r="C472" s="268" t="s">
        <v>172</v>
      </c>
      <c r="D472" s="98" t="s">
        <v>89</v>
      </c>
      <c r="E472" s="54">
        <v>5001743244</v>
      </c>
      <c r="F472" s="56">
        <v>24</v>
      </c>
      <c r="G472" s="54" t="s">
        <v>26</v>
      </c>
      <c r="H472" s="54" t="s">
        <v>84</v>
      </c>
      <c r="I472" s="54">
        <v>20</v>
      </c>
      <c r="J472" s="57">
        <v>329</v>
      </c>
      <c r="K472" s="57">
        <v>331</v>
      </c>
      <c r="L472" s="57">
        <v>240</v>
      </c>
      <c r="M472" s="57">
        <v>180</v>
      </c>
      <c r="N472" s="57">
        <v>114</v>
      </c>
      <c r="O472" s="57">
        <v>86</v>
      </c>
      <c r="P472" s="57">
        <v>66</v>
      </c>
      <c r="Q472" s="57">
        <v>86</v>
      </c>
      <c r="R472" s="57">
        <v>126</v>
      </c>
      <c r="S472" s="57">
        <v>207</v>
      </c>
      <c r="T472" s="57">
        <v>232</v>
      </c>
      <c r="U472" s="57">
        <v>317</v>
      </c>
    </row>
    <row r="473" spans="1:21" x14ac:dyDescent="0.2">
      <c r="A473" s="266" t="s">
        <v>172</v>
      </c>
      <c r="B473" s="267" t="s">
        <v>172</v>
      </c>
      <c r="C473" s="268" t="s">
        <v>172</v>
      </c>
      <c r="D473" s="98" t="s">
        <v>89</v>
      </c>
      <c r="E473" s="54">
        <v>5001762353</v>
      </c>
      <c r="F473" s="56">
        <v>24</v>
      </c>
      <c r="G473" s="54" t="s">
        <v>26</v>
      </c>
      <c r="H473" s="54" t="s">
        <v>84</v>
      </c>
      <c r="I473" s="54">
        <v>20</v>
      </c>
      <c r="J473" s="57">
        <v>52</v>
      </c>
      <c r="K473" s="57">
        <v>48</v>
      </c>
      <c r="L473" s="57">
        <v>50</v>
      </c>
      <c r="M473" s="57">
        <v>51</v>
      </c>
      <c r="N473" s="57">
        <v>52</v>
      </c>
      <c r="O473" s="57">
        <v>53</v>
      </c>
      <c r="P473" s="57">
        <v>102</v>
      </c>
      <c r="Q473" s="57">
        <v>681</v>
      </c>
      <c r="R473" s="57">
        <v>419</v>
      </c>
      <c r="S473" s="57">
        <v>1280</v>
      </c>
      <c r="T473" s="57">
        <v>2736</v>
      </c>
      <c r="U473" s="57">
        <v>4566</v>
      </c>
    </row>
    <row r="474" spans="1:21" x14ac:dyDescent="0.2">
      <c r="A474" s="266" t="s">
        <v>172</v>
      </c>
      <c r="B474" s="267" t="s">
        <v>172</v>
      </c>
      <c r="C474" s="268" t="s">
        <v>172</v>
      </c>
      <c r="D474" s="98" t="s">
        <v>89</v>
      </c>
      <c r="E474" s="54">
        <v>5001762353</v>
      </c>
      <c r="F474" s="56">
        <v>24</v>
      </c>
      <c r="G474" s="54" t="s">
        <v>26</v>
      </c>
      <c r="H474" s="54" t="s">
        <v>84</v>
      </c>
      <c r="I474" s="54">
        <v>20</v>
      </c>
      <c r="J474" s="57">
        <v>52</v>
      </c>
      <c r="K474" s="57">
        <v>48</v>
      </c>
      <c r="L474" s="57">
        <v>50</v>
      </c>
      <c r="M474" s="57">
        <v>51</v>
      </c>
      <c r="N474" s="57">
        <v>52</v>
      </c>
      <c r="O474" s="57">
        <v>53</v>
      </c>
      <c r="P474" s="57">
        <v>102</v>
      </c>
      <c r="Q474" s="57">
        <v>681</v>
      </c>
      <c r="R474" s="57">
        <v>419</v>
      </c>
      <c r="S474" s="57">
        <v>1280</v>
      </c>
      <c r="T474" s="57">
        <v>2736</v>
      </c>
      <c r="U474" s="57">
        <v>4566</v>
      </c>
    </row>
    <row r="475" spans="1:21" x14ac:dyDescent="0.2">
      <c r="A475" s="266" t="s">
        <v>172</v>
      </c>
      <c r="B475" s="267" t="s">
        <v>172</v>
      </c>
      <c r="C475" s="268" t="s">
        <v>172</v>
      </c>
      <c r="D475" s="98" t="s">
        <v>89</v>
      </c>
      <c r="E475" s="54">
        <v>5001773135</v>
      </c>
      <c r="F475" s="56">
        <v>24</v>
      </c>
      <c r="G475" s="54" t="s">
        <v>19</v>
      </c>
      <c r="H475" s="54" t="s">
        <v>84</v>
      </c>
      <c r="I475" s="54">
        <v>20</v>
      </c>
      <c r="J475" s="57"/>
      <c r="K475" s="57"/>
      <c r="L475" s="57"/>
      <c r="M475" s="57"/>
      <c r="N475" s="57">
        <v>1</v>
      </c>
      <c r="O475" s="57"/>
      <c r="P475" s="57"/>
      <c r="Q475" s="57"/>
      <c r="R475" s="57">
        <v>1</v>
      </c>
      <c r="S475" s="57"/>
      <c r="T475" s="57"/>
      <c r="U475" s="57">
        <v>1</v>
      </c>
    </row>
    <row r="476" spans="1:21" x14ac:dyDescent="0.2">
      <c r="A476" s="266" t="s">
        <v>172</v>
      </c>
      <c r="B476" s="267" t="s">
        <v>172</v>
      </c>
      <c r="C476" s="268" t="s">
        <v>172</v>
      </c>
      <c r="D476" s="98" t="s">
        <v>89</v>
      </c>
      <c r="E476" s="54">
        <v>5001773135</v>
      </c>
      <c r="F476" s="56">
        <v>24</v>
      </c>
      <c r="G476" s="54" t="s">
        <v>19</v>
      </c>
      <c r="H476" s="54" t="s">
        <v>84</v>
      </c>
      <c r="I476" s="54">
        <v>20</v>
      </c>
      <c r="J476" s="57"/>
      <c r="K476" s="57"/>
      <c r="L476" s="57"/>
      <c r="M476" s="57"/>
      <c r="N476" s="57">
        <v>1</v>
      </c>
      <c r="O476" s="57"/>
      <c r="P476" s="57"/>
      <c r="Q476" s="57"/>
      <c r="R476" s="57">
        <v>1</v>
      </c>
      <c r="S476" s="57"/>
      <c r="T476" s="57"/>
      <c r="U476" s="57">
        <v>1</v>
      </c>
    </row>
    <row r="477" spans="1:21" x14ac:dyDescent="0.2">
      <c r="A477" s="266" t="s">
        <v>172</v>
      </c>
      <c r="B477" s="267" t="s">
        <v>172</v>
      </c>
      <c r="C477" s="268" t="s">
        <v>172</v>
      </c>
      <c r="D477" s="98" t="s">
        <v>89</v>
      </c>
      <c r="E477" s="54">
        <v>5001814363</v>
      </c>
      <c r="F477" s="56">
        <v>24</v>
      </c>
      <c r="G477" s="54" t="s">
        <v>26</v>
      </c>
      <c r="H477" s="54" t="s">
        <v>84</v>
      </c>
      <c r="I477" s="54">
        <v>20</v>
      </c>
      <c r="J477" s="57">
        <v>34</v>
      </c>
      <c r="K477" s="57">
        <v>30</v>
      </c>
      <c r="L477" s="57">
        <v>31</v>
      </c>
      <c r="M477" s="57">
        <v>34</v>
      </c>
      <c r="N477" s="57">
        <v>30</v>
      </c>
      <c r="O477" s="57">
        <v>32</v>
      </c>
      <c r="P477" s="57">
        <v>33</v>
      </c>
      <c r="Q477" s="57">
        <v>32</v>
      </c>
      <c r="R477" s="57">
        <v>33</v>
      </c>
      <c r="S477" s="57">
        <v>31</v>
      </c>
      <c r="T477" s="57">
        <v>31</v>
      </c>
      <c r="U477" s="57">
        <v>33</v>
      </c>
    </row>
    <row r="478" spans="1:21" x14ac:dyDescent="0.2">
      <c r="A478" s="266" t="s">
        <v>172</v>
      </c>
      <c r="B478" s="267" t="s">
        <v>172</v>
      </c>
      <c r="C478" s="268" t="s">
        <v>172</v>
      </c>
      <c r="D478" s="98" t="s">
        <v>89</v>
      </c>
      <c r="E478" s="54">
        <v>5001814363</v>
      </c>
      <c r="F478" s="56">
        <v>24</v>
      </c>
      <c r="G478" s="54" t="s">
        <v>26</v>
      </c>
      <c r="H478" s="54" t="s">
        <v>84</v>
      </c>
      <c r="I478" s="54">
        <v>20</v>
      </c>
      <c r="J478" s="57">
        <v>34</v>
      </c>
      <c r="K478" s="57">
        <v>30</v>
      </c>
      <c r="L478" s="57">
        <v>31</v>
      </c>
      <c r="M478" s="57">
        <v>34</v>
      </c>
      <c r="N478" s="57">
        <v>30</v>
      </c>
      <c r="O478" s="57">
        <v>32</v>
      </c>
      <c r="P478" s="57">
        <v>33</v>
      </c>
      <c r="Q478" s="57">
        <v>32</v>
      </c>
      <c r="R478" s="57">
        <v>33</v>
      </c>
      <c r="S478" s="57">
        <v>31</v>
      </c>
      <c r="T478" s="57">
        <v>31</v>
      </c>
      <c r="U478" s="57">
        <v>33</v>
      </c>
    </row>
    <row r="479" spans="1:21" x14ac:dyDescent="0.2">
      <c r="A479" s="266" t="s">
        <v>172</v>
      </c>
      <c r="B479" s="267" t="s">
        <v>172</v>
      </c>
      <c r="C479" s="268" t="s">
        <v>172</v>
      </c>
      <c r="D479" s="98" t="s">
        <v>89</v>
      </c>
      <c r="E479" s="54">
        <v>5001817215</v>
      </c>
      <c r="F479" s="56">
        <v>24</v>
      </c>
      <c r="G479" s="54" t="s">
        <v>26</v>
      </c>
      <c r="H479" s="54" t="s">
        <v>84</v>
      </c>
      <c r="I479" s="54">
        <v>20</v>
      </c>
      <c r="J479" s="57">
        <v>861</v>
      </c>
      <c r="K479" s="57">
        <v>741</v>
      </c>
      <c r="L479" s="57">
        <v>707</v>
      </c>
      <c r="M479" s="57">
        <v>754</v>
      </c>
      <c r="N479" s="57">
        <v>656</v>
      </c>
      <c r="O479" s="57">
        <v>668</v>
      </c>
      <c r="P479" s="57">
        <v>720</v>
      </c>
      <c r="Q479" s="57">
        <v>649</v>
      </c>
      <c r="R479" s="57">
        <v>705</v>
      </c>
      <c r="S479" s="57">
        <v>682</v>
      </c>
      <c r="T479" s="57">
        <v>968</v>
      </c>
      <c r="U479" s="57">
        <v>1146</v>
      </c>
    </row>
    <row r="480" spans="1:21" x14ac:dyDescent="0.2">
      <c r="A480" s="266" t="s">
        <v>172</v>
      </c>
      <c r="B480" s="267" t="s">
        <v>172</v>
      </c>
      <c r="C480" s="268" t="s">
        <v>172</v>
      </c>
      <c r="D480" s="98" t="s">
        <v>89</v>
      </c>
      <c r="E480" s="54">
        <v>5001817215</v>
      </c>
      <c r="F480" s="56">
        <v>24</v>
      </c>
      <c r="G480" s="54" t="s">
        <v>26</v>
      </c>
      <c r="H480" s="54" t="s">
        <v>84</v>
      </c>
      <c r="I480" s="54">
        <v>20</v>
      </c>
      <c r="J480" s="57">
        <v>861</v>
      </c>
      <c r="K480" s="57">
        <v>741</v>
      </c>
      <c r="L480" s="57">
        <v>707</v>
      </c>
      <c r="M480" s="57">
        <v>754</v>
      </c>
      <c r="N480" s="57">
        <v>656</v>
      </c>
      <c r="O480" s="57">
        <v>668</v>
      </c>
      <c r="P480" s="57">
        <v>720</v>
      </c>
      <c r="Q480" s="57">
        <v>649</v>
      </c>
      <c r="R480" s="57">
        <v>705</v>
      </c>
      <c r="S480" s="57">
        <v>682</v>
      </c>
      <c r="T480" s="57">
        <v>968</v>
      </c>
      <c r="U480" s="57">
        <v>1146</v>
      </c>
    </row>
    <row r="481" spans="1:21" x14ac:dyDescent="0.2">
      <c r="A481" s="266" t="s">
        <v>172</v>
      </c>
      <c r="B481" s="267" t="s">
        <v>172</v>
      </c>
      <c r="C481" s="268" t="s">
        <v>172</v>
      </c>
      <c r="D481" s="98" t="s">
        <v>89</v>
      </c>
      <c r="E481" s="54">
        <v>5001817235</v>
      </c>
      <c r="F481" s="55">
        <v>25</v>
      </c>
      <c r="G481" s="54" t="s">
        <v>25</v>
      </c>
      <c r="H481" s="54" t="s">
        <v>84</v>
      </c>
      <c r="I481" s="54">
        <v>20</v>
      </c>
      <c r="J481" s="57">
        <v>1490</v>
      </c>
      <c r="K481" s="57">
        <v>1290</v>
      </c>
      <c r="L481" s="57">
        <v>1290</v>
      </c>
      <c r="M481" s="57">
        <v>4660</v>
      </c>
      <c r="N481" s="57">
        <v>4150</v>
      </c>
      <c r="O481" s="57">
        <v>6080</v>
      </c>
      <c r="P481" s="57">
        <v>5393</v>
      </c>
      <c r="Q481" s="57">
        <v>3388</v>
      </c>
      <c r="R481" s="57">
        <v>4111</v>
      </c>
      <c r="S481" s="57">
        <v>2000</v>
      </c>
      <c r="T481" s="57">
        <v>1260</v>
      </c>
      <c r="U481" s="57">
        <v>1418</v>
      </c>
    </row>
    <row r="482" spans="1:21" x14ac:dyDescent="0.2">
      <c r="A482" s="266" t="s">
        <v>172</v>
      </c>
      <c r="B482" s="267" t="s">
        <v>172</v>
      </c>
      <c r="C482" s="268" t="s">
        <v>172</v>
      </c>
      <c r="D482" s="98" t="s">
        <v>89</v>
      </c>
      <c r="E482" s="54">
        <v>5001817235</v>
      </c>
      <c r="F482" s="55">
        <v>25</v>
      </c>
      <c r="G482" s="54" t="s">
        <v>25</v>
      </c>
      <c r="H482" s="54" t="s">
        <v>84</v>
      </c>
      <c r="I482" s="54">
        <v>20</v>
      </c>
      <c r="J482" s="57">
        <v>1490</v>
      </c>
      <c r="K482" s="57">
        <v>1290</v>
      </c>
      <c r="L482" s="57">
        <v>1290</v>
      </c>
      <c r="M482" s="57">
        <v>4660</v>
      </c>
      <c r="N482" s="57">
        <v>4150</v>
      </c>
      <c r="O482" s="57">
        <v>6080</v>
      </c>
      <c r="P482" s="57">
        <v>5393</v>
      </c>
      <c r="Q482" s="57">
        <v>3388</v>
      </c>
      <c r="R482" s="57">
        <v>4111</v>
      </c>
      <c r="S482" s="57">
        <v>2000</v>
      </c>
      <c r="T482" s="57">
        <v>1260</v>
      </c>
      <c r="U482" s="57">
        <v>1418</v>
      </c>
    </row>
    <row r="483" spans="1:21" x14ac:dyDescent="0.2">
      <c r="A483" s="266" t="s">
        <v>172</v>
      </c>
      <c r="B483" s="267" t="s">
        <v>172</v>
      </c>
      <c r="C483" s="268" t="s">
        <v>172</v>
      </c>
      <c r="D483" s="98" t="s">
        <v>89</v>
      </c>
      <c r="E483" s="54">
        <v>5001882098</v>
      </c>
      <c r="F483" s="56">
        <v>24</v>
      </c>
      <c r="G483" s="54" t="s">
        <v>26</v>
      </c>
      <c r="H483" s="54" t="s">
        <v>84</v>
      </c>
      <c r="I483" s="54">
        <v>20</v>
      </c>
      <c r="J483" s="57">
        <v>108</v>
      </c>
      <c r="K483" s="57">
        <v>95</v>
      </c>
      <c r="L483" s="57">
        <v>94</v>
      </c>
      <c r="M483" s="57">
        <v>108</v>
      </c>
      <c r="N483" s="57">
        <v>95</v>
      </c>
      <c r="O483" s="57">
        <v>99</v>
      </c>
      <c r="P483" s="57">
        <v>108</v>
      </c>
      <c r="Q483" s="57">
        <v>98</v>
      </c>
      <c r="R483" s="57">
        <v>105</v>
      </c>
      <c r="S483" s="57">
        <v>98</v>
      </c>
      <c r="T483" s="57">
        <v>95</v>
      </c>
      <c r="U483" s="57">
        <v>107</v>
      </c>
    </row>
    <row r="484" spans="1:21" x14ac:dyDescent="0.2">
      <c r="A484" s="266" t="s">
        <v>172</v>
      </c>
      <c r="B484" s="267" t="s">
        <v>172</v>
      </c>
      <c r="C484" s="268" t="s">
        <v>172</v>
      </c>
      <c r="D484" s="98" t="s">
        <v>89</v>
      </c>
      <c r="E484" s="54">
        <v>5001882098</v>
      </c>
      <c r="F484" s="56">
        <v>24</v>
      </c>
      <c r="G484" s="54" t="s">
        <v>26</v>
      </c>
      <c r="H484" s="54" t="s">
        <v>84</v>
      </c>
      <c r="I484" s="54">
        <v>20</v>
      </c>
      <c r="J484" s="57">
        <v>108</v>
      </c>
      <c r="K484" s="57">
        <v>95</v>
      </c>
      <c r="L484" s="57">
        <v>94</v>
      </c>
      <c r="M484" s="57">
        <v>108</v>
      </c>
      <c r="N484" s="57">
        <v>95</v>
      </c>
      <c r="O484" s="57">
        <v>99</v>
      </c>
      <c r="P484" s="57">
        <v>108</v>
      </c>
      <c r="Q484" s="57">
        <v>98</v>
      </c>
      <c r="R484" s="57">
        <v>105</v>
      </c>
      <c r="S484" s="57">
        <v>98</v>
      </c>
      <c r="T484" s="57">
        <v>95</v>
      </c>
      <c r="U484" s="57">
        <v>107</v>
      </c>
    </row>
    <row r="485" spans="1:21" x14ac:dyDescent="0.2">
      <c r="A485" s="266" t="s">
        <v>172</v>
      </c>
      <c r="B485" s="267" t="s">
        <v>172</v>
      </c>
      <c r="C485" s="268" t="s">
        <v>172</v>
      </c>
      <c r="D485" s="98" t="s">
        <v>89</v>
      </c>
      <c r="E485" s="54">
        <v>5001915259</v>
      </c>
      <c r="F485" s="56">
        <v>24</v>
      </c>
      <c r="G485" s="54" t="s">
        <v>26</v>
      </c>
      <c r="H485" s="54" t="s">
        <v>84</v>
      </c>
      <c r="I485" s="54">
        <v>20</v>
      </c>
      <c r="J485" s="57"/>
      <c r="K485" s="57"/>
      <c r="L485" s="57"/>
      <c r="M485" s="57"/>
      <c r="N485" s="57">
        <v>1</v>
      </c>
      <c r="O485" s="57"/>
      <c r="P485" s="57"/>
      <c r="Q485" s="57"/>
      <c r="R485" s="57">
        <v>1</v>
      </c>
      <c r="S485" s="57"/>
      <c r="T485" s="57"/>
      <c r="U485" s="57"/>
    </row>
    <row r="486" spans="1:21" x14ac:dyDescent="0.2">
      <c r="A486" s="266" t="s">
        <v>172</v>
      </c>
      <c r="B486" s="267" t="s">
        <v>172</v>
      </c>
      <c r="C486" s="268" t="s">
        <v>172</v>
      </c>
      <c r="D486" s="98" t="s">
        <v>89</v>
      </c>
      <c r="E486" s="54">
        <v>5001915259</v>
      </c>
      <c r="F486" s="56">
        <v>24</v>
      </c>
      <c r="G486" s="54" t="s">
        <v>26</v>
      </c>
      <c r="H486" s="54" t="s">
        <v>84</v>
      </c>
      <c r="I486" s="54">
        <v>20</v>
      </c>
      <c r="J486" s="57"/>
      <c r="K486" s="57"/>
      <c r="L486" s="57"/>
      <c r="M486" s="57"/>
      <c r="N486" s="57">
        <v>1</v>
      </c>
      <c r="O486" s="57"/>
      <c r="P486" s="57"/>
      <c r="Q486" s="57"/>
      <c r="R486" s="57">
        <v>1</v>
      </c>
      <c r="S486" s="57"/>
      <c r="T486" s="57"/>
      <c r="U486" s="57"/>
    </row>
    <row r="487" spans="1:21" x14ac:dyDescent="0.2">
      <c r="A487" s="266" t="s">
        <v>172</v>
      </c>
      <c r="B487" s="267" t="s">
        <v>172</v>
      </c>
      <c r="C487" s="268" t="s">
        <v>172</v>
      </c>
      <c r="D487" s="98" t="s">
        <v>89</v>
      </c>
      <c r="E487" s="54">
        <v>5002021497</v>
      </c>
      <c r="F487" s="56">
        <v>24</v>
      </c>
      <c r="G487" s="54" t="s">
        <v>26</v>
      </c>
      <c r="H487" s="54" t="s">
        <v>84</v>
      </c>
      <c r="I487" s="54">
        <v>20</v>
      </c>
      <c r="J487" s="57">
        <v>1511</v>
      </c>
      <c r="K487" s="57">
        <v>1373</v>
      </c>
      <c r="L487" s="57">
        <v>1367</v>
      </c>
      <c r="M487" s="57">
        <v>1091</v>
      </c>
      <c r="N487" s="57">
        <v>982</v>
      </c>
      <c r="O487" s="57">
        <v>939</v>
      </c>
      <c r="P487" s="57">
        <v>836</v>
      </c>
      <c r="Q487" s="57">
        <v>895</v>
      </c>
      <c r="R487" s="57">
        <v>1174</v>
      </c>
      <c r="S487" s="57">
        <v>1237</v>
      </c>
      <c r="T487" s="57">
        <v>1436</v>
      </c>
      <c r="U487" s="57">
        <v>1548</v>
      </c>
    </row>
    <row r="488" spans="1:21" x14ac:dyDescent="0.2">
      <c r="A488" s="266" t="s">
        <v>172</v>
      </c>
      <c r="B488" s="267" t="s">
        <v>172</v>
      </c>
      <c r="C488" s="268" t="s">
        <v>172</v>
      </c>
      <c r="D488" s="98" t="s">
        <v>89</v>
      </c>
      <c r="E488" s="54">
        <v>5002021497</v>
      </c>
      <c r="F488" s="56">
        <v>24</v>
      </c>
      <c r="G488" s="54" t="s">
        <v>26</v>
      </c>
      <c r="H488" s="54" t="s">
        <v>84</v>
      </c>
      <c r="I488" s="54">
        <v>20</v>
      </c>
      <c r="J488" s="57">
        <v>1511</v>
      </c>
      <c r="K488" s="57">
        <v>1373</v>
      </c>
      <c r="L488" s="57">
        <v>1367</v>
      </c>
      <c r="M488" s="57">
        <v>1091</v>
      </c>
      <c r="N488" s="57">
        <v>982</v>
      </c>
      <c r="O488" s="57">
        <v>939</v>
      </c>
      <c r="P488" s="57">
        <v>836</v>
      </c>
      <c r="Q488" s="57">
        <v>895</v>
      </c>
      <c r="R488" s="57">
        <v>1174</v>
      </c>
      <c r="S488" s="57">
        <v>1237</v>
      </c>
      <c r="T488" s="57">
        <v>1436</v>
      </c>
      <c r="U488" s="57">
        <v>1548</v>
      </c>
    </row>
    <row r="489" spans="1:21" x14ac:dyDescent="0.2">
      <c r="A489" s="266" t="s">
        <v>172</v>
      </c>
      <c r="B489" s="267" t="s">
        <v>172</v>
      </c>
      <c r="C489" s="268" t="s">
        <v>172</v>
      </c>
      <c r="D489" s="98" t="s">
        <v>89</v>
      </c>
      <c r="E489" s="54">
        <v>5002045477</v>
      </c>
      <c r="F489" s="56">
        <v>24</v>
      </c>
      <c r="G489" s="54" t="s">
        <v>26</v>
      </c>
      <c r="H489" s="54" t="s">
        <v>84</v>
      </c>
      <c r="I489" s="54">
        <v>20</v>
      </c>
      <c r="J489" s="57">
        <v>808</v>
      </c>
      <c r="K489" s="57">
        <v>769</v>
      </c>
      <c r="L489" s="57">
        <v>806</v>
      </c>
      <c r="M489" s="57">
        <v>669</v>
      </c>
      <c r="N489" s="57">
        <v>569</v>
      </c>
      <c r="O489" s="57">
        <v>597</v>
      </c>
      <c r="P489" s="57">
        <v>450</v>
      </c>
      <c r="Q489" s="57">
        <v>441</v>
      </c>
      <c r="R489" s="57">
        <v>592</v>
      </c>
      <c r="S489" s="57">
        <v>655</v>
      </c>
      <c r="T489" s="57">
        <v>730</v>
      </c>
      <c r="U489" s="57">
        <v>860</v>
      </c>
    </row>
    <row r="490" spans="1:21" x14ac:dyDescent="0.2">
      <c r="A490" s="266" t="s">
        <v>172</v>
      </c>
      <c r="B490" s="267" t="s">
        <v>172</v>
      </c>
      <c r="C490" s="268" t="s">
        <v>172</v>
      </c>
      <c r="D490" s="98" t="s">
        <v>89</v>
      </c>
      <c r="E490" s="54">
        <v>5002045477</v>
      </c>
      <c r="F490" s="56">
        <v>24</v>
      </c>
      <c r="G490" s="54" t="s">
        <v>26</v>
      </c>
      <c r="H490" s="54" t="s">
        <v>84</v>
      </c>
      <c r="I490" s="54">
        <v>20</v>
      </c>
      <c r="J490" s="57">
        <v>808</v>
      </c>
      <c r="K490" s="57">
        <v>769</v>
      </c>
      <c r="L490" s="57">
        <v>806</v>
      </c>
      <c r="M490" s="57">
        <v>669</v>
      </c>
      <c r="N490" s="57">
        <v>569</v>
      </c>
      <c r="O490" s="57">
        <v>597</v>
      </c>
      <c r="P490" s="57">
        <v>450</v>
      </c>
      <c r="Q490" s="57">
        <v>441</v>
      </c>
      <c r="R490" s="57">
        <v>592</v>
      </c>
      <c r="S490" s="57">
        <v>655</v>
      </c>
      <c r="T490" s="57">
        <v>730</v>
      </c>
      <c r="U490" s="57">
        <v>860</v>
      </c>
    </row>
    <row r="491" spans="1:21" x14ac:dyDescent="0.2">
      <c r="A491" s="266" t="s">
        <v>172</v>
      </c>
      <c r="B491" s="267" t="s">
        <v>172</v>
      </c>
      <c r="C491" s="268" t="s">
        <v>172</v>
      </c>
      <c r="D491" s="98" t="s">
        <v>89</v>
      </c>
      <c r="E491" s="54">
        <v>5002057568</v>
      </c>
      <c r="F491" s="56">
        <v>24</v>
      </c>
      <c r="G491" s="54" t="s">
        <v>26</v>
      </c>
      <c r="H491" s="54" t="s">
        <v>84</v>
      </c>
      <c r="I491" s="54">
        <v>20</v>
      </c>
      <c r="J491" s="57">
        <v>917</v>
      </c>
      <c r="K491" s="57">
        <v>702</v>
      </c>
      <c r="L491" s="57">
        <v>537</v>
      </c>
      <c r="M491" s="57">
        <v>510</v>
      </c>
      <c r="N491" s="57">
        <v>407</v>
      </c>
      <c r="O491" s="57">
        <v>385</v>
      </c>
      <c r="P491" s="57">
        <v>393</v>
      </c>
      <c r="Q491" s="57">
        <v>409</v>
      </c>
      <c r="R491" s="57">
        <v>518</v>
      </c>
      <c r="S491" s="57">
        <v>570</v>
      </c>
      <c r="T491" s="57">
        <v>686</v>
      </c>
      <c r="U491" s="57">
        <v>994</v>
      </c>
    </row>
    <row r="492" spans="1:21" x14ac:dyDescent="0.2">
      <c r="A492" s="266" t="s">
        <v>172</v>
      </c>
      <c r="B492" s="267" t="s">
        <v>172</v>
      </c>
      <c r="C492" s="268" t="s">
        <v>172</v>
      </c>
      <c r="D492" s="98" t="s">
        <v>89</v>
      </c>
      <c r="E492" s="54">
        <v>5002057568</v>
      </c>
      <c r="F492" s="56">
        <v>24</v>
      </c>
      <c r="G492" s="54" t="s">
        <v>26</v>
      </c>
      <c r="H492" s="54" t="s">
        <v>84</v>
      </c>
      <c r="I492" s="54">
        <v>20</v>
      </c>
      <c r="J492" s="57">
        <v>917</v>
      </c>
      <c r="K492" s="57">
        <v>702</v>
      </c>
      <c r="L492" s="57">
        <v>537</v>
      </c>
      <c r="M492" s="57">
        <v>510</v>
      </c>
      <c r="N492" s="57">
        <v>407</v>
      </c>
      <c r="O492" s="57">
        <v>385</v>
      </c>
      <c r="P492" s="57">
        <v>393</v>
      </c>
      <c r="Q492" s="57">
        <v>409</v>
      </c>
      <c r="R492" s="57">
        <v>518</v>
      </c>
      <c r="S492" s="57">
        <v>570</v>
      </c>
      <c r="T492" s="57">
        <v>686</v>
      </c>
      <c r="U492" s="57">
        <v>994</v>
      </c>
    </row>
    <row r="493" spans="1:21" x14ac:dyDescent="0.2">
      <c r="A493" s="266" t="s">
        <v>172</v>
      </c>
      <c r="B493" s="267" t="s">
        <v>172</v>
      </c>
      <c r="C493" s="268" t="s">
        <v>172</v>
      </c>
      <c r="D493" s="98" t="s">
        <v>89</v>
      </c>
      <c r="E493" s="54">
        <v>5002071602</v>
      </c>
      <c r="F493" s="56">
        <v>24</v>
      </c>
      <c r="G493" s="54" t="s">
        <v>26</v>
      </c>
      <c r="H493" s="54" t="s">
        <v>84</v>
      </c>
      <c r="I493" s="54">
        <v>20</v>
      </c>
      <c r="J493" s="57"/>
      <c r="K493" s="57"/>
      <c r="L493" s="57">
        <v>1</v>
      </c>
      <c r="M493" s="57"/>
      <c r="N493" s="57">
        <v>1</v>
      </c>
      <c r="O493" s="57">
        <v>1</v>
      </c>
      <c r="P493" s="57">
        <v>1</v>
      </c>
      <c r="Q493" s="57"/>
      <c r="R493" s="57">
        <v>1</v>
      </c>
      <c r="S493" s="57">
        <v>1</v>
      </c>
      <c r="T493" s="57"/>
      <c r="U493" s="57"/>
    </row>
    <row r="494" spans="1:21" x14ac:dyDescent="0.2">
      <c r="A494" s="266" t="s">
        <v>172</v>
      </c>
      <c r="B494" s="267" t="s">
        <v>172</v>
      </c>
      <c r="C494" s="268" t="s">
        <v>172</v>
      </c>
      <c r="D494" s="98" t="s">
        <v>89</v>
      </c>
      <c r="E494" s="54">
        <v>5002071602</v>
      </c>
      <c r="F494" s="56">
        <v>24</v>
      </c>
      <c r="G494" s="54" t="s">
        <v>26</v>
      </c>
      <c r="H494" s="54" t="s">
        <v>84</v>
      </c>
      <c r="I494" s="54">
        <v>20</v>
      </c>
      <c r="J494" s="57"/>
      <c r="K494" s="57"/>
      <c r="L494" s="57">
        <v>1</v>
      </c>
      <c r="M494" s="57"/>
      <c r="N494" s="57">
        <v>1</v>
      </c>
      <c r="O494" s="57">
        <v>1</v>
      </c>
      <c r="P494" s="57">
        <v>1</v>
      </c>
      <c r="Q494" s="57"/>
      <c r="R494" s="57">
        <v>1</v>
      </c>
      <c r="S494" s="57">
        <v>1</v>
      </c>
      <c r="T494" s="57"/>
      <c r="U494" s="57"/>
    </row>
    <row r="495" spans="1:21" x14ac:dyDescent="0.2">
      <c r="A495" s="266" t="s">
        <v>172</v>
      </c>
      <c r="B495" s="267" t="s">
        <v>172</v>
      </c>
      <c r="C495" s="268" t="s">
        <v>172</v>
      </c>
      <c r="D495" s="98" t="s">
        <v>89</v>
      </c>
      <c r="E495" s="54">
        <v>5000186432</v>
      </c>
      <c r="F495" s="56">
        <v>24</v>
      </c>
      <c r="G495" s="54" t="s">
        <v>19</v>
      </c>
      <c r="H495" s="54" t="s">
        <v>84</v>
      </c>
      <c r="I495" s="54">
        <v>20</v>
      </c>
      <c r="J495" s="57">
        <v>804</v>
      </c>
      <c r="K495" s="57">
        <v>742</v>
      </c>
      <c r="L495" s="57">
        <v>767</v>
      </c>
      <c r="M495" s="57">
        <v>651</v>
      </c>
      <c r="N495" s="57">
        <v>630</v>
      </c>
      <c r="O495" s="57">
        <v>645</v>
      </c>
      <c r="P495" s="57">
        <v>601</v>
      </c>
      <c r="Q495" s="57">
        <v>608</v>
      </c>
      <c r="R495" s="57">
        <v>733</v>
      </c>
      <c r="S495" s="57">
        <v>713</v>
      </c>
      <c r="T495" s="57">
        <v>789</v>
      </c>
      <c r="U495" s="57">
        <v>826</v>
      </c>
    </row>
    <row r="496" spans="1:21" x14ac:dyDescent="0.2">
      <c r="A496" s="266" t="s">
        <v>172</v>
      </c>
      <c r="B496" s="267" t="s">
        <v>172</v>
      </c>
      <c r="C496" s="268" t="s">
        <v>172</v>
      </c>
      <c r="D496" s="98" t="s">
        <v>89</v>
      </c>
      <c r="E496" s="54">
        <v>5000186432</v>
      </c>
      <c r="F496" s="56">
        <v>24</v>
      </c>
      <c r="G496" s="54" t="s">
        <v>19</v>
      </c>
      <c r="H496" s="54" t="s">
        <v>84</v>
      </c>
      <c r="I496" s="54">
        <v>20</v>
      </c>
      <c r="J496" s="57">
        <v>804</v>
      </c>
      <c r="K496" s="57">
        <v>742</v>
      </c>
      <c r="L496" s="57">
        <v>767</v>
      </c>
      <c r="M496" s="57">
        <v>651</v>
      </c>
      <c r="N496" s="57">
        <v>630</v>
      </c>
      <c r="O496" s="57">
        <v>645</v>
      </c>
      <c r="P496" s="57">
        <v>601</v>
      </c>
      <c r="Q496" s="57">
        <v>608</v>
      </c>
      <c r="R496" s="57">
        <v>733</v>
      </c>
      <c r="S496" s="57">
        <v>713</v>
      </c>
      <c r="T496" s="57">
        <v>789</v>
      </c>
      <c r="U496" s="57">
        <v>826</v>
      </c>
    </row>
    <row r="497" spans="1:21" x14ac:dyDescent="0.2">
      <c r="A497" s="266" t="s">
        <v>172</v>
      </c>
      <c r="B497" s="267" t="s">
        <v>172</v>
      </c>
      <c r="C497" s="268" t="s">
        <v>172</v>
      </c>
      <c r="D497" s="98" t="s">
        <v>89</v>
      </c>
      <c r="E497" s="54">
        <v>5000886879</v>
      </c>
      <c r="F497" s="56">
        <v>24</v>
      </c>
      <c r="G497" s="54" t="s">
        <v>26</v>
      </c>
      <c r="H497" s="54" t="s">
        <v>84</v>
      </c>
      <c r="I497" s="54">
        <v>20</v>
      </c>
      <c r="J497" s="57">
        <v>2382</v>
      </c>
      <c r="K497" s="57">
        <v>2205</v>
      </c>
      <c r="L497" s="57">
        <v>1025</v>
      </c>
      <c r="M497" s="57">
        <v>297</v>
      </c>
      <c r="N497" s="57">
        <v>333</v>
      </c>
      <c r="O497" s="57">
        <v>454</v>
      </c>
      <c r="P497" s="57">
        <v>601</v>
      </c>
      <c r="Q497" s="57">
        <v>531</v>
      </c>
      <c r="R497" s="57">
        <v>448</v>
      </c>
      <c r="S497" s="57">
        <v>190</v>
      </c>
      <c r="T497" s="57">
        <v>195</v>
      </c>
      <c r="U497" s="57">
        <v>743</v>
      </c>
    </row>
    <row r="498" spans="1:21" x14ac:dyDescent="0.2">
      <c r="A498" s="266" t="s">
        <v>172</v>
      </c>
      <c r="B498" s="267" t="s">
        <v>172</v>
      </c>
      <c r="C498" s="268" t="s">
        <v>172</v>
      </c>
      <c r="D498" s="98" t="s">
        <v>89</v>
      </c>
      <c r="E498" s="54">
        <v>5000886879</v>
      </c>
      <c r="F498" s="56">
        <v>24</v>
      </c>
      <c r="G498" s="54" t="s">
        <v>26</v>
      </c>
      <c r="H498" s="54" t="s">
        <v>84</v>
      </c>
      <c r="I498" s="54">
        <v>20</v>
      </c>
      <c r="J498" s="57">
        <v>2382</v>
      </c>
      <c r="K498" s="57">
        <v>2205</v>
      </c>
      <c r="L498" s="57">
        <v>1025</v>
      </c>
      <c r="M498" s="57">
        <v>297</v>
      </c>
      <c r="N498" s="57">
        <v>333</v>
      </c>
      <c r="O498" s="57">
        <v>454</v>
      </c>
      <c r="P498" s="57">
        <v>601</v>
      </c>
      <c r="Q498" s="57">
        <v>531</v>
      </c>
      <c r="R498" s="57">
        <v>448</v>
      </c>
      <c r="S498" s="57">
        <v>190</v>
      </c>
      <c r="T498" s="57">
        <v>195</v>
      </c>
      <c r="U498" s="57">
        <v>743</v>
      </c>
    </row>
    <row r="499" spans="1:21" x14ac:dyDescent="0.2">
      <c r="A499" s="266" t="s">
        <v>172</v>
      </c>
      <c r="B499" s="267" t="s">
        <v>172</v>
      </c>
      <c r="C499" s="268" t="s">
        <v>172</v>
      </c>
      <c r="D499" s="98" t="s">
        <v>89</v>
      </c>
      <c r="E499" s="54">
        <v>5001073655</v>
      </c>
      <c r="F499" s="56">
        <v>24</v>
      </c>
      <c r="G499" s="54" t="s">
        <v>26</v>
      </c>
      <c r="H499" s="54" t="s">
        <v>84</v>
      </c>
      <c r="I499" s="54">
        <v>20</v>
      </c>
      <c r="J499" s="57">
        <v>2880</v>
      </c>
      <c r="K499" s="57">
        <v>2320</v>
      </c>
      <c r="L499" s="57">
        <v>2520</v>
      </c>
      <c r="M499" s="57">
        <v>2160</v>
      </c>
      <c r="N499" s="57">
        <v>1120</v>
      </c>
      <c r="O499" s="57">
        <v>920</v>
      </c>
      <c r="P499" s="57">
        <v>320</v>
      </c>
      <c r="Q499" s="57">
        <v>320</v>
      </c>
      <c r="R499" s="57">
        <v>360</v>
      </c>
      <c r="S499" s="57">
        <v>680</v>
      </c>
      <c r="T499" s="57">
        <v>1040</v>
      </c>
      <c r="U499" s="57">
        <v>1480</v>
      </c>
    </row>
    <row r="500" spans="1:21" x14ac:dyDescent="0.2">
      <c r="A500" s="266" t="s">
        <v>172</v>
      </c>
      <c r="B500" s="267" t="s">
        <v>172</v>
      </c>
      <c r="C500" s="268" t="s">
        <v>172</v>
      </c>
      <c r="D500" s="98" t="s">
        <v>89</v>
      </c>
      <c r="E500" s="54">
        <v>5001073655</v>
      </c>
      <c r="F500" s="56">
        <v>24</v>
      </c>
      <c r="G500" s="54" t="s">
        <v>26</v>
      </c>
      <c r="H500" s="54" t="s">
        <v>84</v>
      </c>
      <c r="I500" s="54">
        <v>20</v>
      </c>
      <c r="J500" s="57">
        <v>2880</v>
      </c>
      <c r="K500" s="57">
        <v>2320</v>
      </c>
      <c r="L500" s="57">
        <v>2520</v>
      </c>
      <c r="M500" s="57">
        <v>2160</v>
      </c>
      <c r="N500" s="57">
        <v>1120</v>
      </c>
      <c r="O500" s="57">
        <v>920</v>
      </c>
      <c r="P500" s="57">
        <v>320</v>
      </c>
      <c r="Q500" s="57">
        <v>320</v>
      </c>
      <c r="R500" s="57">
        <v>360</v>
      </c>
      <c r="S500" s="57">
        <v>680</v>
      </c>
      <c r="T500" s="57">
        <v>1040</v>
      </c>
      <c r="U500" s="57">
        <v>1480</v>
      </c>
    </row>
    <row r="501" spans="1:21" x14ac:dyDescent="0.2">
      <c r="A501" s="266" t="s">
        <v>172</v>
      </c>
      <c r="B501" s="267" t="s">
        <v>172</v>
      </c>
      <c r="C501" s="268" t="s">
        <v>172</v>
      </c>
      <c r="D501" s="98" t="s">
        <v>89</v>
      </c>
      <c r="E501" s="54">
        <v>5000381672</v>
      </c>
      <c r="F501" s="56">
        <v>24</v>
      </c>
      <c r="G501" s="54" t="s">
        <v>26</v>
      </c>
      <c r="H501" s="54" t="s">
        <v>84</v>
      </c>
      <c r="I501" s="54">
        <v>20</v>
      </c>
      <c r="J501" s="57">
        <v>28</v>
      </c>
      <c r="K501" s="57">
        <v>14</v>
      </c>
      <c r="L501" s="57"/>
      <c r="M501" s="57">
        <v>1</v>
      </c>
      <c r="N501" s="57">
        <v>804</v>
      </c>
      <c r="O501" s="57">
        <v>1198</v>
      </c>
      <c r="P501" s="57">
        <v>2210</v>
      </c>
      <c r="Q501" s="57">
        <v>2094</v>
      </c>
      <c r="R501" s="57">
        <v>1594</v>
      </c>
      <c r="S501" s="57">
        <v>83</v>
      </c>
      <c r="T501" s="57">
        <v>57</v>
      </c>
      <c r="U501" s="57">
        <v>62</v>
      </c>
    </row>
    <row r="502" spans="1:21" x14ac:dyDescent="0.2">
      <c r="A502" s="266" t="s">
        <v>172</v>
      </c>
      <c r="B502" s="267" t="s">
        <v>172</v>
      </c>
      <c r="C502" s="268" t="s">
        <v>172</v>
      </c>
      <c r="D502" s="98" t="s">
        <v>89</v>
      </c>
      <c r="E502" s="54">
        <v>5000381672</v>
      </c>
      <c r="F502" s="56">
        <v>24</v>
      </c>
      <c r="G502" s="54" t="s">
        <v>26</v>
      </c>
      <c r="H502" s="54" t="s">
        <v>84</v>
      </c>
      <c r="I502" s="54">
        <v>20</v>
      </c>
      <c r="J502" s="57">
        <v>28</v>
      </c>
      <c r="K502" s="57">
        <v>14</v>
      </c>
      <c r="L502" s="57"/>
      <c r="M502" s="57">
        <v>1</v>
      </c>
      <c r="N502" s="57">
        <v>804</v>
      </c>
      <c r="O502" s="57">
        <v>1198</v>
      </c>
      <c r="P502" s="57">
        <v>2210</v>
      </c>
      <c r="Q502" s="57">
        <v>2094</v>
      </c>
      <c r="R502" s="57">
        <v>1594</v>
      </c>
      <c r="S502" s="57">
        <v>83</v>
      </c>
      <c r="T502" s="57">
        <v>57</v>
      </c>
      <c r="U502" s="57">
        <v>62</v>
      </c>
    </row>
    <row r="503" spans="1:21" x14ac:dyDescent="0.2">
      <c r="A503" s="266" t="s">
        <v>172</v>
      </c>
      <c r="B503" s="267" t="s">
        <v>172</v>
      </c>
      <c r="C503" s="268" t="s">
        <v>172</v>
      </c>
      <c r="D503" s="98" t="s">
        <v>89</v>
      </c>
      <c r="E503" s="54">
        <v>5000148090</v>
      </c>
      <c r="F503" s="56">
        <v>24</v>
      </c>
      <c r="G503" s="54" t="s">
        <v>26</v>
      </c>
      <c r="H503" s="54" t="s">
        <v>84</v>
      </c>
      <c r="I503" s="54">
        <v>20</v>
      </c>
      <c r="J503" s="57">
        <v>1550</v>
      </c>
      <c r="K503" s="57">
        <v>1850</v>
      </c>
      <c r="L503" s="57">
        <v>1750</v>
      </c>
      <c r="M503" s="57">
        <v>1449</v>
      </c>
      <c r="N503" s="57">
        <v>1454</v>
      </c>
      <c r="O503" s="57">
        <v>1512</v>
      </c>
      <c r="P503" s="57">
        <v>1294</v>
      </c>
      <c r="Q503" s="57">
        <v>1048</v>
      </c>
      <c r="R503" s="57">
        <v>756</v>
      </c>
      <c r="S503" s="57">
        <v>410</v>
      </c>
      <c r="T503" s="57">
        <v>371</v>
      </c>
      <c r="U503" s="57">
        <v>75</v>
      </c>
    </row>
    <row r="504" spans="1:21" x14ac:dyDescent="0.2">
      <c r="A504" s="266" t="s">
        <v>172</v>
      </c>
      <c r="B504" s="267" t="s">
        <v>172</v>
      </c>
      <c r="C504" s="268" t="s">
        <v>172</v>
      </c>
      <c r="D504" s="98" t="s">
        <v>89</v>
      </c>
      <c r="E504" s="54">
        <v>5000148090</v>
      </c>
      <c r="F504" s="56">
        <v>24</v>
      </c>
      <c r="G504" s="54" t="s">
        <v>26</v>
      </c>
      <c r="H504" s="54" t="s">
        <v>84</v>
      </c>
      <c r="I504" s="54">
        <v>20</v>
      </c>
      <c r="J504" s="57">
        <v>1550</v>
      </c>
      <c r="K504" s="57">
        <v>1850</v>
      </c>
      <c r="L504" s="57">
        <v>1750</v>
      </c>
      <c r="M504" s="57">
        <v>1449</v>
      </c>
      <c r="N504" s="57">
        <v>1454</v>
      </c>
      <c r="O504" s="57">
        <v>1512</v>
      </c>
      <c r="P504" s="57">
        <v>1294</v>
      </c>
      <c r="Q504" s="57">
        <v>1048</v>
      </c>
      <c r="R504" s="57">
        <v>756</v>
      </c>
      <c r="S504" s="57">
        <v>410</v>
      </c>
      <c r="T504" s="57">
        <v>371</v>
      </c>
      <c r="U504" s="57">
        <v>75</v>
      </c>
    </row>
    <row r="505" spans="1:21" x14ac:dyDescent="0.2">
      <c r="A505" s="266" t="s">
        <v>172</v>
      </c>
      <c r="B505" s="267" t="s">
        <v>172</v>
      </c>
      <c r="C505" s="268" t="s">
        <v>172</v>
      </c>
      <c r="D505" s="98" t="s">
        <v>89</v>
      </c>
      <c r="E505" s="54">
        <v>5001150165</v>
      </c>
      <c r="F505" s="56">
        <v>24</v>
      </c>
      <c r="G505" s="54" t="s">
        <v>26</v>
      </c>
      <c r="H505" s="54" t="s">
        <v>84</v>
      </c>
      <c r="I505" s="54">
        <v>20</v>
      </c>
      <c r="J505" s="57">
        <v>59</v>
      </c>
      <c r="K505" s="57">
        <v>62</v>
      </c>
      <c r="L505" s="57">
        <v>51</v>
      </c>
      <c r="M505" s="57">
        <v>48</v>
      </c>
      <c r="N505" s="57">
        <v>50</v>
      </c>
      <c r="O505" s="57">
        <v>46</v>
      </c>
      <c r="P505" s="57">
        <v>43</v>
      </c>
      <c r="Q505" s="57">
        <v>44</v>
      </c>
      <c r="R505" s="57">
        <v>43</v>
      </c>
      <c r="S505" s="57">
        <v>44</v>
      </c>
      <c r="T505" s="57">
        <v>41</v>
      </c>
      <c r="U505" s="57">
        <v>42</v>
      </c>
    </row>
    <row r="506" spans="1:21" x14ac:dyDescent="0.2">
      <c r="A506" s="266" t="s">
        <v>172</v>
      </c>
      <c r="B506" s="267" t="s">
        <v>172</v>
      </c>
      <c r="C506" s="268" t="s">
        <v>172</v>
      </c>
      <c r="D506" s="98" t="s">
        <v>89</v>
      </c>
      <c r="E506" s="54">
        <v>5001150165</v>
      </c>
      <c r="F506" s="56">
        <v>24</v>
      </c>
      <c r="G506" s="54" t="s">
        <v>26</v>
      </c>
      <c r="H506" s="54" t="s">
        <v>84</v>
      </c>
      <c r="I506" s="54">
        <v>20</v>
      </c>
      <c r="J506" s="57">
        <v>59</v>
      </c>
      <c r="K506" s="57">
        <v>62</v>
      </c>
      <c r="L506" s="57">
        <v>51</v>
      </c>
      <c r="M506" s="57">
        <v>48</v>
      </c>
      <c r="N506" s="57">
        <v>50</v>
      </c>
      <c r="O506" s="57">
        <v>46</v>
      </c>
      <c r="P506" s="57">
        <v>43</v>
      </c>
      <c r="Q506" s="57">
        <v>44</v>
      </c>
      <c r="R506" s="57">
        <v>43</v>
      </c>
      <c r="S506" s="57">
        <v>44</v>
      </c>
      <c r="T506" s="57">
        <v>41</v>
      </c>
      <c r="U506" s="57">
        <v>42</v>
      </c>
    </row>
    <row r="507" spans="1:21" x14ac:dyDescent="0.2">
      <c r="A507" s="266" t="s">
        <v>172</v>
      </c>
      <c r="B507" s="267" t="s">
        <v>172</v>
      </c>
      <c r="C507" s="268" t="s">
        <v>172</v>
      </c>
      <c r="D507" s="98" t="s">
        <v>89</v>
      </c>
      <c r="E507" s="54">
        <v>5001675714</v>
      </c>
      <c r="F507" s="56">
        <v>24</v>
      </c>
      <c r="G507" s="54" t="s">
        <v>26</v>
      </c>
      <c r="H507" s="54" t="s">
        <v>84</v>
      </c>
      <c r="I507" s="54">
        <v>20</v>
      </c>
      <c r="J507" s="57">
        <v>168</v>
      </c>
      <c r="K507" s="57">
        <v>173</v>
      </c>
      <c r="L507" s="57">
        <v>152</v>
      </c>
      <c r="M507" s="57">
        <v>150</v>
      </c>
      <c r="N507" s="57">
        <v>241</v>
      </c>
      <c r="O507" s="57">
        <v>254</v>
      </c>
      <c r="P507" s="57">
        <v>350</v>
      </c>
      <c r="Q507" s="57">
        <v>379</v>
      </c>
      <c r="R507" s="57">
        <v>305</v>
      </c>
      <c r="S507" s="57">
        <v>185</v>
      </c>
      <c r="T507" s="57">
        <v>121</v>
      </c>
      <c r="U507" s="57">
        <v>81</v>
      </c>
    </row>
    <row r="508" spans="1:21" x14ac:dyDescent="0.2">
      <c r="A508" s="266" t="s">
        <v>172</v>
      </c>
      <c r="B508" s="267" t="s">
        <v>172</v>
      </c>
      <c r="C508" s="268" t="s">
        <v>172</v>
      </c>
      <c r="D508" s="98" t="s">
        <v>89</v>
      </c>
      <c r="E508" s="54">
        <v>5001675714</v>
      </c>
      <c r="F508" s="56">
        <v>24</v>
      </c>
      <c r="G508" s="54" t="s">
        <v>26</v>
      </c>
      <c r="H508" s="54" t="s">
        <v>84</v>
      </c>
      <c r="I508" s="54">
        <v>20</v>
      </c>
      <c r="J508" s="57">
        <v>168</v>
      </c>
      <c r="K508" s="57">
        <v>173</v>
      </c>
      <c r="L508" s="57">
        <v>152</v>
      </c>
      <c r="M508" s="57">
        <v>150</v>
      </c>
      <c r="N508" s="57">
        <v>241</v>
      </c>
      <c r="O508" s="57">
        <v>254</v>
      </c>
      <c r="P508" s="57">
        <v>350</v>
      </c>
      <c r="Q508" s="57">
        <v>379</v>
      </c>
      <c r="R508" s="57">
        <v>305</v>
      </c>
      <c r="S508" s="57">
        <v>185</v>
      </c>
      <c r="T508" s="57">
        <v>121</v>
      </c>
      <c r="U508" s="57">
        <v>81</v>
      </c>
    </row>
    <row r="509" spans="1:21" x14ac:dyDescent="0.2">
      <c r="A509" s="266" t="s">
        <v>172</v>
      </c>
      <c r="B509" s="267" t="s">
        <v>172</v>
      </c>
      <c r="C509" s="268" t="s">
        <v>172</v>
      </c>
      <c r="D509" s="98" t="s">
        <v>89</v>
      </c>
      <c r="E509" s="54">
        <v>5001895457</v>
      </c>
      <c r="F509" s="56">
        <v>24</v>
      </c>
      <c r="G509" s="54" t="s">
        <v>26</v>
      </c>
      <c r="H509" s="54" t="s">
        <v>84</v>
      </c>
      <c r="I509" s="54">
        <v>20</v>
      </c>
      <c r="J509" s="57">
        <v>2414</v>
      </c>
      <c r="K509" s="57">
        <v>2159</v>
      </c>
      <c r="L509" s="57">
        <v>2164</v>
      </c>
      <c r="M509" s="57">
        <v>1738</v>
      </c>
      <c r="N509" s="57">
        <v>1406</v>
      </c>
      <c r="O509" s="57">
        <v>1344</v>
      </c>
      <c r="P509" s="57">
        <v>1238</v>
      </c>
      <c r="Q509" s="57">
        <v>1306</v>
      </c>
      <c r="R509" s="57">
        <v>1687</v>
      </c>
      <c r="S509" s="57">
        <v>1780</v>
      </c>
      <c r="T509" s="57">
        <v>2055</v>
      </c>
      <c r="U509" s="57">
        <v>2387</v>
      </c>
    </row>
    <row r="510" spans="1:21" x14ac:dyDescent="0.2">
      <c r="A510" s="266" t="s">
        <v>172</v>
      </c>
      <c r="B510" s="267" t="s">
        <v>172</v>
      </c>
      <c r="C510" s="268" t="s">
        <v>172</v>
      </c>
      <c r="D510" s="98" t="s">
        <v>89</v>
      </c>
      <c r="E510" s="54">
        <v>5001895457</v>
      </c>
      <c r="F510" s="56">
        <v>24</v>
      </c>
      <c r="G510" s="54" t="s">
        <v>26</v>
      </c>
      <c r="H510" s="54" t="s">
        <v>84</v>
      </c>
      <c r="I510" s="54">
        <v>20</v>
      </c>
      <c r="J510" s="57">
        <v>2414</v>
      </c>
      <c r="K510" s="57">
        <v>2159</v>
      </c>
      <c r="L510" s="57">
        <v>2164</v>
      </c>
      <c r="M510" s="57">
        <v>1738</v>
      </c>
      <c r="N510" s="57">
        <v>1406</v>
      </c>
      <c r="O510" s="57">
        <v>1344</v>
      </c>
      <c r="P510" s="57">
        <v>1238</v>
      </c>
      <c r="Q510" s="57">
        <v>1306</v>
      </c>
      <c r="R510" s="57">
        <v>1687</v>
      </c>
      <c r="S510" s="57">
        <v>1780</v>
      </c>
      <c r="T510" s="57">
        <v>2055</v>
      </c>
      <c r="U510" s="57">
        <v>2387</v>
      </c>
    </row>
    <row r="511" spans="1:21" x14ac:dyDescent="0.2">
      <c r="A511" s="266" t="s">
        <v>172</v>
      </c>
      <c r="B511" s="267" t="s">
        <v>172</v>
      </c>
      <c r="C511" s="268" t="s">
        <v>172</v>
      </c>
      <c r="D511" s="98" t="s">
        <v>89</v>
      </c>
      <c r="E511" s="54">
        <v>5000017287</v>
      </c>
      <c r="F511" s="56">
        <v>24</v>
      </c>
      <c r="G511" s="54" t="s">
        <v>26</v>
      </c>
      <c r="H511" s="54" t="s">
        <v>84</v>
      </c>
      <c r="I511" s="54">
        <v>20</v>
      </c>
      <c r="J511" s="57">
        <v>445</v>
      </c>
      <c r="K511" s="57">
        <v>390</v>
      </c>
      <c r="L511" s="57">
        <v>372</v>
      </c>
      <c r="M511" s="57">
        <v>352</v>
      </c>
      <c r="N511" s="57">
        <v>369</v>
      </c>
      <c r="O511" s="57">
        <v>335</v>
      </c>
      <c r="P511" s="57">
        <v>355</v>
      </c>
      <c r="Q511" s="57">
        <v>345</v>
      </c>
      <c r="R511" s="57">
        <v>364</v>
      </c>
      <c r="S511" s="57">
        <v>437</v>
      </c>
      <c r="T511" s="57">
        <v>421</v>
      </c>
      <c r="U511" s="57">
        <v>470</v>
      </c>
    </row>
    <row r="512" spans="1:21" x14ac:dyDescent="0.2">
      <c r="A512" s="266" t="s">
        <v>172</v>
      </c>
      <c r="B512" s="267" t="s">
        <v>172</v>
      </c>
      <c r="C512" s="268" t="s">
        <v>172</v>
      </c>
      <c r="D512" s="98" t="s">
        <v>89</v>
      </c>
      <c r="E512" s="54">
        <v>5000017287</v>
      </c>
      <c r="F512" s="56">
        <v>24</v>
      </c>
      <c r="G512" s="54" t="s">
        <v>26</v>
      </c>
      <c r="H512" s="54" t="s">
        <v>84</v>
      </c>
      <c r="I512" s="54">
        <v>20</v>
      </c>
      <c r="J512" s="57">
        <v>445</v>
      </c>
      <c r="K512" s="57">
        <v>390</v>
      </c>
      <c r="L512" s="57">
        <v>372</v>
      </c>
      <c r="M512" s="57">
        <v>352</v>
      </c>
      <c r="N512" s="57">
        <v>369</v>
      </c>
      <c r="O512" s="57">
        <v>335</v>
      </c>
      <c r="P512" s="57">
        <v>355</v>
      </c>
      <c r="Q512" s="57">
        <v>345</v>
      </c>
      <c r="R512" s="57">
        <v>364</v>
      </c>
      <c r="S512" s="57">
        <v>437</v>
      </c>
      <c r="T512" s="57">
        <v>421</v>
      </c>
      <c r="U512" s="57">
        <v>470</v>
      </c>
    </row>
    <row r="513" spans="1:21" x14ac:dyDescent="0.2">
      <c r="A513" s="266" t="s">
        <v>172</v>
      </c>
      <c r="B513" s="267" t="s">
        <v>172</v>
      </c>
      <c r="C513" s="268" t="s">
        <v>172</v>
      </c>
      <c r="D513" s="98" t="s">
        <v>89</v>
      </c>
      <c r="E513" s="54">
        <v>5000040817</v>
      </c>
      <c r="F513" s="56">
        <v>24</v>
      </c>
      <c r="G513" s="54" t="s">
        <v>26</v>
      </c>
      <c r="H513" s="54" t="s">
        <v>84</v>
      </c>
      <c r="I513" s="54">
        <v>20</v>
      </c>
      <c r="J513" s="57">
        <v>7</v>
      </c>
      <c r="K513" s="57">
        <v>6</v>
      </c>
      <c r="L513" s="57">
        <v>6</v>
      </c>
      <c r="M513" s="57">
        <v>7</v>
      </c>
      <c r="N513" s="57">
        <v>7</v>
      </c>
      <c r="O513" s="57">
        <v>7</v>
      </c>
      <c r="P513" s="57">
        <v>6</v>
      </c>
      <c r="Q513" s="57">
        <v>7</v>
      </c>
      <c r="R513" s="57">
        <v>7</v>
      </c>
      <c r="S513" s="57">
        <v>7</v>
      </c>
      <c r="T513" s="57">
        <v>7</v>
      </c>
      <c r="U513" s="57">
        <v>9</v>
      </c>
    </row>
    <row r="514" spans="1:21" x14ac:dyDescent="0.2">
      <c r="A514" s="266" t="s">
        <v>172</v>
      </c>
      <c r="B514" s="267" t="s">
        <v>172</v>
      </c>
      <c r="C514" s="268" t="s">
        <v>172</v>
      </c>
      <c r="D514" s="98" t="s">
        <v>89</v>
      </c>
      <c r="E514" s="54">
        <v>5000040817</v>
      </c>
      <c r="F514" s="56">
        <v>24</v>
      </c>
      <c r="G514" s="54" t="s">
        <v>26</v>
      </c>
      <c r="H514" s="54" t="s">
        <v>84</v>
      </c>
      <c r="I514" s="54">
        <v>20</v>
      </c>
      <c r="J514" s="57">
        <v>7</v>
      </c>
      <c r="K514" s="57">
        <v>6</v>
      </c>
      <c r="L514" s="57">
        <v>6</v>
      </c>
      <c r="M514" s="57">
        <v>7</v>
      </c>
      <c r="N514" s="57">
        <v>7</v>
      </c>
      <c r="O514" s="57">
        <v>7</v>
      </c>
      <c r="P514" s="57">
        <v>6</v>
      </c>
      <c r="Q514" s="57">
        <v>7</v>
      </c>
      <c r="R514" s="57">
        <v>7</v>
      </c>
      <c r="S514" s="57">
        <v>7</v>
      </c>
      <c r="T514" s="57">
        <v>7</v>
      </c>
      <c r="U514" s="57">
        <v>9</v>
      </c>
    </row>
    <row r="515" spans="1:21" x14ac:dyDescent="0.2">
      <c r="A515" s="266" t="s">
        <v>172</v>
      </c>
      <c r="B515" s="267" t="s">
        <v>172</v>
      </c>
      <c r="C515" s="268" t="s">
        <v>172</v>
      </c>
      <c r="D515" s="98" t="s">
        <v>89</v>
      </c>
      <c r="E515" s="54">
        <v>5000060573</v>
      </c>
      <c r="F515" s="56">
        <v>24</v>
      </c>
      <c r="G515" s="54" t="s">
        <v>26</v>
      </c>
      <c r="H515" s="54" t="s">
        <v>84</v>
      </c>
      <c r="I515" s="54">
        <v>20</v>
      </c>
      <c r="J515" s="57">
        <v>201</v>
      </c>
      <c r="K515" s="57">
        <v>182</v>
      </c>
      <c r="L515" s="57">
        <v>177</v>
      </c>
      <c r="M515" s="57">
        <v>139</v>
      </c>
      <c r="N515" s="57">
        <v>121</v>
      </c>
      <c r="O515" s="57">
        <v>116</v>
      </c>
      <c r="P515" s="57">
        <v>102</v>
      </c>
      <c r="Q515" s="57">
        <v>109</v>
      </c>
      <c r="R515" s="57">
        <v>147</v>
      </c>
      <c r="S515" s="57">
        <v>159</v>
      </c>
      <c r="T515" s="57">
        <v>187</v>
      </c>
      <c r="U515" s="57">
        <v>207</v>
      </c>
    </row>
    <row r="516" spans="1:21" x14ac:dyDescent="0.2">
      <c r="A516" s="266" t="s">
        <v>172</v>
      </c>
      <c r="B516" s="267" t="s">
        <v>172</v>
      </c>
      <c r="C516" s="268" t="s">
        <v>172</v>
      </c>
      <c r="D516" s="98" t="s">
        <v>89</v>
      </c>
      <c r="E516" s="54">
        <v>5000060573</v>
      </c>
      <c r="F516" s="56">
        <v>24</v>
      </c>
      <c r="G516" s="54" t="s">
        <v>26</v>
      </c>
      <c r="H516" s="54" t="s">
        <v>84</v>
      </c>
      <c r="I516" s="54">
        <v>20</v>
      </c>
      <c r="J516" s="57">
        <v>201</v>
      </c>
      <c r="K516" s="57">
        <v>182</v>
      </c>
      <c r="L516" s="57">
        <v>177</v>
      </c>
      <c r="M516" s="57">
        <v>139</v>
      </c>
      <c r="N516" s="57">
        <v>121</v>
      </c>
      <c r="O516" s="57">
        <v>116</v>
      </c>
      <c r="P516" s="57">
        <v>102</v>
      </c>
      <c r="Q516" s="57">
        <v>109</v>
      </c>
      <c r="R516" s="57">
        <v>147</v>
      </c>
      <c r="S516" s="57">
        <v>159</v>
      </c>
      <c r="T516" s="57">
        <v>187</v>
      </c>
      <c r="U516" s="57">
        <v>207</v>
      </c>
    </row>
    <row r="517" spans="1:21" x14ac:dyDescent="0.2">
      <c r="A517" s="266" t="s">
        <v>172</v>
      </c>
      <c r="B517" s="267" t="s">
        <v>172</v>
      </c>
      <c r="C517" s="268" t="s">
        <v>172</v>
      </c>
      <c r="D517" s="98" t="s">
        <v>89</v>
      </c>
      <c r="E517" s="54">
        <v>5000096358</v>
      </c>
      <c r="F517" s="56">
        <v>24</v>
      </c>
      <c r="G517" s="54" t="s">
        <v>26</v>
      </c>
      <c r="H517" s="54" t="s">
        <v>84</v>
      </c>
      <c r="I517" s="54">
        <v>20</v>
      </c>
      <c r="J517" s="57">
        <v>561</v>
      </c>
      <c r="K517" s="57">
        <v>515</v>
      </c>
      <c r="L517" s="57">
        <v>486</v>
      </c>
      <c r="M517" s="57">
        <v>468</v>
      </c>
      <c r="N517" s="57">
        <v>496</v>
      </c>
      <c r="O517" s="57">
        <v>445</v>
      </c>
      <c r="P517" s="57">
        <v>457</v>
      </c>
      <c r="Q517" s="57">
        <v>439</v>
      </c>
      <c r="R517" s="57">
        <v>456</v>
      </c>
      <c r="S517" s="57">
        <v>517</v>
      </c>
      <c r="T517" s="57">
        <v>437</v>
      </c>
      <c r="U517" s="57">
        <v>459</v>
      </c>
    </row>
    <row r="518" spans="1:21" x14ac:dyDescent="0.2">
      <c r="A518" s="266" t="s">
        <v>172</v>
      </c>
      <c r="B518" s="267" t="s">
        <v>172</v>
      </c>
      <c r="C518" s="268" t="s">
        <v>172</v>
      </c>
      <c r="D518" s="98" t="s">
        <v>89</v>
      </c>
      <c r="E518" s="54">
        <v>5000096358</v>
      </c>
      <c r="F518" s="56">
        <v>24</v>
      </c>
      <c r="G518" s="54" t="s">
        <v>26</v>
      </c>
      <c r="H518" s="54" t="s">
        <v>84</v>
      </c>
      <c r="I518" s="54">
        <v>20</v>
      </c>
      <c r="J518" s="57">
        <v>561</v>
      </c>
      <c r="K518" s="57">
        <v>515</v>
      </c>
      <c r="L518" s="57">
        <v>486</v>
      </c>
      <c r="M518" s="57">
        <v>468</v>
      </c>
      <c r="N518" s="57">
        <v>496</v>
      </c>
      <c r="O518" s="57">
        <v>445</v>
      </c>
      <c r="P518" s="57">
        <v>457</v>
      </c>
      <c r="Q518" s="57">
        <v>439</v>
      </c>
      <c r="R518" s="57">
        <v>456</v>
      </c>
      <c r="S518" s="57">
        <v>517</v>
      </c>
      <c r="T518" s="57">
        <v>437</v>
      </c>
      <c r="U518" s="57">
        <v>459</v>
      </c>
    </row>
    <row r="519" spans="1:21" x14ac:dyDescent="0.2">
      <c r="A519" s="266" t="s">
        <v>172</v>
      </c>
      <c r="B519" s="267" t="s">
        <v>172</v>
      </c>
      <c r="C519" s="268" t="s">
        <v>172</v>
      </c>
      <c r="D519" s="98" t="s">
        <v>89</v>
      </c>
      <c r="E519" s="54">
        <v>5000160942</v>
      </c>
      <c r="F519" s="56">
        <v>24</v>
      </c>
      <c r="G519" s="54" t="s">
        <v>26</v>
      </c>
      <c r="H519" s="54" t="s">
        <v>84</v>
      </c>
      <c r="I519" s="54">
        <v>20</v>
      </c>
      <c r="J519" s="57">
        <v>782</v>
      </c>
      <c r="K519" s="57">
        <v>743</v>
      </c>
      <c r="L519" s="57">
        <v>796</v>
      </c>
      <c r="M519" s="57">
        <v>706</v>
      </c>
      <c r="N519" s="57">
        <v>712</v>
      </c>
      <c r="O519" s="57">
        <v>747</v>
      </c>
      <c r="P519" s="57">
        <v>699</v>
      </c>
      <c r="Q519" s="57">
        <v>687</v>
      </c>
      <c r="R519" s="57">
        <v>794</v>
      </c>
      <c r="S519" s="57">
        <v>740</v>
      </c>
      <c r="T519" s="57">
        <v>787</v>
      </c>
      <c r="U519" s="57">
        <v>801</v>
      </c>
    </row>
    <row r="520" spans="1:21" x14ac:dyDescent="0.2">
      <c r="A520" s="266" t="s">
        <v>172</v>
      </c>
      <c r="B520" s="267" t="s">
        <v>172</v>
      </c>
      <c r="C520" s="268" t="s">
        <v>172</v>
      </c>
      <c r="D520" s="98" t="s">
        <v>89</v>
      </c>
      <c r="E520" s="54">
        <v>5000160942</v>
      </c>
      <c r="F520" s="56">
        <v>24</v>
      </c>
      <c r="G520" s="54" t="s">
        <v>26</v>
      </c>
      <c r="H520" s="54" t="s">
        <v>84</v>
      </c>
      <c r="I520" s="54">
        <v>20</v>
      </c>
      <c r="J520" s="57">
        <v>782</v>
      </c>
      <c r="K520" s="57">
        <v>743</v>
      </c>
      <c r="L520" s="57">
        <v>796</v>
      </c>
      <c r="M520" s="57">
        <v>706</v>
      </c>
      <c r="N520" s="57">
        <v>712</v>
      </c>
      <c r="O520" s="57">
        <v>747</v>
      </c>
      <c r="P520" s="57">
        <v>699</v>
      </c>
      <c r="Q520" s="57">
        <v>687</v>
      </c>
      <c r="R520" s="57">
        <v>794</v>
      </c>
      <c r="S520" s="57">
        <v>740</v>
      </c>
      <c r="T520" s="57">
        <v>787</v>
      </c>
      <c r="U520" s="57">
        <v>801</v>
      </c>
    </row>
    <row r="521" spans="1:21" x14ac:dyDescent="0.2">
      <c r="A521" s="266" t="s">
        <v>172</v>
      </c>
      <c r="B521" s="267" t="s">
        <v>172</v>
      </c>
      <c r="C521" s="268" t="s">
        <v>172</v>
      </c>
      <c r="D521" s="98" t="s">
        <v>89</v>
      </c>
      <c r="E521" s="54">
        <v>5000190864</v>
      </c>
      <c r="F521" s="56">
        <v>24</v>
      </c>
      <c r="G521" s="54" t="s">
        <v>26</v>
      </c>
      <c r="H521" s="54" t="s">
        <v>84</v>
      </c>
      <c r="I521" s="54">
        <v>20</v>
      </c>
      <c r="J521" s="57">
        <v>2334</v>
      </c>
      <c r="K521" s="57">
        <v>2084</v>
      </c>
      <c r="L521" s="57">
        <v>2074</v>
      </c>
      <c r="M521" s="57">
        <v>1692</v>
      </c>
      <c r="N521" s="57">
        <v>1552</v>
      </c>
      <c r="O521" s="57">
        <v>1667</v>
      </c>
      <c r="P521" s="57">
        <v>1488</v>
      </c>
      <c r="Q521" s="57">
        <v>1540</v>
      </c>
      <c r="R521" s="57">
        <v>1942</v>
      </c>
      <c r="S521" s="57">
        <v>1994</v>
      </c>
      <c r="T521" s="57">
        <v>1996</v>
      </c>
      <c r="U521" s="57">
        <v>2141</v>
      </c>
    </row>
    <row r="522" spans="1:21" x14ac:dyDescent="0.2">
      <c r="A522" s="266" t="s">
        <v>172</v>
      </c>
      <c r="B522" s="267" t="s">
        <v>172</v>
      </c>
      <c r="C522" s="268" t="s">
        <v>172</v>
      </c>
      <c r="D522" s="98" t="s">
        <v>89</v>
      </c>
      <c r="E522" s="54">
        <v>5000190864</v>
      </c>
      <c r="F522" s="56">
        <v>24</v>
      </c>
      <c r="G522" s="54" t="s">
        <v>26</v>
      </c>
      <c r="H522" s="54" t="s">
        <v>84</v>
      </c>
      <c r="I522" s="54">
        <v>20</v>
      </c>
      <c r="J522" s="57">
        <v>2334</v>
      </c>
      <c r="K522" s="57">
        <v>2084</v>
      </c>
      <c r="L522" s="57">
        <v>2074</v>
      </c>
      <c r="M522" s="57">
        <v>1692</v>
      </c>
      <c r="N522" s="57">
        <v>1552</v>
      </c>
      <c r="O522" s="57">
        <v>1667</v>
      </c>
      <c r="P522" s="57">
        <v>1488</v>
      </c>
      <c r="Q522" s="57">
        <v>1540</v>
      </c>
      <c r="R522" s="57">
        <v>1942</v>
      </c>
      <c r="S522" s="57">
        <v>1994</v>
      </c>
      <c r="T522" s="57">
        <v>1996</v>
      </c>
      <c r="U522" s="57">
        <v>2141</v>
      </c>
    </row>
    <row r="523" spans="1:21" x14ac:dyDescent="0.2">
      <c r="A523" s="266" t="s">
        <v>172</v>
      </c>
      <c r="B523" s="267" t="s">
        <v>172</v>
      </c>
      <c r="C523" s="268" t="s">
        <v>172</v>
      </c>
      <c r="D523" s="98" t="s">
        <v>89</v>
      </c>
      <c r="E523" s="54">
        <v>5000213817</v>
      </c>
      <c r="F523" s="56">
        <v>24</v>
      </c>
      <c r="G523" s="54" t="s">
        <v>26</v>
      </c>
      <c r="H523" s="54" t="s">
        <v>84</v>
      </c>
      <c r="I523" s="54">
        <v>20</v>
      </c>
      <c r="J523" s="57">
        <v>372</v>
      </c>
      <c r="K523" s="57">
        <v>418</v>
      </c>
      <c r="L523" s="57">
        <v>360</v>
      </c>
      <c r="M523" s="57">
        <v>348</v>
      </c>
      <c r="N523" s="57">
        <v>370</v>
      </c>
      <c r="O523" s="57">
        <v>338</v>
      </c>
      <c r="P523" s="57">
        <v>338</v>
      </c>
      <c r="Q523" s="57">
        <v>374</v>
      </c>
      <c r="R523" s="57">
        <v>360</v>
      </c>
      <c r="S523" s="57">
        <v>401</v>
      </c>
      <c r="T523" s="57">
        <v>370</v>
      </c>
      <c r="U523" s="57">
        <v>408</v>
      </c>
    </row>
    <row r="524" spans="1:21" x14ac:dyDescent="0.2">
      <c r="A524" s="266" t="s">
        <v>172</v>
      </c>
      <c r="B524" s="267" t="s">
        <v>172</v>
      </c>
      <c r="C524" s="268" t="s">
        <v>172</v>
      </c>
      <c r="D524" s="98" t="s">
        <v>89</v>
      </c>
      <c r="E524" s="54">
        <v>5000213817</v>
      </c>
      <c r="F524" s="56">
        <v>24</v>
      </c>
      <c r="G524" s="54" t="s">
        <v>26</v>
      </c>
      <c r="H524" s="54" t="s">
        <v>84</v>
      </c>
      <c r="I524" s="54">
        <v>20</v>
      </c>
      <c r="J524" s="57">
        <v>372</v>
      </c>
      <c r="K524" s="57">
        <v>418</v>
      </c>
      <c r="L524" s="57">
        <v>360</v>
      </c>
      <c r="M524" s="57">
        <v>348</v>
      </c>
      <c r="N524" s="57">
        <v>370</v>
      </c>
      <c r="O524" s="57">
        <v>338</v>
      </c>
      <c r="P524" s="57">
        <v>338</v>
      </c>
      <c r="Q524" s="57">
        <v>374</v>
      </c>
      <c r="R524" s="57">
        <v>360</v>
      </c>
      <c r="S524" s="57">
        <v>401</v>
      </c>
      <c r="T524" s="57">
        <v>370</v>
      </c>
      <c r="U524" s="57">
        <v>408</v>
      </c>
    </row>
    <row r="525" spans="1:21" x14ac:dyDescent="0.2">
      <c r="A525" s="266" t="s">
        <v>172</v>
      </c>
      <c r="B525" s="267" t="s">
        <v>172</v>
      </c>
      <c r="C525" s="268" t="s">
        <v>172</v>
      </c>
      <c r="D525" s="98" t="s">
        <v>89</v>
      </c>
      <c r="E525" s="54">
        <v>5000237668</v>
      </c>
      <c r="F525" s="56">
        <v>24</v>
      </c>
      <c r="G525" s="54" t="s">
        <v>26</v>
      </c>
      <c r="H525" s="54" t="s">
        <v>84</v>
      </c>
      <c r="I525" s="54">
        <v>20</v>
      </c>
      <c r="J525" s="57">
        <v>680</v>
      </c>
      <c r="K525" s="57">
        <v>624</v>
      </c>
      <c r="L525" s="57">
        <v>654</v>
      </c>
      <c r="M525" s="57">
        <v>560</v>
      </c>
      <c r="N525" s="57">
        <v>537</v>
      </c>
      <c r="O525" s="57">
        <v>560</v>
      </c>
      <c r="P525" s="57">
        <v>519</v>
      </c>
      <c r="Q525" s="57">
        <v>522</v>
      </c>
      <c r="R525" s="57">
        <v>627</v>
      </c>
      <c r="S525" s="57">
        <v>604</v>
      </c>
      <c r="T525" s="57">
        <v>658</v>
      </c>
      <c r="U525" s="57">
        <v>687</v>
      </c>
    </row>
    <row r="526" spans="1:21" x14ac:dyDescent="0.2">
      <c r="A526" s="266" t="s">
        <v>172</v>
      </c>
      <c r="B526" s="267" t="s">
        <v>172</v>
      </c>
      <c r="C526" s="268" t="s">
        <v>172</v>
      </c>
      <c r="D526" s="98" t="s">
        <v>89</v>
      </c>
      <c r="E526" s="54">
        <v>5000237668</v>
      </c>
      <c r="F526" s="56">
        <v>24</v>
      </c>
      <c r="G526" s="54" t="s">
        <v>26</v>
      </c>
      <c r="H526" s="54" t="s">
        <v>84</v>
      </c>
      <c r="I526" s="54">
        <v>20</v>
      </c>
      <c r="J526" s="57">
        <v>680</v>
      </c>
      <c r="K526" s="57">
        <v>624</v>
      </c>
      <c r="L526" s="57">
        <v>654</v>
      </c>
      <c r="M526" s="57">
        <v>560</v>
      </c>
      <c r="N526" s="57">
        <v>537</v>
      </c>
      <c r="O526" s="57">
        <v>560</v>
      </c>
      <c r="P526" s="57">
        <v>519</v>
      </c>
      <c r="Q526" s="57">
        <v>522</v>
      </c>
      <c r="R526" s="57">
        <v>627</v>
      </c>
      <c r="S526" s="57">
        <v>604</v>
      </c>
      <c r="T526" s="57">
        <v>658</v>
      </c>
      <c r="U526" s="57">
        <v>687</v>
      </c>
    </row>
    <row r="527" spans="1:21" x14ac:dyDescent="0.2">
      <c r="A527" s="266" t="s">
        <v>172</v>
      </c>
      <c r="B527" s="267" t="s">
        <v>172</v>
      </c>
      <c r="C527" s="268" t="s">
        <v>172</v>
      </c>
      <c r="D527" s="98" t="s">
        <v>89</v>
      </c>
      <c r="E527" s="54">
        <v>5000265929</v>
      </c>
      <c r="F527" s="56">
        <v>24</v>
      </c>
      <c r="G527" s="54" t="s">
        <v>26</v>
      </c>
      <c r="H527" s="54" t="s">
        <v>84</v>
      </c>
      <c r="I527" s="54">
        <v>20</v>
      </c>
      <c r="J527" s="57">
        <v>79</v>
      </c>
      <c r="K527" s="57">
        <v>59</v>
      </c>
      <c r="L527" s="57">
        <v>85</v>
      </c>
      <c r="M527" s="57">
        <v>110</v>
      </c>
      <c r="N527" s="57">
        <v>100</v>
      </c>
      <c r="O527" s="57">
        <v>101</v>
      </c>
      <c r="P527" s="57">
        <v>91</v>
      </c>
      <c r="Q527" s="57">
        <v>86</v>
      </c>
      <c r="R527" s="57">
        <v>92</v>
      </c>
      <c r="S527" s="57">
        <v>91</v>
      </c>
      <c r="T527" s="57">
        <v>96</v>
      </c>
      <c r="U527" s="57">
        <v>111</v>
      </c>
    </row>
    <row r="528" spans="1:21" x14ac:dyDescent="0.2">
      <c r="A528" s="266" t="s">
        <v>172</v>
      </c>
      <c r="B528" s="267" t="s">
        <v>172</v>
      </c>
      <c r="C528" s="268" t="s">
        <v>172</v>
      </c>
      <c r="D528" s="98" t="s">
        <v>89</v>
      </c>
      <c r="E528" s="54">
        <v>5000265929</v>
      </c>
      <c r="F528" s="56">
        <v>24</v>
      </c>
      <c r="G528" s="54" t="s">
        <v>26</v>
      </c>
      <c r="H528" s="54" t="s">
        <v>84</v>
      </c>
      <c r="I528" s="54">
        <v>20</v>
      </c>
      <c r="J528" s="57">
        <v>79</v>
      </c>
      <c r="K528" s="57">
        <v>59</v>
      </c>
      <c r="L528" s="57">
        <v>85</v>
      </c>
      <c r="M528" s="57">
        <v>110</v>
      </c>
      <c r="N528" s="57">
        <v>100</v>
      </c>
      <c r="O528" s="57">
        <v>101</v>
      </c>
      <c r="P528" s="57">
        <v>91</v>
      </c>
      <c r="Q528" s="57">
        <v>86</v>
      </c>
      <c r="R528" s="57">
        <v>92</v>
      </c>
      <c r="S528" s="57">
        <v>91</v>
      </c>
      <c r="T528" s="57">
        <v>96</v>
      </c>
      <c r="U528" s="57">
        <v>111</v>
      </c>
    </row>
    <row r="529" spans="1:21" x14ac:dyDescent="0.2">
      <c r="A529" s="266" t="s">
        <v>172</v>
      </c>
      <c r="B529" s="267" t="s">
        <v>172</v>
      </c>
      <c r="C529" s="268" t="s">
        <v>172</v>
      </c>
      <c r="D529" s="98" t="s">
        <v>89</v>
      </c>
      <c r="E529" s="54">
        <v>5000309417</v>
      </c>
      <c r="F529" s="56">
        <v>24</v>
      </c>
      <c r="G529" s="54" t="s">
        <v>19</v>
      </c>
      <c r="H529" s="54" t="s">
        <v>84</v>
      </c>
      <c r="I529" s="54">
        <v>20</v>
      </c>
      <c r="J529" s="57">
        <v>221</v>
      </c>
      <c r="K529" s="57">
        <v>200</v>
      </c>
      <c r="L529" s="57">
        <v>196</v>
      </c>
      <c r="M529" s="57">
        <v>153</v>
      </c>
      <c r="N529" s="57">
        <v>135</v>
      </c>
      <c r="O529" s="57">
        <v>128</v>
      </c>
      <c r="P529" s="57">
        <v>112</v>
      </c>
      <c r="Q529" s="57">
        <v>121</v>
      </c>
      <c r="R529" s="57">
        <v>162</v>
      </c>
      <c r="S529" s="57">
        <v>175</v>
      </c>
      <c r="T529" s="57">
        <v>208</v>
      </c>
      <c r="U529" s="57">
        <v>225</v>
      </c>
    </row>
    <row r="530" spans="1:21" x14ac:dyDescent="0.2">
      <c r="A530" s="266" t="s">
        <v>172</v>
      </c>
      <c r="B530" s="267" t="s">
        <v>172</v>
      </c>
      <c r="C530" s="268" t="s">
        <v>172</v>
      </c>
      <c r="D530" s="98" t="s">
        <v>89</v>
      </c>
      <c r="E530" s="54">
        <v>5000309417</v>
      </c>
      <c r="F530" s="56">
        <v>24</v>
      </c>
      <c r="G530" s="54" t="s">
        <v>19</v>
      </c>
      <c r="H530" s="54" t="s">
        <v>84</v>
      </c>
      <c r="I530" s="54">
        <v>20</v>
      </c>
      <c r="J530" s="57">
        <v>221</v>
      </c>
      <c r="K530" s="57">
        <v>200</v>
      </c>
      <c r="L530" s="57">
        <v>196</v>
      </c>
      <c r="M530" s="57">
        <v>153</v>
      </c>
      <c r="N530" s="57">
        <v>135</v>
      </c>
      <c r="O530" s="57">
        <v>128</v>
      </c>
      <c r="P530" s="57">
        <v>112</v>
      </c>
      <c r="Q530" s="57">
        <v>121</v>
      </c>
      <c r="R530" s="57">
        <v>162</v>
      </c>
      <c r="S530" s="57">
        <v>175</v>
      </c>
      <c r="T530" s="57">
        <v>208</v>
      </c>
      <c r="U530" s="57">
        <v>225</v>
      </c>
    </row>
    <row r="531" spans="1:21" x14ac:dyDescent="0.2">
      <c r="A531" s="266" t="s">
        <v>172</v>
      </c>
      <c r="B531" s="267" t="s">
        <v>172</v>
      </c>
      <c r="C531" s="268" t="s">
        <v>172</v>
      </c>
      <c r="D531" s="98" t="s">
        <v>89</v>
      </c>
      <c r="E531" s="54">
        <v>5000314480</v>
      </c>
      <c r="F531" s="56">
        <v>24</v>
      </c>
      <c r="G531" s="54" t="s">
        <v>26</v>
      </c>
      <c r="H531" s="54" t="s">
        <v>84</v>
      </c>
      <c r="I531" s="54">
        <v>20</v>
      </c>
      <c r="J531" s="57">
        <v>260</v>
      </c>
      <c r="K531" s="57">
        <v>254</v>
      </c>
      <c r="L531" s="57">
        <v>202</v>
      </c>
      <c r="M531" s="57">
        <v>175</v>
      </c>
      <c r="N531" s="57">
        <v>165</v>
      </c>
      <c r="O531" s="57">
        <v>140</v>
      </c>
      <c r="P531" s="57">
        <v>133</v>
      </c>
      <c r="Q531" s="57">
        <v>156</v>
      </c>
      <c r="R531" s="57">
        <v>178</v>
      </c>
      <c r="S531" s="57">
        <v>220</v>
      </c>
      <c r="T531" s="57">
        <v>228</v>
      </c>
      <c r="U531" s="57">
        <v>265</v>
      </c>
    </row>
    <row r="532" spans="1:21" x14ac:dyDescent="0.2">
      <c r="A532" s="266" t="s">
        <v>172</v>
      </c>
      <c r="B532" s="267" t="s">
        <v>172</v>
      </c>
      <c r="C532" s="268" t="s">
        <v>172</v>
      </c>
      <c r="D532" s="98" t="s">
        <v>89</v>
      </c>
      <c r="E532" s="54">
        <v>5000314480</v>
      </c>
      <c r="F532" s="56">
        <v>24</v>
      </c>
      <c r="G532" s="54" t="s">
        <v>26</v>
      </c>
      <c r="H532" s="54" t="s">
        <v>84</v>
      </c>
      <c r="I532" s="54">
        <v>20</v>
      </c>
      <c r="J532" s="57">
        <v>260</v>
      </c>
      <c r="K532" s="57">
        <v>254</v>
      </c>
      <c r="L532" s="57">
        <v>202</v>
      </c>
      <c r="M532" s="57">
        <v>175</v>
      </c>
      <c r="N532" s="57">
        <v>165</v>
      </c>
      <c r="O532" s="57">
        <v>140</v>
      </c>
      <c r="P532" s="57">
        <v>133</v>
      </c>
      <c r="Q532" s="57">
        <v>156</v>
      </c>
      <c r="R532" s="57">
        <v>178</v>
      </c>
      <c r="S532" s="57">
        <v>220</v>
      </c>
      <c r="T532" s="57">
        <v>228</v>
      </c>
      <c r="U532" s="57">
        <v>265</v>
      </c>
    </row>
    <row r="533" spans="1:21" x14ac:dyDescent="0.2">
      <c r="A533" s="266" t="s">
        <v>172</v>
      </c>
      <c r="B533" s="267" t="s">
        <v>172</v>
      </c>
      <c r="C533" s="268" t="s">
        <v>172</v>
      </c>
      <c r="D533" s="98" t="s">
        <v>89</v>
      </c>
      <c r="E533" s="54">
        <v>5000332386</v>
      </c>
      <c r="F533" s="56">
        <v>24</v>
      </c>
      <c r="G533" s="54" t="s">
        <v>26</v>
      </c>
      <c r="H533" s="54" t="s">
        <v>84</v>
      </c>
      <c r="I533" s="54">
        <v>20</v>
      </c>
      <c r="J533" s="57">
        <v>1760</v>
      </c>
      <c r="K533" s="57">
        <v>1610</v>
      </c>
      <c r="L533" s="57">
        <v>1630</v>
      </c>
      <c r="M533" s="57">
        <v>1343</v>
      </c>
      <c r="N533" s="57">
        <v>1234</v>
      </c>
      <c r="O533" s="57">
        <v>1207</v>
      </c>
      <c r="P533" s="57">
        <v>1080</v>
      </c>
      <c r="Q533" s="57">
        <v>1128</v>
      </c>
      <c r="R533" s="57">
        <v>1438</v>
      </c>
      <c r="S533" s="57">
        <v>1469</v>
      </c>
      <c r="T533" s="57">
        <v>1693</v>
      </c>
      <c r="U533" s="57">
        <v>1872</v>
      </c>
    </row>
    <row r="534" spans="1:21" x14ac:dyDescent="0.2">
      <c r="A534" s="266" t="s">
        <v>172</v>
      </c>
      <c r="B534" s="267" t="s">
        <v>172</v>
      </c>
      <c r="C534" s="268" t="s">
        <v>172</v>
      </c>
      <c r="D534" s="98" t="s">
        <v>89</v>
      </c>
      <c r="E534" s="54">
        <v>5000332386</v>
      </c>
      <c r="F534" s="56">
        <v>24</v>
      </c>
      <c r="G534" s="54" t="s">
        <v>26</v>
      </c>
      <c r="H534" s="54" t="s">
        <v>84</v>
      </c>
      <c r="I534" s="54">
        <v>20</v>
      </c>
      <c r="J534" s="57">
        <v>1760</v>
      </c>
      <c r="K534" s="57">
        <v>1610</v>
      </c>
      <c r="L534" s="57">
        <v>1630</v>
      </c>
      <c r="M534" s="57">
        <v>1343</v>
      </c>
      <c r="N534" s="57">
        <v>1234</v>
      </c>
      <c r="O534" s="57">
        <v>1207</v>
      </c>
      <c r="P534" s="57">
        <v>1080</v>
      </c>
      <c r="Q534" s="57">
        <v>1128</v>
      </c>
      <c r="R534" s="57">
        <v>1438</v>
      </c>
      <c r="S534" s="57">
        <v>1469</v>
      </c>
      <c r="T534" s="57">
        <v>1693</v>
      </c>
      <c r="U534" s="57">
        <v>1872</v>
      </c>
    </row>
    <row r="535" spans="1:21" x14ac:dyDescent="0.2">
      <c r="A535" s="266" t="s">
        <v>172</v>
      </c>
      <c r="B535" s="267" t="s">
        <v>172</v>
      </c>
      <c r="C535" s="268" t="s">
        <v>172</v>
      </c>
      <c r="D535" s="98" t="s">
        <v>89</v>
      </c>
      <c r="E535" s="54">
        <v>5000354816</v>
      </c>
      <c r="F535" s="56">
        <v>24</v>
      </c>
      <c r="G535" s="54" t="s">
        <v>26</v>
      </c>
      <c r="H535" s="54" t="s">
        <v>84</v>
      </c>
      <c r="I535" s="54">
        <v>20</v>
      </c>
      <c r="J535" s="57"/>
      <c r="K535" s="57"/>
      <c r="L535" s="57"/>
      <c r="M535" s="57"/>
      <c r="N535" s="57">
        <v>1</v>
      </c>
      <c r="O535" s="57"/>
      <c r="P535" s="57">
        <v>1</v>
      </c>
      <c r="Q535" s="57"/>
      <c r="R535" s="57">
        <v>1</v>
      </c>
      <c r="S535" s="57"/>
      <c r="T535" s="57"/>
      <c r="U535" s="57"/>
    </row>
    <row r="536" spans="1:21" x14ac:dyDescent="0.2">
      <c r="A536" s="266" t="s">
        <v>172</v>
      </c>
      <c r="B536" s="267" t="s">
        <v>172</v>
      </c>
      <c r="C536" s="268" t="s">
        <v>172</v>
      </c>
      <c r="D536" s="98" t="s">
        <v>89</v>
      </c>
      <c r="E536" s="54">
        <v>5000354816</v>
      </c>
      <c r="F536" s="56">
        <v>24</v>
      </c>
      <c r="G536" s="54" t="s">
        <v>26</v>
      </c>
      <c r="H536" s="54" t="s">
        <v>84</v>
      </c>
      <c r="I536" s="54">
        <v>20</v>
      </c>
      <c r="J536" s="57"/>
      <c r="K536" s="57"/>
      <c r="L536" s="57"/>
      <c r="M536" s="57"/>
      <c r="N536" s="57">
        <v>1</v>
      </c>
      <c r="O536" s="57"/>
      <c r="P536" s="57">
        <v>1</v>
      </c>
      <c r="Q536" s="57"/>
      <c r="R536" s="57">
        <v>1</v>
      </c>
      <c r="S536" s="57"/>
      <c r="T536" s="57"/>
      <c r="U536" s="57"/>
    </row>
    <row r="537" spans="1:21" x14ac:dyDescent="0.2">
      <c r="A537" s="266" t="s">
        <v>172</v>
      </c>
      <c r="B537" s="267" t="s">
        <v>172</v>
      </c>
      <c r="C537" s="268" t="s">
        <v>172</v>
      </c>
      <c r="D537" s="98" t="s">
        <v>89</v>
      </c>
      <c r="E537" s="54">
        <v>5000460173</v>
      </c>
      <c r="F537" s="56">
        <v>24</v>
      </c>
      <c r="G537" s="54" t="s">
        <v>26</v>
      </c>
      <c r="H537" s="54" t="s">
        <v>84</v>
      </c>
      <c r="I537" s="54">
        <v>20</v>
      </c>
      <c r="J537" s="57">
        <v>5</v>
      </c>
      <c r="K537" s="57">
        <v>4</v>
      </c>
      <c r="L537" s="57">
        <v>4</v>
      </c>
      <c r="M537" s="57">
        <v>4</v>
      </c>
      <c r="N537" s="57">
        <v>4</v>
      </c>
      <c r="O537" s="57">
        <v>4</v>
      </c>
      <c r="P537" s="57">
        <v>4</v>
      </c>
      <c r="Q537" s="57">
        <v>4</v>
      </c>
      <c r="R537" s="57">
        <v>4</v>
      </c>
      <c r="S537" s="57">
        <v>4</v>
      </c>
      <c r="T537" s="57">
        <v>4</v>
      </c>
      <c r="U537" s="57">
        <v>5</v>
      </c>
    </row>
    <row r="538" spans="1:21" x14ac:dyDescent="0.2">
      <c r="A538" s="266" t="s">
        <v>172</v>
      </c>
      <c r="B538" s="267" t="s">
        <v>172</v>
      </c>
      <c r="C538" s="268" t="s">
        <v>172</v>
      </c>
      <c r="D538" s="98" t="s">
        <v>89</v>
      </c>
      <c r="E538" s="54">
        <v>5000460173</v>
      </c>
      <c r="F538" s="56">
        <v>24</v>
      </c>
      <c r="G538" s="54" t="s">
        <v>26</v>
      </c>
      <c r="H538" s="54" t="s">
        <v>84</v>
      </c>
      <c r="I538" s="54">
        <v>20</v>
      </c>
      <c r="J538" s="57">
        <v>5</v>
      </c>
      <c r="K538" s="57">
        <v>4</v>
      </c>
      <c r="L538" s="57">
        <v>4</v>
      </c>
      <c r="M538" s="57">
        <v>4</v>
      </c>
      <c r="N538" s="57">
        <v>4</v>
      </c>
      <c r="O538" s="57">
        <v>4</v>
      </c>
      <c r="P538" s="57">
        <v>4</v>
      </c>
      <c r="Q538" s="57">
        <v>4</v>
      </c>
      <c r="R538" s="57">
        <v>4</v>
      </c>
      <c r="S538" s="57">
        <v>4</v>
      </c>
      <c r="T538" s="57">
        <v>4</v>
      </c>
      <c r="U538" s="57">
        <v>5</v>
      </c>
    </row>
    <row r="539" spans="1:21" x14ac:dyDescent="0.2">
      <c r="A539" s="266" t="s">
        <v>172</v>
      </c>
      <c r="B539" s="267" t="s">
        <v>172</v>
      </c>
      <c r="C539" s="268" t="s">
        <v>172</v>
      </c>
      <c r="D539" s="98" t="s">
        <v>89</v>
      </c>
      <c r="E539" s="54">
        <v>5000470127</v>
      </c>
      <c r="F539" s="56">
        <v>24</v>
      </c>
      <c r="G539" s="54" t="s">
        <v>26</v>
      </c>
      <c r="H539" s="54" t="s">
        <v>84</v>
      </c>
      <c r="I539" s="54">
        <v>20</v>
      </c>
      <c r="J539" s="57">
        <v>59</v>
      </c>
      <c r="K539" s="57">
        <v>59</v>
      </c>
      <c r="L539" s="57">
        <v>47</v>
      </c>
      <c r="M539" s="57">
        <v>41</v>
      </c>
      <c r="N539" s="57">
        <v>39</v>
      </c>
      <c r="O539" s="57">
        <v>33</v>
      </c>
      <c r="P539" s="57">
        <v>30</v>
      </c>
      <c r="Q539" s="57">
        <v>37</v>
      </c>
      <c r="R539" s="57">
        <v>41</v>
      </c>
      <c r="S539" s="57">
        <v>51</v>
      </c>
      <c r="T539" s="57">
        <v>52</v>
      </c>
      <c r="U539" s="57">
        <v>60</v>
      </c>
    </row>
    <row r="540" spans="1:21" x14ac:dyDescent="0.2">
      <c r="A540" s="266" t="s">
        <v>172</v>
      </c>
      <c r="B540" s="267" t="s">
        <v>172</v>
      </c>
      <c r="C540" s="268" t="s">
        <v>172</v>
      </c>
      <c r="D540" s="98" t="s">
        <v>89</v>
      </c>
      <c r="E540" s="54">
        <v>5000470127</v>
      </c>
      <c r="F540" s="56">
        <v>24</v>
      </c>
      <c r="G540" s="54" t="s">
        <v>26</v>
      </c>
      <c r="H540" s="54" t="s">
        <v>84</v>
      </c>
      <c r="I540" s="54">
        <v>20</v>
      </c>
      <c r="J540" s="57">
        <v>59</v>
      </c>
      <c r="K540" s="57">
        <v>59</v>
      </c>
      <c r="L540" s="57">
        <v>47</v>
      </c>
      <c r="M540" s="57">
        <v>41</v>
      </c>
      <c r="N540" s="57">
        <v>39</v>
      </c>
      <c r="O540" s="57">
        <v>33</v>
      </c>
      <c r="P540" s="57">
        <v>30</v>
      </c>
      <c r="Q540" s="57">
        <v>37</v>
      </c>
      <c r="R540" s="57">
        <v>41</v>
      </c>
      <c r="S540" s="57">
        <v>51</v>
      </c>
      <c r="T540" s="57">
        <v>52</v>
      </c>
      <c r="U540" s="57">
        <v>60</v>
      </c>
    </row>
    <row r="541" spans="1:21" x14ac:dyDescent="0.2">
      <c r="A541" s="266" t="s">
        <v>172</v>
      </c>
      <c r="B541" s="267" t="s">
        <v>172</v>
      </c>
      <c r="C541" s="268" t="s">
        <v>172</v>
      </c>
      <c r="D541" s="98" t="s">
        <v>89</v>
      </c>
      <c r="E541" s="54">
        <v>5000500682</v>
      </c>
      <c r="F541" s="56">
        <v>24</v>
      </c>
      <c r="G541" s="54" t="s">
        <v>26</v>
      </c>
      <c r="H541" s="54" t="s">
        <v>84</v>
      </c>
      <c r="I541" s="54">
        <v>20</v>
      </c>
      <c r="J541" s="57">
        <v>838</v>
      </c>
      <c r="K541" s="57">
        <v>730</v>
      </c>
      <c r="L541" s="57">
        <v>672</v>
      </c>
      <c r="M541" s="57">
        <v>566</v>
      </c>
      <c r="N541" s="57">
        <v>459</v>
      </c>
      <c r="O541" s="57">
        <v>404</v>
      </c>
      <c r="P541" s="57">
        <v>400</v>
      </c>
      <c r="Q541" s="57">
        <v>405</v>
      </c>
      <c r="R541" s="57">
        <v>545</v>
      </c>
      <c r="S541" s="57">
        <v>583</v>
      </c>
      <c r="T541" s="57">
        <v>648</v>
      </c>
      <c r="U541" s="57">
        <v>825</v>
      </c>
    </row>
    <row r="542" spans="1:21" x14ac:dyDescent="0.2">
      <c r="A542" s="266" t="s">
        <v>172</v>
      </c>
      <c r="B542" s="267" t="s">
        <v>172</v>
      </c>
      <c r="C542" s="268" t="s">
        <v>172</v>
      </c>
      <c r="D542" s="98" t="s">
        <v>89</v>
      </c>
      <c r="E542" s="54">
        <v>5000500682</v>
      </c>
      <c r="F542" s="56">
        <v>24</v>
      </c>
      <c r="G542" s="54" t="s">
        <v>26</v>
      </c>
      <c r="H542" s="54" t="s">
        <v>84</v>
      </c>
      <c r="I542" s="54">
        <v>20</v>
      </c>
      <c r="J542" s="57">
        <v>838</v>
      </c>
      <c r="K542" s="57">
        <v>730</v>
      </c>
      <c r="L542" s="57">
        <v>672</v>
      </c>
      <c r="M542" s="57">
        <v>566</v>
      </c>
      <c r="N542" s="57">
        <v>459</v>
      </c>
      <c r="O542" s="57">
        <v>404</v>
      </c>
      <c r="P542" s="57">
        <v>400</v>
      </c>
      <c r="Q542" s="57">
        <v>405</v>
      </c>
      <c r="R542" s="57">
        <v>545</v>
      </c>
      <c r="S542" s="57">
        <v>583</v>
      </c>
      <c r="T542" s="57">
        <v>648</v>
      </c>
      <c r="U542" s="57">
        <v>825</v>
      </c>
    </row>
    <row r="543" spans="1:21" x14ac:dyDescent="0.2">
      <c r="A543" s="266" t="s">
        <v>172</v>
      </c>
      <c r="B543" s="267" t="s">
        <v>172</v>
      </c>
      <c r="C543" s="268" t="s">
        <v>172</v>
      </c>
      <c r="D543" s="98" t="s">
        <v>89</v>
      </c>
      <c r="E543" s="54">
        <v>5000599843</v>
      </c>
      <c r="F543" s="56">
        <v>24</v>
      </c>
      <c r="G543" s="54" t="s">
        <v>26</v>
      </c>
      <c r="H543" s="54" t="s">
        <v>84</v>
      </c>
      <c r="I543" s="54">
        <v>20</v>
      </c>
      <c r="J543" s="57">
        <v>2201</v>
      </c>
      <c r="K543" s="57">
        <v>1994</v>
      </c>
      <c r="L543" s="57">
        <v>2000</v>
      </c>
      <c r="M543" s="57">
        <v>1588</v>
      </c>
      <c r="N543" s="57">
        <v>1436</v>
      </c>
      <c r="O543" s="57">
        <v>1396</v>
      </c>
      <c r="P543" s="57">
        <v>1257</v>
      </c>
      <c r="Q543" s="57">
        <v>1318</v>
      </c>
      <c r="R543" s="57">
        <v>1711</v>
      </c>
      <c r="S543" s="57">
        <v>1787</v>
      </c>
      <c r="T543" s="57">
        <v>2079</v>
      </c>
      <c r="U543" s="57">
        <v>2259</v>
      </c>
    </row>
    <row r="544" spans="1:21" x14ac:dyDescent="0.2">
      <c r="A544" s="266" t="s">
        <v>172</v>
      </c>
      <c r="B544" s="267" t="s">
        <v>172</v>
      </c>
      <c r="C544" s="268" t="s">
        <v>172</v>
      </c>
      <c r="D544" s="98" t="s">
        <v>89</v>
      </c>
      <c r="E544" s="54">
        <v>5000599843</v>
      </c>
      <c r="F544" s="56">
        <v>24</v>
      </c>
      <c r="G544" s="54" t="s">
        <v>26</v>
      </c>
      <c r="H544" s="54" t="s">
        <v>84</v>
      </c>
      <c r="I544" s="54">
        <v>20</v>
      </c>
      <c r="J544" s="57">
        <v>2201</v>
      </c>
      <c r="K544" s="57">
        <v>1994</v>
      </c>
      <c r="L544" s="57">
        <v>2000</v>
      </c>
      <c r="M544" s="57">
        <v>1588</v>
      </c>
      <c r="N544" s="57">
        <v>1436</v>
      </c>
      <c r="O544" s="57">
        <v>1396</v>
      </c>
      <c r="P544" s="57">
        <v>1257</v>
      </c>
      <c r="Q544" s="57">
        <v>1318</v>
      </c>
      <c r="R544" s="57">
        <v>1711</v>
      </c>
      <c r="S544" s="57">
        <v>1787</v>
      </c>
      <c r="T544" s="57">
        <v>2079</v>
      </c>
      <c r="U544" s="57">
        <v>2259</v>
      </c>
    </row>
    <row r="545" spans="1:21" x14ac:dyDescent="0.2">
      <c r="A545" s="266" t="s">
        <v>172</v>
      </c>
      <c r="B545" s="267" t="s">
        <v>172</v>
      </c>
      <c r="C545" s="268" t="s">
        <v>172</v>
      </c>
      <c r="D545" s="98" t="s">
        <v>89</v>
      </c>
      <c r="E545" s="54">
        <v>5000614369</v>
      </c>
      <c r="F545" s="56">
        <v>24</v>
      </c>
      <c r="G545" s="54" t="s">
        <v>26</v>
      </c>
      <c r="H545" s="54" t="s">
        <v>84</v>
      </c>
      <c r="I545" s="54">
        <v>20</v>
      </c>
      <c r="J545" s="57">
        <v>295</v>
      </c>
      <c r="K545" s="57">
        <v>240</v>
      </c>
      <c r="L545" s="57">
        <v>200</v>
      </c>
      <c r="M545" s="57">
        <v>185</v>
      </c>
      <c r="N545" s="57">
        <v>186</v>
      </c>
      <c r="O545" s="57">
        <v>172</v>
      </c>
      <c r="P545" s="57">
        <v>168</v>
      </c>
      <c r="Q545" s="57">
        <v>182</v>
      </c>
      <c r="R545" s="57">
        <v>158</v>
      </c>
      <c r="S545" s="57">
        <v>171</v>
      </c>
      <c r="T545" s="57">
        <v>195</v>
      </c>
      <c r="U545" s="57">
        <v>204</v>
      </c>
    </row>
    <row r="546" spans="1:21" x14ac:dyDescent="0.2">
      <c r="A546" s="266" t="s">
        <v>172</v>
      </c>
      <c r="B546" s="267" t="s">
        <v>172</v>
      </c>
      <c r="C546" s="268" t="s">
        <v>172</v>
      </c>
      <c r="D546" s="98" t="s">
        <v>89</v>
      </c>
      <c r="E546" s="54">
        <v>5000614369</v>
      </c>
      <c r="F546" s="56">
        <v>24</v>
      </c>
      <c r="G546" s="54" t="s">
        <v>26</v>
      </c>
      <c r="H546" s="54" t="s">
        <v>84</v>
      </c>
      <c r="I546" s="54">
        <v>20</v>
      </c>
      <c r="J546" s="57">
        <v>295</v>
      </c>
      <c r="K546" s="57">
        <v>240</v>
      </c>
      <c r="L546" s="57">
        <v>200</v>
      </c>
      <c r="M546" s="57">
        <v>185</v>
      </c>
      <c r="N546" s="57">
        <v>186</v>
      </c>
      <c r="O546" s="57">
        <v>172</v>
      </c>
      <c r="P546" s="57">
        <v>168</v>
      </c>
      <c r="Q546" s="57">
        <v>182</v>
      </c>
      <c r="R546" s="57">
        <v>158</v>
      </c>
      <c r="S546" s="57">
        <v>171</v>
      </c>
      <c r="T546" s="57">
        <v>195</v>
      </c>
      <c r="U546" s="57">
        <v>204</v>
      </c>
    </row>
    <row r="547" spans="1:21" x14ac:dyDescent="0.2">
      <c r="A547" s="266" t="s">
        <v>172</v>
      </c>
      <c r="B547" s="267" t="s">
        <v>172</v>
      </c>
      <c r="C547" s="268" t="s">
        <v>172</v>
      </c>
      <c r="D547" s="98" t="s">
        <v>89</v>
      </c>
      <c r="E547" s="54">
        <v>5000647214</v>
      </c>
      <c r="F547" s="56">
        <v>24</v>
      </c>
      <c r="G547" s="54" t="s">
        <v>26</v>
      </c>
      <c r="H547" s="54" t="s">
        <v>84</v>
      </c>
      <c r="I547" s="54">
        <v>20</v>
      </c>
      <c r="J547" s="57">
        <v>670</v>
      </c>
      <c r="K547" s="57">
        <v>585</v>
      </c>
      <c r="L547" s="57">
        <v>637</v>
      </c>
      <c r="M547" s="57">
        <v>563</v>
      </c>
      <c r="N547" s="57">
        <v>562</v>
      </c>
      <c r="O547" s="57">
        <v>586</v>
      </c>
      <c r="P547" s="57">
        <v>553</v>
      </c>
      <c r="Q547" s="57">
        <v>546</v>
      </c>
      <c r="R547" s="57">
        <v>636</v>
      </c>
      <c r="S547" s="57">
        <v>597</v>
      </c>
      <c r="T547" s="57">
        <v>634</v>
      </c>
      <c r="U547" s="57">
        <v>649</v>
      </c>
    </row>
    <row r="548" spans="1:21" x14ac:dyDescent="0.2">
      <c r="A548" s="266" t="s">
        <v>172</v>
      </c>
      <c r="B548" s="267" t="s">
        <v>172</v>
      </c>
      <c r="C548" s="268" t="s">
        <v>172</v>
      </c>
      <c r="D548" s="98" t="s">
        <v>89</v>
      </c>
      <c r="E548" s="54">
        <v>5000647214</v>
      </c>
      <c r="F548" s="56">
        <v>24</v>
      </c>
      <c r="G548" s="54" t="s">
        <v>26</v>
      </c>
      <c r="H548" s="54" t="s">
        <v>84</v>
      </c>
      <c r="I548" s="54">
        <v>20</v>
      </c>
      <c r="J548" s="57">
        <v>670</v>
      </c>
      <c r="K548" s="57">
        <v>585</v>
      </c>
      <c r="L548" s="57">
        <v>637</v>
      </c>
      <c r="M548" s="57">
        <v>563</v>
      </c>
      <c r="N548" s="57">
        <v>562</v>
      </c>
      <c r="O548" s="57">
        <v>586</v>
      </c>
      <c r="P548" s="57">
        <v>553</v>
      </c>
      <c r="Q548" s="57">
        <v>546</v>
      </c>
      <c r="R548" s="57">
        <v>636</v>
      </c>
      <c r="S548" s="57">
        <v>597</v>
      </c>
      <c r="T548" s="57">
        <v>634</v>
      </c>
      <c r="U548" s="57">
        <v>649</v>
      </c>
    </row>
    <row r="549" spans="1:21" x14ac:dyDescent="0.2">
      <c r="A549" s="266" t="s">
        <v>172</v>
      </c>
      <c r="B549" s="267" t="s">
        <v>172</v>
      </c>
      <c r="C549" s="268" t="s">
        <v>172</v>
      </c>
      <c r="D549" s="98" t="s">
        <v>89</v>
      </c>
      <c r="E549" s="54">
        <v>5000738719</v>
      </c>
      <c r="F549" s="56">
        <v>24</v>
      </c>
      <c r="G549" s="54" t="s">
        <v>26</v>
      </c>
      <c r="H549" s="54" t="s">
        <v>84</v>
      </c>
      <c r="I549" s="54">
        <v>20</v>
      </c>
      <c r="J549" s="57">
        <v>2588</v>
      </c>
      <c r="K549" s="57">
        <v>2055</v>
      </c>
      <c r="L549" s="57">
        <v>1802</v>
      </c>
      <c r="M549" s="57">
        <v>2305</v>
      </c>
      <c r="N549" s="57">
        <v>2076</v>
      </c>
      <c r="O549" s="57">
        <v>2362</v>
      </c>
      <c r="P549" s="57">
        <v>3506</v>
      </c>
      <c r="Q549" s="57">
        <v>3159</v>
      </c>
      <c r="R549" s="57">
        <v>3145</v>
      </c>
      <c r="S549" s="57">
        <v>2364</v>
      </c>
      <c r="T549" s="57">
        <v>3172</v>
      </c>
      <c r="U549" s="57">
        <v>3925</v>
      </c>
    </row>
    <row r="550" spans="1:21" x14ac:dyDescent="0.2">
      <c r="A550" s="266" t="s">
        <v>172</v>
      </c>
      <c r="B550" s="267" t="s">
        <v>172</v>
      </c>
      <c r="C550" s="268" t="s">
        <v>172</v>
      </c>
      <c r="D550" s="98" t="s">
        <v>89</v>
      </c>
      <c r="E550" s="54">
        <v>5000738719</v>
      </c>
      <c r="F550" s="56">
        <v>24</v>
      </c>
      <c r="G550" s="54" t="s">
        <v>26</v>
      </c>
      <c r="H550" s="54" t="s">
        <v>84</v>
      </c>
      <c r="I550" s="54">
        <v>20</v>
      </c>
      <c r="J550" s="57">
        <v>2588</v>
      </c>
      <c r="K550" s="57">
        <v>2055</v>
      </c>
      <c r="L550" s="57">
        <v>1802</v>
      </c>
      <c r="M550" s="57">
        <v>2305</v>
      </c>
      <c r="N550" s="57">
        <v>2076</v>
      </c>
      <c r="O550" s="57">
        <v>2362</v>
      </c>
      <c r="P550" s="57">
        <v>3506</v>
      </c>
      <c r="Q550" s="57">
        <v>3159</v>
      </c>
      <c r="R550" s="57">
        <v>3145</v>
      </c>
      <c r="S550" s="57">
        <v>2364</v>
      </c>
      <c r="T550" s="57">
        <v>3172</v>
      </c>
      <c r="U550" s="57">
        <v>3925</v>
      </c>
    </row>
    <row r="551" spans="1:21" x14ac:dyDescent="0.2">
      <c r="A551" s="266" t="s">
        <v>172</v>
      </c>
      <c r="B551" s="267" t="s">
        <v>172</v>
      </c>
      <c r="C551" s="268" t="s">
        <v>172</v>
      </c>
      <c r="D551" s="98" t="s">
        <v>89</v>
      </c>
      <c r="E551" s="54">
        <v>5000738734</v>
      </c>
      <c r="F551" s="56">
        <v>24</v>
      </c>
      <c r="G551" s="54" t="s">
        <v>19</v>
      </c>
      <c r="H551" s="54" t="s">
        <v>84</v>
      </c>
      <c r="I551" s="54">
        <v>20</v>
      </c>
      <c r="J551" s="57">
        <v>240</v>
      </c>
      <c r="K551" s="57">
        <v>187</v>
      </c>
      <c r="L551" s="57">
        <v>147</v>
      </c>
      <c r="M551" s="57">
        <v>136</v>
      </c>
      <c r="N551" s="57">
        <v>108</v>
      </c>
      <c r="O551" s="57">
        <v>105</v>
      </c>
      <c r="P551" s="57">
        <v>109</v>
      </c>
      <c r="Q551" s="57">
        <v>109</v>
      </c>
      <c r="R551" s="57">
        <v>137</v>
      </c>
      <c r="S551" s="57">
        <v>150</v>
      </c>
      <c r="T551" s="57">
        <v>163.17400000000001</v>
      </c>
      <c r="U551" s="57">
        <v>191.82599999999999</v>
      </c>
    </row>
    <row r="552" spans="1:21" x14ac:dyDescent="0.2">
      <c r="A552" s="266" t="s">
        <v>172</v>
      </c>
      <c r="B552" s="267" t="s">
        <v>172</v>
      </c>
      <c r="C552" s="268" t="s">
        <v>172</v>
      </c>
      <c r="D552" s="98" t="s">
        <v>89</v>
      </c>
      <c r="E552" s="54">
        <v>5000738734</v>
      </c>
      <c r="F552" s="56">
        <v>24</v>
      </c>
      <c r="G552" s="54" t="s">
        <v>19</v>
      </c>
      <c r="H552" s="54" t="s">
        <v>84</v>
      </c>
      <c r="I552" s="54">
        <v>20</v>
      </c>
      <c r="J552" s="57">
        <v>240</v>
      </c>
      <c r="K552" s="57">
        <v>187</v>
      </c>
      <c r="L552" s="57">
        <v>147</v>
      </c>
      <c r="M552" s="57">
        <v>136</v>
      </c>
      <c r="N552" s="57">
        <v>108</v>
      </c>
      <c r="O552" s="57">
        <v>105</v>
      </c>
      <c r="P552" s="57">
        <v>109</v>
      </c>
      <c r="Q552" s="57">
        <v>109</v>
      </c>
      <c r="R552" s="57">
        <v>137</v>
      </c>
      <c r="S552" s="57">
        <v>150</v>
      </c>
      <c r="T552" s="57">
        <v>163.17400000000001</v>
      </c>
      <c r="U552" s="57">
        <v>191.82599999999999</v>
      </c>
    </row>
    <row r="553" spans="1:21" x14ac:dyDescent="0.2">
      <c r="A553" s="266" t="s">
        <v>172</v>
      </c>
      <c r="B553" s="267" t="s">
        <v>172</v>
      </c>
      <c r="C553" s="268" t="s">
        <v>172</v>
      </c>
      <c r="D553" s="98" t="s">
        <v>89</v>
      </c>
      <c r="E553" s="54">
        <v>5000757065</v>
      </c>
      <c r="F553" s="56">
        <v>24</v>
      </c>
      <c r="G553" s="54" t="s">
        <v>19</v>
      </c>
      <c r="H553" s="54" t="s">
        <v>84</v>
      </c>
      <c r="I553" s="54">
        <v>20</v>
      </c>
      <c r="J553" s="57">
        <v>180</v>
      </c>
      <c r="K553" s="57">
        <v>163</v>
      </c>
      <c r="L553" s="57">
        <v>159</v>
      </c>
      <c r="M553" s="57">
        <v>124</v>
      </c>
      <c r="N553" s="57">
        <v>108</v>
      </c>
      <c r="O553" s="57">
        <v>99</v>
      </c>
      <c r="P553" s="57">
        <v>86</v>
      </c>
      <c r="Q553" s="57">
        <v>89</v>
      </c>
      <c r="R553" s="57">
        <v>123</v>
      </c>
      <c r="S553" s="57">
        <v>139</v>
      </c>
      <c r="T553" s="57">
        <v>168</v>
      </c>
      <c r="U553" s="57">
        <v>204</v>
      </c>
    </row>
    <row r="554" spans="1:21" x14ac:dyDescent="0.2">
      <c r="A554" s="266" t="s">
        <v>172</v>
      </c>
      <c r="B554" s="267" t="s">
        <v>172</v>
      </c>
      <c r="C554" s="268" t="s">
        <v>172</v>
      </c>
      <c r="D554" s="98" t="s">
        <v>89</v>
      </c>
      <c r="E554" s="54">
        <v>5000757065</v>
      </c>
      <c r="F554" s="56">
        <v>24</v>
      </c>
      <c r="G554" s="54" t="s">
        <v>19</v>
      </c>
      <c r="H554" s="54" t="s">
        <v>84</v>
      </c>
      <c r="I554" s="54">
        <v>20</v>
      </c>
      <c r="J554" s="57">
        <v>180</v>
      </c>
      <c r="K554" s="57">
        <v>163</v>
      </c>
      <c r="L554" s="57">
        <v>159</v>
      </c>
      <c r="M554" s="57">
        <v>124</v>
      </c>
      <c r="N554" s="57">
        <v>108</v>
      </c>
      <c r="O554" s="57">
        <v>99</v>
      </c>
      <c r="P554" s="57">
        <v>86</v>
      </c>
      <c r="Q554" s="57">
        <v>89</v>
      </c>
      <c r="R554" s="57">
        <v>123</v>
      </c>
      <c r="S554" s="57">
        <v>139</v>
      </c>
      <c r="T554" s="57">
        <v>168</v>
      </c>
      <c r="U554" s="57">
        <v>204</v>
      </c>
    </row>
    <row r="555" spans="1:21" x14ac:dyDescent="0.2">
      <c r="A555" s="266" t="s">
        <v>172</v>
      </c>
      <c r="B555" s="267" t="s">
        <v>172</v>
      </c>
      <c r="C555" s="268" t="s">
        <v>172</v>
      </c>
      <c r="D555" s="98" t="s">
        <v>89</v>
      </c>
      <c r="E555" s="54">
        <v>5000799149</v>
      </c>
      <c r="F555" s="56">
        <v>24</v>
      </c>
      <c r="G555" s="54" t="s">
        <v>26</v>
      </c>
      <c r="H555" s="54" t="s">
        <v>84</v>
      </c>
      <c r="I555" s="54">
        <v>20</v>
      </c>
      <c r="J555" s="57">
        <v>402</v>
      </c>
      <c r="K555" s="57">
        <v>383</v>
      </c>
      <c r="L555" s="57">
        <v>415</v>
      </c>
      <c r="M555" s="57">
        <v>369</v>
      </c>
      <c r="N555" s="57">
        <v>374</v>
      </c>
      <c r="O555" s="57">
        <v>390</v>
      </c>
      <c r="P555" s="57">
        <v>369</v>
      </c>
      <c r="Q555" s="57">
        <v>361</v>
      </c>
      <c r="R555" s="57">
        <v>416</v>
      </c>
      <c r="S555" s="57">
        <v>394</v>
      </c>
      <c r="T555" s="57">
        <v>417</v>
      </c>
      <c r="U555" s="57">
        <v>428</v>
      </c>
    </row>
    <row r="556" spans="1:21" x14ac:dyDescent="0.2">
      <c r="A556" s="266" t="s">
        <v>172</v>
      </c>
      <c r="B556" s="267" t="s">
        <v>172</v>
      </c>
      <c r="C556" s="268" t="s">
        <v>172</v>
      </c>
      <c r="D556" s="98" t="s">
        <v>89</v>
      </c>
      <c r="E556" s="54">
        <v>5000799149</v>
      </c>
      <c r="F556" s="56">
        <v>24</v>
      </c>
      <c r="G556" s="54" t="s">
        <v>26</v>
      </c>
      <c r="H556" s="54" t="s">
        <v>84</v>
      </c>
      <c r="I556" s="54">
        <v>20</v>
      </c>
      <c r="J556" s="57">
        <v>402</v>
      </c>
      <c r="K556" s="57">
        <v>383</v>
      </c>
      <c r="L556" s="57">
        <v>415</v>
      </c>
      <c r="M556" s="57">
        <v>369</v>
      </c>
      <c r="N556" s="57">
        <v>374</v>
      </c>
      <c r="O556" s="57">
        <v>390</v>
      </c>
      <c r="P556" s="57">
        <v>369</v>
      </c>
      <c r="Q556" s="57">
        <v>361</v>
      </c>
      <c r="R556" s="57">
        <v>416</v>
      </c>
      <c r="S556" s="57">
        <v>394</v>
      </c>
      <c r="T556" s="57">
        <v>417</v>
      </c>
      <c r="U556" s="57">
        <v>428</v>
      </c>
    </row>
    <row r="557" spans="1:21" x14ac:dyDescent="0.2">
      <c r="A557" s="266" t="s">
        <v>172</v>
      </c>
      <c r="B557" s="267" t="s">
        <v>172</v>
      </c>
      <c r="C557" s="268" t="s">
        <v>172</v>
      </c>
      <c r="D557" s="98" t="s">
        <v>89</v>
      </c>
      <c r="E557" s="54">
        <v>5000805901</v>
      </c>
      <c r="F557" s="56">
        <v>24</v>
      </c>
      <c r="G557" s="54" t="s">
        <v>26</v>
      </c>
      <c r="H557" s="54" t="s">
        <v>84</v>
      </c>
      <c r="I557" s="54">
        <v>20</v>
      </c>
      <c r="J557" s="57">
        <v>342</v>
      </c>
      <c r="K557" s="57">
        <v>320</v>
      </c>
      <c r="L557" s="57">
        <v>330</v>
      </c>
      <c r="M557" s="57">
        <v>314</v>
      </c>
      <c r="N557" s="57">
        <v>259</v>
      </c>
      <c r="O557" s="57">
        <v>255</v>
      </c>
      <c r="P557" s="57">
        <v>269</v>
      </c>
      <c r="Q557" s="57">
        <v>277</v>
      </c>
      <c r="R557" s="57">
        <v>325</v>
      </c>
      <c r="S557" s="57">
        <v>305</v>
      </c>
      <c r="T557" s="57">
        <v>305</v>
      </c>
      <c r="U557" s="57">
        <v>352</v>
      </c>
    </row>
    <row r="558" spans="1:21" x14ac:dyDescent="0.2">
      <c r="A558" s="266" t="s">
        <v>172</v>
      </c>
      <c r="B558" s="267" t="s">
        <v>172</v>
      </c>
      <c r="C558" s="268" t="s">
        <v>172</v>
      </c>
      <c r="D558" s="98" t="s">
        <v>89</v>
      </c>
      <c r="E558" s="54">
        <v>5000805901</v>
      </c>
      <c r="F558" s="56">
        <v>24</v>
      </c>
      <c r="G558" s="54" t="s">
        <v>26</v>
      </c>
      <c r="H558" s="54" t="s">
        <v>84</v>
      </c>
      <c r="I558" s="54">
        <v>20</v>
      </c>
      <c r="J558" s="57">
        <v>342</v>
      </c>
      <c r="K558" s="57">
        <v>320</v>
      </c>
      <c r="L558" s="57">
        <v>330</v>
      </c>
      <c r="M558" s="57">
        <v>314</v>
      </c>
      <c r="N558" s="57">
        <v>259</v>
      </c>
      <c r="O558" s="57">
        <v>255</v>
      </c>
      <c r="P558" s="57">
        <v>269</v>
      </c>
      <c r="Q558" s="57">
        <v>277</v>
      </c>
      <c r="R558" s="57">
        <v>325</v>
      </c>
      <c r="S558" s="57">
        <v>305</v>
      </c>
      <c r="T558" s="57">
        <v>305</v>
      </c>
      <c r="U558" s="57">
        <v>352</v>
      </c>
    </row>
    <row r="559" spans="1:21" x14ac:dyDescent="0.2">
      <c r="A559" s="266" t="s">
        <v>172</v>
      </c>
      <c r="B559" s="267" t="s">
        <v>172</v>
      </c>
      <c r="C559" s="268" t="s">
        <v>172</v>
      </c>
      <c r="D559" s="98" t="s">
        <v>89</v>
      </c>
      <c r="E559" s="54">
        <v>5000890777</v>
      </c>
      <c r="F559" s="56">
        <v>24</v>
      </c>
      <c r="G559" s="54" t="s">
        <v>26</v>
      </c>
      <c r="H559" s="54" t="s">
        <v>84</v>
      </c>
      <c r="I559" s="54">
        <v>20</v>
      </c>
      <c r="J559" s="57">
        <v>778</v>
      </c>
      <c r="K559" s="57">
        <v>739</v>
      </c>
      <c r="L559" s="57">
        <v>795</v>
      </c>
      <c r="M559" s="57">
        <v>697</v>
      </c>
      <c r="N559" s="57">
        <v>708</v>
      </c>
      <c r="O559" s="57">
        <v>747</v>
      </c>
      <c r="P559" s="57">
        <v>712</v>
      </c>
      <c r="Q559" s="57">
        <v>698</v>
      </c>
      <c r="R559" s="57">
        <v>807</v>
      </c>
      <c r="S559" s="57">
        <v>743</v>
      </c>
      <c r="T559" s="57">
        <v>786</v>
      </c>
      <c r="U559" s="57">
        <v>801</v>
      </c>
    </row>
    <row r="560" spans="1:21" x14ac:dyDescent="0.2">
      <c r="A560" s="266" t="s">
        <v>172</v>
      </c>
      <c r="B560" s="267" t="s">
        <v>172</v>
      </c>
      <c r="C560" s="268" t="s">
        <v>172</v>
      </c>
      <c r="D560" s="98" t="s">
        <v>89</v>
      </c>
      <c r="E560" s="54">
        <v>5000890777</v>
      </c>
      <c r="F560" s="56">
        <v>24</v>
      </c>
      <c r="G560" s="54" t="s">
        <v>26</v>
      </c>
      <c r="H560" s="54" t="s">
        <v>84</v>
      </c>
      <c r="I560" s="54">
        <v>20</v>
      </c>
      <c r="J560" s="57">
        <v>778</v>
      </c>
      <c r="K560" s="57">
        <v>739</v>
      </c>
      <c r="L560" s="57">
        <v>795</v>
      </c>
      <c r="M560" s="57">
        <v>697</v>
      </c>
      <c r="N560" s="57">
        <v>708</v>
      </c>
      <c r="O560" s="57">
        <v>747</v>
      </c>
      <c r="P560" s="57">
        <v>712</v>
      </c>
      <c r="Q560" s="57">
        <v>698</v>
      </c>
      <c r="R560" s="57">
        <v>807</v>
      </c>
      <c r="S560" s="57">
        <v>743</v>
      </c>
      <c r="T560" s="57">
        <v>786</v>
      </c>
      <c r="U560" s="57">
        <v>801</v>
      </c>
    </row>
    <row r="561" spans="1:21" x14ac:dyDescent="0.2">
      <c r="A561" s="266" t="s">
        <v>172</v>
      </c>
      <c r="B561" s="267" t="s">
        <v>172</v>
      </c>
      <c r="C561" s="268" t="s">
        <v>172</v>
      </c>
      <c r="D561" s="98" t="s">
        <v>89</v>
      </c>
      <c r="E561" s="54">
        <v>5000922329</v>
      </c>
      <c r="F561" s="56">
        <v>24</v>
      </c>
      <c r="G561" s="54" t="s">
        <v>26</v>
      </c>
      <c r="H561" s="54" t="s">
        <v>84</v>
      </c>
      <c r="I561" s="54">
        <v>20</v>
      </c>
      <c r="J561" s="57">
        <v>69</v>
      </c>
      <c r="K561" s="57">
        <v>62</v>
      </c>
      <c r="L561" s="57">
        <v>63</v>
      </c>
      <c r="M561" s="57">
        <v>62</v>
      </c>
      <c r="N561" s="57">
        <v>57</v>
      </c>
      <c r="O561" s="57">
        <v>55</v>
      </c>
      <c r="P561" s="57">
        <v>58</v>
      </c>
      <c r="Q561" s="57">
        <v>54</v>
      </c>
      <c r="R561" s="57">
        <v>64</v>
      </c>
      <c r="S561" s="57">
        <v>61</v>
      </c>
      <c r="T561" s="57">
        <v>61</v>
      </c>
      <c r="U561" s="57">
        <v>72</v>
      </c>
    </row>
    <row r="562" spans="1:21" x14ac:dyDescent="0.2">
      <c r="A562" s="266" t="s">
        <v>172</v>
      </c>
      <c r="B562" s="267" t="s">
        <v>172</v>
      </c>
      <c r="C562" s="268" t="s">
        <v>172</v>
      </c>
      <c r="D562" s="98" t="s">
        <v>89</v>
      </c>
      <c r="E562" s="54">
        <v>5000922329</v>
      </c>
      <c r="F562" s="56">
        <v>24</v>
      </c>
      <c r="G562" s="54" t="s">
        <v>26</v>
      </c>
      <c r="H562" s="54" t="s">
        <v>84</v>
      </c>
      <c r="I562" s="54">
        <v>20</v>
      </c>
      <c r="J562" s="57">
        <v>69</v>
      </c>
      <c r="K562" s="57">
        <v>62</v>
      </c>
      <c r="L562" s="57">
        <v>63</v>
      </c>
      <c r="M562" s="57">
        <v>62</v>
      </c>
      <c r="N562" s="57">
        <v>57</v>
      </c>
      <c r="O562" s="57">
        <v>55</v>
      </c>
      <c r="P562" s="57">
        <v>58</v>
      </c>
      <c r="Q562" s="57">
        <v>54</v>
      </c>
      <c r="R562" s="57">
        <v>64</v>
      </c>
      <c r="S562" s="57">
        <v>61</v>
      </c>
      <c r="T562" s="57">
        <v>61</v>
      </c>
      <c r="U562" s="57">
        <v>72</v>
      </c>
    </row>
    <row r="563" spans="1:21" x14ac:dyDescent="0.2">
      <c r="A563" s="266" t="s">
        <v>172</v>
      </c>
      <c r="B563" s="267" t="s">
        <v>172</v>
      </c>
      <c r="C563" s="268" t="s">
        <v>172</v>
      </c>
      <c r="D563" s="98" t="s">
        <v>89</v>
      </c>
      <c r="E563" s="54">
        <v>5000934959</v>
      </c>
      <c r="F563" s="56">
        <v>24</v>
      </c>
      <c r="G563" s="54" t="s">
        <v>26</v>
      </c>
      <c r="H563" s="54" t="s">
        <v>84</v>
      </c>
      <c r="I563" s="54">
        <v>20</v>
      </c>
      <c r="J563" s="57">
        <v>11720</v>
      </c>
      <c r="K563" s="57">
        <v>9920</v>
      </c>
      <c r="L563" s="57">
        <v>10200</v>
      </c>
      <c r="M563" s="57">
        <v>11160</v>
      </c>
      <c r="N563" s="57">
        <v>10080</v>
      </c>
      <c r="O563" s="57">
        <v>10720</v>
      </c>
      <c r="P563" s="57">
        <v>11320</v>
      </c>
      <c r="Q563" s="57">
        <v>10880</v>
      </c>
      <c r="R563" s="57">
        <v>11840</v>
      </c>
      <c r="S563" s="57">
        <v>11640</v>
      </c>
      <c r="T563" s="57">
        <v>11960</v>
      </c>
      <c r="U563" s="57">
        <v>13920</v>
      </c>
    </row>
    <row r="564" spans="1:21" x14ac:dyDescent="0.2">
      <c r="A564" s="266" t="s">
        <v>172</v>
      </c>
      <c r="B564" s="267" t="s">
        <v>172</v>
      </c>
      <c r="C564" s="268" t="s">
        <v>172</v>
      </c>
      <c r="D564" s="98" t="s">
        <v>89</v>
      </c>
      <c r="E564" s="54">
        <v>5000934959</v>
      </c>
      <c r="F564" s="56">
        <v>24</v>
      </c>
      <c r="G564" s="54" t="s">
        <v>26</v>
      </c>
      <c r="H564" s="54" t="s">
        <v>84</v>
      </c>
      <c r="I564" s="54">
        <v>20</v>
      </c>
      <c r="J564" s="57">
        <v>11720</v>
      </c>
      <c r="K564" s="57">
        <v>9920</v>
      </c>
      <c r="L564" s="57">
        <v>10200</v>
      </c>
      <c r="M564" s="57">
        <v>11160</v>
      </c>
      <c r="N564" s="57">
        <v>10080</v>
      </c>
      <c r="O564" s="57">
        <v>10720</v>
      </c>
      <c r="P564" s="57">
        <v>11320</v>
      </c>
      <c r="Q564" s="57">
        <v>10880</v>
      </c>
      <c r="R564" s="57">
        <v>11840</v>
      </c>
      <c r="S564" s="57">
        <v>11640</v>
      </c>
      <c r="T564" s="57">
        <v>11960</v>
      </c>
      <c r="U564" s="57">
        <v>13920</v>
      </c>
    </row>
    <row r="565" spans="1:21" x14ac:dyDescent="0.2">
      <c r="A565" s="266" t="s">
        <v>172</v>
      </c>
      <c r="B565" s="267" t="s">
        <v>172</v>
      </c>
      <c r="C565" s="268" t="s">
        <v>172</v>
      </c>
      <c r="D565" s="98" t="s">
        <v>89</v>
      </c>
      <c r="E565" s="54">
        <v>5001095735</v>
      </c>
      <c r="F565" s="56">
        <v>24</v>
      </c>
      <c r="G565" s="54" t="s">
        <v>26</v>
      </c>
      <c r="H565" s="54" t="s">
        <v>84</v>
      </c>
      <c r="I565" s="54">
        <v>20</v>
      </c>
      <c r="J565" s="57">
        <v>4080</v>
      </c>
      <c r="K565" s="57">
        <v>4400</v>
      </c>
      <c r="L565" s="57">
        <v>3920</v>
      </c>
      <c r="M565" s="57">
        <v>3960</v>
      </c>
      <c r="N565" s="57">
        <v>3480</v>
      </c>
      <c r="O565" s="57">
        <v>2560</v>
      </c>
      <c r="P565" s="57">
        <v>760</v>
      </c>
      <c r="Q565" s="57">
        <v>680</v>
      </c>
      <c r="R565" s="57">
        <v>1280</v>
      </c>
      <c r="S565" s="57">
        <v>2800</v>
      </c>
      <c r="T565" s="57">
        <v>3760</v>
      </c>
      <c r="U565" s="57">
        <v>4200</v>
      </c>
    </row>
    <row r="566" spans="1:21" x14ac:dyDescent="0.2">
      <c r="A566" s="266" t="s">
        <v>172</v>
      </c>
      <c r="B566" s="267" t="s">
        <v>172</v>
      </c>
      <c r="C566" s="268" t="s">
        <v>172</v>
      </c>
      <c r="D566" s="98" t="s">
        <v>89</v>
      </c>
      <c r="E566" s="54">
        <v>5001095735</v>
      </c>
      <c r="F566" s="56">
        <v>24</v>
      </c>
      <c r="G566" s="54" t="s">
        <v>26</v>
      </c>
      <c r="H566" s="54" t="s">
        <v>84</v>
      </c>
      <c r="I566" s="54">
        <v>20</v>
      </c>
      <c r="J566" s="57">
        <v>4080</v>
      </c>
      <c r="K566" s="57">
        <v>4400</v>
      </c>
      <c r="L566" s="57">
        <v>3920</v>
      </c>
      <c r="M566" s="57">
        <v>3960</v>
      </c>
      <c r="N566" s="57">
        <v>3480</v>
      </c>
      <c r="O566" s="57">
        <v>2560</v>
      </c>
      <c r="P566" s="57">
        <v>760</v>
      </c>
      <c r="Q566" s="57">
        <v>680</v>
      </c>
      <c r="R566" s="57">
        <v>1280</v>
      </c>
      <c r="S566" s="57">
        <v>2800</v>
      </c>
      <c r="T566" s="57">
        <v>3760</v>
      </c>
      <c r="U566" s="57">
        <v>4200</v>
      </c>
    </row>
    <row r="567" spans="1:21" x14ac:dyDescent="0.2">
      <c r="A567" s="266" t="s">
        <v>172</v>
      </c>
      <c r="B567" s="267" t="s">
        <v>172</v>
      </c>
      <c r="C567" s="268" t="s">
        <v>172</v>
      </c>
      <c r="D567" s="98" t="s">
        <v>89</v>
      </c>
      <c r="E567" s="54">
        <v>5001169668</v>
      </c>
      <c r="F567" s="56">
        <v>24</v>
      </c>
      <c r="G567" s="54" t="s">
        <v>26</v>
      </c>
      <c r="H567" s="54" t="s">
        <v>84</v>
      </c>
      <c r="I567" s="54">
        <v>20</v>
      </c>
      <c r="J567" s="57">
        <v>1304</v>
      </c>
      <c r="K567" s="57">
        <v>1145</v>
      </c>
      <c r="L567" s="57">
        <v>1083</v>
      </c>
      <c r="M567" s="57">
        <v>983</v>
      </c>
      <c r="N567" s="57">
        <v>831</v>
      </c>
      <c r="O567" s="57">
        <v>761</v>
      </c>
      <c r="P567" s="57">
        <v>770</v>
      </c>
      <c r="Q567" s="57">
        <v>757</v>
      </c>
      <c r="R567" s="57">
        <v>980</v>
      </c>
      <c r="S567" s="57">
        <v>1008</v>
      </c>
      <c r="T567" s="57">
        <v>1099</v>
      </c>
      <c r="U567" s="57">
        <v>1535</v>
      </c>
    </row>
    <row r="568" spans="1:21" x14ac:dyDescent="0.2">
      <c r="A568" s="266" t="s">
        <v>172</v>
      </c>
      <c r="B568" s="267" t="s">
        <v>172</v>
      </c>
      <c r="C568" s="268" t="s">
        <v>172</v>
      </c>
      <c r="D568" s="98" t="s">
        <v>89</v>
      </c>
      <c r="E568" s="54">
        <v>5001169668</v>
      </c>
      <c r="F568" s="56">
        <v>24</v>
      </c>
      <c r="G568" s="54" t="s">
        <v>26</v>
      </c>
      <c r="H568" s="54" t="s">
        <v>84</v>
      </c>
      <c r="I568" s="54">
        <v>20</v>
      </c>
      <c r="J568" s="57">
        <v>1304</v>
      </c>
      <c r="K568" s="57">
        <v>1145</v>
      </c>
      <c r="L568" s="57">
        <v>1083</v>
      </c>
      <c r="M568" s="57">
        <v>983</v>
      </c>
      <c r="N568" s="57">
        <v>831</v>
      </c>
      <c r="O568" s="57">
        <v>761</v>
      </c>
      <c r="P568" s="57">
        <v>770</v>
      </c>
      <c r="Q568" s="57">
        <v>757</v>
      </c>
      <c r="R568" s="57">
        <v>980</v>
      </c>
      <c r="S568" s="57">
        <v>1008</v>
      </c>
      <c r="T568" s="57">
        <v>1099</v>
      </c>
      <c r="U568" s="57">
        <v>1535</v>
      </c>
    </row>
    <row r="569" spans="1:21" x14ac:dyDescent="0.2">
      <c r="A569" s="266" t="s">
        <v>172</v>
      </c>
      <c r="B569" s="267" t="s">
        <v>172</v>
      </c>
      <c r="C569" s="268" t="s">
        <v>172</v>
      </c>
      <c r="D569" s="98" t="s">
        <v>89</v>
      </c>
      <c r="E569" s="54">
        <v>5001203126</v>
      </c>
      <c r="F569" s="56">
        <v>24</v>
      </c>
      <c r="G569" s="54" t="s">
        <v>26</v>
      </c>
      <c r="H569" s="54" t="s">
        <v>84</v>
      </c>
      <c r="I569" s="54">
        <v>20</v>
      </c>
      <c r="J569" s="57">
        <v>648</v>
      </c>
      <c r="K569" s="57">
        <v>540</v>
      </c>
      <c r="L569" s="57">
        <v>493</v>
      </c>
      <c r="M569" s="57">
        <v>508</v>
      </c>
      <c r="N569" s="57">
        <v>469</v>
      </c>
      <c r="O569" s="57">
        <v>479</v>
      </c>
      <c r="P569" s="57">
        <v>509</v>
      </c>
      <c r="Q569" s="57">
        <v>494</v>
      </c>
      <c r="R569" s="57">
        <v>566</v>
      </c>
      <c r="S569" s="57">
        <v>559</v>
      </c>
      <c r="T569" s="57">
        <v>551</v>
      </c>
      <c r="U569" s="57">
        <v>667</v>
      </c>
    </row>
    <row r="570" spans="1:21" x14ac:dyDescent="0.2">
      <c r="A570" s="266" t="s">
        <v>172</v>
      </c>
      <c r="B570" s="267" t="s">
        <v>172</v>
      </c>
      <c r="C570" s="268" t="s">
        <v>172</v>
      </c>
      <c r="D570" s="98" t="s">
        <v>89</v>
      </c>
      <c r="E570" s="54">
        <v>5001203126</v>
      </c>
      <c r="F570" s="56">
        <v>24</v>
      </c>
      <c r="G570" s="54" t="s">
        <v>26</v>
      </c>
      <c r="H570" s="54" t="s">
        <v>84</v>
      </c>
      <c r="I570" s="54">
        <v>20</v>
      </c>
      <c r="J570" s="57">
        <v>648</v>
      </c>
      <c r="K570" s="57">
        <v>540</v>
      </c>
      <c r="L570" s="57">
        <v>493</v>
      </c>
      <c r="M570" s="57">
        <v>508</v>
      </c>
      <c r="N570" s="57">
        <v>469</v>
      </c>
      <c r="O570" s="57">
        <v>479</v>
      </c>
      <c r="P570" s="57">
        <v>509</v>
      </c>
      <c r="Q570" s="57">
        <v>494</v>
      </c>
      <c r="R570" s="57">
        <v>566</v>
      </c>
      <c r="S570" s="57">
        <v>559</v>
      </c>
      <c r="T570" s="57">
        <v>551</v>
      </c>
      <c r="U570" s="57">
        <v>667</v>
      </c>
    </row>
    <row r="571" spans="1:21" x14ac:dyDescent="0.2">
      <c r="A571" s="266" t="s">
        <v>172</v>
      </c>
      <c r="B571" s="267" t="s">
        <v>172</v>
      </c>
      <c r="C571" s="268" t="s">
        <v>172</v>
      </c>
      <c r="D571" s="98" t="s">
        <v>89</v>
      </c>
      <c r="E571" s="54">
        <v>5001282915</v>
      </c>
      <c r="F571" s="56">
        <v>24</v>
      </c>
      <c r="G571" s="54" t="s">
        <v>26</v>
      </c>
      <c r="H571" s="54" t="s">
        <v>84</v>
      </c>
      <c r="I571" s="54">
        <v>20</v>
      </c>
      <c r="J571" s="57">
        <v>930</v>
      </c>
      <c r="K571" s="57">
        <v>843</v>
      </c>
      <c r="L571" s="57">
        <v>1438</v>
      </c>
      <c r="M571" s="57">
        <v>1781</v>
      </c>
      <c r="N571" s="57">
        <v>835</v>
      </c>
      <c r="O571" s="57">
        <v>549</v>
      </c>
      <c r="P571" s="57">
        <v>486</v>
      </c>
      <c r="Q571" s="57">
        <v>498</v>
      </c>
      <c r="R571" s="57">
        <v>703</v>
      </c>
      <c r="S571" s="57">
        <v>689</v>
      </c>
      <c r="T571" s="57">
        <v>661</v>
      </c>
      <c r="U571" s="57">
        <v>915</v>
      </c>
    </row>
    <row r="572" spans="1:21" x14ac:dyDescent="0.2">
      <c r="A572" s="266" t="s">
        <v>172</v>
      </c>
      <c r="B572" s="267" t="s">
        <v>172</v>
      </c>
      <c r="C572" s="268" t="s">
        <v>172</v>
      </c>
      <c r="D572" s="98" t="s">
        <v>89</v>
      </c>
      <c r="E572" s="54">
        <v>5001282915</v>
      </c>
      <c r="F572" s="56">
        <v>24</v>
      </c>
      <c r="G572" s="54" t="s">
        <v>26</v>
      </c>
      <c r="H572" s="54" t="s">
        <v>84</v>
      </c>
      <c r="I572" s="54">
        <v>20</v>
      </c>
      <c r="J572" s="57">
        <v>930</v>
      </c>
      <c r="K572" s="57">
        <v>843</v>
      </c>
      <c r="L572" s="57">
        <v>1438</v>
      </c>
      <c r="M572" s="57">
        <v>1781</v>
      </c>
      <c r="N572" s="57">
        <v>835</v>
      </c>
      <c r="O572" s="57">
        <v>549</v>
      </c>
      <c r="P572" s="57">
        <v>486</v>
      </c>
      <c r="Q572" s="57">
        <v>498</v>
      </c>
      <c r="R572" s="57">
        <v>703</v>
      </c>
      <c r="S572" s="57">
        <v>689</v>
      </c>
      <c r="T572" s="57">
        <v>661</v>
      </c>
      <c r="U572" s="57">
        <v>915</v>
      </c>
    </row>
    <row r="573" spans="1:21" x14ac:dyDescent="0.2">
      <c r="A573" s="266" t="s">
        <v>172</v>
      </c>
      <c r="B573" s="267" t="s">
        <v>172</v>
      </c>
      <c r="C573" s="268" t="s">
        <v>172</v>
      </c>
      <c r="D573" s="98" t="s">
        <v>89</v>
      </c>
      <c r="E573" s="54">
        <v>5001296091</v>
      </c>
      <c r="F573" s="56">
        <v>24</v>
      </c>
      <c r="G573" s="54" t="s">
        <v>26</v>
      </c>
      <c r="H573" s="54" t="s">
        <v>84</v>
      </c>
      <c r="I573" s="54">
        <v>20</v>
      </c>
      <c r="J573" s="57">
        <v>11040</v>
      </c>
      <c r="K573" s="57">
        <v>11120</v>
      </c>
      <c r="L573" s="57">
        <v>10240</v>
      </c>
      <c r="M573" s="57">
        <v>9440</v>
      </c>
      <c r="N573" s="57">
        <v>10080</v>
      </c>
      <c r="O573" s="57">
        <v>8000</v>
      </c>
      <c r="P573" s="57">
        <v>9800</v>
      </c>
      <c r="Q573" s="57">
        <v>8040</v>
      </c>
      <c r="R573" s="57">
        <v>3760</v>
      </c>
      <c r="S573" s="57">
        <v>5440</v>
      </c>
      <c r="T573" s="57">
        <v>8000</v>
      </c>
      <c r="U573" s="57">
        <v>10120</v>
      </c>
    </row>
    <row r="574" spans="1:21" x14ac:dyDescent="0.2">
      <c r="A574" s="266" t="s">
        <v>172</v>
      </c>
      <c r="B574" s="267" t="s">
        <v>172</v>
      </c>
      <c r="C574" s="268" t="s">
        <v>172</v>
      </c>
      <c r="D574" s="98" t="s">
        <v>89</v>
      </c>
      <c r="E574" s="54">
        <v>5001296091</v>
      </c>
      <c r="F574" s="56">
        <v>24</v>
      </c>
      <c r="G574" s="54" t="s">
        <v>26</v>
      </c>
      <c r="H574" s="54" t="s">
        <v>84</v>
      </c>
      <c r="I574" s="54">
        <v>20</v>
      </c>
      <c r="J574" s="57">
        <v>11040</v>
      </c>
      <c r="K574" s="57">
        <v>11120</v>
      </c>
      <c r="L574" s="57">
        <v>10240</v>
      </c>
      <c r="M574" s="57">
        <v>9440</v>
      </c>
      <c r="N574" s="57">
        <v>10080</v>
      </c>
      <c r="O574" s="57">
        <v>8000</v>
      </c>
      <c r="P574" s="57">
        <v>9800</v>
      </c>
      <c r="Q574" s="57">
        <v>8040</v>
      </c>
      <c r="R574" s="57">
        <v>3760</v>
      </c>
      <c r="S574" s="57">
        <v>5440</v>
      </c>
      <c r="T574" s="57">
        <v>8000</v>
      </c>
      <c r="U574" s="57">
        <v>10120</v>
      </c>
    </row>
    <row r="575" spans="1:21" x14ac:dyDescent="0.2">
      <c r="A575" s="266" t="s">
        <v>172</v>
      </c>
      <c r="B575" s="267" t="s">
        <v>172</v>
      </c>
      <c r="C575" s="268" t="s">
        <v>172</v>
      </c>
      <c r="D575" s="98" t="s">
        <v>89</v>
      </c>
      <c r="E575" s="54">
        <v>5001305386</v>
      </c>
      <c r="F575" s="56">
        <v>24</v>
      </c>
      <c r="G575" s="54" t="s">
        <v>26</v>
      </c>
      <c r="H575" s="54" t="s">
        <v>84</v>
      </c>
      <c r="I575" s="54">
        <v>20</v>
      </c>
      <c r="J575" s="57">
        <v>2520</v>
      </c>
      <c r="K575" s="57">
        <v>2840</v>
      </c>
      <c r="L575" s="57">
        <v>2560</v>
      </c>
      <c r="M575" s="57">
        <v>2560</v>
      </c>
      <c r="N575" s="57">
        <v>2920</v>
      </c>
      <c r="O575" s="57">
        <v>2760</v>
      </c>
      <c r="P575" s="57">
        <v>800</v>
      </c>
      <c r="Q575" s="57">
        <v>1000</v>
      </c>
      <c r="R575" s="57">
        <v>1320</v>
      </c>
      <c r="S575" s="57">
        <v>2720</v>
      </c>
      <c r="T575" s="57">
        <v>1200</v>
      </c>
      <c r="U575" s="57">
        <v>2480</v>
      </c>
    </row>
    <row r="576" spans="1:21" x14ac:dyDescent="0.2">
      <c r="A576" s="266" t="s">
        <v>172</v>
      </c>
      <c r="B576" s="267" t="s">
        <v>172</v>
      </c>
      <c r="C576" s="268" t="s">
        <v>172</v>
      </c>
      <c r="D576" s="98" t="s">
        <v>89</v>
      </c>
      <c r="E576" s="54">
        <v>5001305386</v>
      </c>
      <c r="F576" s="56">
        <v>24</v>
      </c>
      <c r="G576" s="54" t="s">
        <v>26</v>
      </c>
      <c r="H576" s="54" t="s">
        <v>84</v>
      </c>
      <c r="I576" s="54">
        <v>20</v>
      </c>
      <c r="J576" s="57">
        <v>2520</v>
      </c>
      <c r="K576" s="57">
        <v>2840</v>
      </c>
      <c r="L576" s="57">
        <v>2560</v>
      </c>
      <c r="M576" s="57">
        <v>2560</v>
      </c>
      <c r="N576" s="57">
        <v>2920</v>
      </c>
      <c r="O576" s="57">
        <v>2760</v>
      </c>
      <c r="P576" s="57">
        <v>800</v>
      </c>
      <c r="Q576" s="57">
        <v>1000</v>
      </c>
      <c r="R576" s="57">
        <v>1320</v>
      </c>
      <c r="S576" s="57">
        <v>2720</v>
      </c>
      <c r="T576" s="57">
        <v>1200</v>
      </c>
      <c r="U576" s="57">
        <v>2480</v>
      </c>
    </row>
    <row r="577" spans="1:21" x14ac:dyDescent="0.2">
      <c r="A577" s="266" t="s">
        <v>172</v>
      </c>
      <c r="B577" s="267" t="s">
        <v>172</v>
      </c>
      <c r="C577" s="268" t="s">
        <v>172</v>
      </c>
      <c r="D577" s="98" t="s">
        <v>89</v>
      </c>
      <c r="E577" s="54">
        <v>5001479627</v>
      </c>
      <c r="F577" s="56">
        <v>24</v>
      </c>
      <c r="G577" s="54" t="s">
        <v>26</v>
      </c>
      <c r="H577" s="54" t="s">
        <v>84</v>
      </c>
      <c r="I577" s="54">
        <v>20</v>
      </c>
      <c r="J577" s="57">
        <v>974</v>
      </c>
      <c r="K577" s="57">
        <v>860</v>
      </c>
      <c r="L577" s="57">
        <v>273</v>
      </c>
      <c r="M577" s="57">
        <v>272</v>
      </c>
      <c r="N577" s="57">
        <v>304</v>
      </c>
      <c r="O577" s="57">
        <v>284</v>
      </c>
      <c r="P577" s="57">
        <v>287</v>
      </c>
      <c r="Q577" s="57">
        <v>305</v>
      </c>
      <c r="R577" s="57">
        <v>284</v>
      </c>
      <c r="S577" s="57">
        <v>301</v>
      </c>
      <c r="T577" s="57">
        <v>283</v>
      </c>
      <c r="U577" s="57">
        <v>322</v>
      </c>
    </row>
    <row r="578" spans="1:21" x14ac:dyDescent="0.2">
      <c r="A578" s="266" t="s">
        <v>172</v>
      </c>
      <c r="B578" s="267" t="s">
        <v>172</v>
      </c>
      <c r="C578" s="268" t="s">
        <v>172</v>
      </c>
      <c r="D578" s="98" t="s">
        <v>89</v>
      </c>
      <c r="E578" s="54">
        <v>5001479627</v>
      </c>
      <c r="F578" s="56">
        <v>24</v>
      </c>
      <c r="G578" s="54" t="s">
        <v>26</v>
      </c>
      <c r="H578" s="54" t="s">
        <v>84</v>
      </c>
      <c r="I578" s="54">
        <v>20</v>
      </c>
      <c r="J578" s="57">
        <v>974</v>
      </c>
      <c r="K578" s="57">
        <v>860</v>
      </c>
      <c r="L578" s="57">
        <v>273</v>
      </c>
      <c r="M578" s="57">
        <v>272</v>
      </c>
      <c r="N578" s="57">
        <v>304</v>
      </c>
      <c r="O578" s="57">
        <v>284</v>
      </c>
      <c r="P578" s="57">
        <v>287</v>
      </c>
      <c r="Q578" s="57">
        <v>305</v>
      </c>
      <c r="R578" s="57">
        <v>284</v>
      </c>
      <c r="S578" s="57">
        <v>301</v>
      </c>
      <c r="T578" s="57">
        <v>283</v>
      </c>
      <c r="U578" s="57">
        <v>322</v>
      </c>
    </row>
    <row r="579" spans="1:21" x14ac:dyDescent="0.2">
      <c r="A579" s="266" t="s">
        <v>172</v>
      </c>
      <c r="B579" s="267" t="s">
        <v>172</v>
      </c>
      <c r="C579" s="268" t="s">
        <v>172</v>
      </c>
      <c r="D579" s="98" t="s">
        <v>89</v>
      </c>
      <c r="E579" s="54">
        <v>5001507758</v>
      </c>
      <c r="F579" s="56">
        <v>24</v>
      </c>
      <c r="G579" s="54" t="s">
        <v>26</v>
      </c>
      <c r="H579" s="54" t="s">
        <v>84</v>
      </c>
      <c r="I579" s="54">
        <v>20</v>
      </c>
      <c r="J579" s="57">
        <v>45</v>
      </c>
      <c r="K579" s="57">
        <v>43</v>
      </c>
      <c r="L579" s="57">
        <v>44</v>
      </c>
      <c r="M579" s="57">
        <v>45</v>
      </c>
      <c r="N579" s="57">
        <v>44</v>
      </c>
      <c r="O579" s="57">
        <v>44</v>
      </c>
      <c r="P579" s="57">
        <v>46</v>
      </c>
      <c r="Q579" s="57">
        <v>42</v>
      </c>
      <c r="R579" s="57">
        <v>48</v>
      </c>
      <c r="S579" s="57">
        <v>44</v>
      </c>
      <c r="T579" s="57">
        <v>42</v>
      </c>
      <c r="U579" s="57">
        <v>49</v>
      </c>
    </row>
    <row r="580" spans="1:21" x14ac:dyDescent="0.2">
      <c r="A580" s="266" t="s">
        <v>172</v>
      </c>
      <c r="B580" s="267" t="s">
        <v>172</v>
      </c>
      <c r="C580" s="268" t="s">
        <v>172</v>
      </c>
      <c r="D580" s="98" t="s">
        <v>89</v>
      </c>
      <c r="E580" s="54">
        <v>5001507758</v>
      </c>
      <c r="F580" s="56">
        <v>24</v>
      </c>
      <c r="G580" s="54" t="s">
        <v>26</v>
      </c>
      <c r="H580" s="54" t="s">
        <v>84</v>
      </c>
      <c r="I580" s="54">
        <v>20</v>
      </c>
      <c r="J580" s="57">
        <v>45</v>
      </c>
      <c r="K580" s="57">
        <v>43</v>
      </c>
      <c r="L580" s="57">
        <v>44</v>
      </c>
      <c r="M580" s="57">
        <v>45</v>
      </c>
      <c r="N580" s="57">
        <v>44</v>
      </c>
      <c r="O580" s="57">
        <v>44</v>
      </c>
      <c r="P580" s="57">
        <v>46</v>
      </c>
      <c r="Q580" s="57">
        <v>42</v>
      </c>
      <c r="R580" s="57">
        <v>48</v>
      </c>
      <c r="S580" s="57">
        <v>44</v>
      </c>
      <c r="T580" s="57">
        <v>42</v>
      </c>
      <c r="U580" s="57">
        <v>49</v>
      </c>
    </row>
    <row r="581" spans="1:21" x14ac:dyDescent="0.2">
      <c r="A581" s="266" t="s">
        <v>172</v>
      </c>
      <c r="B581" s="267" t="s">
        <v>172</v>
      </c>
      <c r="C581" s="268" t="s">
        <v>172</v>
      </c>
      <c r="D581" s="98" t="s">
        <v>89</v>
      </c>
      <c r="E581" s="54">
        <v>5001529335</v>
      </c>
      <c r="F581" s="56">
        <v>24</v>
      </c>
      <c r="G581" s="54" t="s">
        <v>26</v>
      </c>
      <c r="H581" s="54" t="s">
        <v>84</v>
      </c>
      <c r="I581" s="54">
        <v>20</v>
      </c>
      <c r="J581" s="57">
        <v>510</v>
      </c>
      <c r="K581" s="57">
        <v>439</v>
      </c>
      <c r="L581" s="57">
        <v>427</v>
      </c>
      <c r="M581" s="57">
        <v>452</v>
      </c>
      <c r="N581" s="57">
        <v>397</v>
      </c>
      <c r="O581" s="57">
        <v>398</v>
      </c>
      <c r="P581" s="57">
        <v>420</v>
      </c>
      <c r="Q581" s="57">
        <v>408</v>
      </c>
      <c r="R581" s="57">
        <v>452</v>
      </c>
      <c r="S581" s="57">
        <v>436</v>
      </c>
      <c r="T581" s="57">
        <v>434</v>
      </c>
      <c r="U581" s="57">
        <v>489</v>
      </c>
    </row>
    <row r="582" spans="1:21" x14ac:dyDescent="0.2">
      <c r="A582" s="266" t="s">
        <v>172</v>
      </c>
      <c r="B582" s="267" t="s">
        <v>172</v>
      </c>
      <c r="C582" s="268" t="s">
        <v>172</v>
      </c>
      <c r="D582" s="98" t="s">
        <v>89</v>
      </c>
      <c r="E582" s="54">
        <v>5001529335</v>
      </c>
      <c r="F582" s="56">
        <v>24</v>
      </c>
      <c r="G582" s="54" t="s">
        <v>26</v>
      </c>
      <c r="H582" s="54" t="s">
        <v>84</v>
      </c>
      <c r="I582" s="54">
        <v>20</v>
      </c>
      <c r="J582" s="57">
        <v>510</v>
      </c>
      <c r="K582" s="57">
        <v>439</v>
      </c>
      <c r="L582" s="57">
        <v>427</v>
      </c>
      <c r="M582" s="57">
        <v>452</v>
      </c>
      <c r="N582" s="57">
        <v>397</v>
      </c>
      <c r="O582" s="57">
        <v>398</v>
      </c>
      <c r="P582" s="57">
        <v>420</v>
      </c>
      <c r="Q582" s="57">
        <v>408</v>
      </c>
      <c r="R582" s="57">
        <v>452</v>
      </c>
      <c r="S582" s="57">
        <v>436</v>
      </c>
      <c r="T582" s="57">
        <v>434</v>
      </c>
      <c r="U582" s="57">
        <v>489</v>
      </c>
    </row>
    <row r="583" spans="1:21" x14ac:dyDescent="0.2">
      <c r="A583" s="266" t="s">
        <v>172</v>
      </c>
      <c r="B583" s="267" t="s">
        <v>172</v>
      </c>
      <c r="C583" s="268" t="s">
        <v>172</v>
      </c>
      <c r="D583" s="98" t="s">
        <v>89</v>
      </c>
      <c r="E583" s="54">
        <v>5001538013</v>
      </c>
      <c r="F583" s="56">
        <v>24</v>
      </c>
      <c r="G583" s="54" t="s">
        <v>19</v>
      </c>
      <c r="H583" s="54" t="s">
        <v>84</v>
      </c>
      <c r="I583" s="54">
        <v>20</v>
      </c>
      <c r="J583" s="57">
        <v>1090</v>
      </c>
      <c r="K583" s="57">
        <v>1200</v>
      </c>
      <c r="L583" s="57">
        <v>1310</v>
      </c>
      <c r="M583" s="57">
        <v>1104</v>
      </c>
      <c r="N583" s="57">
        <v>1034</v>
      </c>
      <c r="O583" s="57">
        <v>1002</v>
      </c>
      <c r="P583" s="57">
        <v>909</v>
      </c>
      <c r="Q583" s="57">
        <v>933</v>
      </c>
      <c r="R583" s="57">
        <v>1162</v>
      </c>
      <c r="S583" s="57">
        <v>1148</v>
      </c>
      <c r="T583" s="57">
        <v>1271</v>
      </c>
      <c r="U583" s="57">
        <v>1481</v>
      </c>
    </row>
    <row r="584" spans="1:21" x14ac:dyDescent="0.2">
      <c r="A584" s="266" t="s">
        <v>172</v>
      </c>
      <c r="B584" s="267" t="s">
        <v>172</v>
      </c>
      <c r="C584" s="268" t="s">
        <v>172</v>
      </c>
      <c r="D584" s="98" t="s">
        <v>89</v>
      </c>
      <c r="E584" s="54">
        <v>5001538013</v>
      </c>
      <c r="F584" s="56">
        <v>24</v>
      </c>
      <c r="G584" s="54" t="s">
        <v>19</v>
      </c>
      <c r="H584" s="54" t="s">
        <v>84</v>
      </c>
      <c r="I584" s="54">
        <v>20</v>
      </c>
      <c r="J584" s="57">
        <v>1090</v>
      </c>
      <c r="K584" s="57">
        <v>1200</v>
      </c>
      <c r="L584" s="57">
        <v>1310</v>
      </c>
      <c r="M584" s="57">
        <v>1104</v>
      </c>
      <c r="N584" s="57">
        <v>1034</v>
      </c>
      <c r="O584" s="57">
        <v>1002</v>
      </c>
      <c r="P584" s="57">
        <v>909</v>
      </c>
      <c r="Q584" s="57">
        <v>933</v>
      </c>
      <c r="R584" s="57">
        <v>1162</v>
      </c>
      <c r="S584" s="57">
        <v>1148</v>
      </c>
      <c r="T584" s="57">
        <v>1271</v>
      </c>
      <c r="U584" s="57">
        <v>1481</v>
      </c>
    </row>
    <row r="585" spans="1:21" x14ac:dyDescent="0.2">
      <c r="A585" s="266" t="s">
        <v>172</v>
      </c>
      <c r="B585" s="267" t="s">
        <v>172</v>
      </c>
      <c r="C585" s="268" t="s">
        <v>172</v>
      </c>
      <c r="D585" s="98" t="s">
        <v>89</v>
      </c>
      <c r="E585" s="54">
        <v>5001547277</v>
      </c>
      <c r="F585" s="56">
        <v>24</v>
      </c>
      <c r="G585" s="54" t="s">
        <v>26</v>
      </c>
      <c r="H585" s="54" t="s">
        <v>84</v>
      </c>
      <c r="I585" s="54">
        <v>20</v>
      </c>
      <c r="J585" s="57">
        <v>179</v>
      </c>
      <c r="K585" s="57">
        <v>169</v>
      </c>
      <c r="L585" s="57">
        <v>181</v>
      </c>
      <c r="M585" s="57">
        <v>159</v>
      </c>
      <c r="N585" s="57">
        <v>160</v>
      </c>
      <c r="O585" s="57">
        <v>167</v>
      </c>
      <c r="P585" s="57">
        <v>155</v>
      </c>
      <c r="Q585" s="57">
        <v>152</v>
      </c>
      <c r="R585" s="57">
        <v>178</v>
      </c>
      <c r="S585" s="57">
        <v>168</v>
      </c>
      <c r="T585" s="57">
        <v>180</v>
      </c>
      <c r="U585" s="57">
        <v>183</v>
      </c>
    </row>
    <row r="586" spans="1:21" x14ac:dyDescent="0.2">
      <c r="A586" s="266" t="s">
        <v>172</v>
      </c>
      <c r="B586" s="267" t="s">
        <v>172</v>
      </c>
      <c r="C586" s="268" t="s">
        <v>172</v>
      </c>
      <c r="D586" s="98" t="s">
        <v>89</v>
      </c>
      <c r="E586" s="54">
        <v>5001547277</v>
      </c>
      <c r="F586" s="56">
        <v>24</v>
      </c>
      <c r="G586" s="54" t="s">
        <v>26</v>
      </c>
      <c r="H586" s="54" t="s">
        <v>84</v>
      </c>
      <c r="I586" s="54">
        <v>20</v>
      </c>
      <c r="J586" s="57">
        <v>179</v>
      </c>
      <c r="K586" s="57">
        <v>169</v>
      </c>
      <c r="L586" s="57">
        <v>181</v>
      </c>
      <c r="M586" s="57">
        <v>159</v>
      </c>
      <c r="N586" s="57">
        <v>160</v>
      </c>
      <c r="O586" s="57">
        <v>167</v>
      </c>
      <c r="P586" s="57">
        <v>155</v>
      </c>
      <c r="Q586" s="57">
        <v>152</v>
      </c>
      <c r="R586" s="57">
        <v>178</v>
      </c>
      <c r="S586" s="57">
        <v>168</v>
      </c>
      <c r="T586" s="57">
        <v>180</v>
      </c>
      <c r="U586" s="57">
        <v>183</v>
      </c>
    </row>
    <row r="587" spans="1:21" x14ac:dyDescent="0.2">
      <c r="A587" s="266" t="s">
        <v>172</v>
      </c>
      <c r="B587" s="267" t="s">
        <v>172</v>
      </c>
      <c r="C587" s="268" t="s">
        <v>172</v>
      </c>
      <c r="D587" s="98" t="s">
        <v>89</v>
      </c>
      <c r="E587" s="54">
        <v>5001560819</v>
      </c>
      <c r="F587" s="56">
        <v>24</v>
      </c>
      <c r="G587" s="54" t="s">
        <v>26</v>
      </c>
      <c r="H587" s="54" t="s">
        <v>84</v>
      </c>
      <c r="I587" s="54">
        <v>20</v>
      </c>
      <c r="J587" s="57">
        <v>950</v>
      </c>
      <c r="K587" s="57">
        <v>899</v>
      </c>
      <c r="L587" s="57">
        <v>916</v>
      </c>
      <c r="M587" s="57">
        <v>756</v>
      </c>
      <c r="N587" s="57">
        <v>710</v>
      </c>
      <c r="O587" s="57">
        <v>710</v>
      </c>
      <c r="P587" s="57">
        <v>641</v>
      </c>
      <c r="Q587" s="57">
        <v>658</v>
      </c>
      <c r="R587" s="57">
        <v>822</v>
      </c>
      <c r="S587" s="57">
        <v>831</v>
      </c>
      <c r="T587" s="57">
        <v>928</v>
      </c>
      <c r="U587" s="57">
        <v>1006</v>
      </c>
    </row>
    <row r="588" spans="1:21" x14ac:dyDescent="0.2">
      <c r="A588" s="266" t="s">
        <v>172</v>
      </c>
      <c r="B588" s="267" t="s">
        <v>172</v>
      </c>
      <c r="C588" s="268" t="s">
        <v>172</v>
      </c>
      <c r="D588" s="98" t="s">
        <v>89</v>
      </c>
      <c r="E588" s="54">
        <v>5001560819</v>
      </c>
      <c r="F588" s="56">
        <v>24</v>
      </c>
      <c r="G588" s="54" t="s">
        <v>26</v>
      </c>
      <c r="H588" s="54" t="s">
        <v>84</v>
      </c>
      <c r="I588" s="54">
        <v>20</v>
      </c>
      <c r="J588" s="57">
        <v>950</v>
      </c>
      <c r="K588" s="57">
        <v>899</v>
      </c>
      <c r="L588" s="57">
        <v>916</v>
      </c>
      <c r="M588" s="57">
        <v>756</v>
      </c>
      <c r="N588" s="57">
        <v>710</v>
      </c>
      <c r="O588" s="57">
        <v>710</v>
      </c>
      <c r="P588" s="57">
        <v>641</v>
      </c>
      <c r="Q588" s="57">
        <v>658</v>
      </c>
      <c r="R588" s="57">
        <v>822</v>
      </c>
      <c r="S588" s="57">
        <v>831</v>
      </c>
      <c r="T588" s="57">
        <v>928</v>
      </c>
      <c r="U588" s="57">
        <v>1006</v>
      </c>
    </row>
    <row r="589" spans="1:21" x14ac:dyDescent="0.2">
      <c r="A589" s="266" t="s">
        <v>172</v>
      </c>
      <c r="B589" s="267" t="s">
        <v>172</v>
      </c>
      <c r="C589" s="268" t="s">
        <v>172</v>
      </c>
      <c r="D589" s="98" t="s">
        <v>89</v>
      </c>
      <c r="E589" s="54">
        <v>5001590474</v>
      </c>
      <c r="F589" s="56">
        <v>24</v>
      </c>
      <c r="G589" s="54" t="s">
        <v>26</v>
      </c>
      <c r="H589" s="54" t="s">
        <v>84</v>
      </c>
      <c r="I589" s="54">
        <v>20</v>
      </c>
      <c r="J589" s="57">
        <v>3560</v>
      </c>
      <c r="K589" s="57">
        <v>1734</v>
      </c>
      <c r="L589" s="57">
        <v>2321</v>
      </c>
      <c r="M589" s="57">
        <v>1902</v>
      </c>
      <c r="N589" s="57">
        <v>1614</v>
      </c>
      <c r="O589" s="57">
        <v>1045</v>
      </c>
      <c r="P589" s="57">
        <v>659</v>
      </c>
      <c r="Q589" s="57">
        <v>667</v>
      </c>
      <c r="R589" s="57">
        <v>663</v>
      </c>
      <c r="S589" s="57">
        <v>1228</v>
      </c>
      <c r="T589" s="57">
        <v>1720</v>
      </c>
      <c r="U589" s="57">
        <v>2298</v>
      </c>
    </row>
    <row r="590" spans="1:21" x14ac:dyDescent="0.2">
      <c r="A590" s="266" t="s">
        <v>172</v>
      </c>
      <c r="B590" s="267" t="s">
        <v>172</v>
      </c>
      <c r="C590" s="268" t="s">
        <v>172</v>
      </c>
      <c r="D590" s="98" t="s">
        <v>89</v>
      </c>
      <c r="E590" s="54">
        <v>5001590474</v>
      </c>
      <c r="F590" s="56">
        <v>24</v>
      </c>
      <c r="G590" s="54" t="s">
        <v>26</v>
      </c>
      <c r="H590" s="54" t="s">
        <v>84</v>
      </c>
      <c r="I590" s="54">
        <v>20</v>
      </c>
      <c r="J590" s="57">
        <v>3560</v>
      </c>
      <c r="K590" s="57">
        <v>1734</v>
      </c>
      <c r="L590" s="57">
        <v>2321</v>
      </c>
      <c r="M590" s="57">
        <v>1902</v>
      </c>
      <c r="N590" s="57">
        <v>1614</v>
      </c>
      <c r="O590" s="57">
        <v>1045</v>
      </c>
      <c r="P590" s="57">
        <v>659</v>
      </c>
      <c r="Q590" s="57">
        <v>667</v>
      </c>
      <c r="R590" s="57">
        <v>663</v>
      </c>
      <c r="S590" s="57">
        <v>1228</v>
      </c>
      <c r="T590" s="57">
        <v>1720</v>
      </c>
      <c r="U590" s="57">
        <v>2298</v>
      </c>
    </row>
    <row r="591" spans="1:21" x14ac:dyDescent="0.2">
      <c r="A591" s="266" t="s">
        <v>172</v>
      </c>
      <c r="B591" s="267" t="s">
        <v>172</v>
      </c>
      <c r="C591" s="268" t="s">
        <v>172</v>
      </c>
      <c r="D591" s="98" t="s">
        <v>89</v>
      </c>
      <c r="E591" s="54">
        <v>5001597561</v>
      </c>
      <c r="F591" s="56">
        <v>24</v>
      </c>
      <c r="G591" s="54" t="s">
        <v>26</v>
      </c>
      <c r="H591" s="54" t="s">
        <v>84</v>
      </c>
      <c r="I591" s="54">
        <v>20</v>
      </c>
      <c r="J591" s="57">
        <v>770</v>
      </c>
      <c r="K591" s="57">
        <v>726</v>
      </c>
      <c r="L591" s="57">
        <v>748</v>
      </c>
      <c r="M591" s="57">
        <v>637</v>
      </c>
      <c r="N591" s="57">
        <v>614</v>
      </c>
      <c r="O591" s="57">
        <v>622</v>
      </c>
      <c r="P591" s="57">
        <v>574</v>
      </c>
      <c r="Q591" s="57">
        <v>579</v>
      </c>
      <c r="R591" s="57">
        <v>706</v>
      </c>
      <c r="S591" s="57">
        <v>690</v>
      </c>
      <c r="T591" s="57">
        <v>754</v>
      </c>
      <c r="U591" s="57">
        <v>802</v>
      </c>
    </row>
    <row r="592" spans="1:21" x14ac:dyDescent="0.2">
      <c r="A592" s="266" t="s">
        <v>172</v>
      </c>
      <c r="B592" s="267" t="s">
        <v>172</v>
      </c>
      <c r="C592" s="268" t="s">
        <v>172</v>
      </c>
      <c r="D592" s="98" t="s">
        <v>89</v>
      </c>
      <c r="E592" s="54">
        <v>5001597561</v>
      </c>
      <c r="F592" s="56">
        <v>24</v>
      </c>
      <c r="G592" s="54" t="s">
        <v>26</v>
      </c>
      <c r="H592" s="54" t="s">
        <v>84</v>
      </c>
      <c r="I592" s="54">
        <v>20</v>
      </c>
      <c r="J592" s="57">
        <v>770</v>
      </c>
      <c r="K592" s="57">
        <v>726</v>
      </c>
      <c r="L592" s="57">
        <v>748</v>
      </c>
      <c r="M592" s="57">
        <v>637</v>
      </c>
      <c r="N592" s="57">
        <v>614</v>
      </c>
      <c r="O592" s="57">
        <v>622</v>
      </c>
      <c r="P592" s="57">
        <v>574</v>
      </c>
      <c r="Q592" s="57">
        <v>579</v>
      </c>
      <c r="R592" s="57">
        <v>706</v>
      </c>
      <c r="S592" s="57">
        <v>690</v>
      </c>
      <c r="T592" s="57">
        <v>754</v>
      </c>
      <c r="U592" s="57">
        <v>802</v>
      </c>
    </row>
    <row r="593" spans="1:21" x14ac:dyDescent="0.2">
      <c r="A593" s="266" t="s">
        <v>172</v>
      </c>
      <c r="B593" s="267" t="s">
        <v>172</v>
      </c>
      <c r="C593" s="268" t="s">
        <v>172</v>
      </c>
      <c r="D593" s="98" t="s">
        <v>89</v>
      </c>
      <c r="E593" s="54">
        <v>5001601212</v>
      </c>
      <c r="F593" s="56">
        <v>24</v>
      </c>
      <c r="G593" s="54" t="s">
        <v>26</v>
      </c>
      <c r="H593" s="54" t="s">
        <v>84</v>
      </c>
      <c r="I593" s="54">
        <v>20</v>
      </c>
      <c r="J593" s="57">
        <v>677</v>
      </c>
      <c r="K593" s="57">
        <v>583</v>
      </c>
      <c r="L593" s="57">
        <v>558</v>
      </c>
      <c r="M593" s="57">
        <v>523</v>
      </c>
      <c r="N593" s="57">
        <v>457</v>
      </c>
      <c r="O593" s="57">
        <v>424</v>
      </c>
      <c r="P593" s="57">
        <v>435</v>
      </c>
      <c r="Q593" s="57">
        <v>419</v>
      </c>
      <c r="R593" s="57">
        <v>528</v>
      </c>
      <c r="S593" s="57">
        <v>531</v>
      </c>
      <c r="T593" s="57">
        <v>556</v>
      </c>
      <c r="U593" s="57">
        <v>685</v>
      </c>
    </row>
    <row r="594" spans="1:21" x14ac:dyDescent="0.2">
      <c r="A594" s="266" t="s">
        <v>172</v>
      </c>
      <c r="B594" s="267" t="s">
        <v>172</v>
      </c>
      <c r="C594" s="268" t="s">
        <v>172</v>
      </c>
      <c r="D594" s="98" t="s">
        <v>89</v>
      </c>
      <c r="E594" s="54">
        <v>5001601212</v>
      </c>
      <c r="F594" s="56">
        <v>24</v>
      </c>
      <c r="G594" s="54" t="s">
        <v>26</v>
      </c>
      <c r="H594" s="54" t="s">
        <v>84</v>
      </c>
      <c r="I594" s="54">
        <v>20</v>
      </c>
      <c r="J594" s="57">
        <v>677</v>
      </c>
      <c r="K594" s="57">
        <v>583</v>
      </c>
      <c r="L594" s="57">
        <v>558</v>
      </c>
      <c r="M594" s="57">
        <v>523</v>
      </c>
      <c r="N594" s="57">
        <v>457</v>
      </c>
      <c r="O594" s="57">
        <v>424</v>
      </c>
      <c r="P594" s="57">
        <v>435</v>
      </c>
      <c r="Q594" s="57">
        <v>419</v>
      </c>
      <c r="R594" s="57">
        <v>528</v>
      </c>
      <c r="S594" s="57">
        <v>531</v>
      </c>
      <c r="T594" s="57">
        <v>556</v>
      </c>
      <c r="U594" s="57">
        <v>685</v>
      </c>
    </row>
    <row r="595" spans="1:21" x14ac:dyDescent="0.2">
      <c r="A595" s="266" t="s">
        <v>172</v>
      </c>
      <c r="B595" s="267" t="s">
        <v>172</v>
      </c>
      <c r="C595" s="268" t="s">
        <v>172</v>
      </c>
      <c r="D595" s="98" t="s">
        <v>89</v>
      </c>
      <c r="E595" s="54">
        <v>5001669905</v>
      </c>
      <c r="F595" s="56">
        <v>24</v>
      </c>
      <c r="G595" s="54" t="s">
        <v>26</v>
      </c>
      <c r="H595" s="54" t="s">
        <v>84</v>
      </c>
      <c r="I595" s="54">
        <v>20</v>
      </c>
      <c r="J595" s="57">
        <v>3</v>
      </c>
      <c r="K595" s="57">
        <v>2</v>
      </c>
      <c r="L595" s="57">
        <v>3</v>
      </c>
      <c r="M595" s="57">
        <v>2</v>
      </c>
      <c r="N595" s="57">
        <v>3</v>
      </c>
      <c r="O595" s="57">
        <v>2</v>
      </c>
      <c r="P595" s="57">
        <v>3</v>
      </c>
      <c r="Q595" s="57">
        <v>2</v>
      </c>
      <c r="R595" s="57">
        <v>3</v>
      </c>
      <c r="S595" s="57">
        <v>3</v>
      </c>
      <c r="T595" s="57">
        <v>2</v>
      </c>
      <c r="U595" s="57">
        <v>3</v>
      </c>
    </row>
    <row r="596" spans="1:21" x14ac:dyDescent="0.2">
      <c r="A596" s="266" t="s">
        <v>172</v>
      </c>
      <c r="B596" s="267" t="s">
        <v>172</v>
      </c>
      <c r="C596" s="268" t="s">
        <v>172</v>
      </c>
      <c r="D596" s="98" t="s">
        <v>89</v>
      </c>
      <c r="E596" s="54">
        <v>5001669905</v>
      </c>
      <c r="F596" s="56">
        <v>24</v>
      </c>
      <c r="G596" s="54" t="s">
        <v>26</v>
      </c>
      <c r="H596" s="54" t="s">
        <v>84</v>
      </c>
      <c r="I596" s="54">
        <v>20</v>
      </c>
      <c r="J596" s="57">
        <v>3</v>
      </c>
      <c r="K596" s="57">
        <v>2</v>
      </c>
      <c r="L596" s="57">
        <v>3</v>
      </c>
      <c r="M596" s="57">
        <v>2</v>
      </c>
      <c r="N596" s="57">
        <v>3</v>
      </c>
      <c r="O596" s="57">
        <v>2</v>
      </c>
      <c r="P596" s="57">
        <v>3</v>
      </c>
      <c r="Q596" s="57">
        <v>2</v>
      </c>
      <c r="R596" s="57">
        <v>3</v>
      </c>
      <c r="S596" s="57">
        <v>3</v>
      </c>
      <c r="T596" s="57">
        <v>2</v>
      </c>
      <c r="U596" s="57">
        <v>3</v>
      </c>
    </row>
    <row r="597" spans="1:21" x14ac:dyDescent="0.2">
      <c r="A597" s="266" t="s">
        <v>172</v>
      </c>
      <c r="B597" s="267" t="s">
        <v>172</v>
      </c>
      <c r="C597" s="268" t="s">
        <v>172</v>
      </c>
      <c r="D597" s="98" t="s">
        <v>89</v>
      </c>
      <c r="E597" s="54">
        <v>5001722640</v>
      </c>
      <c r="F597" s="56">
        <v>24</v>
      </c>
      <c r="G597" s="54" t="s">
        <v>26</v>
      </c>
      <c r="H597" s="54" t="s">
        <v>84</v>
      </c>
      <c r="I597" s="54">
        <v>20</v>
      </c>
      <c r="J597" s="57">
        <v>1195</v>
      </c>
      <c r="K597" s="57">
        <v>1058</v>
      </c>
      <c r="L597" s="57">
        <v>1022</v>
      </c>
      <c r="M597" s="57">
        <v>955</v>
      </c>
      <c r="N597" s="57">
        <v>828</v>
      </c>
      <c r="O597" s="57">
        <v>760</v>
      </c>
      <c r="P597" s="57">
        <v>786</v>
      </c>
      <c r="Q597" s="57">
        <v>759</v>
      </c>
      <c r="R597" s="57">
        <v>936</v>
      </c>
      <c r="S597" s="57">
        <v>923</v>
      </c>
      <c r="T597" s="57">
        <v>965</v>
      </c>
      <c r="U597" s="57">
        <v>1131</v>
      </c>
    </row>
    <row r="598" spans="1:21" x14ac:dyDescent="0.2">
      <c r="A598" s="266" t="s">
        <v>172</v>
      </c>
      <c r="B598" s="267" t="s">
        <v>172</v>
      </c>
      <c r="C598" s="268" t="s">
        <v>172</v>
      </c>
      <c r="D598" s="98" t="s">
        <v>89</v>
      </c>
      <c r="E598" s="54">
        <v>5001722640</v>
      </c>
      <c r="F598" s="56">
        <v>24</v>
      </c>
      <c r="G598" s="54" t="s">
        <v>26</v>
      </c>
      <c r="H598" s="54" t="s">
        <v>84</v>
      </c>
      <c r="I598" s="54">
        <v>20</v>
      </c>
      <c r="J598" s="57">
        <v>1195</v>
      </c>
      <c r="K598" s="57">
        <v>1058</v>
      </c>
      <c r="L598" s="57">
        <v>1022</v>
      </c>
      <c r="M598" s="57">
        <v>955</v>
      </c>
      <c r="N598" s="57">
        <v>828</v>
      </c>
      <c r="O598" s="57">
        <v>760</v>
      </c>
      <c r="P598" s="57">
        <v>786</v>
      </c>
      <c r="Q598" s="57">
        <v>759</v>
      </c>
      <c r="R598" s="57">
        <v>936</v>
      </c>
      <c r="S598" s="57">
        <v>923</v>
      </c>
      <c r="T598" s="57">
        <v>965</v>
      </c>
      <c r="U598" s="57">
        <v>1131</v>
      </c>
    </row>
    <row r="599" spans="1:21" x14ac:dyDescent="0.2">
      <c r="A599" s="266" t="s">
        <v>172</v>
      </c>
      <c r="B599" s="267" t="s">
        <v>172</v>
      </c>
      <c r="C599" s="268" t="s">
        <v>172</v>
      </c>
      <c r="D599" s="98" t="s">
        <v>89</v>
      </c>
      <c r="E599" s="54">
        <v>5001732162</v>
      </c>
      <c r="F599" s="56">
        <v>24</v>
      </c>
      <c r="G599" s="54" t="s">
        <v>26</v>
      </c>
      <c r="H599" s="54" t="s">
        <v>84</v>
      </c>
      <c r="I599" s="54">
        <v>20</v>
      </c>
      <c r="J599" s="57">
        <v>1109</v>
      </c>
      <c r="K599" s="57">
        <v>1001</v>
      </c>
      <c r="L599" s="57">
        <v>988</v>
      </c>
      <c r="M599" s="57">
        <v>781</v>
      </c>
      <c r="N599" s="57">
        <v>694</v>
      </c>
      <c r="O599" s="57">
        <v>654</v>
      </c>
      <c r="P599" s="57">
        <v>583</v>
      </c>
      <c r="Q599" s="57">
        <v>624</v>
      </c>
      <c r="R599" s="57">
        <v>832</v>
      </c>
      <c r="S599" s="57">
        <v>884</v>
      </c>
      <c r="T599" s="57">
        <v>1042</v>
      </c>
      <c r="U599" s="57">
        <v>1133</v>
      </c>
    </row>
    <row r="600" spans="1:21" x14ac:dyDescent="0.2">
      <c r="A600" s="266" t="s">
        <v>172</v>
      </c>
      <c r="B600" s="267" t="s">
        <v>172</v>
      </c>
      <c r="C600" s="268" t="s">
        <v>172</v>
      </c>
      <c r="D600" s="98" t="s">
        <v>89</v>
      </c>
      <c r="E600" s="54">
        <v>5001732162</v>
      </c>
      <c r="F600" s="56">
        <v>24</v>
      </c>
      <c r="G600" s="54" t="s">
        <v>26</v>
      </c>
      <c r="H600" s="54" t="s">
        <v>84</v>
      </c>
      <c r="I600" s="54">
        <v>20</v>
      </c>
      <c r="J600" s="57">
        <v>1109</v>
      </c>
      <c r="K600" s="57">
        <v>1001</v>
      </c>
      <c r="L600" s="57">
        <v>988</v>
      </c>
      <c r="M600" s="57">
        <v>781</v>
      </c>
      <c r="N600" s="57">
        <v>694</v>
      </c>
      <c r="O600" s="57">
        <v>654</v>
      </c>
      <c r="P600" s="57">
        <v>583</v>
      </c>
      <c r="Q600" s="57">
        <v>624</v>
      </c>
      <c r="R600" s="57">
        <v>832</v>
      </c>
      <c r="S600" s="57">
        <v>884</v>
      </c>
      <c r="T600" s="57">
        <v>1042</v>
      </c>
      <c r="U600" s="57">
        <v>1133</v>
      </c>
    </row>
    <row r="601" spans="1:21" x14ac:dyDescent="0.2">
      <c r="A601" s="266" t="s">
        <v>172</v>
      </c>
      <c r="B601" s="267" t="s">
        <v>172</v>
      </c>
      <c r="C601" s="268" t="s">
        <v>172</v>
      </c>
      <c r="D601" s="98" t="s">
        <v>89</v>
      </c>
      <c r="E601" s="54">
        <v>5001778166</v>
      </c>
      <c r="F601" s="56">
        <v>24</v>
      </c>
      <c r="G601" s="54" t="s">
        <v>26</v>
      </c>
      <c r="H601" s="54" t="s">
        <v>84</v>
      </c>
      <c r="I601" s="54">
        <v>20</v>
      </c>
      <c r="J601" s="57">
        <v>2033</v>
      </c>
      <c r="K601" s="57">
        <v>1969</v>
      </c>
      <c r="L601" s="57">
        <v>1875</v>
      </c>
      <c r="M601" s="57">
        <v>1682</v>
      </c>
      <c r="N601" s="57">
        <v>1379</v>
      </c>
      <c r="O601" s="57">
        <v>1347</v>
      </c>
      <c r="P601" s="57">
        <v>1215</v>
      </c>
      <c r="Q601" s="57">
        <v>1245</v>
      </c>
      <c r="R601" s="57">
        <v>1584</v>
      </c>
      <c r="S601" s="57">
        <v>1652</v>
      </c>
      <c r="T601" s="57">
        <v>1854</v>
      </c>
      <c r="U601" s="57">
        <v>2138</v>
      </c>
    </row>
    <row r="602" spans="1:21" x14ac:dyDescent="0.2">
      <c r="A602" s="266" t="s">
        <v>172</v>
      </c>
      <c r="B602" s="267" t="s">
        <v>172</v>
      </c>
      <c r="C602" s="268" t="s">
        <v>172</v>
      </c>
      <c r="D602" s="98" t="s">
        <v>89</v>
      </c>
      <c r="E602" s="54">
        <v>5001778166</v>
      </c>
      <c r="F602" s="56">
        <v>24</v>
      </c>
      <c r="G602" s="54" t="s">
        <v>26</v>
      </c>
      <c r="H602" s="54" t="s">
        <v>84</v>
      </c>
      <c r="I602" s="54">
        <v>20</v>
      </c>
      <c r="J602" s="57">
        <v>2033</v>
      </c>
      <c r="K602" s="57">
        <v>1969</v>
      </c>
      <c r="L602" s="57">
        <v>1875</v>
      </c>
      <c r="M602" s="57">
        <v>1682</v>
      </c>
      <c r="N602" s="57">
        <v>1379</v>
      </c>
      <c r="O602" s="57">
        <v>1347</v>
      </c>
      <c r="P602" s="57">
        <v>1215</v>
      </c>
      <c r="Q602" s="57">
        <v>1245</v>
      </c>
      <c r="R602" s="57">
        <v>1584</v>
      </c>
      <c r="S602" s="57">
        <v>1652</v>
      </c>
      <c r="T602" s="57">
        <v>1854</v>
      </c>
      <c r="U602" s="57">
        <v>2138</v>
      </c>
    </row>
    <row r="603" spans="1:21" x14ac:dyDescent="0.2">
      <c r="A603" s="266" t="s">
        <v>172</v>
      </c>
      <c r="B603" s="267" t="s">
        <v>172</v>
      </c>
      <c r="C603" s="268" t="s">
        <v>172</v>
      </c>
      <c r="D603" s="98" t="s">
        <v>89</v>
      </c>
      <c r="E603" s="54">
        <v>5001787316</v>
      </c>
      <c r="F603" s="56">
        <v>24</v>
      </c>
      <c r="G603" s="54" t="s">
        <v>26</v>
      </c>
      <c r="H603" s="54" t="s">
        <v>84</v>
      </c>
      <c r="I603" s="54">
        <v>20</v>
      </c>
      <c r="J603" s="57">
        <v>831</v>
      </c>
      <c r="K603" s="57">
        <v>811</v>
      </c>
      <c r="L603" s="57">
        <v>753</v>
      </c>
      <c r="M603" s="57">
        <v>1035</v>
      </c>
      <c r="N603" s="57">
        <v>1034</v>
      </c>
      <c r="O603" s="57">
        <v>709</v>
      </c>
      <c r="P603" s="57">
        <v>748</v>
      </c>
      <c r="Q603" s="57">
        <v>787</v>
      </c>
      <c r="R603" s="57">
        <v>701</v>
      </c>
      <c r="S603" s="57">
        <v>672</v>
      </c>
      <c r="T603" s="57">
        <v>616</v>
      </c>
      <c r="U603" s="57">
        <v>646</v>
      </c>
    </row>
    <row r="604" spans="1:21" x14ac:dyDescent="0.2">
      <c r="A604" s="266" t="s">
        <v>172</v>
      </c>
      <c r="B604" s="267" t="s">
        <v>172</v>
      </c>
      <c r="C604" s="268" t="s">
        <v>172</v>
      </c>
      <c r="D604" s="98" t="s">
        <v>89</v>
      </c>
      <c r="E604" s="54">
        <v>5001787316</v>
      </c>
      <c r="F604" s="56">
        <v>24</v>
      </c>
      <c r="G604" s="54" t="s">
        <v>26</v>
      </c>
      <c r="H604" s="54" t="s">
        <v>84</v>
      </c>
      <c r="I604" s="54">
        <v>20</v>
      </c>
      <c r="J604" s="57">
        <v>831</v>
      </c>
      <c r="K604" s="57">
        <v>811</v>
      </c>
      <c r="L604" s="57">
        <v>753</v>
      </c>
      <c r="M604" s="57">
        <v>1035</v>
      </c>
      <c r="N604" s="57">
        <v>1034</v>
      </c>
      <c r="O604" s="57">
        <v>709</v>
      </c>
      <c r="P604" s="57">
        <v>748</v>
      </c>
      <c r="Q604" s="57">
        <v>787</v>
      </c>
      <c r="R604" s="57">
        <v>701</v>
      </c>
      <c r="S604" s="57">
        <v>672</v>
      </c>
      <c r="T604" s="57">
        <v>616</v>
      </c>
      <c r="U604" s="57">
        <v>646</v>
      </c>
    </row>
    <row r="605" spans="1:21" x14ac:dyDescent="0.2">
      <c r="A605" s="266" t="s">
        <v>172</v>
      </c>
      <c r="B605" s="267" t="s">
        <v>172</v>
      </c>
      <c r="C605" s="268" t="s">
        <v>172</v>
      </c>
      <c r="D605" s="98" t="s">
        <v>89</v>
      </c>
      <c r="E605" s="54">
        <v>5001836507</v>
      </c>
      <c r="F605" s="56">
        <v>24</v>
      </c>
      <c r="G605" s="54" t="s">
        <v>26</v>
      </c>
      <c r="H605" s="54" t="s">
        <v>84</v>
      </c>
      <c r="I605" s="54">
        <v>20</v>
      </c>
      <c r="J605" s="57">
        <v>5</v>
      </c>
      <c r="K605" s="57">
        <v>4</v>
      </c>
      <c r="L605" s="57">
        <v>4</v>
      </c>
      <c r="M605" s="57">
        <v>5</v>
      </c>
      <c r="N605" s="57">
        <v>4</v>
      </c>
      <c r="O605" s="57">
        <v>4</v>
      </c>
      <c r="P605" s="57">
        <v>5</v>
      </c>
      <c r="Q605" s="57">
        <v>4</v>
      </c>
      <c r="R605" s="57">
        <v>5</v>
      </c>
      <c r="S605" s="57">
        <v>4</v>
      </c>
      <c r="T605" s="57">
        <v>5</v>
      </c>
      <c r="U605" s="57">
        <v>4</v>
      </c>
    </row>
    <row r="606" spans="1:21" x14ac:dyDescent="0.2">
      <c r="A606" s="266" t="s">
        <v>172</v>
      </c>
      <c r="B606" s="267" t="s">
        <v>172</v>
      </c>
      <c r="C606" s="268" t="s">
        <v>172</v>
      </c>
      <c r="D606" s="98" t="s">
        <v>89</v>
      </c>
      <c r="E606" s="54">
        <v>5001836507</v>
      </c>
      <c r="F606" s="56">
        <v>24</v>
      </c>
      <c r="G606" s="54" t="s">
        <v>26</v>
      </c>
      <c r="H606" s="54" t="s">
        <v>84</v>
      </c>
      <c r="I606" s="54">
        <v>20</v>
      </c>
      <c r="J606" s="57">
        <v>5</v>
      </c>
      <c r="K606" s="57">
        <v>4</v>
      </c>
      <c r="L606" s="57">
        <v>4</v>
      </c>
      <c r="M606" s="57">
        <v>5</v>
      </c>
      <c r="N606" s="57">
        <v>4</v>
      </c>
      <c r="O606" s="57">
        <v>4</v>
      </c>
      <c r="P606" s="57">
        <v>5</v>
      </c>
      <c r="Q606" s="57">
        <v>4</v>
      </c>
      <c r="R606" s="57">
        <v>5</v>
      </c>
      <c r="S606" s="57">
        <v>4</v>
      </c>
      <c r="T606" s="57">
        <v>5</v>
      </c>
      <c r="U606" s="57">
        <v>4</v>
      </c>
    </row>
    <row r="607" spans="1:21" x14ac:dyDescent="0.2">
      <c r="A607" s="266" t="s">
        <v>172</v>
      </c>
      <c r="B607" s="267" t="s">
        <v>172</v>
      </c>
      <c r="C607" s="268" t="s">
        <v>172</v>
      </c>
      <c r="D607" s="98" t="s">
        <v>89</v>
      </c>
      <c r="E607" s="54">
        <v>5001944812</v>
      </c>
      <c r="F607" s="56">
        <v>24</v>
      </c>
      <c r="G607" s="54" t="s">
        <v>26</v>
      </c>
      <c r="H607" s="54" t="s">
        <v>84</v>
      </c>
      <c r="I607" s="54">
        <v>20</v>
      </c>
      <c r="J607" s="57">
        <v>8759</v>
      </c>
      <c r="K607" s="57">
        <v>7136</v>
      </c>
      <c r="L607" s="57">
        <v>7059</v>
      </c>
      <c r="M607" s="57">
        <v>7811</v>
      </c>
      <c r="N607" s="57">
        <v>4590</v>
      </c>
      <c r="O607" s="57">
        <v>3789</v>
      </c>
      <c r="P607" s="57">
        <v>4175</v>
      </c>
      <c r="Q607" s="57">
        <v>6616</v>
      </c>
      <c r="R607" s="57">
        <v>5867</v>
      </c>
      <c r="S607" s="57">
        <v>4699</v>
      </c>
      <c r="T607" s="57">
        <v>5985</v>
      </c>
      <c r="U607" s="57">
        <v>5780</v>
      </c>
    </row>
    <row r="608" spans="1:21" x14ac:dyDescent="0.2">
      <c r="A608" s="266" t="s">
        <v>172</v>
      </c>
      <c r="B608" s="267" t="s">
        <v>172</v>
      </c>
      <c r="C608" s="268" t="s">
        <v>172</v>
      </c>
      <c r="D608" s="98" t="s">
        <v>89</v>
      </c>
      <c r="E608" s="54">
        <v>5001944812</v>
      </c>
      <c r="F608" s="56">
        <v>24</v>
      </c>
      <c r="G608" s="54" t="s">
        <v>26</v>
      </c>
      <c r="H608" s="54" t="s">
        <v>84</v>
      </c>
      <c r="I608" s="54">
        <v>20</v>
      </c>
      <c r="J608" s="57">
        <v>8759</v>
      </c>
      <c r="K608" s="57">
        <v>7136</v>
      </c>
      <c r="L608" s="57">
        <v>7059</v>
      </c>
      <c r="M608" s="57">
        <v>7811</v>
      </c>
      <c r="N608" s="57">
        <v>4590</v>
      </c>
      <c r="O608" s="57">
        <v>3789</v>
      </c>
      <c r="P608" s="57">
        <v>4175</v>
      </c>
      <c r="Q608" s="57">
        <v>6616</v>
      </c>
      <c r="R608" s="57">
        <v>5867</v>
      </c>
      <c r="S608" s="57">
        <v>4699</v>
      </c>
      <c r="T608" s="57">
        <v>5985</v>
      </c>
      <c r="U608" s="57">
        <v>5780</v>
      </c>
    </row>
    <row r="609" spans="1:21" x14ac:dyDescent="0.2">
      <c r="A609" s="266" t="s">
        <v>172</v>
      </c>
      <c r="B609" s="267" t="s">
        <v>172</v>
      </c>
      <c r="C609" s="268" t="s">
        <v>172</v>
      </c>
      <c r="D609" s="98" t="s">
        <v>89</v>
      </c>
      <c r="E609" s="54">
        <v>5001958674</v>
      </c>
      <c r="F609" s="56">
        <v>24</v>
      </c>
      <c r="G609" s="54" t="s">
        <v>26</v>
      </c>
      <c r="H609" s="54" t="s">
        <v>84</v>
      </c>
      <c r="I609" s="54">
        <v>20</v>
      </c>
      <c r="J609" s="57"/>
      <c r="K609" s="57"/>
      <c r="L609" s="57"/>
      <c r="M609" s="57"/>
      <c r="N609" s="57"/>
      <c r="O609" s="57"/>
      <c r="P609" s="57"/>
      <c r="Q609" s="57"/>
      <c r="R609" s="57">
        <v>1</v>
      </c>
      <c r="S609" s="57"/>
      <c r="T609" s="57"/>
      <c r="U609" s="57"/>
    </row>
    <row r="610" spans="1:21" x14ac:dyDescent="0.2">
      <c r="A610" s="266" t="s">
        <v>172</v>
      </c>
      <c r="B610" s="267" t="s">
        <v>172</v>
      </c>
      <c r="C610" s="268" t="s">
        <v>172</v>
      </c>
      <c r="D610" s="98" t="s">
        <v>89</v>
      </c>
      <c r="E610" s="54">
        <v>5001958674</v>
      </c>
      <c r="F610" s="56">
        <v>24</v>
      </c>
      <c r="G610" s="54" t="s">
        <v>26</v>
      </c>
      <c r="H610" s="54" t="s">
        <v>84</v>
      </c>
      <c r="I610" s="54">
        <v>20</v>
      </c>
      <c r="J610" s="57"/>
      <c r="K610" s="57"/>
      <c r="L610" s="57"/>
      <c r="M610" s="57"/>
      <c r="N610" s="57"/>
      <c r="O610" s="57"/>
      <c r="P610" s="57"/>
      <c r="Q610" s="57"/>
      <c r="R610" s="57">
        <v>1</v>
      </c>
      <c r="S610" s="57"/>
      <c r="T610" s="57"/>
      <c r="U610" s="57"/>
    </row>
    <row r="611" spans="1:21" x14ac:dyDescent="0.2">
      <c r="A611" s="266" t="s">
        <v>172</v>
      </c>
      <c r="B611" s="267" t="s">
        <v>172</v>
      </c>
      <c r="C611" s="268" t="s">
        <v>172</v>
      </c>
      <c r="D611" s="98" t="s">
        <v>89</v>
      </c>
      <c r="E611" s="54">
        <v>5001959780</v>
      </c>
      <c r="F611" s="56">
        <v>24</v>
      </c>
      <c r="G611" s="54" t="s">
        <v>26</v>
      </c>
      <c r="H611" s="54" t="s">
        <v>84</v>
      </c>
      <c r="I611" s="54">
        <v>20</v>
      </c>
      <c r="J611" s="57">
        <v>290</v>
      </c>
      <c r="K611" s="57">
        <v>276</v>
      </c>
      <c r="L611" s="57">
        <v>307</v>
      </c>
      <c r="M611" s="57">
        <v>277</v>
      </c>
      <c r="N611" s="57">
        <v>288</v>
      </c>
      <c r="O611" s="57">
        <v>308</v>
      </c>
      <c r="P611" s="57">
        <v>291</v>
      </c>
      <c r="Q611" s="57">
        <v>281</v>
      </c>
      <c r="R611" s="57">
        <v>318</v>
      </c>
      <c r="S611" s="57">
        <v>289</v>
      </c>
      <c r="T611" s="57">
        <v>300</v>
      </c>
      <c r="U611" s="57">
        <v>298</v>
      </c>
    </row>
    <row r="612" spans="1:21" x14ac:dyDescent="0.2">
      <c r="A612" s="266" t="s">
        <v>172</v>
      </c>
      <c r="B612" s="267" t="s">
        <v>172</v>
      </c>
      <c r="C612" s="268" t="s">
        <v>172</v>
      </c>
      <c r="D612" s="98" t="s">
        <v>89</v>
      </c>
      <c r="E612" s="54">
        <v>5001959780</v>
      </c>
      <c r="F612" s="56">
        <v>24</v>
      </c>
      <c r="G612" s="54" t="s">
        <v>26</v>
      </c>
      <c r="H612" s="54" t="s">
        <v>84</v>
      </c>
      <c r="I612" s="54">
        <v>20</v>
      </c>
      <c r="J612" s="57">
        <v>290</v>
      </c>
      <c r="K612" s="57">
        <v>276</v>
      </c>
      <c r="L612" s="57">
        <v>307</v>
      </c>
      <c r="M612" s="57">
        <v>277</v>
      </c>
      <c r="N612" s="57">
        <v>288</v>
      </c>
      <c r="O612" s="57">
        <v>308</v>
      </c>
      <c r="P612" s="57">
        <v>291</v>
      </c>
      <c r="Q612" s="57">
        <v>281</v>
      </c>
      <c r="R612" s="57">
        <v>318</v>
      </c>
      <c r="S612" s="57">
        <v>289</v>
      </c>
      <c r="T612" s="57">
        <v>300</v>
      </c>
      <c r="U612" s="57">
        <v>298</v>
      </c>
    </row>
    <row r="613" spans="1:21" x14ac:dyDescent="0.2">
      <c r="A613" s="266" t="s">
        <v>172</v>
      </c>
      <c r="B613" s="267" t="s">
        <v>172</v>
      </c>
      <c r="C613" s="268" t="s">
        <v>172</v>
      </c>
      <c r="D613" s="98" t="s">
        <v>89</v>
      </c>
      <c r="E613" s="54">
        <v>5002019747</v>
      </c>
      <c r="F613" s="56">
        <v>24</v>
      </c>
      <c r="G613" s="54" t="s">
        <v>26</v>
      </c>
      <c r="H613" s="54" t="s">
        <v>84</v>
      </c>
      <c r="I613" s="54">
        <v>20</v>
      </c>
      <c r="J613" s="57">
        <v>1160</v>
      </c>
      <c r="K613" s="57">
        <v>968</v>
      </c>
      <c r="L613" s="57">
        <v>892</v>
      </c>
      <c r="M613" s="57">
        <v>808</v>
      </c>
      <c r="N613" s="57">
        <v>811</v>
      </c>
      <c r="O613" s="57">
        <v>702</v>
      </c>
      <c r="P613" s="57">
        <v>727</v>
      </c>
      <c r="Q613" s="57">
        <v>741</v>
      </c>
      <c r="R613" s="57">
        <v>823</v>
      </c>
      <c r="S613" s="57">
        <v>976</v>
      </c>
      <c r="T613" s="57">
        <v>970</v>
      </c>
      <c r="U613" s="57">
        <v>1032</v>
      </c>
    </row>
    <row r="614" spans="1:21" x14ac:dyDescent="0.2">
      <c r="A614" s="266" t="s">
        <v>172</v>
      </c>
      <c r="B614" s="267" t="s">
        <v>172</v>
      </c>
      <c r="C614" s="268" t="s">
        <v>172</v>
      </c>
      <c r="D614" s="98" t="s">
        <v>89</v>
      </c>
      <c r="E614" s="54">
        <v>5002019747</v>
      </c>
      <c r="F614" s="56">
        <v>24</v>
      </c>
      <c r="G614" s="54" t="s">
        <v>26</v>
      </c>
      <c r="H614" s="54" t="s">
        <v>84</v>
      </c>
      <c r="I614" s="54">
        <v>20</v>
      </c>
      <c r="J614" s="57">
        <v>1160</v>
      </c>
      <c r="K614" s="57">
        <v>968</v>
      </c>
      <c r="L614" s="57">
        <v>892</v>
      </c>
      <c r="M614" s="57">
        <v>808</v>
      </c>
      <c r="N614" s="57">
        <v>811</v>
      </c>
      <c r="O614" s="57">
        <v>702</v>
      </c>
      <c r="P614" s="57">
        <v>727</v>
      </c>
      <c r="Q614" s="57">
        <v>741</v>
      </c>
      <c r="R614" s="57">
        <v>823</v>
      </c>
      <c r="S614" s="57">
        <v>976</v>
      </c>
      <c r="T614" s="57">
        <v>970</v>
      </c>
      <c r="U614" s="57">
        <v>1032</v>
      </c>
    </row>
    <row r="615" spans="1:21" x14ac:dyDescent="0.2">
      <c r="A615" s="266" t="s">
        <v>172</v>
      </c>
      <c r="B615" s="267" t="s">
        <v>172</v>
      </c>
      <c r="C615" s="268" t="s">
        <v>172</v>
      </c>
      <c r="D615" s="98" t="s">
        <v>89</v>
      </c>
      <c r="E615" s="54">
        <v>5002019755</v>
      </c>
      <c r="F615" s="56">
        <v>24</v>
      </c>
      <c r="G615" s="54" t="s">
        <v>26</v>
      </c>
      <c r="H615" s="54" t="s">
        <v>84</v>
      </c>
      <c r="I615" s="54">
        <v>20</v>
      </c>
      <c r="J615" s="57">
        <v>1661</v>
      </c>
      <c r="K615" s="57">
        <v>1647</v>
      </c>
      <c r="L615" s="57">
        <v>1353</v>
      </c>
      <c r="M615" s="57">
        <v>1201</v>
      </c>
      <c r="N615" s="57">
        <v>1115</v>
      </c>
      <c r="O615" s="57">
        <v>995</v>
      </c>
      <c r="P615" s="57">
        <v>955</v>
      </c>
      <c r="Q615" s="57">
        <v>1085</v>
      </c>
      <c r="R615" s="57">
        <v>1137</v>
      </c>
      <c r="S615" s="57">
        <v>1387</v>
      </c>
      <c r="T615" s="57">
        <v>1343</v>
      </c>
      <c r="U615" s="57">
        <v>1496</v>
      </c>
    </row>
    <row r="616" spans="1:21" x14ac:dyDescent="0.2">
      <c r="A616" s="266" t="s">
        <v>172</v>
      </c>
      <c r="B616" s="267" t="s">
        <v>172</v>
      </c>
      <c r="C616" s="268" t="s">
        <v>172</v>
      </c>
      <c r="D616" s="98" t="s">
        <v>89</v>
      </c>
      <c r="E616" s="54">
        <v>5002019755</v>
      </c>
      <c r="F616" s="56">
        <v>24</v>
      </c>
      <c r="G616" s="54" t="s">
        <v>26</v>
      </c>
      <c r="H616" s="54" t="s">
        <v>84</v>
      </c>
      <c r="I616" s="54">
        <v>20</v>
      </c>
      <c r="J616" s="57">
        <v>1661</v>
      </c>
      <c r="K616" s="57">
        <v>1647</v>
      </c>
      <c r="L616" s="57">
        <v>1353</v>
      </c>
      <c r="M616" s="57">
        <v>1201</v>
      </c>
      <c r="N616" s="57">
        <v>1115</v>
      </c>
      <c r="O616" s="57">
        <v>995</v>
      </c>
      <c r="P616" s="57">
        <v>955</v>
      </c>
      <c r="Q616" s="57">
        <v>1085</v>
      </c>
      <c r="R616" s="57">
        <v>1137</v>
      </c>
      <c r="S616" s="57">
        <v>1387</v>
      </c>
      <c r="T616" s="57">
        <v>1343</v>
      </c>
      <c r="U616" s="57">
        <v>1496</v>
      </c>
    </row>
    <row r="617" spans="1:21" x14ac:dyDescent="0.2">
      <c r="A617" s="266" t="s">
        <v>172</v>
      </c>
      <c r="B617" s="267" t="s">
        <v>172</v>
      </c>
      <c r="C617" s="268" t="s">
        <v>172</v>
      </c>
      <c r="D617" s="98" t="s">
        <v>89</v>
      </c>
      <c r="E617" s="54">
        <v>5002019757</v>
      </c>
      <c r="F617" s="56">
        <v>24</v>
      </c>
      <c r="G617" s="54" t="s">
        <v>26</v>
      </c>
      <c r="H617" s="54" t="s">
        <v>84</v>
      </c>
      <c r="I617" s="54">
        <v>20</v>
      </c>
      <c r="J617" s="57">
        <v>2101</v>
      </c>
      <c r="K617" s="57">
        <v>1803</v>
      </c>
      <c r="L617" s="57">
        <v>1628</v>
      </c>
      <c r="M617" s="57">
        <v>1442</v>
      </c>
      <c r="N617" s="57">
        <v>1401</v>
      </c>
      <c r="O617" s="57">
        <v>1202</v>
      </c>
      <c r="P617" s="57">
        <v>1234</v>
      </c>
      <c r="Q617" s="57">
        <v>1279</v>
      </c>
      <c r="R617" s="57">
        <v>1453</v>
      </c>
      <c r="S617" s="57">
        <v>1768</v>
      </c>
      <c r="T617" s="57">
        <v>1766</v>
      </c>
      <c r="U617" s="57">
        <v>1992</v>
      </c>
    </row>
    <row r="618" spans="1:21" x14ac:dyDescent="0.2">
      <c r="A618" s="266" t="s">
        <v>172</v>
      </c>
      <c r="B618" s="267" t="s">
        <v>172</v>
      </c>
      <c r="C618" s="268" t="s">
        <v>172</v>
      </c>
      <c r="D618" s="98" t="s">
        <v>89</v>
      </c>
      <c r="E618" s="54">
        <v>5002019757</v>
      </c>
      <c r="F618" s="56">
        <v>24</v>
      </c>
      <c r="G618" s="54" t="s">
        <v>26</v>
      </c>
      <c r="H618" s="54" t="s">
        <v>84</v>
      </c>
      <c r="I618" s="54">
        <v>20</v>
      </c>
      <c r="J618" s="57">
        <v>2101</v>
      </c>
      <c r="K618" s="57">
        <v>1803</v>
      </c>
      <c r="L618" s="57">
        <v>1628</v>
      </c>
      <c r="M618" s="57">
        <v>1442</v>
      </c>
      <c r="N618" s="57">
        <v>1401</v>
      </c>
      <c r="O618" s="57">
        <v>1202</v>
      </c>
      <c r="P618" s="57">
        <v>1234</v>
      </c>
      <c r="Q618" s="57">
        <v>1279</v>
      </c>
      <c r="R618" s="57">
        <v>1453</v>
      </c>
      <c r="S618" s="57">
        <v>1768</v>
      </c>
      <c r="T618" s="57">
        <v>1766</v>
      </c>
      <c r="U618" s="57">
        <v>1992</v>
      </c>
    </row>
    <row r="619" spans="1:21" x14ac:dyDescent="0.2">
      <c r="A619" s="266" t="s">
        <v>172</v>
      </c>
      <c r="B619" s="267" t="s">
        <v>172</v>
      </c>
      <c r="C619" s="268" t="s">
        <v>172</v>
      </c>
      <c r="D619" s="98" t="s">
        <v>89</v>
      </c>
      <c r="E619" s="54">
        <v>5002062195</v>
      </c>
      <c r="F619" s="56">
        <v>24</v>
      </c>
      <c r="G619" s="54" t="s">
        <v>26</v>
      </c>
      <c r="H619" s="54" t="s">
        <v>84</v>
      </c>
      <c r="I619" s="54">
        <v>20</v>
      </c>
      <c r="J619" s="57">
        <v>440</v>
      </c>
      <c r="K619" s="57">
        <v>460</v>
      </c>
      <c r="L619" s="57">
        <v>400</v>
      </c>
      <c r="M619" s="57">
        <v>390</v>
      </c>
      <c r="N619" s="57">
        <v>410</v>
      </c>
      <c r="O619" s="57">
        <v>372</v>
      </c>
      <c r="P619" s="57">
        <v>378</v>
      </c>
      <c r="Q619" s="57">
        <v>410</v>
      </c>
      <c r="R619" s="57">
        <v>398</v>
      </c>
      <c r="S619" s="57">
        <v>443</v>
      </c>
      <c r="T619" s="57">
        <v>418</v>
      </c>
      <c r="U619" s="57">
        <v>457</v>
      </c>
    </row>
    <row r="620" spans="1:21" x14ac:dyDescent="0.2">
      <c r="A620" s="266" t="s">
        <v>172</v>
      </c>
      <c r="B620" s="267" t="s">
        <v>172</v>
      </c>
      <c r="C620" s="268" t="s">
        <v>172</v>
      </c>
      <c r="D620" s="98" t="s">
        <v>89</v>
      </c>
      <c r="E620" s="54">
        <v>5002062195</v>
      </c>
      <c r="F620" s="56">
        <v>24</v>
      </c>
      <c r="G620" s="54" t="s">
        <v>26</v>
      </c>
      <c r="H620" s="54" t="s">
        <v>84</v>
      </c>
      <c r="I620" s="54">
        <v>20</v>
      </c>
      <c r="J620" s="57">
        <v>440</v>
      </c>
      <c r="K620" s="57">
        <v>460</v>
      </c>
      <c r="L620" s="57">
        <v>400</v>
      </c>
      <c r="M620" s="57">
        <v>390</v>
      </c>
      <c r="N620" s="57">
        <v>410</v>
      </c>
      <c r="O620" s="57">
        <v>372</v>
      </c>
      <c r="P620" s="57">
        <v>378</v>
      </c>
      <c r="Q620" s="57">
        <v>410</v>
      </c>
      <c r="R620" s="57">
        <v>398</v>
      </c>
      <c r="S620" s="57">
        <v>443</v>
      </c>
      <c r="T620" s="57">
        <v>418</v>
      </c>
      <c r="U620" s="57">
        <v>457</v>
      </c>
    </row>
    <row r="621" spans="1:21" x14ac:dyDescent="0.2">
      <c r="A621" s="266" t="s">
        <v>172</v>
      </c>
      <c r="B621" s="267" t="s">
        <v>172</v>
      </c>
      <c r="C621" s="268" t="s">
        <v>172</v>
      </c>
      <c r="D621" s="98" t="s">
        <v>89</v>
      </c>
      <c r="E621" s="54">
        <v>5002070079</v>
      </c>
      <c r="F621" s="56">
        <v>24</v>
      </c>
      <c r="G621" s="54" t="s">
        <v>26</v>
      </c>
      <c r="H621" s="54" t="s">
        <v>84</v>
      </c>
      <c r="I621" s="54">
        <v>20</v>
      </c>
      <c r="J621" s="57">
        <v>628</v>
      </c>
      <c r="K621" s="57">
        <v>536</v>
      </c>
      <c r="L621" s="57">
        <v>497</v>
      </c>
      <c r="M621" s="57">
        <v>475</v>
      </c>
      <c r="N621" s="57">
        <v>406</v>
      </c>
      <c r="O621" s="57">
        <v>404</v>
      </c>
      <c r="P621" s="57">
        <v>426</v>
      </c>
      <c r="Q621" s="57">
        <v>568</v>
      </c>
      <c r="R621" s="57">
        <v>676</v>
      </c>
      <c r="S621" s="57">
        <v>709</v>
      </c>
      <c r="T621" s="57">
        <v>745</v>
      </c>
      <c r="U621" s="57">
        <v>867</v>
      </c>
    </row>
    <row r="622" spans="1:21" x14ac:dyDescent="0.2">
      <c r="A622" s="266" t="s">
        <v>172</v>
      </c>
      <c r="B622" s="267" t="s">
        <v>172</v>
      </c>
      <c r="C622" s="268" t="s">
        <v>172</v>
      </c>
      <c r="D622" s="98" t="s">
        <v>89</v>
      </c>
      <c r="E622" s="54">
        <v>5002070079</v>
      </c>
      <c r="F622" s="56">
        <v>24</v>
      </c>
      <c r="G622" s="54" t="s">
        <v>26</v>
      </c>
      <c r="H622" s="54" t="s">
        <v>84</v>
      </c>
      <c r="I622" s="54">
        <v>20</v>
      </c>
      <c r="J622" s="57">
        <v>628</v>
      </c>
      <c r="K622" s="57">
        <v>536</v>
      </c>
      <c r="L622" s="57">
        <v>497</v>
      </c>
      <c r="M622" s="57">
        <v>475</v>
      </c>
      <c r="N622" s="57">
        <v>406</v>
      </c>
      <c r="O622" s="57">
        <v>404</v>
      </c>
      <c r="P622" s="57">
        <v>426</v>
      </c>
      <c r="Q622" s="57">
        <v>568</v>
      </c>
      <c r="R622" s="57">
        <v>676</v>
      </c>
      <c r="S622" s="57">
        <v>709</v>
      </c>
      <c r="T622" s="57">
        <v>745</v>
      </c>
      <c r="U622" s="57">
        <v>867</v>
      </c>
    </row>
    <row r="623" spans="1:21" x14ac:dyDescent="0.2">
      <c r="A623" s="266" t="s">
        <v>172</v>
      </c>
      <c r="B623" s="267" t="s">
        <v>172</v>
      </c>
      <c r="C623" s="268" t="s">
        <v>172</v>
      </c>
      <c r="D623" s="98" t="s">
        <v>89</v>
      </c>
      <c r="E623" s="54">
        <v>5001887085</v>
      </c>
      <c r="F623" s="56">
        <v>24</v>
      </c>
      <c r="G623" s="54" t="s">
        <v>26</v>
      </c>
      <c r="H623" s="54" t="s">
        <v>84</v>
      </c>
      <c r="I623" s="54">
        <v>20</v>
      </c>
      <c r="J623" s="57">
        <v>455</v>
      </c>
      <c r="K623" s="57">
        <v>509</v>
      </c>
      <c r="L623" s="57">
        <v>437</v>
      </c>
      <c r="M623" s="57">
        <v>394</v>
      </c>
      <c r="N623" s="57">
        <v>247</v>
      </c>
      <c r="O623" s="57">
        <v>286</v>
      </c>
      <c r="P623" s="57">
        <v>216</v>
      </c>
      <c r="Q623" s="57">
        <v>206</v>
      </c>
      <c r="R623" s="57">
        <v>178</v>
      </c>
      <c r="S623" s="57">
        <v>205</v>
      </c>
      <c r="T623" s="57">
        <v>294</v>
      </c>
      <c r="U623" s="57">
        <v>546</v>
      </c>
    </row>
    <row r="624" spans="1:21" x14ac:dyDescent="0.2">
      <c r="A624" s="266" t="s">
        <v>172</v>
      </c>
      <c r="B624" s="267" t="s">
        <v>172</v>
      </c>
      <c r="C624" s="268" t="s">
        <v>172</v>
      </c>
      <c r="D624" s="98" t="s">
        <v>89</v>
      </c>
      <c r="E624" s="54">
        <v>5001887085</v>
      </c>
      <c r="F624" s="56">
        <v>24</v>
      </c>
      <c r="G624" s="54" t="s">
        <v>26</v>
      </c>
      <c r="H624" s="54" t="s">
        <v>84</v>
      </c>
      <c r="I624" s="54">
        <v>20</v>
      </c>
      <c r="J624" s="57">
        <v>455</v>
      </c>
      <c r="K624" s="57">
        <v>509</v>
      </c>
      <c r="L624" s="57">
        <v>437</v>
      </c>
      <c r="M624" s="57">
        <v>394</v>
      </c>
      <c r="N624" s="57">
        <v>247</v>
      </c>
      <c r="O624" s="57">
        <v>286</v>
      </c>
      <c r="P624" s="57">
        <v>216</v>
      </c>
      <c r="Q624" s="57">
        <v>206</v>
      </c>
      <c r="R624" s="57">
        <v>178</v>
      </c>
      <c r="S624" s="57">
        <v>205</v>
      </c>
      <c r="T624" s="57">
        <v>294</v>
      </c>
      <c r="U624" s="57">
        <v>546</v>
      </c>
    </row>
    <row r="625" spans="1:21" x14ac:dyDescent="0.2">
      <c r="A625" s="266" t="s">
        <v>172</v>
      </c>
      <c r="B625" s="267" t="s">
        <v>172</v>
      </c>
      <c r="C625" s="268" t="s">
        <v>172</v>
      </c>
      <c r="D625" s="98" t="s">
        <v>89</v>
      </c>
      <c r="E625" s="54">
        <v>5000211271</v>
      </c>
      <c r="F625" s="56">
        <v>24</v>
      </c>
      <c r="G625" s="54" t="s">
        <v>26</v>
      </c>
      <c r="H625" s="54" t="s">
        <v>84</v>
      </c>
      <c r="I625" s="54">
        <v>20</v>
      </c>
      <c r="J625" s="57">
        <v>4400</v>
      </c>
      <c r="K625" s="57">
        <v>4880</v>
      </c>
      <c r="L625" s="57">
        <v>5600</v>
      </c>
      <c r="M625" s="57">
        <v>5120</v>
      </c>
      <c r="N625" s="57">
        <v>4080</v>
      </c>
      <c r="O625" s="57">
        <v>4320</v>
      </c>
      <c r="P625" s="57">
        <v>6960</v>
      </c>
      <c r="Q625" s="57">
        <v>6400</v>
      </c>
      <c r="R625" s="57">
        <v>5360</v>
      </c>
      <c r="S625" s="57">
        <v>5120</v>
      </c>
      <c r="T625" s="57">
        <v>5840</v>
      </c>
      <c r="U625" s="57">
        <v>6640</v>
      </c>
    </row>
    <row r="626" spans="1:21" x14ac:dyDescent="0.2">
      <c r="A626" s="266" t="s">
        <v>172</v>
      </c>
      <c r="B626" s="267" t="s">
        <v>172</v>
      </c>
      <c r="C626" s="268" t="s">
        <v>172</v>
      </c>
      <c r="D626" s="98" t="s">
        <v>89</v>
      </c>
      <c r="E626" s="54">
        <v>5000211271</v>
      </c>
      <c r="F626" s="56">
        <v>24</v>
      </c>
      <c r="G626" s="54" t="s">
        <v>26</v>
      </c>
      <c r="H626" s="54" t="s">
        <v>84</v>
      </c>
      <c r="I626" s="54">
        <v>20</v>
      </c>
      <c r="J626" s="57">
        <v>4400</v>
      </c>
      <c r="K626" s="57">
        <v>4880</v>
      </c>
      <c r="L626" s="57">
        <v>5600</v>
      </c>
      <c r="M626" s="57">
        <v>5120</v>
      </c>
      <c r="N626" s="57">
        <v>4080</v>
      </c>
      <c r="O626" s="57">
        <v>4320</v>
      </c>
      <c r="P626" s="57">
        <v>6960</v>
      </c>
      <c r="Q626" s="57">
        <v>6400</v>
      </c>
      <c r="R626" s="57">
        <v>5360</v>
      </c>
      <c r="S626" s="57">
        <v>5120</v>
      </c>
      <c r="T626" s="57">
        <v>5840</v>
      </c>
      <c r="U626" s="57">
        <v>6640</v>
      </c>
    </row>
    <row r="627" spans="1:21" x14ac:dyDescent="0.2">
      <c r="A627" s="266" t="s">
        <v>172</v>
      </c>
      <c r="B627" s="267" t="s">
        <v>172</v>
      </c>
      <c r="C627" s="268" t="s">
        <v>172</v>
      </c>
      <c r="D627" s="98" t="s">
        <v>89</v>
      </c>
      <c r="E627" s="54">
        <v>5000647457</v>
      </c>
      <c r="F627" s="56">
        <v>24</v>
      </c>
      <c r="G627" s="54" t="s">
        <v>26</v>
      </c>
      <c r="H627" s="54" t="s">
        <v>84</v>
      </c>
      <c r="I627" s="54">
        <v>20</v>
      </c>
      <c r="J627" s="57">
        <v>1883</v>
      </c>
      <c r="K627" s="57">
        <v>546</v>
      </c>
      <c r="L627" s="57">
        <v>1365</v>
      </c>
      <c r="M627" s="57">
        <v>1687</v>
      </c>
      <c r="N627" s="57">
        <v>1441</v>
      </c>
      <c r="O627" s="57">
        <v>1442</v>
      </c>
      <c r="P627" s="57">
        <v>2866</v>
      </c>
      <c r="Q627" s="57">
        <v>2806</v>
      </c>
      <c r="R627" s="57">
        <v>1760</v>
      </c>
      <c r="S627" s="57">
        <v>1207</v>
      </c>
      <c r="T627" s="57">
        <v>701</v>
      </c>
      <c r="U627" s="57">
        <v>748</v>
      </c>
    </row>
    <row r="628" spans="1:21" x14ac:dyDescent="0.2">
      <c r="A628" s="266" t="s">
        <v>172</v>
      </c>
      <c r="B628" s="267" t="s">
        <v>172</v>
      </c>
      <c r="C628" s="268" t="s">
        <v>172</v>
      </c>
      <c r="D628" s="98" t="s">
        <v>89</v>
      </c>
      <c r="E628" s="54">
        <v>5000647457</v>
      </c>
      <c r="F628" s="56">
        <v>24</v>
      </c>
      <c r="G628" s="54" t="s">
        <v>26</v>
      </c>
      <c r="H628" s="54" t="s">
        <v>84</v>
      </c>
      <c r="I628" s="54">
        <v>20</v>
      </c>
      <c r="J628" s="57">
        <v>1883</v>
      </c>
      <c r="K628" s="57">
        <v>546</v>
      </c>
      <c r="L628" s="57">
        <v>1365</v>
      </c>
      <c r="M628" s="57">
        <v>1687</v>
      </c>
      <c r="N628" s="57">
        <v>1441</v>
      </c>
      <c r="O628" s="57">
        <v>1442</v>
      </c>
      <c r="P628" s="57">
        <v>2866</v>
      </c>
      <c r="Q628" s="57">
        <v>2806</v>
      </c>
      <c r="R628" s="57">
        <v>1760</v>
      </c>
      <c r="S628" s="57">
        <v>1207</v>
      </c>
      <c r="T628" s="57">
        <v>701</v>
      </c>
      <c r="U628" s="57">
        <v>748</v>
      </c>
    </row>
    <row r="629" spans="1:21" x14ac:dyDescent="0.2">
      <c r="A629" s="266" t="s">
        <v>172</v>
      </c>
      <c r="B629" s="267" t="s">
        <v>172</v>
      </c>
      <c r="C629" s="268" t="s">
        <v>172</v>
      </c>
      <c r="D629" s="98" t="s">
        <v>89</v>
      </c>
      <c r="E629" s="54">
        <v>5000001590</v>
      </c>
      <c r="F629" s="56">
        <v>24</v>
      </c>
      <c r="G629" s="54" t="s">
        <v>26</v>
      </c>
      <c r="H629" s="54" t="s">
        <v>84</v>
      </c>
      <c r="I629" s="54">
        <v>20</v>
      </c>
      <c r="J629" s="57">
        <v>550</v>
      </c>
      <c r="K629" s="57">
        <v>440</v>
      </c>
      <c r="L629" s="57">
        <v>400</v>
      </c>
      <c r="M629" s="57">
        <v>380</v>
      </c>
      <c r="N629" s="57">
        <v>390</v>
      </c>
      <c r="O629" s="57">
        <v>320</v>
      </c>
      <c r="P629" s="57">
        <v>270</v>
      </c>
      <c r="Q629" s="57">
        <v>310</v>
      </c>
      <c r="R629" s="57">
        <v>310</v>
      </c>
      <c r="S629" s="57">
        <v>360</v>
      </c>
      <c r="T629" s="57">
        <v>450</v>
      </c>
      <c r="U629" s="57">
        <v>490</v>
      </c>
    </row>
    <row r="630" spans="1:21" x14ac:dyDescent="0.2">
      <c r="A630" s="266" t="s">
        <v>172</v>
      </c>
      <c r="B630" s="267" t="s">
        <v>172</v>
      </c>
      <c r="C630" s="268" t="s">
        <v>172</v>
      </c>
      <c r="D630" s="98" t="s">
        <v>89</v>
      </c>
      <c r="E630" s="54">
        <v>5000007634</v>
      </c>
      <c r="F630" s="56">
        <v>24</v>
      </c>
      <c r="G630" s="54" t="s">
        <v>26</v>
      </c>
      <c r="H630" s="54" t="s">
        <v>84</v>
      </c>
      <c r="I630" s="54">
        <v>20</v>
      </c>
      <c r="J630" s="57">
        <v>490</v>
      </c>
      <c r="K630" s="57">
        <v>400</v>
      </c>
      <c r="L630" s="57">
        <v>470</v>
      </c>
      <c r="M630" s="57">
        <v>430</v>
      </c>
      <c r="N630" s="57">
        <v>910</v>
      </c>
      <c r="O630" s="57">
        <v>1090</v>
      </c>
      <c r="P630" s="57">
        <v>1030</v>
      </c>
      <c r="Q630" s="57">
        <v>790</v>
      </c>
      <c r="R630" s="57">
        <v>420</v>
      </c>
      <c r="S630" s="57">
        <v>410</v>
      </c>
      <c r="T630" s="57">
        <v>440</v>
      </c>
      <c r="U630" s="57">
        <v>460</v>
      </c>
    </row>
    <row r="631" spans="1:21" x14ac:dyDescent="0.2">
      <c r="A631" s="266" t="s">
        <v>172</v>
      </c>
      <c r="B631" s="267" t="s">
        <v>172</v>
      </c>
      <c r="C631" s="268" t="s">
        <v>172</v>
      </c>
      <c r="D631" s="98" t="s">
        <v>89</v>
      </c>
      <c r="E631" s="54">
        <v>5000011306</v>
      </c>
      <c r="F631" s="56">
        <v>24</v>
      </c>
      <c r="G631" s="54" t="s">
        <v>19</v>
      </c>
      <c r="H631" s="54" t="s">
        <v>84</v>
      </c>
      <c r="I631" s="54">
        <v>20</v>
      </c>
      <c r="J631" s="57">
        <v>1342</v>
      </c>
      <c r="K631" s="57">
        <v>1371</v>
      </c>
      <c r="L631" s="57">
        <v>1300.3130000000001</v>
      </c>
      <c r="M631" s="57">
        <v>1135</v>
      </c>
      <c r="N631" s="57">
        <v>942.68700000000001</v>
      </c>
      <c r="O631" s="57">
        <v>910</v>
      </c>
      <c r="P631" s="57">
        <v>719</v>
      </c>
      <c r="Q631" s="57">
        <v>844</v>
      </c>
      <c r="R631" s="57">
        <v>958</v>
      </c>
      <c r="S631" s="57">
        <v>985</v>
      </c>
      <c r="T631" s="57">
        <v>1182</v>
      </c>
      <c r="U631" s="57">
        <v>1487</v>
      </c>
    </row>
    <row r="632" spans="1:21" x14ac:dyDescent="0.2">
      <c r="A632" s="266" t="s">
        <v>172</v>
      </c>
      <c r="B632" s="267" t="s">
        <v>172</v>
      </c>
      <c r="C632" s="268" t="s">
        <v>172</v>
      </c>
      <c r="D632" s="98" t="s">
        <v>89</v>
      </c>
      <c r="E632" s="54">
        <v>5000025995</v>
      </c>
      <c r="F632" s="56">
        <v>24</v>
      </c>
      <c r="G632" s="54" t="s">
        <v>19</v>
      </c>
      <c r="H632" s="54" t="s">
        <v>84</v>
      </c>
      <c r="I632" s="54">
        <v>20</v>
      </c>
      <c r="J632" s="57">
        <v>3404</v>
      </c>
      <c r="K632" s="57">
        <v>2930</v>
      </c>
      <c r="L632" s="57">
        <v>2650</v>
      </c>
      <c r="M632" s="57">
        <v>2363</v>
      </c>
      <c r="N632" s="57">
        <v>2248</v>
      </c>
      <c r="O632" s="57">
        <v>1854</v>
      </c>
      <c r="P632" s="57">
        <v>1639</v>
      </c>
      <c r="Q632" s="57">
        <v>1918</v>
      </c>
      <c r="R632" s="57">
        <v>2036</v>
      </c>
      <c r="S632" s="57">
        <v>2369</v>
      </c>
      <c r="T632" s="57">
        <v>2970</v>
      </c>
      <c r="U632" s="57">
        <v>3177</v>
      </c>
    </row>
    <row r="633" spans="1:21" x14ac:dyDescent="0.2">
      <c r="A633" s="266" t="s">
        <v>172</v>
      </c>
      <c r="B633" s="267" t="s">
        <v>172</v>
      </c>
      <c r="C633" s="268" t="s">
        <v>172</v>
      </c>
      <c r="D633" s="98" t="s">
        <v>89</v>
      </c>
      <c r="E633" s="54">
        <v>5000029260</v>
      </c>
      <c r="F633" s="55">
        <v>25</v>
      </c>
      <c r="G633" s="54" t="s">
        <v>25</v>
      </c>
      <c r="H633" s="54" t="s">
        <v>84</v>
      </c>
      <c r="I633" s="54">
        <v>20</v>
      </c>
      <c r="J633" s="57">
        <v>100680</v>
      </c>
      <c r="K633" s="57">
        <v>108120</v>
      </c>
      <c r="L633" s="57">
        <v>99240</v>
      </c>
      <c r="M633" s="57">
        <v>84360</v>
      </c>
      <c r="N633" s="57">
        <v>112320</v>
      </c>
      <c r="O633" s="57">
        <v>131400</v>
      </c>
      <c r="P633" s="57">
        <v>160560</v>
      </c>
      <c r="Q633" s="57">
        <v>202080</v>
      </c>
      <c r="R633" s="57">
        <v>236280</v>
      </c>
      <c r="S633" s="57">
        <v>191400</v>
      </c>
      <c r="T633" s="57">
        <v>107040</v>
      </c>
      <c r="U633" s="57">
        <v>80760</v>
      </c>
    </row>
    <row r="634" spans="1:21" x14ac:dyDescent="0.2">
      <c r="A634" s="266" t="s">
        <v>172</v>
      </c>
      <c r="B634" s="267" t="s">
        <v>172</v>
      </c>
      <c r="C634" s="268" t="s">
        <v>172</v>
      </c>
      <c r="D634" s="98" t="s">
        <v>89</v>
      </c>
      <c r="E634" s="54">
        <v>5000036475</v>
      </c>
      <c r="F634" s="56">
        <v>24</v>
      </c>
      <c r="G634" s="54" t="s">
        <v>26</v>
      </c>
      <c r="H634" s="54" t="s">
        <v>84</v>
      </c>
      <c r="I634" s="54">
        <v>20</v>
      </c>
      <c r="J634" s="57">
        <v>9920</v>
      </c>
      <c r="K634" s="57">
        <v>9040</v>
      </c>
      <c r="L634" s="57">
        <v>9160</v>
      </c>
      <c r="M634" s="57">
        <v>7880</v>
      </c>
      <c r="N634" s="57">
        <v>7680</v>
      </c>
      <c r="O634" s="57">
        <v>7000</v>
      </c>
      <c r="P634" s="57">
        <v>6480</v>
      </c>
      <c r="Q634" s="57">
        <v>7040</v>
      </c>
      <c r="R634" s="57">
        <v>6400</v>
      </c>
      <c r="S634" s="57">
        <v>6760</v>
      </c>
      <c r="T634" s="57">
        <v>7320</v>
      </c>
      <c r="U634" s="57">
        <v>7240</v>
      </c>
    </row>
    <row r="635" spans="1:21" x14ac:dyDescent="0.2">
      <c r="A635" s="266" t="s">
        <v>172</v>
      </c>
      <c r="B635" s="267" t="s">
        <v>172</v>
      </c>
      <c r="C635" s="268" t="s">
        <v>172</v>
      </c>
      <c r="D635" s="98" t="s">
        <v>89</v>
      </c>
      <c r="E635" s="54">
        <v>5000042147</v>
      </c>
      <c r="F635" s="56">
        <v>24</v>
      </c>
      <c r="G635" s="54" t="s">
        <v>26</v>
      </c>
      <c r="H635" s="54" t="s">
        <v>84</v>
      </c>
      <c r="I635" s="54">
        <v>20</v>
      </c>
      <c r="J635" s="57">
        <v>561</v>
      </c>
      <c r="K635" s="57">
        <v>611</v>
      </c>
      <c r="L635" s="57">
        <v>593</v>
      </c>
      <c r="M635" s="57">
        <v>537</v>
      </c>
      <c r="N635" s="57">
        <v>490</v>
      </c>
      <c r="O635" s="57">
        <v>469</v>
      </c>
      <c r="P635" s="57">
        <v>380</v>
      </c>
      <c r="Q635" s="57">
        <v>377</v>
      </c>
      <c r="R635" s="57">
        <v>413</v>
      </c>
      <c r="S635" s="57">
        <v>412</v>
      </c>
      <c r="T635" s="57">
        <v>495</v>
      </c>
      <c r="U635" s="57">
        <v>514</v>
      </c>
    </row>
    <row r="636" spans="1:21" x14ac:dyDescent="0.2">
      <c r="A636" s="266" t="s">
        <v>172</v>
      </c>
      <c r="B636" s="267" t="s">
        <v>172</v>
      </c>
      <c r="C636" s="268" t="s">
        <v>172</v>
      </c>
      <c r="D636" s="98" t="s">
        <v>89</v>
      </c>
      <c r="E636" s="54">
        <v>5000061731</v>
      </c>
      <c r="F636" s="56">
        <v>24</v>
      </c>
      <c r="G636" s="54" t="s">
        <v>26</v>
      </c>
      <c r="H636" s="54" t="s">
        <v>84</v>
      </c>
      <c r="I636" s="54">
        <v>20</v>
      </c>
      <c r="J636" s="57">
        <v>1139</v>
      </c>
      <c r="K636" s="57">
        <v>980</v>
      </c>
      <c r="L636" s="57">
        <v>922</v>
      </c>
      <c r="M636" s="57">
        <v>812</v>
      </c>
      <c r="N636" s="57">
        <v>781</v>
      </c>
      <c r="O636" s="57">
        <v>676</v>
      </c>
      <c r="P636" s="57">
        <v>605</v>
      </c>
      <c r="Q636" s="57">
        <v>710</v>
      </c>
      <c r="R636" s="57">
        <v>727</v>
      </c>
      <c r="S636" s="57">
        <v>797</v>
      </c>
      <c r="T636" s="57">
        <v>942</v>
      </c>
      <c r="U636" s="57">
        <v>1009</v>
      </c>
    </row>
    <row r="637" spans="1:21" x14ac:dyDescent="0.2">
      <c r="A637" s="266" t="s">
        <v>172</v>
      </c>
      <c r="B637" s="267" t="s">
        <v>172</v>
      </c>
      <c r="C637" s="268" t="s">
        <v>172</v>
      </c>
      <c r="D637" s="98" t="s">
        <v>89</v>
      </c>
      <c r="E637" s="54">
        <v>5000067133</v>
      </c>
      <c r="F637" s="56">
        <v>24</v>
      </c>
      <c r="G637" s="54" t="s">
        <v>26</v>
      </c>
      <c r="H637" s="54" t="s">
        <v>84</v>
      </c>
      <c r="I637" s="54">
        <v>20</v>
      </c>
      <c r="J637" s="57">
        <v>2537</v>
      </c>
      <c r="K637" s="57">
        <v>2207</v>
      </c>
      <c r="L637" s="57">
        <v>1998</v>
      </c>
      <c r="M637" s="57">
        <v>1790</v>
      </c>
      <c r="N637" s="57">
        <v>1740</v>
      </c>
      <c r="O637" s="57">
        <v>1463</v>
      </c>
      <c r="P637" s="57">
        <v>1323</v>
      </c>
      <c r="Q637" s="57">
        <v>1522</v>
      </c>
      <c r="R637" s="57">
        <v>1596</v>
      </c>
      <c r="S637" s="57">
        <v>1833</v>
      </c>
      <c r="T637" s="57">
        <v>1928</v>
      </c>
      <c r="U637" s="57">
        <v>2343</v>
      </c>
    </row>
    <row r="638" spans="1:21" x14ac:dyDescent="0.2">
      <c r="A638" s="266" t="s">
        <v>172</v>
      </c>
      <c r="B638" s="267" t="s">
        <v>172</v>
      </c>
      <c r="C638" s="268" t="s">
        <v>172</v>
      </c>
      <c r="D638" s="98" t="s">
        <v>89</v>
      </c>
      <c r="E638" s="54">
        <v>5000090748</v>
      </c>
      <c r="F638" s="56">
        <v>24</v>
      </c>
      <c r="G638" s="54" t="s">
        <v>19</v>
      </c>
      <c r="H638" s="54" t="s">
        <v>84</v>
      </c>
      <c r="I638" s="54">
        <v>20</v>
      </c>
      <c r="J638" s="57">
        <v>894</v>
      </c>
      <c r="K638" s="57">
        <v>992</v>
      </c>
      <c r="L638" s="57">
        <v>827</v>
      </c>
      <c r="M638" s="57">
        <v>722</v>
      </c>
      <c r="N638" s="57">
        <v>640</v>
      </c>
      <c r="O638" s="57">
        <v>603</v>
      </c>
      <c r="P638" s="57">
        <v>497</v>
      </c>
      <c r="Q638" s="57">
        <v>557</v>
      </c>
      <c r="R638" s="57">
        <v>688</v>
      </c>
      <c r="S638" s="57">
        <v>645</v>
      </c>
      <c r="T638" s="57">
        <v>799</v>
      </c>
      <c r="U638" s="57">
        <v>1021</v>
      </c>
    </row>
    <row r="639" spans="1:21" x14ac:dyDescent="0.2">
      <c r="A639" s="266" t="s">
        <v>172</v>
      </c>
      <c r="B639" s="267" t="s">
        <v>172</v>
      </c>
      <c r="C639" s="268" t="s">
        <v>172</v>
      </c>
      <c r="D639" s="98" t="s">
        <v>89</v>
      </c>
      <c r="E639" s="54">
        <v>5000096996</v>
      </c>
      <c r="F639" s="56">
        <v>24</v>
      </c>
      <c r="G639" s="54" t="s">
        <v>26</v>
      </c>
      <c r="H639" s="54" t="s">
        <v>84</v>
      </c>
      <c r="I639" s="54">
        <v>20</v>
      </c>
      <c r="J639" s="57">
        <v>2272</v>
      </c>
      <c r="K639" s="57">
        <v>1954</v>
      </c>
      <c r="L639" s="57">
        <v>1727</v>
      </c>
      <c r="M639" s="57">
        <v>1567</v>
      </c>
      <c r="N639" s="57">
        <v>1475</v>
      </c>
      <c r="O639" s="57">
        <v>1206</v>
      </c>
      <c r="P639" s="57">
        <v>1078</v>
      </c>
      <c r="Q639" s="57">
        <v>1231</v>
      </c>
      <c r="R639" s="57">
        <v>1336</v>
      </c>
      <c r="S639" s="57">
        <v>1524</v>
      </c>
      <c r="T639" s="57">
        <v>1928</v>
      </c>
      <c r="U639" s="57">
        <v>2084</v>
      </c>
    </row>
    <row r="640" spans="1:21" x14ac:dyDescent="0.2">
      <c r="A640" s="266" t="s">
        <v>172</v>
      </c>
      <c r="B640" s="267" t="s">
        <v>172</v>
      </c>
      <c r="C640" s="268" t="s">
        <v>172</v>
      </c>
      <c r="D640" s="98" t="s">
        <v>89</v>
      </c>
      <c r="E640" s="54">
        <v>5000097912</v>
      </c>
      <c r="F640" s="56">
        <v>24</v>
      </c>
      <c r="G640" s="54" t="s">
        <v>26</v>
      </c>
      <c r="H640" s="54" t="s">
        <v>84</v>
      </c>
      <c r="I640" s="54">
        <v>20</v>
      </c>
      <c r="J640" s="57">
        <v>750</v>
      </c>
      <c r="K640" s="57">
        <v>650</v>
      </c>
      <c r="L640" s="57">
        <v>600</v>
      </c>
      <c r="M640" s="57">
        <v>530</v>
      </c>
      <c r="N640" s="57">
        <v>510</v>
      </c>
      <c r="O640" s="57">
        <v>430</v>
      </c>
      <c r="P640" s="57">
        <v>380</v>
      </c>
      <c r="Q640" s="57">
        <v>440</v>
      </c>
      <c r="R640" s="57">
        <v>460</v>
      </c>
      <c r="S640" s="57">
        <v>530</v>
      </c>
      <c r="T640" s="57">
        <v>640</v>
      </c>
      <c r="U640" s="57">
        <v>690</v>
      </c>
    </row>
    <row r="641" spans="1:21" x14ac:dyDescent="0.2">
      <c r="A641" s="266" t="s">
        <v>172</v>
      </c>
      <c r="B641" s="267" t="s">
        <v>172</v>
      </c>
      <c r="C641" s="268" t="s">
        <v>172</v>
      </c>
      <c r="D641" s="98" t="s">
        <v>89</v>
      </c>
      <c r="E641" s="54">
        <v>5000144822</v>
      </c>
      <c r="F641" s="56">
        <v>24</v>
      </c>
      <c r="G641" s="54" t="s">
        <v>19</v>
      </c>
      <c r="H641" s="54" t="s">
        <v>84</v>
      </c>
      <c r="I641" s="54">
        <v>20</v>
      </c>
      <c r="J641" s="57">
        <v>3813</v>
      </c>
      <c r="K641" s="57">
        <v>4107</v>
      </c>
      <c r="L641" s="57">
        <v>3188</v>
      </c>
      <c r="M641" s="57">
        <v>2827</v>
      </c>
      <c r="N641" s="57">
        <v>2523</v>
      </c>
      <c r="O641" s="57">
        <v>2697</v>
      </c>
      <c r="P641" s="57">
        <v>2316</v>
      </c>
      <c r="Q641" s="57">
        <v>2508</v>
      </c>
      <c r="R641" s="57">
        <v>2916</v>
      </c>
      <c r="S641" s="57">
        <v>3197</v>
      </c>
      <c r="T641" s="57">
        <v>4095</v>
      </c>
      <c r="U641" s="57">
        <v>4214</v>
      </c>
    </row>
    <row r="642" spans="1:21" x14ac:dyDescent="0.2">
      <c r="A642" s="266" t="s">
        <v>172</v>
      </c>
      <c r="B642" s="267" t="s">
        <v>172</v>
      </c>
      <c r="C642" s="268" t="s">
        <v>172</v>
      </c>
      <c r="D642" s="98" t="s">
        <v>89</v>
      </c>
      <c r="E642" s="54">
        <v>5000157294</v>
      </c>
      <c r="F642" s="56">
        <v>24</v>
      </c>
      <c r="G642" s="54" t="s">
        <v>26</v>
      </c>
      <c r="H642" s="54" t="s">
        <v>84</v>
      </c>
      <c r="I642" s="54">
        <v>20</v>
      </c>
      <c r="J642" s="57">
        <v>820</v>
      </c>
      <c r="K642" s="57">
        <v>850</v>
      </c>
      <c r="L642" s="57">
        <v>720</v>
      </c>
      <c r="M642" s="57">
        <v>720</v>
      </c>
      <c r="N642" s="57">
        <v>660</v>
      </c>
      <c r="O642" s="57">
        <v>550</v>
      </c>
      <c r="P642" s="57">
        <v>550</v>
      </c>
      <c r="Q642" s="57">
        <v>590</v>
      </c>
      <c r="R642" s="57">
        <v>620</v>
      </c>
      <c r="S642" s="57">
        <v>590</v>
      </c>
      <c r="T642" s="57">
        <v>620</v>
      </c>
      <c r="U642" s="57">
        <v>680</v>
      </c>
    </row>
    <row r="643" spans="1:21" x14ac:dyDescent="0.2">
      <c r="A643" s="266" t="s">
        <v>172</v>
      </c>
      <c r="B643" s="267" t="s">
        <v>172</v>
      </c>
      <c r="C643" s="268" t="s">
        <v>172</v>
      </c>
      <c r="D643" s="98" t="s">
        <v>89</v>
      </c>
      <c r="E643" s="54">
        <v>5000160067</v>
      </c>
      <c r="F643" s="56">
        <v>24</v>
      </c>
      <c r="G643" s="54" t="s">
        <v>19</v>
      </c>
      <c r="H643" s="54" t="s">
        <v>84</v>
      </c>
      <c r="I643" s="54">
        <v>20</v>
      </c>
      <c r="J643" s="57">
        <v>2487</v>
      </c>
      <c r="K643" s="57">
        <v>2159</v>
      </c>
      <c r="L643" s="57">
        <v>1990</v>
      </c>
      <c r="M643" s="57">
        <v>1764</v>
      </c>
      <c r="N643" s="57">
        <v>1724</v>
      </c>
      <c r="O643" s="57">
        <v>1453</v>
      </c>
      <c r="P643" s="57">
        <v>1319</v>
      </c>
      <c r="Q643" s="57">
        <v>1477</v>
      </c>
      <c r="R643" s="57">
        <v>1536</v>
      </c>
      <c r="S643" s="57">
        <v>1851</v>
      </c>
      <c r="T643" s="57">
        <v>1983</v>
      </c>
      <c r="U643" s="57">
        <v>2401</v>
      </c>
    </row>
    <row r="644" spans="1:21" x14ac:dyDescent="0.2">
      <c r="A644" s="266" t="s">
        <v>172</v>
      </c>
      <c r="B644" s="267" t="s">
        <v>172</v>
      </c>
      <c r="C644" s="268" t="s">
        <v>172</v>
      </c>
      <c r="D644" s="98" t="s">
        <v>89</v>
      </c>
      <c r="E644" s="54">
        <v>5000163851</v>
      </c>
      <c r="F644" s="56">
        <v>24</v>
      </c>
      <c r="G644" s="54" t="s">
        <v>26</v>
      </c>
      <c r="H644" s="54" t="s">
        <v>84</v>
      </c>
      <c r="I644" s="54">
        <v>20</v>
      </c>
      <c r="J644" s="57">
        <v>249</v>
      </c>
      <c r="K644" s="57"/>
      <c r="L644" s="57"/>
      <c r="M644" s="57"/>
      <c r="N644" s="57"/>
      <c r="O644" s="57"/>
      <c r="P644" s="57"/>
      <c r="Q644" s="57">
        <v>17</v>
      </c>
      <c r="R644" s="57">
        <v>19</v>
      </c>
      <c r="S644" s="57">
        <v>68</v>
      </c>
      <c r="T644" s="57">
        <v>43</v>
      </c>
      <c r="U644" s="57">
        <v>22</v>
      </c>
    </row>
    <row r="645" spans="1:21" x14ac:dyDescent="0.2">
      <c r="A645" s="266" t="s">
        <v>172</v>
      </c>
      <c r="B645" s="267" t="s">
        <v>172</v>
      </c>
      <c r="C645" s="268" t="s">
        <v>172</v>
      </c>
      <c r="D645" s="98" t="s">
        <v>89</v>
      </c>
      <c r="E645" s="54">
        <v>5000178094</v>
      </c>
      <c r="F645" s="56">
        <v>24</v>
      </c>
      <c r="G645" s="54" t="s">
        <v>26</v>
      </c>
      <c r="H645" s="54" t="s">
        <v>84</v>
      </c>
      <c r="I645" s="54">
        <v>20</v>
      </c>
      <c r="J645" s="57">
        <v>1380</v>
      </c>
      <c r="K645" s="57">
        <v>1210</v>
      </c>
      <c r="L645" s="57">
        <v>1050</v>
      </c>
      <c r="M645" s="57">
        <v>1020</v>
      </c>
      <c r="N645" s="57">
        <v>920</v>
      </c>
      <c r="O645" s="57">
        <v>740</v>
      </c>
      <c r="P645" s="57">
        <v>690</v>
      </c>
      <c r="Q645" s="57">
        <v>730</v>
      </c>
      <c r="R645" s="57">
        <v>904</v>
      </c>
      <c r="S645" s="57">
        <v>856</v>
      </c>
      <c r="T645" s="57">
        <v>1230</v>
      </c>
      <c r="U645" s="57">
        <v>1170</v>
      </c>
    </row>
    <row r="646" spans="1:21" x14ac:dyDescent="0.2">
      <c r="A646" s="266" t="s">
        <v>172</v>
      </c>
      <c r="B646" s="267" t="s">
        <v>172</v>
      </c>
      <c r="C646" s="268" t="s">
        <v>172</v>
      </c>
      <c r="D646" s="98" t="s">
        <v>89</v>
      </c>
      <c r="E646" s="54">
        <v>5000181764</v>
      </c>
      <c r="F646" s="56">
        <v>24</v>
      </c>
      <c r="G646" s="54" t="s">
        <v>19</v>
      </c>
      <c r="H646" s="54" t="s">
        <v>84</v>
      </c>
      <c r="I646" s="54">
        <v>20</v>
      </c>
      <c r="J646" s="57">
        <v>2793</v>
      </c>
      <c r="K646" s="57">
        <v>2440</v>
      </c>
      <c r="L646" s="57">
        <v>2170</v>
      </c>
      <c r="M646" s="57">
        <v>1892</v>
      </c>
      <c r="N646" s="57">
        <v>1748</v>
      </c>
      <c r="O646" s="57">
        <v>1366</v>
      </c>
      <c r="P646" s="57">
        <v>1163</v>
      </c>
      <c r="Q646" s="57">
        <v>1360</v>
      </c>
      <c r="R646" s="57">
        <v>1458</v>
      </c>
      <c r="S646" s="57">
        <v>1693</v>
      </c>
      <c r="T646" s="57">
        <v>2115</v>
      </c>
      <c r="U646" s="57">
        <v>2287</v>
      </c>
    </row>
    <row r="647" spans="1:21" x14ac:dyDescent="0.2">
      <c r="A647" s="266" t="s">
        <v>172</v>
      </c>
      <c r="B647" s="267" t="s">
        <v>172</v>
      </c>
      <c r="C647" s="268" t="s">
        <v>172</v>
      </c>
      <c r="D647" s="98" t="s">
        <v>89</v>
      </c>
      <c r="E647" s="54">
        <v>5000194234</v>
      </c>
      <c r="F647" s="56">
        <v>24</v>
      </c>
      <c r="G647" s="54" t="s">
        <v>26</v>
      </c>
      <c r="H647" s="54" t="s">
        <v>84</v>
      </c>
      <c r="I647" s="54">
        <v>20</v>
      </c>
      <c r="J647" s="57">
        <v>20</v>
      </c>
      <c r="K647" s="57">
        <v>20</v>
      </c>
      <c r="L647" s="57">
        <v>30</v>
      </c>
      <c r="M647" s="57">
        <v>10</v>
      </c>
      <c r="N647" s="57">
        <v>10</v>
      </c>
      <c r="O647" s="57">
        <v>10</v>
      </c>
      <c r="P647" s="57"/>
      <c r="Q647" s="57"/>
      <c r="R647" s="57">
        <v>10</v>
      </c>
      <c r="S647" s="57">
        <v>29</v>
      </c>
      <c r="T647" s="57">
        <v>38</v>
      </c>
      <c r="U647" s="57">
        <v>50</v>
      </c>
    </row>
    <row r="648" spans="1:21" x14ac:dyDescent="0.2">
      <c r="A648" s="266" t="s">
        <v>172</v>
      </c>
      <c r="B648" s="267" t="s">
        <v>172</v>
      </c>
      <c r="C648" s="268" t="s">
        <v>172</v>
      </c>
      <c r="D648" s="98" t="s">
        <v>89</v>
      </c>
      <c r="E648" s="54">
        <v>5000223062</v>
      </c>
      <c r="F648" s="56">
        <v>24</v>
      </c>
      <c r="G648" s="54" t="s">
        <v>26</v>
      </c>
      <c r="H648" s="54" t="s">
        <v>84</v>
      </c>
      <c r="I648" s="54">
        <v>20</v>
      </c>
      <c r="J648" s="57">
        <v>2400</v>
      </c>
      <c r="K648" s="57">
        <v>2080</v>
      </c>
      <c r="L648" s="57">
        <v>1837</v>
      </c>
      <c r="M648" s="57">
        <v>1591</v>
      </c>
      <c r="N648" s="57">
        <v>1489</v>
      </c>
      <c r="O648" s="57">
        <v>1208</v>
      </c>
      <c r="P648" s="57">
        <v>1032</v>
      </c>
      <c r="Q648" s="57">
        <v>1203</v>
      </c>
      <c r="R648" s="57">
        <v>1278</v>
      </c>
      <c r="S648" s="57">
        <v>1486</v>
      </c>
      <c r="T648" s="57">
        <v>1862</v>
      </c>
      <c r="U648" s="57">
        <v>1998</v>
      </c>
    </row>
    <row r="649" spans="1:21" x14ac:dyDescent="0.2">
      <c r="A649" s="266" t="s">
        <v>172</v>
      </c>
      <c r="B649" s="267" t="s">
        <v>172</v>
      </c>
      <c r="C649" s="268" t="s">
        <v>172</v>
      </c>
      <c r="D649" s="98" t="s">
        <v>89</v>
      </c>
      <c r="E649" s="54">
        <v>5000241926</v>
      </c>
      <c r="F649" s="56">
        <v>24</v>
      </c>
      <c r="G649" s="54" t="s">
        <v>26</v>
      </c>
      <c r="H649" s="54" t="s">
        <v>84</v>
      </c>
      <c r="I649" s="54">
        <v>20</v>
      </c>
      <c r="J649" s="57">
        <v>450</v>
      </c>
      <c r="K649" s="57">
        <v>370</v>
      </c>
      <c r="L649" s="57">
        <v>280</v>
      </c>
      <c r="M649" s="57">
        <v>270</v>
      </c>
      <c r="N649" s="57">
        <v>270</v>
      </c>
      <c r="O649" s="57">
        <v>230</v>
      </c>
      <c r="P649" s="57">
        <v>210</v>
      </c>
      <c r="Q649" s="57">
        <v>220</v>
      </c>
      <c r="R649" s="57">
        <v>200</v>
      </c>
      <c r="S649" s="57">
        <v>210</v>
      </c>
      <c r="T649" s="57">
        <v>250</v>
      </c>
      <c r="U649" s="57">
        <v>270</v>
      </c>
    </row>
    <row r="650" spans="1:21" x14ac:dyDescent="0.2">
      <c r="A650" s="266" t="s">
        <v>172</v>
      </c>
      <c r="B650" s="267" t="s">
        <v>172</v>
      </c>
      <c r="C650" s="268" t="s">
        <v>172</v>
      </c>
      <c r="D650" s="98" t="s">
        <v>89</v>
      </c>
      <c r="E650" s="54">
        <v>5000248560</v>
      </c>
      <c r="F650" s="56">
        <v>24</v>
      </c>
      <c r="G650" s="54" t="s">
        <v>26</v>
      </c>
      <c r="H650" s="54" t="s">
        <v>84</v>
      </c>
      <c r="I650" s="54">
        <v>20</v>
      </c>
      <c r="J650" s="57">
        <v>4280</v>
      </c>
      <c r="K650" s="57">
        <v>4530</v>
      </c>
      <c r="L650" s="57">
        <v>3690</v>
      </c>
      <c r="M650" s="57">
        <v>3230</v>
      </c>
      <c r="N650" s="57">
        <v>2850</v>
      </c>
      <c r="O650" s="57">
        <v>2660</v>
      </c>
      <c r="P650" s="57">
        <v>2130</v>
      </c>
      <c r="Q650" s="57">
        <v>2360</v>
      </c>
      <c r="R650" s="57">
        <v>2850</v>
      </c>
      <c r="S650" s="57">
        <v>3150</v>
      </c>
      <c r="T650" s="57">
        <v>3830</v>
      </c>
      <c r="U650" s="57">
        <v>4210</v>
      </c>
    </row>
    <row r="651" spans="1:21" x14ac:dyDescent="0.2">
      <c r="A651" s="266" t="s">
        <v>172</v>
      </c>
      <c r="B651" s="267" t="s">
        <v>172</v>
      </c>
      <c r="C651" s="268" t="s">
        <v>172</v>
      </c>
      <c r="D651" s="98" t="s">
        <v>89</v>
      </c>
      <c r="E651" s="54">
        <v>5000252324</v>
      </c>
      <c r="F651" s="56">
        <v>24</v>
      </c>
      <c r="G651" s="54" t="s">
        <v>26</v>
      </c>
      <c r="H651" s="54" t="s">
        <v>84</v>
      </c>
      <c r="I651" s="54">
        <v>20</v>
      </c>
      <c r="J651" s="57">
        <v>723</v>
      </c>
      <c r="K651" s="57">
        <v>617</v>
      </c>
      <c r="L651" s="57">
        <v>540</v>
      </c>
      <c r="M651" s="57">
        <v>566</v>
      </c>
      <c r="N651" s="57">
        <v>412</v>
      </c>
      <c r="O651" s="57">
        <v>335</v>
      </c>
      <c r="P651" s="57">
        <v>289</v>
      </c>
      <c r="Q651" s="57">
        <v>330</v>
      </c>
      <c r="R651" s="57">
        <v>354</v>
      </c>
      <c r="S651" s="57">
        <v>434</v>
      </c>
      <c r="T651" s="57">
        <v>521</v>
      </c>
      <c r="U651" s="57">
        <v>579</v>
      </c>
    </row>
    <row r="652" spans="1:21" x14ac:dyDescent="0.2">
      <c r="A652" s="266" t="s">
        <v>172</v>
      </c>
      <c r="B652" s="267" t="s">
        <v>172</v>
      </c>
      <c r="C652" s="268" t="s">
        <v>172</v>
      </c>
      <c r="D652" s="98" t="s">
        <v>89</v>
      </c>
      <c r="E652" s="54">
        <v>5000260669</v>
      </c>
      <c r="F652" s="56">
        <v>24</v>
      </c>
      <c r="G652" s="54" t="s">
        <v>26</v>
      </c>
      <c r="H652" s="54" t="s">
        <v>84</v>
      </c>
      <c r="I652" s="54">
        <v>20</v>
      </c>
      <c r="J652" s="57">
        <v>40</v>
      </c>
      <c r="K652" s="57">
        <v>20</v>
      </c>
      <c r="L652" s="57">
        <v>20</v>
      </c>
      <c r="M652" s="57">
        <v>20</v>
      </c>
      <c r="N652" s="57">
        <v>20</v>
      </c>
      <c r="O652" s="57">
        <v>20</v>
      </c>
      <c r="P652" s="57">
        <v>20</v>
      </c>
      <c r="Q652" s="57">
        <v>20</v>
      </c>
      <c r="R652" s="57">
        <v>20</v>
      </c>
      <c r="S652" s="57">
        <v>20</v>
      </c>
      <c r="T652" s="57">
        <v>30</v>
      </c>
      <c r="U652" s="57">
        <v>20</v>
      </c>
    </row>
    <row r="653" spans="1:21" x14ac:dyDescent="0.2">
      <c r="A653" s="266" t="s">
        <v>172</v>
      </c>
      <c r="B653" s="267" t="s">
        <v>172</v>
      </c>
      <c r="C653" s="268" t="s">
        <v>172</v>
      </c>
      <c r="D653" s="98" t="s">
        <v>89</v>
      </c>
      <c r="E653" s="54">
        <v>5000263248</v>
      </c>
      <c r="F653" s="56">
        <v>24</v>
      </c>
      <c r="G653" s="54" t="s">
        <v>19</v>
      </c>
      <c r="H653" s="54" t="s">
        <v>84</v>
      </c>
      <c r="I653" s="54">
        <v>20</v>
      </c>
      <c r="J653" s="57">
        <v>3166</v>
      </c>
      <c r="K653" s="57">
        <v>2588</v>
      </c>
      <c r="L653" s="57">
        <v>2351</v>
      </c>
      <c r="M653" s="57">
        <v>1999</v>
      </c>
      <c r="N653" s="57">
        <v>1903</v>
      </c>
      <c r="O653" s="57">
        <v>1615</v>
      </c>
      <c r="P653" s="57">
        <v>1416</v>
      </c>
      <c r="Q653" s="57">
        <v>1673</v>
      </c>
      <c r="R653" s="57">
        <v>1726</v>
      </c>
      <c r="S653" s="57">
        <v>2111</v>
      </c>
      <c r="T653" s="57">
        <v>2388</v>
      </c>
      <c r="U653" s="57">
        <v>2842</v>
      </c>
    </row>
    <row r="654" spans="1:21" x14ac:dyDescent="0.2">
      <c r="A654" s="266" t="s">
        <v>172</v>
      </c>
      <c r="B654" s="267" t="s">
        <v>172</v>
      </c>
      <c r="C654" s="268" t="s">
        <v>172</v>
      </c>
      <c r="D654" s="98" t="s">
        <v>89</v>
      </c>
      <c r="E654" s="54">
        <v>5000263856</v>
      </c>
      <c r="F654" s="56">
        <v>24</v>
      </c>
      <c r="G654" s="54" t="s">
        <v>26</v>
      </c>
      <c r="H654" s="54" t="s">
        <v>84</v>
      </c>
      <c r="I654" s="54">
        <v>20</v>
      </c>
      <c r="J654" s="57">
        <v>2641</v>
      </c>
      <c r="K654" s="57">
        <v>2293</v>
      </c>
      <c r="L654" s="57">
        <v>2731</v>
      </c>
      <c r="M654" s="57">
        <v>2605</v>
      </c>
      <c r="N654" s="57">
        <v>1837</v>
      </c>
      <c r="O654" s="57">
        <v>476</v>
      </c>
      <c r="P654" s="57">
        <v>393</v>
      </c>
      <c r="Q654" s="57">
        <v>153</v>
      </c>
      <c r="R654" s="57">
        <v>174</v>
      </c>
      <c r="S654" s="57">
        <v>192</v>
      </c>
      <c r="T654" s="57">
        <v>1866</v>
      </c>
      <c r="U654" s="57">
        <v>4147</v>
      </c>
    </row>
    <row r="655" spans="1:21" x14ac:dyDescent="0.2">
      <c r="A655" s="266" t="s">
        <v>172</v>
      </c>
      <c r="B655" s="267" t="s">
        <v>172</v>
      </c>
      <c r="C655" s="268" t="s">
        <v>172</v>
      </c>
      <c r="D655" s="98" t="s">
        <v>89</v>
      </c>
      <c r="E655" s="54">
        <v>5000266574</v>
      </c>
      <c r="F655" s="56">
        <v>24</v>
      </c>
      <c r="G655" s="54" t="s">
        <v>26</v>
      </c>
      <c r="H655" s="54" t="s">
        <v>84</v>
      </c>
      <c r="I655" s="54">
        <v>20</v>
      </c>
      <c r="J655" s="57">
        <v>1479</v>
      </c>
      <c r="K655" s="57">
        <v>1421</v>
      </c>
      <c r="L655" s="57">
        <v>1359</v>
      </c>
      <c r="M655" s="57">
        <v>1113</v>
      </c>
      <c r="N655" s="57">
        <v>935</v>
      </c>
      <c r="O655" s="57">
        <v>888</v>
      </c>
      <c r="P655" s="57">
        <v>727</v>
      </c>
      <c r="Q655" s="57">
        <v>799</v>
      </c>
      <c r="R655" s="57">
        <v>963</v>
      </c>
      <c r="S655" s="57">
        <v>1025</v>
      </c>
      <c r="T655" s="57">
        <v>1273</v>
      </c>
      <c r="U655" s="57">
        <v>1355</v>
      </c>
    </row>
    <row r="656" spans="1:21" x14ac:dyDescent="0.2">
      <c r="A656" s="266" t="s">
        <v>172</v>
      </c>
      <c r="B656" s="267" t="s">
        <v>172</v>
      </c>
      <c r="C656" s="268" t="s">
        <v>172</v>
      </c>
      <c r="D656" s="98" t="s">
        <v>89</v>
      </c>
      <c r="E656" s="54">
        <v>5000273956</v>
      </c>
      <c r="F656" s="55">
        <v>31</v>
      </c>
      <c r="G656" s="54" t="s">
        <v>23</v>
      </c>
      <c r="H656" s="54" t="s">
        <v>84</v>
      </c>
      <c r="I656" s="54">
        <v>20</v>
      </c>
      <c r="J656" s="57">
        <v>18180</v>
      </c>
      <c r="K656" s="57">
        <v>20700</v>
      </c>
      <c r="L656" s="57">
        <v>18360</v>
      </c>
      <c r="M656" s="57">
        <v>20880</v>
      </c>
      <c r="N656" s="57">
        <v>27540</v>
      </c>
      <c r="O656" s="57">
        <v>33840</v>
      </c>
      <c r="P656" s="57">
        <v>33840</v>
      </c>
      <c r="Q656" s="57">
        <v>62460</v>
      </c>
      <c r="R656" s="57">
        <v>54000</v>
      </c>
      <c r="S656" s="57">
        <v>24480</v>
      </c>
      <c r="T656" s="57">
        <v>34920</v>
      </c>
      <c r="U656" s="57">
        <v>15120</v>
      </c>
    </row>
    <row r="657" spans="1:21" x14ac:dyDescent="0.2">
      <c r="A657" s="266" t="s">
        <v>172</v>
      </c>
      <c r="B657" s="267" t="s">
        <v>172</v>
      </c>
      <c r="C657" s="268" t="s">
        <v>172</v>
      </c>
      <c r="D657" s="98" t="s">
        <v>89</v>
      </c>
      <c r="E657" s="54">
        <v>5000278240</v>
      </c>
      <c r="F657" s="56">
        <v>24</v>
      </c>
      <c r="G657" s="54" t="s">
        <v>26</v>
      </c>
      <c r="H657" s="54" t="s">
        <v>84</v>
      </c>
      <c r="I657" s="54">
        <v>20</v>
      </c>
      <c r="J657" s="57">
        <v>25</v>
      </c>
      <c r="K657" s="57">
        <v>21</v>
      </c>
      <c r="L657" s="57">
        <v>19</v>
      </c>
      <c r="M657" s="57">
        <v>17</v>
      </c>
      <c r="N657" s="57">
        <v>16</v>
      </c>
      <c r="O657" s="57">
        <v>14</v>
      </c>
      <c r="P657" s="57">
        <v>14</v>
      </c>
      <c r="Q657" s="57">
        <v>15</v>
      </c>
      <c r="R657" s="57">
        <v>15</v>
      </c>
      <c r="S657" s="57">
        <v>19</v>
      </c>
      <c r="T657" s="57">
        <v>22</v>
      </c>
      <c r="U657" s="57">
        <v>24</v>
      </c>
    </row>
    <row r="658" spans="1:21" x14ac:dyDescent="0.2">
      <c r="A658" s="266" t="s">
        <v>172</v>
      </c>
      <c r="B658" s="267" t="s">
        <v>172</v>
      </c>
      <c r="C658" s="268" t="s">
        <v>172</v>
      </c>
      <c r="D658" s="98" t="s">
        <v>89</v>
      </c>
      <c r="E658" s="54">
        <v>5000279513</v>
      </c>
      <c r="F658" s="56">
        <v>24</v>
      </c>
      <c r="G658" s="54" t="s">
        <v>19</v>
      </c>
      <c r="H658" s="54" t="s">
        <v>84</v>
      </c>
      <c r="I658" s="54">
        <v>20</v>
      </c>
      <c r="J658" s="57">
        <v>1495</v>
      </c>
      <c r="K658" s="57">
        <v>1617</v>
      </c>
      <c r="L658" s="57">
        <v>1313</v>
      </c>
      <c r="M658" s="57">
        <v>1152</v>
      </c>
      <c r="N658" s="57">
        <v>1027</v>
      </c>
      <c r="O658" s="57">
        <v>984</v>
      </c>
      <c r="P658" s="57">
        <v>820</v>
      </c>
      <c r="Q658" s="57">
        <v>880</v>
      </c>
      <c r="R658" s="57">
        <v>1060</v>
      </c>
      <c r="S658" s="57">
        <v>1147</v>
      </c>
      <c r="T658" s="57">
        <v>1398</v>
      </c>
      <c r="U658" s="57">
        <v>1517</v>
      </c>
    </row>
    <row r="659" spans="1:21" x14ac:dyDescent="0.2">
      <c r="A659" s="266" t="s">
        <v>172</v>
      </c>
      <c r="B659" s="267" t="s">
        <v>172</v>
      </c>
      <c r="C659" s="268" t="s">
        <v>172</v>
      </c>
      <c r="D659" s="98" t="s">
        <v>89</v>
      </c>
      <c r="E659" s="54">
        <v>5000280275</v>
      </c>
      <c r="F659" s="56">
        <v>24</v>
      </c>
      <c r="G659" s="54" t="s">
        <v>26</v>
      </c>
      <c r="H659" s="54" t="s">
        <v>84</v>
      </c>
      <c r="I659" s="54">
        <v>20</v>
      </c>
      <c r="J659" s="57">
        <v>712</v>
      </c>
      <c r="K659" s="57">
        <v>794</v>
      </c>
      <c r="L659" s="57">
        <v>794</v>
      </c>
      <c r="M659" s="57">
        <v>745</v>
      </c>
      <c r="N659" s="57">
        <v>279</v>
      </c>
      <c r="O659" s="57">
        <v>115</v>
      </c>
      <c r="P659" s="57">
        <v>103</v>
      </c>
      <c r="Q659" s="57">
        <v>126</v>
      </c>
      <c r="R659" s="57">
        <v>132</v>
      </c>
      <c r="S659" s="57">
        <v>127</v>
      </c>
      <c r="T659" s="57">
        <v>174</v>
      </c>
      <c r="U659" s="57">
        <v>436</v>
      </c>
    </row>
    <row r="660" spans="1:21" x14ac:dyDescent="0.2">
      <c r="A660" s="266" t="s">
        <v>172</v>
      </c>
      <c r="B660" s="267" t="s">
        <v>172</v>
      </c>
      <c r="C660" s="268" t="s">
        <v>172</v>
      </c>
      <c r="D660" s="98" t="s">
        <v>89</v>
      </c>
      <c r="E660" s="54">
        <v>5000287251</v>
      </c>
      <c r="F660" s="56">
        <v>24</v>
      </c>
      <c r="G660" s="54" t="s">
        <v>26</v>
      </c>
      <c r="H660" s="54" t="s">
        <v>84</v>
      </c>
      <c r="I660" s="54">
        <v>20</v>
      </c>
      <c r="J660" s="57">
        <v>1240</v>
      </c>
      <c r="K660" s="57">
        <v>1000</v>
      </c>
      <c r="L660" s="57">
        <v>1760</v>
      </c>
      <c r="M660" s="57">
        <v>1720</v>
      </c>
      <c r="N660" s="57">
        <v>2040</v>
      </c>
      <c r="O660" s="57">
        <v>2680</v>
      </c>
      <c r="P660" s="57">
        <v>2200</v>
      </c>
      <c r="Q660" s="57">
        <v>3200</v>
      </c>
      <c r="R660" s="57">
        <v>2640</v>
      </c>
      <c r="S660" s="57">
        <v>2360</v>
      </c>
      <c r="T660" s="57">
        <v>1640</v>
      </c>
      <c r="U660" s="57">
        <v>880</v>
      </c>
    </row>
    <row r="661" spans="1:21" x14ac:dyDescent="0.2">
      <c r="A661" s="266" t="s">
        <v>172</v>
      </c>
      <c r="B661" s="267" t="s">
        <v>172</v>
      </c>
      <c r="C661" s="268" t="s">
        <v>172</v>
      </c>
      <c r="D661" s="98" t="s">
        <v>89</v>
      </c>
      <c r="E661" s="54">
        <v>5000303858</v>
      </c>
      <c r="F661" s="56">
        <v>24</v>
      </c>
      <c r="G661" s="54" t="s">
        <v>26</v>
      </c>
      <c r="H661" s="54" t="s">
        <v>84</v>
      </c>
      <c r="I661" s="54">
        <v>20</v>
      </c>
      <c r="J661" s="57">
        <v>3120</v>
      </c>
      <c r="K661" s="57">
        <v>3040</v>
      </c>
      <c r="L661" s="57">
        <v>2680</v>
      </c>
      <c r="M661" s="57">
        <v>3200</v>
      </c>
      <c r="N661" s="57">
        <v>3240</v>
      </c>
      <c r="O661" s="57">
        <v>2920</v>
      </c>
      <c r="P661" s="57">
        <v>3080</v>
      </c>
      <c r="Q661" s="57">
        <v>2680</v>
      </c>
      <c r="R661" s="57">
        <v>2840</v>
      </c>
      <c r="S661" s="57">
        <v>2600</v>
      </c>
      <c r="T661" s="57">
        <v>2920</v>
      </c>
      <c r="U661" s="57">
        <v>2880</v>
      </c>
    </row>
    <row r="662" spans="1:21" x14ac:dyDescent="0.2">
      <c r="A662" s="266" t="s">
        <v>172</v>
      </c>
      <c r="B662" s="267" t="s">
        <v>172</v>
      </c>
      <c r="C662" s="268" t="s">
        <v>172</v>
      </c>
      <c r="D662" s="98" t="s">
        <v>89</v>
      </c>
      <c r="E662" s="54">
        <v>5000317531</v>
      </c>
      <c r="F662" s="56">
        <v>24</v>
      </c>
      <c r="G662" s="54" t="s">
        <v>19</v>
      </c>
      <c r="H662" s="54" t="s">
        <v>84</v>
      </c>
      <c r="I662" s="54">
        <v>20</v>
      </c>
      <c r="J662" s="57">
        <v>1243</v>
      </c>
      <c r="K662" s="57">
        <v>1083</v>
      </c>
      <c r="L662" s="57">
        <v>962</v>
      </c>
      <c r="M662" s="57">
        <v>830</v>
      </c>
      <c r="N662" s="57">
        <v>811</v>
      </c>
      <c r="O662" s="57">
        <v>663</v>
      </c>
      <c r="P662" s="57">
        <v>570</v>
      </c>
      <c r="Q662" s="57">
        <v>662</v>
      </c>
      <c r="R662" s="57">
        <v>709</v>
      </c>
      <c r="S662" s="57">
        <v>878</v>
      </c>
      <c r="T662" s="57">
        <v>929</v>
      </c>
      <c r="U662" s="57">
        <v>1139</v>
      </c>
    </row>
    <row r="663" spans="1:21" x14ac:dyDescent="0.2">
      <c r="A663" s="266" t="s">
        <v>172</v>
      </c>
      <c r="B663" s="267" t="s">
        <v>172</v>
      </c>
      <c r="C663" s="268" t="s">
        <v>172</v>
      </c>
      <c r="D663" s="98" t="s">
        <v>89</v>
      </c>
      <c r="E663" s="54">
        <v>5000324099</v>
      </c>
      <c r="F663" s="56">
        <v>24</v>
      </c>
      <c r="G663" s="54" t="s">
        <v>26</v>
      </c>
      <c r="H663" s="54" t="s">
        <v>84</v>
      </c>
      <c r="I663" s="54">
        <v>20</v>
      </c>
      <c r="J663" s="57">
        <v>2120</v>
      </c>
      <c r="K663" s="57">
        <v>1960</v>
      </c>
      <c r="L663" s="57">
        <v>1970</v>
      </c>
      <c r="M663" s="57">
        <v>1800</v>
      </c>
      <c r="N663" s="57">
        <v>1360</v>
      </c>
      <c r="O663" s="57">
        <v>1070</v>
      </c>
      <c r="P663" s="57">
        <v>520</v>
      </c>
      <c r="Q663" s="57">
        <v>440</v>
      </c>
      <c r="R663" s="57">
        <v>390</v>
      </c>
      <c r="S663" s="57">
        <v>520</v>
      </c>
      <c r="T663" s="57">
        <v>870</v>
      </c>
      <c r="U663" s="57">
        <v>920</v>
      </c>
    </row>
    <row r="664" spans="1:21" x14ac:dyDescent="0.2">
      <c r="A664" s="266" t="s">
        <v>172</v>
      </c>
      <c r="B664" s="267" t="s">
        <v>172</v>
      </c>
      <c r="C664" s="268" t="s">
        <v>172</v>
      </c>
      <c r="D664" s="98" t="s">
        <v>89</v>
      </c>
      <c r="E664" s="54">
        <v>5000336360</v>
      </c>
      <c r="F664" s="56">
        <v>24</v>
      </c>
      <c r="G664" s="54" t="s">
        <v>26</v>
      </c>
      <c r="H664" s="54" t="s">
        <v>84</v>
      </c>
      <c r="I664" s="54">
        <v>20</v>
      </c>
      <c r="J664" s="57">
        <v>230</v>
      </c>
      <c r="K664" s="57">
        <v>190</v>
      </c>
      <c r="L664" s="57">
        <v>240</v>
      </c>
      <c r="M664" s="57">
        <v>200</v>
      </c>
      <c r="N664" s="57">
        <v>160</v>
      </c>
      <c r="O664" s="57">
        <v>110</v>
      </c>
      <c r="P664" s="57">
        <v>110</v>
      </c>
      <c r="Q664" s="57">
        <v>130</v>
      </c>
      <c r="R664" s="57">
        <v>110</v>
      </c>
      <c r="S664" s="57">
        <v>110</v>
      </c>
      <c r="T664" s="57">
        <v>120</v>
      </c>
      <c r="U664" s="57">
        <v>140</v>
      </c>
    </row>
    <row r="665" spans="1:21" x14ac:dyDescent="0.2">
      <c r="A665" s="266" t="s">
        <v>172</v>
      </c>
      <c r="B665" s="267" t="s">
        <v>172</v>
      </c>
      <c r="C665" s="268" t="s">
        <v>172</v>
      </c>
      <c r="D665" s="98" t="s">
        <v>89</v>
      </c>
      <c r="E665" s="54">
        <v>5000338738</v>
      </c>
      <c r="F665" s="56">
        <v>24</v>
      </c>
      <c r="G665" s="54" t="s">
        <v>26</v>
      </c>
      <c r="H665" s="54" t="s">
        <v>84</v>
      </c>
      <c r="I665" s="54">
        <v>20</v>
      </c>
      <c r="J665" s="57">
        <v>570</v>
      </c>
      <c r="K665" s="57">
        <v>523</v>
      </c>
      <c r="L665" s="57">
        <v>594</v>
      </c>
      <c r="M665" s="57">
        <v>583</v>
      </c>
      <c r="N665" s="57">
        <v>336</v>
      </c>
      <c r="O665" s="57">
        <v>319</v>
      </c>
      <c r="P665" s="57">
        <v>336</v>
      </c>
      <c r="Q665" s="57">
        <v>442</v>
      </c>
      <c r="R665" s="57">
        <v>402</v>
      </c>
      <c r="S665" s="57">
        <v>230</v>
      </c>
      <c r="T665" s="57">
        <v>271</v>
      </c>
      <c r="U665" s="57">
        <v>395</v>
      </c>
    </row>
    <row r="666" spans="1:21" x14ac:dyDescent="0.2">
      <c r="A666" s="266" t="s">
        <v>172</v>
      </c>
      <c r="B666" s="267" t="s">
        <v>172</v>
      </c>
      <c r="C666" s="268" t="s">
        <v>172</v>
      </c>
      <c r="D666" s="98" t="s">
        <v>89</v>
      </c>
      <c r="E666" s="54">
        <v>5000339948</v>
      </c>
      <c r="F666" s="56">
        <v>24</v>
      </c>
      <c r="G666" s="54" t="s">
        <v>26</v>
      </c>
      <c r="H666" s="54" t="s">
        <v>84</v>
      </c>
      <c r="I666" s="54">
        <v>20</v>
      </c>
      <c r="J666" s="57">
        <v>587</v>
      </c>
      <c r="K666" s="57">
        <v>526</v>
      </c>
      <c r="L666" s="57">
        <v>527</v>
      </c>
      <c r="M666" s="57">
        <v>501</v>
      </c>
      <c r="N666" s="57">
        <v>561</v>
      </c>
      <c r="O666" s="57">
        <v>543</v>
      </c>
      <c r="P666" s="57">
        <v>512</v>
      </c>
      <c r="Q666" s="57">
        <v>545</v>
      </c>
      <c r="R666" s="57">
        <v>509</v>
      </c>
      <c r="S666" s="57">
        <v>485</v>
      </c>
      <c r="T666" s="57">
        <v>580</v>
      </c>
      <c r="U666" s="57">
        <v>720</v>
      </c>
    </row>
    <row r="667" spans="1:21" x14ac:dyDescent="0.2">
      <c r="A667" s="266" t="s">
        <v>172</v>
      </c>
      <c r="B667" s="267" t="s">
        <v>172</v>
      </c>
      <c r="C667" s="268" t="s">
        <v>172</v>
      </c>
      <c r="D667" s="98" t="s">
        <v>89</v>
      </c>
      <c r="E667" s="54">
        <v>5000352287</v>
      </c>
      <c r="F667" s="56">
        <v>24</v>
      </c>
      <c r="G667" s="54" t="s">
        <v>26</v>
      </c>
      <c r="H667" s="54" t="s">
        <v>84</v>
      </c>
      <c r="I667" s="54">
        <v>20</v>
      </c>
      <c r="J667" s="57">
        <v>5964</v>
      </c>
      <c r="K667" s="57">
        <v>6544</v>
      </c>
      <c r="L667" s="57">
        <v>5942</v>
      </c>
      <c r="M667" s="57">
        <v>5084</v>
      </c>
      <c r="N667" s="57">
        <v>4697</v>
      </c>
      <c r="O667" s="57">
        <v>4410</v>
      </c>
      <c r="P667" s="57">
        <v>3746</v>
      </c>
      <c r="Q667" s="57">
        <v>4051</v>
      </c>
      <c r="R667" s="57">
        <v>4928</v>
      </c>
      <c r="S667" s="57">
        <v>5409</v>
      </c>
      <c r="T667" s="57">
        <v>6706</v>
      </c>
      <c r="U667" s="57">
        <v>7260</v>
      </c>
    </row>
    <row r="668" spans="1:21" x14ac:dyDescent="0.2">
      <c r="A668" s="266" t="s">
        <v>172</v>
      </c>
      <c r="B668" s="267" t="s">
        <v>172</v>
      </c>
      <c r="C668" s="268" t="s">
        <v>172</v>
      </c>
      <c r="D668" s="98" t="s">
        <v>89</v>
      </c>
      <c r="E668" s="54">
        <v>5000362493</v>
      </c>
      <c r="F668" s="56">
        <v>24</v>
      </c>
      <c r="G668" s="54" t="s">
        <v>19</v>
      </c>
      <c r="H668" s="54" t="s">
        <v>84</v>
      </c>
      <c r="I668" s="54">
        <v>20</v>
      </c>
      <c r="J668" s="57">
        <v>1716</v>
      </c>
      <c r="K668" s="57">
        <v>1445</v>
      </c>
      <c r="L668" s="57">
        <v>1269</v>
      </c>
      <c r="M668" s="57">
        <v>1096</v>
      </c>
      <c r="N668" s="57">
        <v>1023</v>
      </c>
      <c r="O668" s="57">
        <v>870</v>
      </c>
      <c r="P668" s="57">
        <v>784</v>
      </c>
      <c r="Q668" s="57">
        <v>904</v>
      </c>
      <c r="R668" s="57">
        <v>955</v>
      </c>
      <c r="S668" s="57">
        <v>1168</v>
      </c>
      <c r="T668" s="57">
        <v>1286</v>
      </c>
      <c r="U668" s="57">
        <v>1583</v>
      </c>
    </row>
    <row r="669" spans="1:21" x14ac:dyDescent="0.2">
      <c r="A669" s="266" t="s">
        <v>172</v>
      </c>
      <c r="B669" s="267" t="s">
        <v>172</v>
      </c>
      <c r="C669" s="268" t="s">
        <v>172</v>
      </c>
      <c r="D669" s="98" t="s">
        <v>89</v>
      </c>
      <c r="E669" s="54">
        <v>5000366331</v>
      </c>
      <c r="F669" s="56">
        <v>24</v>
      </c>
      <c r="G669" s="54" t="s">
        <v>26</v>
      </c>
      <c r="H669" s="54" t="s">
        <v>84</v>
      </c>
      <c r="I669" s="54">
        <v>20</v>
      </c>
      <c r="J669" s="57">
        <v>808</v>
      </c>
      <c r="K669" s="57">
        <v>737</v>
      </c>
      <c r="L669" s="57">
        <v>829</v>
      </c>
      <c r="M669" s="57">
        <v>732</v>
      </c>
      <c r="N669" s="57">
        <v>270</v>
      </c>
      <c r="O669" s="57">
        <v>213</v>
      </c>
      <c r="P669" s="57">
        <v>159</v>
      </c>
      <c r="Q669" s="57">
        <v>161</v>
      </c>
      <c r="R669" s="57">
        <v>162</v>
      </c>
      <c r="S669" s="57">
        <v>195</v>
      </c>
      <c r="T669" s="57">
        <v>456</v>
      </c>
      <c r="U669" s="57">
        <v>663</v>
      </c>
    </row>
    <row r="670" spans="1:21" x14ac:dyDescent="0.2">
      <c r="A670" s="266" t="s">
        <v>172</v>
      </c>
      <c r="B670" s="267" t="s">
        <v>172</v>
      </c>
      <c r="C670" s="268" t="s">
        <v>172</v>
      </c>
      <c r="D670" s="98" t="s">
        <v>89</v>
      </c>
      <c r="E670" s="54">
        <v>5000419733</v>
      </c>
      <c r="F670" s="56">
        <v>24</v>
      </c>
      <c r="G670" s="54" t="s">
        <v>26</v>
      </c>
      <c r="H670" s="54" t="s">
        <v>84</v>
      </c>
      <c r="I670" s="54">
        <v>20</v>
      </c>
      <c r="J670" s="57">
        <v>1149</v>
      </c>
      <c r="K670" s="57">
        <v>1045</v>
      </c>
      <c r="L670" s="57">
        <v>1038</v>
      </c>
      <c r="M670" s="57">
        <v>872</v>
      </c>
      <c r="N670" s="57">
        <v>832</v>
      </c>
      <c r="O670" s="57">
        <v>700</v>
      </c>
      <c r="P670" s="57">
        <v>625</v>
      </c>
      <c r="Q670" s="57">
        <v>699</v>
      </c>
      <c r="R670" s="57">
        <v>646</v>
      </c>
      <c r="S670" s="57">
        <v>694</v>
      </c>
      <c r="T670" s="57">
        <v>854</v>
      </c>
      <c r="U670" s="57">
        <v>854</v>
      </c>
    </row>
    <row r="671" spans="1:21" x14ac:dyDescent="0.2">
      <c r="A671" s="266" t="s">
        <v>172</v>
      </c>
      <c r="B671" s="267" t="s">
        <v>172</v>
      </c>
      <c r="C671" s="268" t="s">
        <v>172</v>
      </c>
      <c r="D671" s="98" t="s">
        <v>89</v>
      </c>
      <c r="E671" s="54">
        <v>5000425061</v>
      </c>
      <c r="F671" s="56">
        <v>24</v>
      </c>
      <c r="G671" s="54" t="s">
        <v>19</v>
      </c>
      <c r="H671" s="54" t="s">
        <v>84</v>
      </c>
      <c r="I671" s="54">
        <v>20</v>
      </c>
      <c r="J671" s="57">
        <v>2640</v>
      </c>
      <c r="K671" s="57">
        <v>2448.39</v>
      </c>
      <c r="L671" s="57">
        <v>1871.61</v>
      </c>
      <c r="M671" s="57">
        <v>1790</v>
      </c>
      <c r="N671" s="57">
        <v>1670</v>
      </c>
      <c r="O671" s="57">
        <v>1370</v>
      </c>
      <c r="P671" s="57">
        <v>1180</v>
      </c>
      <c r="Q671" s="57">
        <v>1389</v>
      </c>
      <c r="R671" s="57">
        <v>1502</v>
      </c>
      <c r="S671" s="57">
        <v>1736</v>
      </c>
      <c r="T671" s="57">
        <v>2159</v>
      </c>
      <c r="U671" s="57">
        <v>2352</v>
      </c>
    </row>
    <row r="672" spans="1:21" x14ac:dyDescent="0.2">
      <c r="A672" s="266" t="s">
        <v>172</v>
      </c>
      <c r="B672" s="267" t="s">
        <v>172</v>
      </c>
      <c r="C672" s="268" t="s">
        <v>172</v>
      </c>
      <c r="D672" s="98" t="s">
        <v>89</v>
      </c>
      <c r="E672" s="54">
        <v>5000437032</v>
      </c>
      <c r="F672" s="56">
        <v>24</v>
      </c>
      <c r="G672" s="54" t="s">
        <v>26</v>
      </c>
      <c r="H672" s="54" t="s">
        <v>84</v>
      </c>
      <c r="I672" s="54">
        <v>20</v>
      </c>
      <c r="J672" s="57">
        <v>260</v>
      </c>
      <c r="K672" s="57">
        <v>279</v>
      </c>
      <c r="L672" s="57">
        <v>219</v>
      </c>
      <c r="M672" s="57">
        <v>191</v>
      </c>
      <c r="N672" s="57">
        <v>169</v>
      </c>
      <c r="O672" s="57">
        <v>164</v>
      </c>
      <c r="P672" s="57">
        <v>137</v>
      </c>
      <c r="Q672" s="57">
        <v>147</v>
      </c>
      <c r="R672" s="57">
        <v>176</v>
      </c>
      <c r="S672" s="57">
        <v>187</v>
      </c>
      <c r="T672" s="57">
        <v>237</v>
      </c>
      <c r="U672" s="57">
        <v>262</v>
      </c>
    </row>
    <row r="673" spans="1:21" x14ac:dyDescent="0.2">
      <c r="A673" s="266" t="s">
        <v>172</v>
      </c>
      <c r="B673" s="267" t="s">
        <v>172</v>
      </c>
      <c r="C673" s="268" t="s">
        <v>172</v>
      </c>
      <c r="D673" s="98" t="s">
        <v>89</v>
      </c>
      <c r="E673" s="54">
        <v>5000437693</v>
      </c>
      <c r="F673" s="56">
        <v>24</v>
      </c>
      <c r="G673" s="54" t="s">
        <v>26</v>
      </c>
      <c r="H673" s="54" t="s">
        <v>84</v>
      </c>
      <c r="I673" s="54">
        <v>20</v>
      </c>
      <c r="J673" s="57">
        <v>2397</v>
      </c>
      <c r="K673" s="57">
        <v>2080</v>
      </c>
      <c r="L673" s="57">
        <v>1915</v>
      </c>
      <c r="M673" s="57">
        <v>1716</v>
      </c>
      <c r="N673" s="57">
        <v>1669</v>
      </c>
      <c r="O673" s="57">
        <v>1420</v>
      </c>
      <c r="P673" s="57">
        <v>1322</v>
      </c>
      <c r="Q673" s="57">
        <v>1542</v>
      </c>
      <c r="R673" s="57">
        <v>1614</v>
      </c>
      <c r="S673" s="57">
        <v>1817</v>
      </c>
      <c r="T673" s="57">
        <v>2208</v>
      </c>
      <c r="U673" s="57">
        <v>2331</v>
      </c>
    </row>
    <row r="674" spans="1:21" x14ac:dyDescent="0.2">
      <c r="A674" s="266" t="s">
        <v>172</v>
      </c>
      <c r="B674" s="267" t="s">
        <v>172</v>
      </c>
      <c r="C674" s="268" t="s">
        <v>172</v>
      </c>
      <c r="D674" s="98" t="s">
        <v>89</v>
      </c>
      <c r="E674" s="54">
        <v>5000450567</v>
      </c>
      <c r="F674" s="56">
        <v>24</v>
      </c>
      <c r="G674" s="54" t="s">
        <v>26</v>
      </c>
      <c r="H674" s="54" t="s">
        <v>84</v>
      </c>
      <c r="I674" s="54">
        <v>20</v>
      </c>
      <c r="J674" s="57">
        <v>860</v>
      </c>
      <c r="K674" s="57">
        <v>910</v>
      </c>
      <c r="L674" s="57">
        <v>880</v>
      </c>
      <c r="M674" s="57">
        <v>810</v>
      </c>
      <c r="N674" s="57">
        <v>710</v>
      </c>
      <c r="O674" s="57">
        <v>670</v>
      </c>
      <c r="P674" s="57">
        <v>560</v>
      </c>
      <c r="Q674" s="57">
        <v>558</v>
      </c>
      <c r="R674" s="57">
        <v>648</v>
      </c>
      <c r="S674" s="57">
        <v>633</v>
      </c>
      <c r="T674" s="57">
        <v>770</v>
      </c>
      <c r="U674" s="57">
        <v>711</v>
      </c>
    </row>
    <row r="675" spans="1:21" x14ac:dyDescent="0.2">
      <c r="A675" s="266" t="s">
        <v>172</v>
      </c>
      <c r="B675" s="267" t="s">
        <v>172</v>
      </c>
      <c r="C675" s="268" t="s">
        <v>172</v>
      </c>
      <c r="D675" s="98" t="s">
        <v>89</v>
      </c>
      <c r="E675" s="54">
        <v>5000458240</v>
      </c>
      <c r="F675" s="56">
        <v>24</v>
      </c>
      <c r="G675" s="54" t="s">
        <v>26</v>
      </c>
      <c r="H675" s="54" t="s">
        <v>84</v>
      </c>
      <c r="I675" s="54">
        <v>20</v>
      </c>
      <c r="J675" s="57">
        <v>4870</v>
      </c>
      <c r="K675" s="57">
        <v>4280</v>
      </c>
      <c r="L675" s="57">
        <v>4540</v>
      </c>
      <c r="M675" s="57">
        <v>4460</v>
      </c>
      <c r="N675" s="57">
        <v>4720</v>
      </c>
      <c r="O675" s="57">
        <v>4340</v>
      </c>
      <c r="P675" s="57">
        <v>4110</v>
      </c>
      <c r="Q675" s="57">
        <v>4388</v>
      </c>
      <c r="R675" s="57">
        <v>4095</v>
      </c>
      <c r="S675" s="57">
        <v>4218</v>
      </c>
      <c r="T675" s="57">
        <v>4792</v>
      </c>
      <c r="U675" s="57">
        <v>4659</v>
      </c>
    </row>
    <row r="676" spans="1:21" x14ac:dyDescent="0.2">
      <c r="A676" s="266" t="s">
        <v>172</v>
      </c>
      <c r="B676" s="267" t="s">
        <v>172</v>
      </c>
      <c r="C676" s="268" t="s">
        <v>172</v>
      </c>
      <c r="D676" s="98" t="s">
        <v>89</v>
      </c>
      <c r="E676" s="54">
        <v>5000470741</v>
      </c>
      <c r="F676" s="56">
        <v>24</v>
      </c>
      <c r="G676" s="54" t="s">
        <v>26</v>
      </c>
      <c r="H676" s="54" t="s">
        <v>84</v>
      </c>
      <c r="I676" s="54">
        <v>20</v>
      </c>
      <c r="J676" s="57">
        <v>2520</v>
      </c>
      <c r="K676" s="57">
        <v>2080</v>
      </c>
      <c r="L676" s="57">
        <v>1890</v>
      </c>
      <c r="M676" s="57">
        <v>1620</v>
      </c>
      <c r="N676" s="57">
        <v>1530</v>
      </c>
      <c r="O676" s="57">
        <v>1300</v>
      </c>
      <c r="P676" s="57">
        <v>1140</v>
      </c>
      <c r="Q676" s="57">
        <v>1340</v>
      </c>
      <c r="R676" s="57">
        <v>1420</v>
      </c>
      <c r="S676" s="57">
        <v>1610</v>
      </c>
      <c r="T676" s="57">
        <v>2010</v>
      </c>
      <c r="U676" s="57">
        <v>2150</v>
      </c>
    </row>
    <row r="677" spans="1:21" x14ac:dyDescent="0.2">
      <c r="A677" s="266" t="s">
        <v>172</v>
      </c>
      <c r="B677" s="267" t="s">
        <v>172</v>
      </c>
      <c r="C677" s="268" t="s">
        <v>172</v>
      </c>
      <c r="D677" s="98" t="s">
        <v>89</v>
      </c>
      <c r="E677" s="54">
        <v>5000470829</v>
      </c>
      <c r="F677" s="56">
        <v>24</v>
      </c>
      <c r="G677" s="54" t="s">
        <v>26</v>
      </c>
      <c r="H677" s="54" t="s">
        <v>84</v>
      </c>
      <c r="I677" s="54">
        <v>20</v>
      </c>
      <c r="J677" s="57">
        <v>330</v>
      </c>
      <c r="K677" s="57">
        <v>280</v>
      </c>
      <c r="L677" s="57">
        <v>260</v>
      </c>
      <c r="M677" s="57">
        <v>220</v>
      </c>
      <c r="N677" s="57">
        <v>210</v>
      </c>
      <c r="O677" s="57">
        <v>170</v>
      </c>
      <c r="P677" s="57">
        <v>140</v>
      </c>
      <c r="Q677" s="57">
        <v>170</v>
      </c>
      <c r="R677" s="57">
        <v>190</v>
      </c>
      <c r="S677" s="57">
        <v>210</v>
      </c>
      <c r="T677" s="57">
        <v>270</v>
      </c>
      <c r="U677" s="57">
        <v>290</v>
      </c>
    </row>
    <row r="678" spans="1:21" x14ac:dyDescent="0.2">
      <c r="A678" s="266" t="s">
        <v>172</v>
      </c>
      <c r="B678" s="267" t="s">
        <v>172</v>
      </c>
      <c r="C678" s="268" t="s">
        <v>172</v>
      </c>
      <c r="D678" s="98" t="s">
        <v>89</v>
      </c>
      <c r="E678" s="54">
        <v>5000471866</v>
      </c>
      <c r="F678" s="56">
        <v>24</v>
      </c>
      <c r="G678" s="54" t="s">
        <v>26</v>
      </c>
      <c r="H678" s="54" t="s">
        <v>84</v>
      </c>
      <c r="I678" s="54">
        <v>20</v>
      </c>
      <c r="J678" s="57">
        <v>58</v>
      </c>
      <c r="K678" s="57">
        <v>63</v>
      </c>
      <c r="L678" s="57">
        <v>63</v>
      </c>
      <c r="M678" s="57">
        <v>54</v>
      </c>
      <c r="N678" s="57">
        <v>41</v>
      </c>
      <c r="O678" s="57">
        <v>33</v>
      </c>
      <c r="P678" s="57">
        <v>24</v>
      </c>
      <c r="Q678" s="57">
        <v>22</v>
      </c>
      <c r="R678" s="57">
        <v>25</v>
      </c>
      <c r="S678" s="57">
        <v>26</v>
      </c>
      <c r="T678" s="57">
        <v>40</v>
      </c>
      <c r="U678" s="57">
        <v>48</v>
      </c>
    </row>
    <row r="679" spans="1:21" x14ac:dyDescent="0.2">
      <c r="A679" s="266" t="s">
        <v>172</v>
      </c>
      <c r="B679" s="267" t="s">
        <v>172</v>
      </c>
      <c r="C679" s="268" t="s">
        <v>172</v>
      </c>
      <c r="D679" s="98" t="s">
        <v>89</v>
      </c>
      <c r="E679" s="54">
        <v>5000472188</v>
      </c>
      <c r="F679" s="56">
        <v>24</v>
      </c>
      <c r="G679" s="54" t="s">
        <v>26</v>
      </c>
      <c r="H679" s="54" t="s">
        <v>84</v>
      </c>
      <c r="I679" s="54">
        <v>20</v>
      </c>
      <c r="J679" s="57">
        <v>4227</v>
      </c>
      <c r="K679" s="57">
        <v>4636</v>
      </c>
      <c r="L679" s="57">
        <v>3697</v>
      </c>
      <c r="M679" s="57">
        <v>3248</v>
      </c>
      <c r="N679" s="57">
        <v>2950</v>
      </c>
      <c r="O679" s="57">
        <v>3083</v>
      </c>
      <c r="P679" s="57">
        <v>2732</v>
      </c>
      <c r="Q679" s="57">
        <v>2925</v>
      </c>
      <c r="R679" s="57">
        <v>3244</v>
      </c>
      <c r="S679" s="57">
        <v>3432</v>
      </c>
      <c r="T679" s="57">
        <v>4361</v>
      </c>
      <c r="U679" s="57">
        <v>4600</v>
      </c>
    </row>
    <row r="680" spans="1:21" x14ac:dyDescent="0.2">
      <c r="A680" s="266" t="s">
        <v>172</v>
      </c>
      <c r="B680" s="267" t="s">
        <v>172</v>
      </c>
      <c r="C680" s="268" t="s">
        <v>172</v>
      </c>
      <c r="D680" s="98" t="s">
        <v>89</v>
      </c>
      <c r="E680" s="54">
        <v>5000480274</v>
      </c>
      <c r="F680" s="56">
        <v>24</v>
      </c>
      <c r="G680" s="54" t="s">
        <v>19</v>
      </c>
      <c r="H680" s="54" t="s">
        <v>84</v>
      </c>
      <c r="I680" s="54">
        <v>20</v>
      </c>
      <c r="J680" s="57">
        <v>985</v>
      </c>
      <c r="K680" s="57">
        <v>833</v>
      </c>
      <c r="L680" s="57">
        <v>756</v>
      </c>
      <c r="M680" s="57">
        <v>670</v>
      </c>
      <c r="N680" s="57">
        <v>654</v>
      </c>
      <c r="O680" s="57">
        <v>520</v>
      </c>
      <c r="P680" s="57">
        <v>457</v>
      </c>
      <c r="Q680" s="57">
        <v>532</v>
      </c>
      <c r="R680" s="57">
        <v>606</v>
      </c>
      <c r="S680" s="57">
        <v>699</v>
      </c>
      <c r="T680" s="57">
        <v>871</v>
      </c>
      <c r="U680" s="57">
        <v>927</v>
      </c>
    </row>
    <row r="681" spans="1:21" x14ac:dyDescent="0.2">
      <c r="A681" s="266" t="s">
        <v>172</v>
      </c>
      <c r="B681" s="267" t="s">
        <v>172</v>
      </c>
      <c r="C681" s="268" t="s">
        <v>172</v>
      </c>
      <c r="D681" s="98" t="s">
        <v>89</v>
      </c>
      <c r="E681" s="54">
        <v>5000500707</v>
      </c>
      <c r="F681" s="56">
        <v>24</v>
      </c>
      <c r="G681" s="54" t="s">
        <v>26</v>
      </c>
      <c r="H681" s="54" t="s">
        <v>84</v>
      </c>
      <c r="I681" s="54">
        <v>20</v>
      </c>
      <c r="J681" s="57">
        <v>2089</v>
      </c>
      <c r="K681" s="57">
        <v>1785</v>
      </c>
      <c r="L681" s="57">
        <v>1525</v>
      </c>
      <c r="M681" s="57">
        <v>1346</v>
      </c>
      <c r="N681" s="57">
        <v>1266</v>
      </c>
      <c r="O681" s="57">
        <v>1014</v>
      </c>
      <c r="P681" s="57">
        <v>888</v>
      </c>
      <c r="Q681" s="57">
        <v>1026</v>
      </c>
      <c r="R681" s="57">
        <v>1084</v>
      </c>
      <c r="S681" s="57">
        <v>1230</v>
      </c>
      <c r="T681" s="57">
        <v>1531</v>
      </c>
      <c r="U681" s="57">
        <v>1637</v>
      </c>
    </row>
    <row r="682" spans="1:21" x14ac:dyDescent="0.2">
      <c r="A682" s="266" t="s">
        <v>172</v>
      </c>
      <c r="B682" s="267" t="s">
        <v>172</v>
      </c>
      <c r="C682" s="268" t="s">
        <v>172</v>
      </c>
      <c r="D682" s="98" t="s">
        <v>89</v>
      </c>
      <c r="E682" s="54">
        <v>5000503982</v>
      </c>
      <c r="F682" s="56">
        <v>24</v>
      </c>
      <c r="G682" s="54" t="s">
        <v>26</v>
      </c>
      <c r="H682" s="54" t="s">
        <v>84</v>
      </c>
      <c r="I682" s="54">
        <v>20</v>
      </c>
      <c r="J682" s="57"/>
      <c r="K682" s="57"/>
      <c r="L682" s="57"/>
      <c r="M682" s="57"/>
      <c r="N682" s="57">
        <v>1</v>
      </c>
      <c r="O682" s="57"/>
      <c r="P682" s="57"/>
      <c r="Q682" s="57"/>
      <c r="R682" s="57"/>
      <c r="S682" s="57"/>
      <c r="T682" s="57"/>
      <c r="U682" s="57"/>
    </row>
    <row r="683" spans="1:21" x14ac:dyDescent="0.2">
      <c r="A683" s="266" t="s">
        <v>172</v>
      </c>
      <c r="B683" s="267" t="s">
        <v>172</v>
      </c>
      <c r="C683" s="268" t="s">
        <v>172</v>
      </c>
      <c r="D683" s="98" t="s">
        <v>89</v>
      </c>
      <c r="E683" s="54">
        <v>5000529089</v>
      </c>
      <c r="F683" s="56">
        <v>24</v>
      </c>
      <c r="G683" s="54" t="s">
        <v>26</v>
      </c>
      <c r="H683" s="54" t="s">
        <v>84</v>
      </c>
      <c r="I683" s="54">
        <v>20</v>
      </c>
      <c r="J683" s="57">
        <v>246</v>
      </c>
      <c r="K683" s="57">
        <v>212</v>
      </c>
      <c r="L683" s="57">
        <v>194</v>
      </c>
      <c r="M683" s="57">
        <v>167</v>
      </c>
      <c r="N683" s="57">
        <v>157</v>
      </c>
      <c r="O683" s="57">
        <v>130</v>
      </c>
      <c r="P683" s="57">
        <v>114</v>
      </c>
      <c r="Q683" s="57">
        <v>132</v>
      </c>
      <c r="R683" s="57">
        <v>143</v>
      </c>
      <c r="S683" s="57">
        <v>180</v>
      </c>
      <c r="T683" s="57">
        <v>193</v>
      </c>
      <c r="U683" s="57">
        <v>245</v>
      </c>
    </row>
    <row r="684" spans="1:21" x14ac:dyDescent="0.2">
      <c r="A684" s="266" t="s">
        <v>172</v>
      </c>
      <c r="B684" s="267" t="s">
        <v>172</v>
      </c>
      <c r="C684" s="268" t="s">
        <v>172</v>
      </c>
      <c r="D684" s="98" t="s">
        <v>89</v>
      </c>
      <c r="E684" s="54">
        <v>5000534603</v>
      </c>
      <c r="F684" s="56">
        <v>24</v>
      </c>
      <c r="G684" s="54" t="s">
        <v>26</v>
      </c>
      <c r="H684" s="54" t="s">
        <v>84</v>
      </c>
      <c r="I684" s="54">
        <v>20</v>
      </c>
      <c r="J684" s="57">
        <v>5434</v>
      </c>
      <c r="K684" s="57">
        <v>5809</v>
      </c>
      <c r="L684" s="57">
        <v>4206</v>
      </c>
      <c r="M684" s="57">
        <v>3116</v>
      </c>
      <c r="N684" s="57">
        <v>2771</v>
      </c>
      <c r="O684" s="57">
        <v>3465</v>
      </c>
      <c r="P684" s="57">
        <v>2856</v>
      </c>
      <c r="Q684" s="57">
        <v>3148</v>
      </c>
      <c r="R684" s="57">
        <v>3857</v>
      </c>
      <c r="S684" s="57">
        <v>3730</v>
      </c>
      <c r="T684" s="57">
        <v>5070</v>
      </c>
      <c r="U684" s="57">
        <v>4560</v>
      </c>
    </row>
    <row r="685" spans="1:21" x14ac:dyDescent="0.2">
      <c r="A685" s="266" t="s">
        <v>172</v>
      </c>
      <c r="B685" s="267" t="s">
        <v>172</v>
      </c>
      <c r="C685" s="268" t="s">
        <v>172</v>
      </c>
      <c r="D685" s="98" t="s">
        <v>89</v>
      </c>
      <c r="E685" s="54">
        <v>5000541599</v>
      </c>
      <c r="F685" s="56">
        <v>24</v>
      </c>
      <c r="G685" s="54" t="s">
        <v>26</v>
      </c>
      <c r="H685" s="54" t="s">
        <v>84</v>
      </c>
      <c r="I685" s="54">
        <v>20</v>
      </c>
      <c r="J685" s="57">
        <v>1740</v>
      </c>
      <c r="K685" s="57">
        <v>1710</v>
      </c>
      <c r="L685" s="57">
        <v>1970</v>
      </c>
      <c r="M685" s="57">
        <v>1700</v>
      </c>
      <c r="N685" s="57">
        <v>1740</v>
      </c>
      <c r="O685" s="57">
        <v>1390</v>
      </c>
      <c r="P685" s="57">
        <v>1155</v>
      </c>
      <c r="Q685" s="57">
        <v>1020</v>
      </c>
      <c r="R685" s="57">
        <v>1705</v>
      </c>
      <c r="S685" s="57">
        <v>1290</v>
      </c>
      <c r="T685" s="57">
        <v>1320</v>
      </c>
      <c r="U685" s="57">
        <v>1630</v>
      </c>
    </row>
    <row r="686" spans="1:21" x14ac:dyDescent="0.2">
      <c r="A686" s="266" t="s">
        <v>172</v>
      </c>
      <c r="B686" s="267" t="s">
        <v>172</v>
      </c>
      <c r="C686" s="268" t="s">
        <v>172</v>
      </c>
      <c r="D686" s="98" t="s">
        <v>89</v>
      </c>
      <c r="E686" s="54">
        <v>5000541667</v>
      </c>
      <c r="F686" s="56">
        <v>24</v>
      </c>
      <c r="G686" s="54" t="s">
        <v>19</v>
      </c>
      <c r="H686" s="54" t="s">
        <v>84</v>
      </c>
      <c r="I686" s="54">
        <v>20</v>
      </c>
      <c r="J686" s="57">
        <v>920</v>
      </c>
      <c r="K686" s="57">
        <v>1040</v>
      </c>
      <c r="L686" s="57">
        <v>850</v>
      </c>
      <c r="M686" s="57">
        <v>800</v>
      </c>
      <c r="N686" s="57">
        <v>780</v>
      </c>
      <c r="O686" s="57">
        <v>760</v>
      </c>
      <c r="P686" s="57">
        <v>640</v>
      </c>
      <c r="Q686" s="57">
        <v>700</v>
      </c>
      <c r="R686" s="57">
        <v>800</v>
      </c>
      <c r="S686" s="57">
        <v>830</v>
      </c>
      <c r="T686" s="57">
        <v>910</v>
      </c>
      <c r="U686" s="57">
        <v>950</v>
      </c>
    </row>
    <row r="687" spans="1:21" x14ac:dyDescent="0.2">
      <c r="A687" s="266" t="s">
        <v>172</v>
      </c>
      <c r="B687" s="267" t="s">
        <v>172</v>
      </c>
      <c r="C687" s="268" t="s">
        <v>172</v>
      </c>
      <c r="D687" s="98" t="s">
        <v>89</v>
      </c>
      <c r="E687" s="54">
        <v>5000544882</v>
      </c>
      <c r="F687" s="56">
        <v>24</v>
      </c>
      <c r="G687" s="54" t="s">
        <v>26</v>
      </c>
      <c r="H687" s="54" t="s">
        <v>84</v>
      </c>
      <c r="I687" s="54">
        <v>20</v>
      </c>
      <c r="J687" s="57">
        <v>144</v>
      </c>
      <c r="K687" s="57">
        <v>138</v>
      </c>
      <c r="L687" s="57">
        <v>152</v>
      </c>
      <c r="M687" s="57">
        <v>122</v>
      </c>
      <c r="N687" s="57">
        <v>68</v>
      </c>
      <c r="O687" s="57">
        <v>172</v>
      </c>
      <c r="P687" s="57">
        <v>449</v>
      </c>
      <c r="Q687" s="57">
        <v>552</v>
      </c>
      <c r="R687" s="57">
        <v>536</v>
      </c>
      <c r="S687" s="57">
        <v>63</v>
      </c>
      <c r="T687" s="57">
        <v>61</v>
      </c>
      <c r="U687" s="57">
        <v>129</v>
      </c>
    </row>
    <row r="688" spans="1:21" x14ac:dyDescent="0.2">
      <c r="A688" s="266" t="s">
        <v>172</v>
      </c>
      <c r="B688" s="267" t="s">
        <v>172</v>
      </c>
      <c r="C688" s="268" t="s">
        <v>172</v>
      </c>
      <c r="D688" s="98" t="s">
        <v>89</v>
      </c>
      <c r="E688" s="54">
        <v>5000545133</v>
      </c>
      <c r="F688" s="56">
        <v>24</v>
      </c>
      <c r="G688" s="54" t="s">
        <v>26</v>
      </c>
      <c r="H688" s="54" t="s">
        <v>84</v>
      </c>
      <c r="I688" s="54">
        <v>20</v>
      </c>
      <c r="J688" s="57">
        <v>1271</v>
      </c>
      <c r="K688" s="57">
        <v>1148</v>
      </c>
      <c r="L688" s="57">
        <v>1172</v>
      </c>
      <c r="M688" s="57">
        <v>1254</v>
      </c>
      <c r="N688" s="57">
        <v>1295</v>
      </c>
      <c r="O688" s="57">
        <v>1147</v>
      </c>
      <c r="P688" s="57">
        <v>1131</v>
      </c>
      <c r="Q688" s="57">
        <v>1188</v>
      </c>
      <c r="R688" s="57">
        <v>1127</v>
      </c>
      <c r="S688" s="57">
        <v>1226</v>
      </c>
      <c r="T688" s="57">
        <v>1431</v>
      </c>
      <c r="U688" s="57">
        <v>1359.1559999999999</v>
      </c>
    </row>
    <row r="689" spans="1:21" x14ac:dyDescent="0.2">
      <c r="A689" s="266" t="s">
        <v>172</v>
      </c>
      <c r="B689" s="267" t="s">
        <v>172</v>
      </c>
      <c r="C689" s="268" t="s">
        <v>172</v>
      </c>
      <c r="D689" s="98" t="s">
        <v>89</v>
      </c>
      <c r="E689" s="54">
        <v>5000545850</v>
      </c>
      <c r="F689" s="56">
        <v>24</v>
      </c>
      <c r="G689" s="54" t="s">
        <v>19</v>
      </c>
      <c r="H689" s="54" t="s">
        <v>84</v>
      </c>
      <c r="I689" s="54">
        <v>20</v>
      </c>
      <c r="J689" s="57">
        <v>70</v>
      </c>
      <c r="K689" s="57">
        <v>58.06</v>
      </c>
      <c r="L689" s="57">
        <v>48.33</v>
      </c>
      <c r="M689" s="57">
        <v>53.61</v>
      </c>
      <c r="N689" s="57">
        <v>35.630000000000003</v>
      </c>
      <c r="O689" s="57">
        <v>54.37</v>
      </c>
      <c r="P689" s="57">
        <v>50</v>
      </c>
      <c r="Q689" s="57">
        <v>70</v>
      </c>
      <c r="R689" s="57">
        <v>70</v>
      </c>
      <c r="S689" s="57">
        <v>90</v>
      </c>
      <c r="T689" s="57">
        <v>90</v>
      </c>
      <c r="U689" s="57">
        <v>90</v>
      </c>
    </row>
    <row r="690" spans="1:21" x14ac:dyDescent="0.2">
      <c r="A690" s="266" t="s">
        <v>172</v>
      </c>
      <c r="B690" s="267" t="s">
        <v>172</v>
      </c>
      <c r="C690" s="268" t="s">
        <v>172</v>
      </c>
      <c r="D690" s="98" t="s">
        <v>89</v>
      </c>
      <c r="E690" s="54">
        <v>5000580006</v>
      </c>
      <c r="F690" s="56">
        <v>24</v>
      </c>
      <c r="G690" s="54" t="s">
        <v>26</v>
      </c>
      <c r="H690" s="54" t="s">
        <v>84</v>
      </c>
      <c r="I690" s="54">
        <v>20</v>
      </c>
      <c r="J690" s="57">
        <v>15040</v>
      </c>
      <c r="K690" s="57">
        <v>14880</v>
      </c>
      <c r="L690" s="57">
        <v>15280</v>
      </c>
      <c r="M690" s="57">
        <v>14000</v>
      </c>
      <c r="N690" s="57">
        <v>13600</v>
      </c>
      <c r="O690" s="57">
        <v>12960</v>
      </c>
      <c r="P690" s="57">
        <v>14160</v>
      </c>
      <c r="Q690" s="57">
        <v>14160</v>
      </c>
      <c r="R690" s="57">
        <v>15680</v>
      </c>
      <c r="S690" s="57">
        <v>13200</v>
      </c>
      <c r="T690" s="57">
        <v>14080</v>
      </c>
      <c r="U690" s="57">
        <v>15840</v>
      </c>
    </row>
    <row r="691" spans="1:21" x14ac:dyDescent="0.2">
      <c r="A691" s="266" t="s">
        <v>172</v>
      </c>
      <c r="B691" s="267" t="s">
        <v>172</v>
      </c>
      <c r="C691" s="268" t="s">
        <v>172</v>
      </c>
      <c r="D691" s="98" t="s">
        <v>89</v>
      </c>
      <c r="E691" s="54">
        <v>5000580673</v>
      </c>
      <c r="F691" s="56">
        <v>24</v>
      </c>
      <c r="G691" s="54" t="s">
        <v>19</v>
      </c>
      <c r="H691" s="54" t="s">
        <v>84</v>
      </c>
      <c r="I691" s="54">
        <v>20</v>
      </c>
      <c r="J691" s="57">
        <v>3388</v>
      </c>
      <c r="K691" s="57">
        <v>2970</v>
      </c>
      <c r="L691" s="57">
        <v>2615</v>
      </c>
      <c r="M691" s="57">
        <v>2223</v>
      </c>
      <c r="N691" s="57">
        <v>2123</v>
      </c>
      <c r="O691" s="57">
        <v>1797</v>
      </c>
      <c r="P691" s="57">
        <v>1631</v>
      </c>
      <c r="Q691" s="57">
        <v>1880</v>
      </c>
      <c r="R691" s="57">
        <v>2029</v>
      </c>
      <c r="S691" s="57">
        <v>2478</v>
      </c>
      <c r="T691" s="57">
        <v>2674</v>
      </c>
      <c r="U691" s="57">
        <v>3227</v>
      </c>
    </row>
    <row r="692" spans="1:21" x14ac:dyDescent="0.2">
      <c r="A692" s="266" t="s">
        <v>172</v>
      </c>
      <c r="B692" s="267" t="s">
        <v>172</v>
      </c>
      <c r="C692" s="268" t="s">
        <v>172</v>
      </c>
      <c r="D692" s="98" t="s">
        <v>89</v>
      </c>
      <c r="E692" s="54">
        <v>5000584800</v>
      </c>
      <c r="F692" s="56">
        <v>24</v>
      </c>
      <c r="G692" s="54" t="s">
        <v>26</v>
      </c>
      <c r="H692" s="54" t="s">
        <v>84</v>
      </c>
      <c r="I692" s="54">
        <v>20</v>
      </c>
      <c r="J692" s="57">
        <v>900</v>
      </c>
      <c r="K692" s="57">
        <v>840</v>
      </c>
      <c r="L692" s="57">
        <v>880</v>
      </c>
      <c r="M692" s="57">
        <v>780</v>
      </c>
      <c r="N692" s="57">
        <v>750</v>
      </c>
      <c r="O692" s="57">
        <v>610</v>
      </c>
      <c r="P692" s="57">
        <v>530</v>
      </c>
      <c r="Q692" s="57">
        <v>550</v>
      </c>
      <c r="R692" s="57">
        <v>540</v>
      </c>
      <c r="S692" s="57">
        <v>640</v>
      </c>
      <c r="T692" s="57">
        <v>700</v>
      </c>
      <c r="U692" s="57">
        <v>830</v>
      </c>
    </row>
    <row r="693" spans="1:21" x14ac:dyDescent="0.2">
      <c r="A693" s="266" t="s">
        <v>172</v>
      </c>
      <c r="B693" s="267" t="s">
        <v>172</v>
      </c>
      <c r="C693" s="268" t="s">
        <v>172</v>
      </c>
      <c r="D693" s="98" t="s">
        <v>89</v>
      </c>
      <c r="E693" s="54">
        <v>5000589376</v>
      </c>
      <c r="F693" s="56">
        <v>24</v>
      </c>
      <c r="G693" s="54" t="s">
        <v>26</v>
      </c>
      <c r="H693" s="54" t="s">
        <v>84</v>
      </c>
      <c r="I693" s="54">
        <v>20</v>
      </c>
      <c r="J693" s="57">
        <v>1092</v>
      </c>
      <c r="K693" s="57">
        <v>956</v>
      </c>
      <c r="L693" s="57">
        <v>890</v>
      </c>
      <c r="M693" s="57">
        <v>808</v>
      </c>
      <c r="N693" s="57">
        <v>802</v>
      </c>
      <c r="O693" s="57">
        <v>683</v>
      </c>
      <c r="P693" s="57">
        <v>629</v>
      </c>
      <c r="Q693" s="57">
        <v>723</v>
      </c>
      <c r="R693" s="57">
        <v>740</v>
      </c>
      <c r="S693" s="57">
        <v>814</v>
      </c>
      <c r="T693" s="57">
        <v>965</v>
      </c>
      <c r="U693" s="57">
        <v>1010</v>
      </c>
    </row>
    <row r="694" spans="1:21" x14ac:dyDescent="0.2">
      <c r="A694" s="266" t="s">
        <v>172</v>
      </c>
      <c r="B694" s="267" t="s">
        <v>172</v>
      </c>
      <c r="C694" s="268" t="s">
        <v>172</v>
      </c>
      <c r="D694" s="98" t="s">
        <v>89</v>
      </c>
      <c r="E694" s="54">
        <v>5000652053</v>
      </c>
      <c r="F694" s="56">
        <v>24</v>
      </c>
      <c r="G694" s="54" t="s">
        <v>19</v>
      </c>
      <c r="H694" s="54" t="s">
        <v>84</v>
      </c>
      <c r="I694" s="54">
        <v>20</v>
      </c>
      <c r="J694" s="57">
        <v>20</v>
      </c>
      <c r="K694" s="57">
        <v>20</v>
      </c>
      <c r="L694" s="57">
        <v>30</v>
      </c>
      <c r="M694" s="57">
        <v>20</v>
      </c>
      <c r="N694" s="57">
        <v>10</v>
      </c>
      <c r="O694" s="57">
        <v>20</v>
      </c>
      <c r="P694" s="57">
        <v>10</v>
      </c>
      <c r="Q694" s="57">
        <v>20</v>
      </c>
      <c r="R694" s="57">
        <v>10</v>
      </c>
      <c r="S694" s="57">
        <v>20</v>
      </c>
      <c r="T694" s="57">
        <v>20</v>
      </c>
      <c r="U694" s="57">
        <v>30</v>
      </c>
    </row>
    <row r="695" spans="1:21" x14ac:dyDescent="0.2">
      <c r="A695" s="266" t="s">
        <v>172</v>
      </c>
      <c r="B695" s="267" t="s">
        <v>172</v>
      </c>
      <c r="C695" s="268" t="s">
        <v>172</v>
      </c>
      <c r="D695" s="98" t="s">
        <v>89</v>
      </c>
      <c r="E695" s="54">
        <v>5000688011</v>
      </c>
      <c r="F695" s="56">
        <v>24</v>
      </c>
      <c r="G695" s="54" t="s">
        <v>26</v>
      </c>
      <c r="H695" s="54" t="s">
        <v>84</v>
      </c>
      <c r="I695" s="54">
        <v>20</v>
      </c>
      <c r="J695" s="57">
        <v>1424</v>
      </c>
      <c r="K695" s="57">
        <v>1466</v>
      </c>
      <c r="L695" s="57">
        <v>1379</v>
      </c>
      <c r="M695" s="57">
        <v>1183</v>
      </c>
      <c r="N695" s="57">
        <v>1089</v>
      </c>
      <c r="O695" s="57">
        <v>929</v>
      </c>
      <c r="P695" s="57">
        <v>932</v>
      </c>
      <c r="Q695" s="57">
        <v>924</v>
      </c>
      <c r="R695" s="57">
        <v>1042</v>
      </c>
      <c r="S695" s="57">
        <v>1104</v>
      </c>
      <c r="T695" s="57">
        <v>1262</v>
      </c>
      <c r="U695" s="57">
        <v>1482</v>
      </c>
    </row>
    <row r="696" spans="1:21" x14ac:dyDescent="0.2">
      <c r="A696" s="266" t="s">
        <v>172</v>
      </c>
      <c r="B696" s="267" t="s">
        <v>172</v>
      </c>
      <c r="C696" s="268" t="s">
        <v>172</v>
      </c>
      <c r="D696" s="98" t="s">
        <v>89</v>
      </c>
      <c r="E696" s="54">
        <v>5000695479</v>
      </c>
      <c r="F696" s="56">
        <v>24</v>
      </c>
      <c r="G696" s="54" t="s">
        <v>26</v>
      </c>
      <c r="H696" s="54" t="s">
        <v>84</v>
      </c>
      <c r="I696" s="54">
        <v>20</v>
      </c>
      <c r="J696" s="57">
        <v>54</v>
      </c>
      <c r="K696" s="57">
        <v>47</v>
      </c>
      <c r="L696" s="57">
        <v>50</v>
      </c>
      <c r="M696" s="57">
        <v>94</v>
      </c>
      <c r="N696" s="57"/>
      <c r="O696" s="57"/>
      <c r="P696" s="57"/>
      <c r="Q696" s="57"/>
      <c r="R696" s="57"/>
      <c r="S696" s="57"/>
      <c r="T696" s="57"/>
      <c r="U696" s="57"/>
    </row>
    <row r="697" spans="1:21" x14ac:dyDescent="0.2">
      <c r="A697" s="266" t="s">
        <v>172</v>
      </c>
      <c r="B697" s="267" t="s">
        <v>172</v>
      </c>
      <c r="C697" s="268" t="s">
        <v>172</v>
      </c>
      <c r="D697" s="98" t="s">
        <v>89</v>
      </c>
      <c r="E697" s="54">
        <v>5000702456</v>
      </c>
      <c r="F697" s="56">
        <v>24</v>
      </c>
      <c r="G697" s="54" t="s">
        <v>26</v>
      </c>
      <c r="H697" s="54" t="s">
        <v>84</v>
      </c>
      <c r="I697" s="54">
        <v>20</v>
      </c>
      <c r="J697" s="57">
        <v>520</v>
      </c>
      <c r="K697" s="57">
        <v>240</v>
      </c>
      <c r="L697" s="57">
        <v>310</v>
      </c>
      <c r="M697" s="57">
        <v>140</v>
      </c>
      <c r="N697" s="57">
        <v>20</v>
      </c>
      <c r="O697" s="57"/>
      <c r="P697" s="57">
        <v>10</v>
      </c>
      <c r="Q697" s="57">
        <v>140</v>
      </c>
      <c r="R697" s="57">
        <v>130</v>
      </c>
      <c r="S697" s="57">
        <v>190</v>
      </c>
      <c r="T697" s="57">
        <v>60</v>
      </c>
      <c r="U697" s="57">
        <v>90</v>
      </c>
    </row>
    <row r="698" spans="1:21" x14ac:dyDescent="0.2">
      <c r="A698" s="266" t="s">
        <v>172</v>
      </c>
      <c r="B698" s="267" t="s">
        <v>172</v>
      </c>
      <c r="C698" s="268" t="s">
        <v>172</v>
      </c>
      <c r="D698" s="98" t="s">
        <v>89</v>
      </c>
      <c r="E698" s="54">
        <v>5000705929</v>
      </c>
      <c r="F698" s="56">
        <v>24</v>
      </c>
      <c r="G698" s="54" t="s">
        <v>26</v>
      </c>
      <c r="H698" s="54" t="s">
        <v>84</v>
      </c>
      <c r="I698" s="54">
        <v>20</v>
      </c>
      <c r="J698" s="57">
        <v>22</v>
      </c>
      <c r="K698" s="57">
        <v>19</v>
      </c>
      <c r="L698" s="57">
        <v>18</v>
      </c>
      <c r="M698" s="57">
        <v>15</v>
      </c>
      <c r="N698" s="57">
        <v>22</v>
      </c>
      <c r="O698" s="57">
        <v>488</v>
      </c>
      <c r="P698" s="57">
        <v>609</v>
      </c>
      <c r="Q698" s="57">
        <v>1176</v>
      </c>
      <c r="R698" s="57">
        <v>1060</v>
      </c>
      <c r="S698" s="57">
        <v>345</v>
      </c>
      <c r="T698" s="57">
        <v>23</v>
      </c>
      <c r="U698" s="57">
        <v>25</v>
      </c>
    </row>
    <row r="699" spans="1:21" x14ac:dyDescent="0.2">
      <c r="A699" s="266" t="s">
        <v>172</v>
      </c>
      <c r="B699" s="267" t="s">
        <v>172</v>
      </c>
      <c r="C699" s="268" t="s">
        <v>172</v>
      </c>
      <c r="D699" s="98" t="s">
        <v>89</v>
      </c>
      <c r="E699" s="54">
        <v>5000717938</v>
      </c>
      <c r="F699" s="56">
        <v>24</v>
      </c>
      <c r="G699" s="54" t="s">
        <v>19</v>
      </c>
      <c r="H699" s="54" t="s">
        <v>84</v>
      </c>
      <c r="I699" s="54">
        <v>20</v>
      </c>
      <c r="J699" s="57">
        <v>620</v>
      </c>
      <c r="K699" s="57">
        <v>530</v>
      </c>
      <c r="L699" s="57">
        <v>690</v>
      </c>
      <c r="M699" s="57">
        <v>550</v>
      </c>
      <c r="N699" s="57">
        <v>410</v>
      </c>
      <c r="O699" s="57">
        <v>340</v>
      </c>
      <c r="P699" s="57">
        <v>310</v>
      </c>
      <c r="Q699" s="57">
        <v>360</v>
      </c>
      <c r="R699" s="57">
        <v>380</v>
      </c>
      <c r="S699" s="57">
        <v>460</v>
      </c>
      <c r="T699" s="57">
        <v>490</v>
      </c>
      <c r="U699" s="57">
        <v>580</v>
      </c>
    </row>
    <row r="700" spans="1:21" x14ac:dyDescent="0.2">
      <c r="A700" s="266" t="s">
        <v>172</v>
      </c>
      <c r="B700" s="267" t="s">
        <v>172</v>
      </c>
      <c r="C700" s="268" t="s">
        <v>172</v>
      </c>
      <c r="D700" s="98" t="s">
        <v>89</v>
      </c>
      <c r="E700" s="54">
        <v>5000719798</v>
      </c>
      <c r="F700" s="56">
        <v>24</v>
      </c>
      <c r="G700" s="54" t="s">
        <v>26</v>
      </c>
      <c r="H700" s="54" t="s">
        <v>84</v>
      </c>
      <c r="I700" s="54">
        <v>20</v>
      </c>
      <c r="J700" s="57">
        <v>2610</v>
      </c>
      <c r="K700" s="57">
        <v>2370</v>
      </c>
      <c r="L700" s="57">
        <v>2080</v>
      </c>
      <c r="M700" s="57">
        <v>1830</v>
      </c>
      <c r="N700" s="57">
        <v>1710</v>
      </c>
      <c r="O700" s="57">
        <v>1360</v>
      </c>
      <c r="P700" s="57">
        <v>1200</v>
      </c>
      <c r="Q700" s="57">
        <v>1390</v>
      </c>
      <c r="R700" s="57">
        <v>1500</v>
      </c>
      <c r="S700" s="57">
        <v>1780</v>
      </c>
      <c r="T700" s="57">
        <v>2200</v>
      </c>
      <c r="U700" s="57">
        <v>2420</v>
      </c>
    </row>
    <row r="701" spans="1:21" x14ac:dyDescent="0.2">
      <c r="A701" s="266" t="s">
        <v>172</v>
      </c>
      <c r="B701" s="267" t="s">
        <v>172</v>
      </c>
      <c r="C701" s="268" t="s">
        <v>172</v>
      </c>
      <c r="D701" s="98" t="s">
        <v>89</v>
      </c>
      <c r="E701" s="54">
        <v>5000723797</v>
      </c>
      <c r="F701" s="56">
        <v>24</v>
      </c>
      <c r="G701" s="54" t="s">
        <v>26</v>
      </c>
      <c r="H701" s="54" t="s">
        <v>84</v>
      </c>
      <c r="I701" s="54">
        <v>20</v>
      </c>
      <c r="J701" s="57">
        <v>6880</v>
      </c>
      <c r="K701" s="57">
        <v>6160</v>
      </c>
      <c r="L701" s="57">
        <v>6680</v>
      </c>
      <c r="M701" s="57">
        <v>5960</v>
      </c>
      <c r="N701" s="57">
        <v>3880</v>
      </c>
      <c r="O701" s="57">
        <v>2360</v>
      </c>
      <c r="P701" s="57">
        <v>2560</v>
      </c>
      <c r="Q701" s="57">
        <v>3040</v>
      </c>
      <c r="R701" s="57">
        <v>2840</v>
      </c>
      <c r="S701" s="57">
        <v>3000</v>
      </c>
      <c r="T701" s="57">
        <v>4400</v>
      </c>
      <c r="U701" s="57">
        <v>4160</v>
      </c>
    </row>
    <row r="702" spans="1:21" x14ac:dyDescent="0.2">
      <c r="A702" s="266" t="s">
        <v>172</v>
      </c>
      <c r="B702" s="267" t="s">
        <v>172</v>
      </c>
      <c r="C702" s="268" t="s">
        <v>172</v>
      </c>
      <c r="D702" s="98" t="s">
        <v>89</v>
      </c>
      <c r="E702" s="54">
        <v>5000729253</v>
      </c>
      <c r="F702" s="56">
        <v>24</v>
      </c>
      <c r="G702" s="54" t="s">
        <v>26</v>
      </c>
      <c r="H702" s="54" t="s">
        <v>84</v>
      </c>
      <c r="I702" s="54">
        <v>20</v>
      </c>
      <c r="J702" s="57">
        <v>3520</v>
      </c>
      <c r="K702" s="57">
        <v>780</v>
      </c>
      <c r="L702" s="57">
        <v>2010</v>
      </c>
      <c r="M702" s="57">
        <v>3810</v>
      </c>
      <c r="N702" s="57">
        <v>4120</v>
      </c>
      <c r="O702" s="57">
        <v>3770</v>
      </c>
      <c r="P702" s="57">
        <v>4160</v>
      </c>
      <c r="Q702" s="57">
        <v>5123</v>
      </c>
      <c r="R702" s="57">
        <v>4728</v>
      </c>
      <c r="S702" s="57">
        <v>3211</v>
      </c>
      <c r="T702" s="57">
        <v>3579</v>
      </c>
      <c r="U702" s="57">
        <v>3828</v>
      </c>
    </row>
    <row r="703" spans="1:21" x14ac:dyDescent="0.2">
      <c r="A703" s="266" t="s">
        <v>172</v>
      </c>
      <c r="B703" s="267" t="s">
        <v>172</v>
      </c>
      <c r="C703" s="268" t="s">
        <v>172</v>
      </c>
      <c r="D703" s="98" t="s">
        <v>89</v>
      </c>
      <c r="E703" s="54">
        <v>5000738540</v>
      </c>
      <c r="F703" s="56">
        <v>24</v>
      </c>
      <c r="G703" s="54" t="s">
        <v>26</v>
      </c>
      <c r="H703" s="54" t="s">
        <v>84</v>
      </c>
      <c r="I703" s="54">
        <v>20</v>
      </c>
      <c r="J703" s="57">
        <v>1190</v>
      </c>
      <c r="K703" s="57">
        <v>1104</v>
      </c>
      <c r="L703" s="57">
        <v>1185</v>
      </c>
      <c r="M703" s="57">
        <v>945</v>
      </c>
      <c r="N703" s="57">
        <v>660</v>
      </c>
      <c r="O703" s="57">
        <v>695</v>
      </c>
      <c r="P703" s="57">
        <v>605</v>
      </c>
      <c r="Q703" s="57">
        <v>766</v>
      </c>
      <c r="R703" s="57">
        <v>755</v>
      </c>
      <c r="S703" s="57">
        <v>461</v>
      </c>
      <c r="T703" s="57">
        <v>722</v>
      </c>
      <c r="U703" s="57">
        <v>920</v>
      </c>
    </row>
    <row r="704" spans="1:21" x14ac:dyDescent="0.2">
      <c r="A704" s="266" t="s">
        <v>172</v>
      </c>
      <c r="B704" s="267" t="s">
        <v>172</v>
      </c>
      <c r="C704" s="268" t="s">
        <v>172</v>
      </c>
      <c r="D704" s="98" t="s">
        <v>89</v>
      </c>
      <c r="E704" s="54">
        <v>5000748269</v>
      </c>
      <c r="F704" s="56">
        <v>24</v>
      </c>
      <c r="G704" s="54" t="s">
        <v>26</v>
      </c>
      <c r="H704" s="54" t="s">
        <v>84</v>
      </c>
      <c r="I704" s="54">
        <v>20</v>
      </c>
      <c r="J704" s="57">
        <v>30</v>
      </c>
      <c r="K704" s="57">
        <v>28</v>
      </c>
      <c r="L704" s="57">
        <v>348</v>
      </c>
      <c r="M704" s="57">
        <v>1002</v>
      </c>
      <c r="N704" s="57">
        <v>837</v>
      </c>
      <c r="O704" s="57">
        <v>609</v>
      </c>
      <c r="P704" s="57">
        <v>360</v>
      </c>
      <c r="Q704" s="57">
        <v>268</v>
      </c>
      <c r="R704" s="57">
        <v>265</v>
      </c>
      <c r="S704" s="57">
        <v>457</v>
      </c>
      <c r="T704" s="57">
        <v>844</v>
      </c>
      <c r="U704" s="57">
        <v>990</v>
      </c>
    </row>
    <row r="705" spans="1:21" x14ac:dyDescent="0.2">
      <c r="A705" s="266" t="s">
        <v>172</v>
      </c>
      <c r="B705" s="267" t="s">
        <v>172</v>
      </c>
      <c r="C705" s="268" t="s">
        <v>172</v>
      </c>
      <c r="D705" s="98" t="s">
        <v>89</v>
      </c>
      <c r="E705" s="54">
        <v>5000749882</v>
      </c>
      <c r="F705" s="56">
        <v>24</v>
      </c>
      <c r="G705" s="54" t="s">
        <v>19</v>
      </c>
      <c r="H705" s="54" t="s">
        <v>84</v>
      </c>
      <c r="I705" s="54">
        <v>20</v>
      </c>
      <c r="J705" s="57">
        <v>1380</v>
      </c>
      <c r="K705" s="57">
        <v>1220</v>
      </c>
      <c r="L705" s="57">
        <v>1110</v>
      </c>
      <c r="M705" s="57">
        <v>1000</v>
      </c>
      <c r="N705" s="57">
        <v>980</v>
      </c>
      <c r="O705" s="57">
        <v>840</v>
      </c>
      <c r="P705" s="57">
        <v>760</v>
      </c>
      <c r="Q705" s="57">
        <v>870</v>
      </c>
      <c r="R705" s="57">
        <v>910</v>
      </c>
      <c r="S705" s="57">
        <v>1000</v>
      </c>
      <c r="T705" s="57">
        <v>1170</v>
      </c>
      <c r="U705" s="57">
        <v>1230</v>
      </c>
    </row>
    <row r="706" spans="1:21" x14ac:dyDescent="0.2">
      <c r="A706" s="266" t="s">
        <v>172</v>
      </c>
      <c r="B706" s="267" t="s">
        <v>172</v>
      </c>
      <c r="C706" s="268" t="s">
        <v>172</v>
      </c>
      <c r="D706" s="98" t="s">
        <v>89</v>
      </c>
      <c r="E706" s="54">
        <v>5000756151</v>
      </c>
      <c r="F706" s="56">
        <v>24</v>
      </c>
      <c r="G706" s="54" t="s">
        <v>26</v>
      </c>
      <c r="H706" s="54" t="s">
        <v>84</v>
      </c>
      <c r="I706" s="54">
        <v>20</v>
      </c>
      <c r="J706" s="57">
        <v>2674</v>
      </c>
      <c r="K706" s="57">
        <v>2302</v>
      </c>
      <c r="L706" s="57">
        <v>2111</v>
      </c>
      <c r="M706" s="57">
        <v>1874</v>
      </c>
      <c r="N706" s="57">
        <v>1761</v>
      </c>
      <c r="O706" s="57">
        <v>1417</v>
      </c>
      <c r="P706" s="57">
        <v>1242</v>
      </c>
      <c r="Q706" s="57">
        <v>1434</v>
      </c>
      <c r="R706" s="57">
        <v>1574</v>
      </c>
      <c r="S706" s="57">
        <v>1851</v>
      </c>
      <c r="T706" s="57">
        <v>2297</v>
      </c>
      <c r="U706" s="57">
        <v>2503</v>
      </c>
    </row>
    <row r="707" spans="1:21" x14ac:dyDescent="0.2">
      <c r="A707" s="266" t="s">
        <v>172</v>
      </c>
      <c r="B707" s="267" t="s">
        <v>172</v>
      </c>
      <c r="C707" s="268" t="s">
        <v>172</v>
      </c>
      <c r="D707" s="98" t="s">
        <v>89</v>
      </c>
      <c r="E707" s="54">
        <v>5000758461</v>
      </c>
      <c r="F707" s="56">
        <v>24</v>
      </c>
      <c r="G707" s="54" t="s">
        <v>26</v>
      </c>
      <c r="H707" s="54" t="s">
        <v>84</v>
      </c>
      <c r="I707" s="54">
        <v>20</v>
      </c>
      <c r="J707" s="57">
        <v>31</v>
      </c>
      <c r="K707" s="57">
        <v>34</v>
      </c>
      <c r="L707" s="57">
        <v>513</v>
      </c>
      <c r="M707" s="57">
        <v>991</v>
      </c>
      <c r="N707" s="57">
        <v>588</v>
      </c>
      <c r="O707" s="57">
        <v>83</v>
      </c>
      <c r="P707" s="57">
        <v>25</v>
      </c>
      <c r="Q707" s="57">
        <v>26</v>
      </c>
      <c r="R707" s="57">
        <v>29</v>
      </c>
      <c r="S707" s="57">
        <v>30</v>
      </c>
      <c r="T707" s="57">
        <v>33</v>
      </c>
      <c r="U707" s="57">
        <v>32</v>
      </c>
    </row>
    <row r="708" spans="1:21" x14ac:dyDescent="0.2">
      <c r="A708" s="266" t="s">
        <v>172</v>
      </c>
      <c r="B708" s="267" t="s">
        <v>172</v>
      </c>
      <c r="C708" s="268" t="s">
        <v>172</v>
      </c>
      <c r="D708" s="98" t="s">
        <v>89</v>
      </c>
      <c r="E708" s="54">
        <v>5000759769</v>
      </c>
      <c r="F708" s="55">
        <v>25</v>
      </c>
      <c r="G708" s="54" t="s">
        <v>25</v>
      </c>
      <c r="H708" s="54" t="s">
        <v>84</v>
      </c>
      <c r="I708" s="54">
        <v>20</v>
      </c>
      <c r="J708" s="57">
        <v>20930</v>
      </c>
      <c r="K708" s="57">
        <v>16490</v>
      </c>
      <c r="L708" s="57">
        <v>19900</v>
      </c>
      <c r="M708" s="57">
        <v>22540</v>
      </c>
      <c r="N708" s="57">
        <v>23880</v>
      </c>
      <c r="O708" s="57">
        <v>30430</v>
      </c>
      <c r="P708" s="57">
        <v>32980</v>
      </c>
      <c r="Q708" s="57">
        <v>27820</v>
      </c>
      <c r="R708" s="57">
        <v>22547</v>
      </c>
      <c r="S708" s="57">
        <v>7545</v>
      </c>
      <c r="T708" s="57">
        <v>38604</v>
      </c>
      <c r="U708" s="57">
        <v>26981</v>
      </c>
    </row>
    <row r="709" spans="1:21" x14ac:dyDescent="0.2">
      <c r="A709" s="266" t="s">
        <v>172</v>
      </c>
      <c r="B709" s="267" t="s">
        <v>172</v>
      </c>
      <c r="C709" s="268" t="s">
        <v>172</v>
      </c>
      <c r="D709" s="98" t="s">
        <v>89</v>
      </c>
      <c r="E709" s="54">
        <v>5000761909</v>
      </c>
      <c r="F709" s="56">
        <v>24</v>
      </c>
      <c r="G709" s="54" t="s">
        <v>26</v>
      </c>
      <c r="H709" s="54" t="s">
        <v>84</v>
      </c>
      <c r="I709" s="54">
        <v>20</v>
      </c>
      <c r="J709" s="57">
        <v>930</v>
      </c>
      <c r="K709" s="57">
        <v>1140</v>
      </c>
      <c r="L709" s="57">
        <v>1040</v>
      </c>
      <c r="M709" s="57">
        <v>890</v>
      </c>
      <c r="N709" s="57">
        <v>620</v>
      </c>
      <c r="O709" s="57">
        <v>600</v>
      </c>
      <c r="P709" s="57">
        <v>440</v>
      </c>
      <c r="Q709" s="57">
        <v>390</v>
      </c>
      <c r="R709" s="57">
        <v>500</v>
      </c>
      <c r="S709" s="57">
        <v>540</v>
      </c>
      <c r="T709" s="57">
        <v>860</v>
      </c>
      <c r="U709" s="57">
        <v>890</v>
      </c>
    </row>
    <row r="710" spans="1:21" x14ac:dyDescent="0.2">
      <c r="A710" s="266" t="s">
        <v>172</v>
      </c>
      <c r="B710" s="267" t="s">
        <v>172</v>
      </c>
      <c r="C710" s="268" t="s">
        <v>172</v>
      </c>
      <c r="D710" s="98" t="s">
        <v>89</v>
      </c>
      <c r="E710" s="54">
        <v>5000780847</v>
      </c>
      <c r="F710" s="56">
        <v>24</v>
      </c>
      <c r="G710" s="54" t="s">
        <v>19</v>
      </c>
      <c r="H710" s="54" t="s">
        <v>84</v>
      </c>
      <c r="I710" s="54">
        <v>20</v>
      </c>
      <c r="J710" s="57">
        <v>1011</v>
      </c>
      <c r="K710" s="57">
        <v>871</v>
      </c>
      <c r="L710" s="57">
        <v>803</v>
      </c>
      <c r="M710" s="57">
        <v>729</v>
      </c>
      <c r="N710" s="57">
        <v>713</v>
      </c>
      <c r="O710" s="57">
        <v>597</v>
      </c>
      <c r="P710" s="57">
        <v>546</v>
      </c>
      <c r="Q710" s="57">
        <v>621</v>
      </c>
      <c r="R710" s="57">
        <v>639</v>
      </c>
      <c r="S710" s="57">
        <v>762</v>
      </c>
      <c r="T710" s="57">
        <v>796</v>
      </c>
      <c r="U710" s="57">
        <v>948</v>
      </c>
    </row>
    <row r="711" spans="1:21" x14ac:dyDescent="0.2">
      <c r="A711" s="266" t="s">
        <v>172</v>
      </c>
      <c r="B711" s="267" t="s">
        <v>172</v>
      </c>
      <c r="C711" s="268" t="s">
        <v>172</v>
      </c>
      <c r="D711" s="98" t="s">
        <v>89</v>
      </c>
      <c r="E711" s="54">
        <v>5000782220</v>
      </c>
      <c r="F711" s="56">
        <v>24</v>
      </c>
      <c r="G711" s="54" t="s">
        <v>26</v>
      </c>
      <c r="H711" s="54" t="s">
        <v>84</v>
      </c>
      <c r="I711" s="54">
        <v>20</v>
      </c>
      <c r="J711" s="57">
        <v>12120</v>
      </c>
      <c r="K711" s="57">
        <v>8080</v>
      </c>
      <c r="L711" s="57">
        <v>5360</v>
      </c>
      <c r="M711" s="57">
        <v>4200</v>
      </c>
      <c r="N711" s="57">
        <v>2080</v>
      </c>
      <c r="O711" s="57">
        <v>8760</v>
      </c>
      <c r="P711" s="57">
        <v>12080</v>
      </c>
      <c r="Q711" s="57">
        <v>17520</v>
      </c>
      <c r="R711" s="57">
        <v>20440</v>
      </c>
      <c r="S711" s="57">
        <v>8960</v>
      </c>
      <c r="T711" s="57">
        <v>7760</v>
      </c>
      <c r="U711" s="57">
        <v>3240</v>
      </c>
    </row>
    <row r="712" spans="1:21" x14ac:dyDescent="0.2">
      <c r="A712" s="266" t="s">
        <v>172</v>
      </c>
      <c r="B712" s="267" t="s">
        <v>172</v>
      </c>
      <c r="C712" s="268" t="s">
        <v>172</v>
      </c>
      <c r="D712" s="98" t="s">
        <v>89</v>
      </c>
      <c r="E712" s="54">
        <v>5000787154</v>
      </c>
      <c r="F712" s="56">
        <v>24</v>
      </c>
      <c r="G712" s="54" t="s">
        <v>26</v>
      </c>
      <c r="H712" s="54" t="s">
        <v>84</v>
      </c>
      <c r="I712" s="54">
        <v>20</v>
      </c>
      <c r="J712" s="57">
        <v>2130</v>
      </c>
      <c r="K712" s="57">
        <v>2310</v>
      </c>
      <c r="L712" s="57">
        <v>1860</v>
      </c>
      <c r="M712" s="57">
        <v>1610</v>
      </c>
      <c r="N712" s="57">
        <v>1440</v>
      </c>
      <c r="O712" s="57">
        <v>1300</v>
      </c>
      <c r="P712" s="57">
        <v>1030</v>
      </c>
      <c r="Q712" s="57">
        <v>1090</v>
      </c>
      <c r="R712" s="57">
        <v>1320</v>
      </c>
      <c r="S712" s="57">
        <v>1450</v>
      </c>
      <c r="T712" s="57">
        <v>1750</v>
      </c>
      <c r="U712" s="57">
        <v>1900</v>
      </c>
    </row>
    <row r="713" spans="1:21" x14ac:dyDescent="0.2">
      <c r="A713" s="266" t="s">
        <v>172</v>
      </c>
      <c r="B713" s="267" t="s">
        <v>172</v>
      </c>
      <c r="C713" s="268" t="s">
        <v>172</v>
      </c>
      <c r="D713" s="98" t="s">
        <v>89</v>
      </c>
      <c r="E713" s="54">
        <v>5000787870</v>
      </c>
      <c r="F713" s="56">
        <v>24</v>
      </c>
      <c r="G713" s="54" t="s">
        <v>26</v>
      </c>
      <c r="H713" s="54" t="s">
        <v>84</v>
      </c>
      <c r="I713" s="54">
        <v>20</v>
      </c>
      <c r="J713" s="57">
        <v>560</v>
      </c>
      <c r="K713" s="57">
        <v>480</v>
      </c>
      <c r="L713" s="57">
        <v>480</v>
      </c>
      <c r="M713" s="57">
        <v>560</v>
      </c>
      <c r="N713" s="57">
        <v>600</v>
      </c>
      <c r="O713" s="57">
        <v>440</v>
      </c>
      <c r="P713" s="57">
        <v>520</v>
      </c>
      <c r="Q713" s="57">
        <v>560</v>
      </c>
      <c r="R713" s="57">
        <v>600</v>
      </c>
      <c r="S713" s="57">
        <v>360</v>
      </c>
      <c r="T713" s="57">
        <v>320</v>
      </c>
      <c r="U713" s="57">
        <v>320</v>
      </c>
    </row>
    <row r="714" spans="1:21" x14ac:dyDescent="0.2">
      <c r="A714" s="266" t="s">
        <v>172</v>
      </c>
      <c r="B714" s="267" t="s">
        <v>172</v>
      </c>
      <c r="C714" s="268" t="s">
        <v>172</v>
      </c>
      <c r="D714" s="98" t="s">
        <v>89</v>
      </c>
      <c r="E714" s="54">
        <v>5000790888</v>
      </c>
      <c r="F714" s="56">
        <v>24</v>
      </c>
      <c r="G714" s="54" t="s">
        <v>19</v>
      </c>
      <c r="H714" s="54" t="s">
        <v>84</v>
      </c>
      <c r="I714" s="54">
        <v>20</v>
      </c>
      <c r="J714" s="57">
        <v>2172</v>
      </c>
      <c r="K714" s="57">
        <v>1876</v>
      </c>
      <c r="L714" s="57">
        <v>1585</v>
      </c>
      <c r="M714" s="57">
        <v>1389</v>
      </c>
      <c r="N714" s="57">
        <v>1339</v>
      </c>
      <c r="O714" s="57">
        <v>1157</v>
      </c>
      <c r="P714" s="57">
        <v>1058</v>
      </c>
      <c r="Q714" s="57">
        <v>1244</v>
      </c>
      <c r="R714" s="57">
        <v>1290</v>
      </c>
      <c r="S714" s="57">
        <v>1570</v>
      </c>
      <c r="T714" s="57">
        <v>1720</v>
      </c>
      <c r="U714" s="57">
        <v>2027</v>
      </c>
    </row>
    <row r="715" spans="1:21" x14ac:dyDescent="0.2">
      <c r="A715" s="266" t="s">
        <v>172</v>
      </c>
      <c r="B715" s="267" t="s">
        <v>172</v>
      </c>
      <c r="C715" s="268" t="s">
        <v>172</v>
      </c>
      <c r="D715" s="98" t="s">
        <v>89</v>
      </c>
      <c r="E715" s="54">
        <v>5000808314</v>
      </c>
      <c r="F715" s="56">
        <v>24</v>
      </c>
      <c r="G715" s="54" t="s">
        <v>19</v>
      </c>
      <c r="H715" s="54" t="s">
        <v>84</v>
      </c>
      <c r="I715" s="54">
        <v>20</v>
      </c>
      <c r="J715" s="57">
        <v>2010</v>
      </c>
      <c r="K715" s="57">
        <v>1720</v>
      </c>
      <c r="L715" s="57">
        <v>1570</v>
      </c>
      <c r="M715" s="57">
        <v>1380</v>
      </c>
      <c r="N715" s="57">
        <v>1320</v>
      </c>
      <c r="O715" s="57">
        <v>1070</v>
      </c>
      <c r="P715" s="57">
        <v>950</v>
      </c>
      <c r="Q715" s="57">
        <v>1110</v>
      </c>
      <c r="R715" s="57">
        <v>1200</v>
      </c>
      <c r="S715" s="57">
        <v>1380</v>
      </c>
      <c r="T715" s="57">
        <v>1700</v>
      </c>
      <c r="U715" s="57">
        <v>1840</v>
      </c>
    </row>
    <row r="716" spans="1:21" x14ac:dyDescent="0.2">
      <c r="A716" s="266" t="s">
        <v>172</v>
      </c>
      <c r="B716" s="267" t="s">
        <v>172</v>
      </c>
      <c r="C716" s="268" t="s">
        <v>172</v>
      </c>
      <c r="D716" s="98" t="s">
        <v>89</v>
      </c>
      <c r="E716" s="54">
        <v>5000838838</v>
      </c>
      <c r="F716" s="56">
        <v>24</v>
      </c>
      <c r="G716" s="54" t="s">
        <v>26</v>
      </c>
      <c r="H716" s="54" t="s">
        <v>84</v>
      </c>
      <c r="I716" s="54">
        <v>20</v>
      </c>
      <c r="J716" s="57">
        <v>404</v>
      </c>
      <c r="K716" s="57">
        <v>356</v>
      </c>
      <c r="L716" s="57">
        <v>317</v>
      </c>
      <c r="M716" s="57">
        <v>259</v>
      </c>
      <c r="N716" s="57">
        <v>250</v>
      </c>
      <c r="O716" s="57">
        <v>238</v>
      </c>
      <c r="P716" s="57">
        <v>230</v>
      </c>
      <c r="Q716" s="57">
        <v>262</v>
      </c>
      <c r="R716" s="57">
        <v>263</v>
      </c>
      <c r="S716" s="57">
        <v>275</v>
      </c>
      <c r="T716" s="57">
        <v>340</v>
      </c>
      <c r="U716" s="57">
        <v>355</v>
      </c>
    </row>
    <row r="717" spans="1:21" x14ac:dyDescent="0.2">
      <c r="A717" s="266" t="s">
        <v>172</v>
      </c>
      <c r="B717" s="267" t="s">
        <v>172</v>
      </c>
      <c r="C717" s="268" t="s">
        <v>172</v>
      </c>
      <c r="D717" s="98" t="s">
        <v>89</v>
      </c>
      <c r="E717" s="54">
        <v>5000841445</v>
      </c>
      <c r="F717" s="56">
        <v>24</v>
      </c>
      <c r="G717" s="54" t="s">
        <v>19</v>
      </c>
      <c r="H717" s="54" t="s">
        <v>84</v>
      </c>
      <c r="I717" s="54">
        <v>20</v>
      </c>
      <c r="J717" s="57">
        <v>541</v>
      </c>
      <c r="K717" s="57">
        <v>512</v>
      </c>
      <c r="L717" s="57">
        <v>471</v>
      </c>
      <c r="M717" s="57">
        <v>412</v>
      </c>
      <c r="N717" s="57">
        <v>365</v>
      </c>
      <c r="O717" s="57">
        <v>341</v>
      </c>
      <c r="P717" s="57">
        <v>278</v>
      </c>
      <c r="Q717" s="57">
        <v>305</v>
      </c>
      <c r="R717" s="57">
        <v>369</v>
      </c>
      <c r="S717" s="57">
        <v>405</v>
      </c>
      <c r="T717" s="57">
        <v>502</v>
      </c>
      <c r="U717" s="57">
        <v>550</v>
      </c>
    </row>
    <row r="718" spans="1:21" x14ac:dyDescent="0.2">
      <c r="A718" s="266" t="s">
        <v>172</v>
      </c>
      <c r="B718" s="267" t="s">
        <v>172</v>
      </c>
      <c r="C718" s="268" t="s">
        <v>172</v>
      </c>
      <c r="D718" s="98" t="s">
        <v>89</v>
      </c>
      <c r="E718" s="54">
        <v>5000847763</v>
      </c>
      <c r="F718" s="56">
        <v>24</v>
      </c>
      <c r="G718" s="54" t="s">
        <v>26</v>
      </c>
      <c r="H718" s="54" t="s">
        <v>84</v>
      </c>
      <c r="I718" s="54">
        <v>20</v>
      </c>
      <c r="J718" s="57">
        <v>641</v>
      </c>
      <c r="K718" s="57">
        <v>583</v>
      </c>
      <c r="L718" s="57">
        <v>588</v>
      </c>
      <c r="M718" s="57">
        <v>517</v>
      </c>
      <c r="N718" s="57">
        <v>465</v>
      </c>
      <c r="O718" s="57">
        <v>433</v>
      </c>
      <c r="P718" s="57">
        <v>420</v>
      </c>
      <c r="Q718" s="57">
        <v>463</v>
      </c>
      <c r="R718" s="57">
        <v>393</v>
      </c>
      <c r="S718" s="57">
        <v>348</v>
      </c>
      <c r="T718" s="57">
        <v>437</v>
      </c>
      <c r="U718" s="57">
        <v>549</v>
      </c>
    </row>
    <row r="719" spans="1:21" x14ac:dyDescent="0.2">
      <c r="A719" s="266" t="s">
        <v>172</v>
      </c>
      <c r="B719" s="267" t="s">
        <v>172</v>
      </c>
      <c r="C719" s="268" t="s">
        <v>172</v>
      </c>
      <c r="D719" s="98" t="s">
        <v>89</v>
      </c>
      <c r="E719" s="54">
        <v>5000854494</v>
      </c>
      <c r="F719" s="56">
        <v>24</v>
      </c>
      <c r="G719" s="54" t="s">
        <v>26</v>
      </c>
      <c r="H719" s="54" t="s">
        <v>84</v>
      </c>
      <c r="I719" s="54">
        <v>20</v>
      </c>
      <c r="J719" s="57">
        <v>1149</v>
      </c>
      <c r="K719" s="57">
        <v>1194</v>
      </c>
      <c r="L719" s="57">
        <v>947</v>
      </c>
      <c r="M719" s="57">
        <v>741</v>
      </c>
      <c r="N719" s="57">
        <v>676</v>
      </c>
      <c r="O719" s="57">
        <v>669</v>
      </c>
      <c r="P719" s="57">
        <v>569</v>
      </c>
      <c r="Q719" s="57">
        <v>601</v>
      </c>
      <c r="R719" s="57">
        <v>712</v>
      </c>
      <c r="S719" s="57">
        <v>767</v>
      </c>
      <c r="T719" s="57">
        <v>941</v>
      </c>
      <c r="U719" s="57">
        <v>970</v>
      </c>
    </row>
    <row r="720" spans="1:21" x14ac:dyDescent="0.2">
      <c r="A720" s="266" t="s">
        <v>172</v>
      </c>
      <c r="B720" s="267" t="s">
        <v>172</v>
      </c>
      <c r="C720" s="268" t="s">
        <v>172</v>
      </c>
      <c r="D720" s="98" t="s">
        <v>89</v>
      </c>
      <c r="E720" s="54">
        <v>5000882278</v>
      </c>
      <c r="F720" s="56">
        <v>24</v>
      </c>
      <c r="G720" s="54" t="s">
        <v>26</v>
      </c>
      <c r="H720" s="54" t="s">
        <v>84</v>
      </c>
      <c r="I720" s="54">
        <v>20</v>
      </c>
      <c r="J720" s="57">
        <v>3043</v>
      </c>
      <c r="K720" s="57">
        <v>2604</v>
      </c>
      <c r="L720" s="57">
        <v>2341</v>
      </c>
      <c r="M720" s="57">
        <v>2110</v>
      </c>
      <c r="N720" s="57">
        <v>2022</v>
      </c>
      <c r="O720" s="57">
        <v>1768</v>
      </c>
      <c r="P720" s="57">
        <v>1580</v>
      </c>
      <c r="Q720" s="57">
        <v>1832</v>
      </c>
      <c r="R720" s="57">
        <v>1878</v>
      </c>
      <c r="S720" s="57">
        <v>2182</v>
      </c>
      <c r="T720" s="57">
        <v>2700</v>
      </c>
      <c r="U720" s="57">
        <v>2785</v>
      </c>
    </row>
    <row r="721" spans="1:21" x14ac:dyDescent="0.2">
      <c r="A721" s="266" t="s">
        <v>172</v>
      </c>
      <c r="B721" s="267" t="s">
        <v>172</v>
      </c>
      <c r="C721" s="268" t="s">
        <v>172</v>
      </c>
      <c r="D721" s="98" t="s">
        <v>89</v>
      </c>
      <c r="E721" s="54">
        <v>5000896442</v>
      </c>
      <c r="F721" s="55">
        <v>25</v>
      </c>
      <c r="G721" s="54" t="s">
        <v>25</v>
      </c>
      <c r="H721" s="54" t="s">
        <v>84</v>
      </c>
      <c r="I721" s="54">
        <v>20</v>
      </c>
      <c r="J721" s="57">
        <v>2680</v>
      </c>
      <c r="K721" s="57">
        <v>3320</v>
      </c>
      <c r="L721" s="57">
        <v>21480</v>
      </c>
      <c r="M721" s="57">
        <v>31800</v>
      </c>
      <c r="N721" s="57">
        <v>30880</v>
      </c>
      <c r="O721" s="57">
        <v>58720</v>
      </c>
      <c r="P721" s="57">
        <v>22160</v>
      </c>
      <c r="Q721" s="57">
        <v>35640</v>
      </c>
      <c r="R721" s="57">
        <v>19360</v>
      </c>
      <c r="S721" s="57">
        <v>38440</v>
      </c>
      <c r="T721" s="57">
        <v>29280</v>
      </c>
      <c r="U721" s="57">
        <v>62960</v>
      </c>
    </row>
    <row r="722" spans="1:21" x14ac:dyDescent="0.2">
      <c r="A722" s="266" t="s">
        <v>172</v>
      </c>
      <c r="B722" s="267" t="s">
        <v>172</v>
      </c>
      <c r="C722" s="268" t="s">
        <v>172</v>
      </c>
      <c r="D722" s="98" t="s">
        <v>89</v>
      </c>
      <c r="E722" s="54">
        <v>5000897253</v>
      </c>
      <c r="F722" s="56">
        <v>24</v>
      </c>
      <c r="G722" s="54" t="s">
        <v>26</v>
      </c>
      <c r="H722" s="54" t="s">
        <v>84</v>
      </c>
      <c r="I722" s="54">
        <v>20</v>
      </c>
      <c r="J722" s="57">
        <v>848</v>
      </c>
      <c r="K722" s="57">
        <v>762</v>
      </c>
      <c r="L722" s="57">
        <v>869</v>
      </c>
      <c r="M722" s="57">
        <v>743</v>
      </c>
      <c r="N722" s="57">
        <v>433</v>
      </c>
      <c r="O722" s="57">
        <v>251</v>
      </c>
      <c r="P722" s="57">
        <v>173</v>
      </c>
      <c r="Q722" s="57">
        <v>176</v>
      </c>
      <c r="R722" s="57">
        <v>169</v>
      </c>
      <c r="S722" s="57">
        <v>210</v>
      </c>
      <c r="T722" s="57">
        <v>604</v>
      </c>
      <c r="U722" s="57">
        <v>734</v>
      </c>
    </row>
    <row r="723" spans="1:21" x14ac:dyDescent="0.2">
      <c r="A723" s="266" t="s">
        <v>172</v>
      </c>
      <c r="B723" s="267" t="s">
        <v>172</v>
      </c>
      <c r="C723" s="268" t="s">
        <v>172</v>
      </c>
      <c r="D723" s="98" t="s">
        <v>89</v>
      </c>
      <c r="E723" s="54">
        <v>5000897840</v>
      </c>
      <c r="F723" s="56">
        <v>24</v>
      </c>
      <c r="G723" s="54" t="s">
        <v>26</v>
      </c>
      <c r="H723" s="54" t="s">
        <v>84</v>
      </c>
      <c r="I723" s="54">
        <v>20</v>
      </c>
      <c r="J723" s="57">
        <v>15</v>
      </c>
      <c r="K723" s="57">
        <v>16</v>
      </c>
      <c r="L723" s="57">
        <v>2</v>
      </c>
      <c r="M723" s="57">
        <v>1</v>
      </c>
      <c r="N723" s="57"/>
      <c r="O723" s="57"/>
      <c r="P723" s="57">
        <v>1</v>
      </c>
      <c r="Q723" s="57"/>
      <c r="R723" s="57"/>
      <c r="S723" s="57">
        <v>2</v>
      </c>
      <c r="T723" s="57">
        <v>3</v>
      </c>
      <c r="U723" s="57">
        <v>9</v>
      </c>
    </row>
    <row r="724" spans="1:21" x14ac:dyDescent="0.2">
      <c r="A724" s="266" t="s">
        <v>172</v>
      </c>
      <c r="B724" s="267" t="s">
        <v>172</v>
      </c>
      <c r="C724" s="268" t="s">
        <v>172</v>
      </c>
      <c r="D724" s="98" t="s">
        <v>89</v>
      </c>
      <c r="E724" s="54">
        <v>5000906608</v>
      </c>
      <c r="F724" s="56">
        <v>24</v>
      </c>
      <c r="G724" s="54" t="s">
        <v>19</v>
      </c>
      <c r="H724" s="54" t="s">
        <v>84</v>
      </c>
      <c r="I724" s="54">
        <v>20</v>
      </c>
      <c r="J724" s="57">
        <v>2882</v>
      </c>
      <c r="K724" s="57">
        <v>3086</v>
      </c>
      <c r="L724" s="57">
        <v>2529</v>
      </c>
      <c r="M724" s="57">
        <v>2227</v>
      </c>
      <c r="N724" s="57">
        <v>2023</v>
      </c>
      <c r="O724" s="57">
        <v>1974</v>
      </c>
      <c r="P724" s="57">
        <v>1632</v>
      </c>
      <c r="Q724" s="57">
        <v>1770</v>
      </c>
      <c r="R724" s="57">
        <v>2101</v>
      </c>
      <c r="S724" s="57">
        <v>2268</v>
      </c>
      <c r="T724" s="57">
        <v>2820</v>
      </c>
      <c r="U724" s="57">
        <v>2948</v>
      </c>
    </row>
    <row r="725" spans="1:21" x14ac:dyDescent="0.2">
      <c r="A725" s="266" t="s">
        <v>172</v>
      </c>
      <c r="B725" s="267" t="s">
        <v>172</v>
      </c>
      <c r="C725" s="268" t="s">
        <v>172</v>
      </c>
      <c r="D725" s="98" t="s">
        <v>89</v>
      </c>
      <c r="E725" s="54">
        <v>5000909150</v>
      </c>
      <c r="F725" s="56">
        <v>24</v>
      </c>
      <c r="G725" s="54" t="s">
        <v>26</v>
      </c>
      <c r="H725" s="54" t="s">
        <v>84</v>
      </c>
      <c r="I725" s="54">
        <v>20</v>
      </c>
      <c r="J725" s="57">
        <v>2346</v>
      </c>
      <c r="K725" s="57">
        <v>2246</v>
      </c>
      <c r="L725" s="57">
        <v>2078</v>
      </c>
      <c r="M725" s="57">
        <v>1773</v>
      </c>
      <c r="N725" s="57">
        <v>1508</v>
      </c>
      <c r="O725" s="57">
        <v>1553</v>
      </c>
      <c r="P725" s="57">
        <v>1320</v>
      </c>
      <c r="Q725" s="57">
        <v>1469</v>
      </c>
      <c r="R725" s="57">
        <v>1572</v>
      </c>
      <c r="S725" s="57">
        <v>1122</v>
      </c>
      <c r="T725" s="57">
        <v>1405</v>
      </c>
      <c r="U725" s="57">
        <v>1753</v>
      </c>
    </row>
    <row r="726" spans="1:21" x14ac:dyDescent="0.2">
      <c r="A726" s="266" t="s">
        <v>172</v>
      </c>
      <c r="B726" s="267" t="s">
        <v>172</v>
      </c>
      <c r="C726" s="268" t="s">
        <v>172</v>
      </c>
      <c r="D726" s="98" t="s">
        <v>89</v>
      </c>
      <c r="E726" s="54">
        <v>5000911376</v>
      </c>
      <c r="F726" s="56">
        <v>24</v>
      </c>
      <c r="G726" s="54" t="s">
        <v>19</v>
      </c>
      <c r="H726" s="54" t="s">
        <v>84</v>
      </c>
      <c r="I726" s="54">
        <v>20</v>
      </c>
      <c r="J726" s="57">
        <v>3890</v>
      </c>
      <c r="K726" s="57">
        <v>3320</v>
      </c>
      <c r="L726" s="57">
        <v>3000</v>
      </c>
      <c r="M726" s="57">
        <v>2670</v>
      </c>
      <c r="N726" s="57">
        <v>2560</v>
      </c>
      <c r="O726" s="57">
        <v>2120</v>
      </c>
      <c r="P726" s="57">
        <v>1910</v>
      </c>
      <c r="Q726" s="57">
        <v>2210</v>
      </c>
      <c r="R726" s="57">
        <v>2300</v>
      </c>
      <c r="S726" s="57">
        <v>2600</v>
      </c>
      <c r="T726" s="57">
        <v>3240</v>
      </c>
      <c r="U726" s="57">
        <v>3460</v>
      </c>
    </row>
    <row r="727" spans="1:21" x14ac:dyDescent="0.2">
      <c r="A727" s="266" t="s">
        <v>172</v>
      </c>
      <c r="B727" s="267" t="s">
        <v>172</v>
      </c>
      <c r="C727" s="268" t="s">
        <v>172</v>
      </c>
      <c r="D727" s="98" t="s">
        <v>89</v>
      </c>
      <c r="E727" s="54">
        <v>5000929628</v>
      </c>
      <c r="F727" s="56">
        <v>24</v>
      </c>
      <c r="G727" s="54" t="s">
        <v>26</v>
      </c>
      <c r="H727" s="54" t="s">
        <v>84</v>
      </c>
      <c r="I727" s="54">
        <v>20</v>
      </c>
      <c r="J727" s="57">
        <v>5880</v>
      </c>
      <c r="K727" s="57">
        <v>5360</v>
      </c>
      <c r="L727" s="57">
        <v>5800</v>
      </c>
      <c r="M727" s="57">
        <v>5560</v>
      </c>
      <c r="N727" s="57">
        <v>4560</v>
      </c>
      <c r="O727" s="57">
        <v>3560</v>
      </c>
      <c r="P727" s="57">
        <v>3280</v>
      </c>
      <c r="Q727" s="57">
        <v>3640</v>
      </c>
      <c r="R727" s="57">
        <v>3200</v>
      </c>
      <c r="S727" s="57">
        <v>3560</v>
      </c>
      <c r="T727" s="57">
        <v>5640</v>
      </c>
      <c r="U727" s="57">
        <v>5751.24</v>
      </c>
    </row>
    <row r="728" spans="1:21" x14ac:dyDescent="0.2">
      <c r="A728" s="266" t="s">
        <v>172</v>
      </c>
      <c r="B728" s="267" t="s">
        <v>172</v>
      </c>
      <c r="C728" s="268" t="s">
        <v>172</v>
      </c>
      <c r="D728" s="98" t="s">
        <v>89</v>
      </c>
      <c r="E728" s="54">
        <v>5000933446</v>
      </c>
      <c r="F728" s="56">
        <v>24</v>
      </c>
      <c r="G728" s="54" t="s">
        <v>26</v>
      </c>
      <c r="H728" s="54" t="s">
        <v>84</v>
      </c>
      <c r="I728" s="54">
        <v>20</v>
      </c>
      <c r="J728" s="57">
        <v>3200</v>
      </c>
      <c r="K728" s="57">
        <v>2810</v>
      </c>
      <c r="L728" s="57">
        <v>2600</v>
      </c>
      <c r="M728" s="57">
        <v>2300</v>
      </c>
      <c r="N728" s="57">
        <v>2220</v>
      </c>
      <c r="O728" s="57">
        <v>1840</v>
      </c>
      <c r="P728" s="57">
        <v>1640</v>
      </c>
      <c r="Q728" s="57">
        <v>1890</v>
      </c>
      <c r="R728" s="57">
        <v>2000</v>
      </c>
      <c r="S728" s="57">
        <v>2280</v>
      </c>
      <c r="T728" s="57">
        <v>2770</v>
      </c>
      <c r="U728" s="57">
        <v>2970</v>
      </c>
    </row>
    <row r="729" spans="1:21" x14ac:dyDescent="0.2">
      <c r="A729" s="266" t="s">
        <v>172</v>
      </c>
      <c r="B729" s="267" t="s">
        <v>172</v>
      </c>
      <c r="C729" s="268" t="s">
        <v>172</v>
      </c>
      <c r="D729" s="98" t="s">
        <v>89</v>
      </c>
      <c r="E729" s="54">
        <v>5000933897</v>
      </c>
      <c r="F729" s="56">
        <v>24</v>
      </c>
      <c r="G729" s="54" t="s">
        <v>26</v>
      </c>
      <c r="H729" s="54" t="s">
        <v>84</v>
      </c>
      <c r="I729" s="54">
        <v>20</v>
      </c>
      <c r="J729" s="57">
        <v>1118</v>
      </c>
      <c r="K729" s="57">
        <v>1260</v>
      </c>
      <c r="L729" s="57">
        <v>2056</v>
      </c>
      <c r="M729" s="57">
        <v>1419</v>
      </c>
      <c r="N729" s="57">
        <v>736</v>
      </c>
      <c r="O729" s="57">
        <v>549</v>
      </c>
      <c r="P729" s="57">
        <v>530</v>
      </c>
      <c r="Q729" s="57">
        <v>521</v>
      </c>
      <c r="R729" s="57">
        <v>529</v>
      </c>
      <c r="S729" s="57">
        <v>426</v>
      </c>
      <c r="T729" s="57">
        <v>1241</v>
      </c>
      <c r="U729" s="57">
        <v>1849</v>
      </c>
    </row>
    <row r="730" spans="1:21" x14ac:dyDescent="0.2">
      <c r="A730" s="266" t="s">
        <v>172</v>
      </c>
      <c r="B730" s="267" t="s">
        <v>172</v>
      </c>
      <c r="C730" s="268" t="s">
        <v>172</v>
      </c>
      <c r="D730" s="98" t="s">
        <v>89</v>
      </c>
      <c r="E730" s="54">
        <v>5000940178</v>
      </c>
      <c r="F730" s="56">
        <v>24</v>
      </c>
      <c r="G730" s="54" t="s">
        <v>26</v>
      </c>
      <c r="H730" s="54" t="s">
        <v>84</v>
      </c>
      <c r="I730" s="54">
        <v>20</v>
      </c>
      <c r="J730" s="57">
        <v>1544</v>
      </c>
      <c r="K730" s="57">
        <v>1306</v>
      </c>
      <c r="L730" s="57">
        <v>1278</v>
      </c>
      <c r="M730" s="57">
        <v>1168</v>
      </c>
      <c r="N730" s="57">
        <v>1152</v>
      </c>
      <c r="O730" s="57">
        <v>986</v>
      </c>
      <c r="P730" s="57">
        <v>895</v>
      </c>
      <c r="Q730" s="57">
        <v>1034</v>
      </c>
      <c r="R730" s="57">
        <v>1059</v>
      </c>
      <c r="S730" s="57">
        <v>1102</v>
      </c>
      <c r="T730" s="57">
        <v>1244</v>
      </c>
      <c r="U730" s="57">
        <v>1282</v>
      </c>
    </row>
    <row r="731" spans="1:21" x14ac:dyDescent="0.2">
      <c r="A731" s="266" t="s">
        <v>172</v>
      </c>
      <c r="B731" s="267" t="s">
        <v>172</v>
      </c>
      <c r="C731" s="268" t="s">
        <v>172</v>
      </c>
      <c r="D731" s="98" t="s">
        <v>89</v>
      </c>
      <c r="E731" s="54">
        <v>5000945345</v>
      </c>
      <c r="F731" s="56">
        <v>24</v>
      </c>
      <c r="G731" s="54" t="s">
        <v>26</v>
      </c>
      <c r="H731" s="54" t="s">
        <v>84</v>
      </c>
      <c r="I731" s="54">
        <v>20</v>
      </c>
      <c r="J731" s="57">
        <v>2500</v>
      </c>
      <c r="K731" s="57">
        <v>2180</v>
      </c>
      <c r="L731" s="57">
        <v>2160</v>
      </c>
      <c r="M731" s="57">
        <v>2160</v>
      </c>
      <c r="N731" s="57">
        <v>2190</v>
      </c>
      <c r="O731" s="57">
        <v>2210</v>
      </c>
      <c r="P731" s="57">
        <v>1950</v>
      </c>
      <c r="Q731" s="57">
        <v>1710</v>
      </c>
      <c r="R731" s="57">
        <v>1670</v>
      </c>
      <c r="S731" s="57">
        <v>1607.74</v>
      </c>
      <c r="T731" s="57">
        <v>2092.2600000000002</v>
      </c>
      <c r="U731" s="57">
        <v>2000</v>
      </c>
    </row>
    <row r="732" spans="1:21" x14ac:dyDescent="0.2">
      <c r="A732" s="266" t="s">
        <v>172</v>
      </c>
      <c r="B732" s="267" t="s">
        <v>172</v>
      </c>
      <c r="C732" s="268" t="s">
        <v>172</v>
      </c>
      <c r="D732" s="98" t="s">
        <v>89</v>
      </c>
      <c r="E732" s="54">
        <v>5000950526</v>
      </c>
      <c r="F732" s="56">
        <v>24</v>
      </c>
      <c r="G732" s="54" t="s">
        <v>26</v>
      </c>
      <c r="H732" s="54" t="s">
        <v>84</v>
      </c>
      <c r="I732" s="54">
        <v>20</v>
      </c>
      <c r="J732" s="57">
        <v>934</v>
      </c>
      <c r="K732" s="57">
        <v>867</v>
      </c>
      <c r="L732" s="57">
        <v>999</v>
      </c>
      <c r="M732" s="57">
        <v>898</v>
      </c>
      <c r="N732" s="57">
        <v>299</v>
      </c>
      <c r="O732" s="57">
        <v>77</v>
      </c>
      <c r="P732" s="57">
        <v>76</v>
      </c>
      <c r="Q732" s="57">
        <v>103</v>
      </c>
      <c r="R732" s="57">
        <v>98</v>
      </c>
      <c r="S732" s="57">
        <v>99</v>
      </c>
      <c r="T732" s="57">
        <v>334</v>
      </c>
      <c r="U732" s="57">
        <v>765</v>
      </c>
    </row>
    <row r="733" spans="1:21" x14ac:dyDescent="0.2">
      <c r="A733" s="266" t="s">
        <v>172</v>
      </c>
      <c r="B733" s="267" t="s">
        <v>172</v>
      </c>
      <c r="C733" s="268" t="s">
        <v>172</v>
      </c>
      <c r="D733" s="98" t="s">
        <v>89</v>
      </c>
      <c r="E733" s="54">
        <v>5000973628</v>
      </c>
      <c r="F733" s="56">
        <v>24</v>
      </c>
      <c r="G733" s="54" t="s">
        <v>26</v>
      </c>
      <c r="H733" s="54" t="s">
        <v>84</v>
      </c>
      <c r="I733" s="54">
        <v>20</v>
      </c>
      <c r="J733" s="57">
        <v>8</v>
      </c>
      <c r="K733" s="57">
        <v>7</v>
      </c>
      <c r="L733" s="57">
        <v>7</v>
      </c>
      <c r="M733" s="57">
        <v>7</v>
      </c>
      <c r="N733" s="57">
        <v>8</v>
      </c>
      <c r="O733" s="57">
        <v>8</v>
      </c>
      <c r="P733" s="57">
        <v>8</v>
      </c>
      <c r="Q733" s="57">
        <v>8</v>
      </c>
      <c r="R733" s="57">
        <v>8</v>
      </c>
      <c r="S733" s="57">
        <v>8</v>
      </c>
      <c r="T733" s="57">
        <v>8</v>
      </c>
      <c r="U733" s="57">
        <v>8</v>
      </c>
    </row>
    <row r="734" spans="1:21" x14ac:dyDescent="0.2">
      <c r="A734" s="266" t="s">
        <v>172</v>
      </c>
      <c r="B734" s="267" t="s">
        <v>172</v>
      </c>
      <c r="C734" s="268" t="s">
        <v>172</v>
      </c>
      <c r="D734" s="98" t="s">
        <v>89</v>
      </c>
      <c r="E734" s="54">
        <v>5000973786</v>
      </c>
      <c r="F734" s="56">
        <v>24</v>
      </c>
      <c r="G734" s="54" t="s">
        <v>26</v>
      </c>
      <c r="H734" s="54" t="s">
        <v>84</v>
      </c>
      <c r="I734" s="54">
        <v>20</v>
      </c>
      <c r="J734" s="57">
        <v>2591</v>
      </c>
      <c r="K734" s="57">
        <v>2833</v>
      </c>
      <c r="L734" s="57">
        <v>2330</v>
      </c>
      <c r="M734" s="57">
        <v>2027</v>
      </c>
      <c r="N734" s="57">
        <v>1805</v>
      </c>
      <c r="O734" s="57">
        <v>1713</v>
      </c>
      <c r="P734" s="57">
        <v>1411</v>
      </c>
      <c r="Q734" s="57">
        <v>1522</v>
      </c>
      <c r="R734" s="57">
        <v>1863</v>
      </c>
      <c r="S734" s="57">
        <v>2020</v>
      </c>
      <c r="T734" s="57">
        <v>2447</v>
      </c>
      <c r="U734" s="57">
        <v>2724</v>
      </c>
    </row>
    <row r="735" spans="1:21" x14ac:dyDescent="0.2">
      <c r="A735" s="266" t="s">
        <v>172</v>
      </c>
      <c r="B735" s="267" t="s">
        <v>172</v>
      </c>
      <c r="C735" s="268" t="s">
        <v>172</v>
      </c>
      <c r="D735" s="98" t="s">
        <v>89</v>
      </c>
      <c r="E735" s="54">
        <v>5000980414</v>
      </c>
      <c r="F735" s="56">
        <v>24</v>
      </c>
      <c r="G735" s="54" t="s">
        <v>19</v>
      </c>
      <c r="H735" s="54" t="s">
        <v>84</v>
      </c>
      <c r="I735" s="54">
        <v>20</v>
      </c>
      <c r="J735" s="57">
        <v>843</v>
      </c>
      <c r="K735" s="57">
        <v>903</v>
      </c>
      <c r="L735" s="57">
        <v>739</v>
      </c>
      <c r="M735" s="57">
        <v>895.86199999999997</v>
      </c>
      <c r="N735" s="57">
        <v>332.13799999999998</v>
      </c>
      <c r="O735" s="57">
        <v>552</v>
      </c>
      <c r="P735" s="57">
        <v>451</v>
      </c>
      <c r="Q735" s="57">
        <v>444.86799999999999</v>
      </c>
      <c r="R735" s="57">
        <v>729.28399999999999</v>
      </c>
      <c r="S735" s="57">
        <v>454.84800000000001</v>
      </c>
      <c r="T735" s="57">
        <v>699</v>
      </c>
      <c r="U735" s="57">
        <v>891.35900000000004</v>
      </c>
    </row>
    <row r="736" spans="1:21" x14ac:dyDescent="0.2">
      <c r="A736" s="266" t="s">
        <v>172</v>
      </c>
      <c r="B736" s="267" t="s">
        <v>172</v>
      </c>
      <c r="C736" s="268" t="s">
        <v>172</v>
      </c>
      <c r="D736" s="98" t="s">
        <v>89</v>
      </c>
      <c r="E736" s="54">
        <v>5000984214</v>
      </c>
      <c r="F736" s="56">
        <v>24</v>
      </c>
      <c r="G736" s="54" t="s">
        <v>26</v>
      </c>
      <c r="H736" s="54" t="s">
        <v>84</v>
      </c>
      <c r="I736" s="54">
        <v>20</v>
      </c>
      <c r="J736" s="57">
        <v>10</v>
      </c>
      <c r="K736" s="57"/>
      <c r="L736" s="57">
        <v>10</v>
      </c>
      <c r="M736" s="57"/>
      <c r="N736" s="57">
        <v>10</v>
      </c>
      <c r="O736" s="57">
        <v>10</v>
      </c>
      <c r="P736" s="57"/>
      <c r="Q736" s="57">
        <v>10</v>
      </c>
      <c r="R736" s="57"/>
      <c r="S736" s="57">
        <v>10</v>
      </c>
      <c r="T736" s="57"/>
      <c r="U736" s="57">
        <v>10</v>
      </c>
    </row>
    <row r="737" spans="1:21" x14ac:dyDescent="0.2">
      <c r="A737" s="266" t="s">
        <v>172</v>
      </c>
      <c r="B737" s="267" t="s">
        <v>172</v>
      </c>
      <c r="C737" s="268" t="s">
        <v>172</v>
      </c>
      <c r="D737" s="98" t="s">
        <v>89</v>
      </c>
      <c r="E737" s="54">
        <v>5001025774</v>
      </c>
      <c r="F737" s="56">
        <v>24</v>
      </c>
      <c r="G737" s="54" t="s">
        <v>26</v>
      </c>
      <c r="H737" s="54" t="s">
        <v>84</v>
      </c>
      <c r="I737" s="54">
        <v>20</v>
      </c>
      <c r="J737" s="57">
        <v>280</v>
      </c>
      <c r="K737" s="57">
        <v>320</v>
      </c>
      <c r="L737" s="57">
        <v>440</v>
      </c>
      <c r="M737" s="57">
        <v>320</v>
      </c>
      <c r="N737" s="57">
        <v>200</v>
      </c>
      <c r="O737" s="57">
        <v>160</v>
      </c>
      <c r="P737" s="57">
        <v>120</v>
      </c>
      <c r="Q737" s="57">
        <v>120</v>
      </c>
      <c r="R737" s="57">
        <v>120</v>
      </c>
      <c r="S737" s="57">
        <v>120</v>
      </c>
      <c r="T737" s="57">
        <v>280</v>
      </c>
      <c r="U737" s="57">
        <v>480</v>
      </c>
    </row>
    <row r="738" spans="1:21" x14ac:dyDescent="0.2">
      <c r="A738" s="266" t="s">
        <v>172</v>
      </c>
      <c r="B738" s="267" t="s">
        <v>172</v>
      </c>
      <c r="C738" s="268" t="s">
        <v>172</v>
      </c>
      <c r="D738" s="98" t="s">
        <v>89</v>
      </c>
      <c r="E738" s="54">
        <v>5001025989</v>
      </c>
      <c r="F738" s="56">
        <v>24</v>
      </c>
      <c r="G738" s="54" t="s">
        <v>26</v>
      </c>
      <c r="H738" s="54" t="s">
        <v>84</v>
      </c>
      <c r="I738" s="54">
        <v>20</v>
      </c>
      <c r="J738" s="57">
        <v>1197</v>
      </c>
      <c r="K738" s="57">
        <v>1113</v>
      </c>
      <c r="L738" s="57">
        <v>1152</v>
      </c>
      <c r="M738" s="57">
        <v>824</v>
      </c>
      <c r="N738" s="57">
        <v>417</v>
      </c>
      <c r="O738" s="57">
        <v>270</v>
      </c>
      <c r="P738" s="57">
        <v>231</v>
      </c>
      <c r="Q738" s="57">
        <v>309</v>
      </c>
      <c r="R738" s="57">
        <v>255</v>
      </c>
      <c r="S738" s="57">
        <v>281</v>
      </c>
      <c r="T738" s="57">
        <v>439</v>
      </c>
      <c r="U738" s="57">
        <v>805</v>
      </c>
    </row>
    <row r="739" spans="1:21" x14ac:dyDescent="0.2">
      <c r="A739" s="266" t="s">
        <v>172</v>
      </c>
      <c r="B739" s="267" t="s">
        <v>172</v>
      </c>
      <c r="C739" s="268" t="s">
        <v>172</v>
      </c>
      <c r="D739" s="98" t="s">
        <v>89</v>
      </c>
      <c r="E739" s="54">
        <v>5001033849</v>
      </c>
      <c r="F739" s="56">
        <v>24</v>
      </c>
      <c r="G739" s="54" t="s">
        <v>26</v>
      </c>
      <c r="H739" s="54" t="s">
        <v>84</v>
      </c>
      <c r="I739" s="54">
        <v>20</v>
      </c>
      <c r="J739" s="57">
        <v>912</v>
      </c>
      <c r="K739" s="57">
        <v>816</v>
      </c>
      <c r="L739" s="57">
        <v>892</v>
      </c>
      <c r="M739" s="57">
        <v>706</v>
      </c>
      <c r="N739" s="57">
        <v>464</v>
      </c>
      <c r="O739" s="57">
        <v>439</v>
      </c>
      <c r="P739" s="57">
        <v>536</v>
      </c>
      <c r="Q739" s="57">
        <v>523</v>
      </c>
      <c r="R739" s="57">
        <v>616</v>
      </c>
      <c r="S739" s="57">
        <v>431</v>
      </c>
      <c r="T739" s="57">
        <v>737</v>
      </c>
      <c r="U739" s="57">
        <v>1016</v>
      </c>
    </row>
    <row r="740" spans="1:21" x14ac:dyDescent="0.2">
      <c r="A740" s="266" t="s">
        <v>172</v>
      </c>
      <c r="B740" s="267" t="s">
        <v>172</v>
      </c>
      <c r="C740" s="268" t="s">
        <v>172</v>
      </c>
      <c r="D740" s="98" t="s">
        <v>89</v>
      </c>
      <c r="E740" s="54">
        <v>5001041267</v>
      </c>
      <c r="F740" s="56">
        <v>24</v>
      </c>
      <c r="G740" s="54" t="s">
        <v>26</v>
      </c>
      <c r="H740" s="54" t="s">
        <v>84</v>
      </c>
      <c r="I740" s="54">
        <v>20</v>
      </c>
      <c r="J740" s="57">
        <v>56</v>
      </c>
      <c r="K740" s="57">
        <v>55</v>
      </c>
      <c r="L740" s="57">
        <v>52</v>
      </c>
      <c r="M740" s="57">
        <v>37</v>
      </c>
      <c r="N740" s="57">
        <v>40</v>
      </c>
      <c r="O740" s="57">
        <v>27</v>
      </c>
      <c r="P740" s="57">
        <v>30</v>
      </c>
      <c r="Q740" s="57">
        <v>35</v>
      </c>
      <c r="R740" s="57">
        <v>34</v>
      </c>
      <c r="S740" s="57">
        <v>41</v>
      </c>
      <c r="T740" s="57">
        <v>44</v>
      </c>
      <c r="U740" s="57">
        <v>46</v>
      </c>
    </row>
    <row r="741" spans="1:21" x14ac:dyDescent="0.2">
      <c r="A741" s="266" t="s">
        <v>172</v>
      </c>
      <c r="B741" s="267" t="s">
        <v>172</v>
      </c>
      <c r="C741" s="268" t="s">
        <v>172</v>
      </c>
      <c r="D741" s="98" t="s">
        <v>89</v>
      </c>
      <c r="E741" s="54">
        <v>5001057194</v>
      </c>
      <c r="F741" s="55">
        <v>25</v>
      </c>
      <c r="G741" s="54" t="s">
        <v>25</v>
      </c>
      <c r="H741" s="54" t="s">
        <v>84</v>
      </c>
      <c r="I741" s="54">
        <v>20</v>
      </c>
      <c r="J741" s="57">
        <v>2800</v>
      </c>
      <c r="K741" s="57">
        <v>3400</v>
      </c>
      <c r="L741" s="57">
        <v>6520</v>
      </c>
      <c r="M741" s="57">
        <v>32280</v>
      </c>
      <c r="N741" s="57">
        <v>62880</v>
      </c>
      <c r="O741" s="57">
        <v>16000</v>
      </c>
      <c r="P741" s="57">
        <v>29880</v>
      </c>
      <c r="Q741" s="57">
        <v>60720</v>
      </c>
      <c r="R741" s="57">
        <v>77840</v>
      </c>
      <c r="S741" s="57">
        <v>29560</v>
      </c>
      <c r="T741" s="57">
        <v>3440</v>
      </c>
      <c r="U741" s="57">
        <v>1840</v>
      </c>
    </row>
    <row r="742" spans="1:21" x14ac:dyDescent="0.2">
      <c r="A742" s="266" t="s">
        <v>172</v>
      </c>
      <c r="B742" s="267" t="s">
        <v>172</v>
      </c>
      <c r="C742" s="268" t="s">
        <v>172</v>
      </c>
      <c r="D742" s="98" t="s">
        <v>89</v>
      </c>
      <c r="E742" s="54">
        <v>5001058861</v>
      </c>
      <c r="F742" s="56">
        <v>24</v>
      </c>
      <c r="G742" s="54" t="s">
        <v>26</v>
      </c>
      <c r="H742" s="54" t="s">
        <v>84</v>
      </c>
      <c r="I742" s="54">
        <v>20</v>
      </c>
      <c r="J742" s="57">
        <v>250</v>
      </c>
      <c r="K742" s="57">
        <v>277</v>
      </c>
      <c r="L742" s="57">
        <v>1195</v>
      </c>
      <c r="M742" s="57">
        <v>248</v>
      </c>
      <c r="N742" s="57">
        <v>30</v>
      </c>
      <c r="O742" s="57">
        <v>118</v>
      </c>
      <c r="P742" s="57">
        <v>109</v>
      </c>
      <c r="Q742" s="57">
        <v>68</v>
      </c>
      <c r="R742" s="57">
        <v>35</v>
      </c>
      <c r="S742" s="57">
        <v>32</v>
      </c>
      <c r="T742" s="57">
        <v>35</v>
      </c>
      <c r="U742" s="57">
        <v>60</v>
      </c>
    </row>
    <row r="743" spans="1:21" x14ac:dyDescent="0.2">
      <c r="A743" s="266" t="s">
        <v>172</v>
      </c>
      <c r="B743" s="267" t="s">
        <v>172</v>
      </c>
      <c r="C743" s="268" t="s">
        <v>172</v>
      </c>
      <c r="D743" s="98" t="s">
        <v>89</v>
      </c>
      <c r="E743" s="54">
        <v>5001065539</v>
      </c>
      <c r="F743" s="56">
        <v>24</v>
      </c>
      <c r="G743" s="54" t="s">
        <v>19</v>
      </c>
      <c r="H743" s="54" t="s">
        <v>84</v>
      </c>
      <c r="I743" s="54">
        <v>20</v>
      </c>
      <c r="J743" s="57">
        <v>250</v>
      </c>
      <c r="K743" s="57">
        <v>220</v>
      </c>
      <c r="L743" s="57">
        <v>190</v>
      </c>
      <c r="M743" s="57">
        <v>170</v>
      </c>
      <c r="N743" s="57">
        <v>160</v>
      </c>
      <c r="O743" s="57">
        <v>130</v>
      </c>
      <c r="P743" s="57">
        <v>120</v>
      </c>
      <c r="Q743" s="57">
        <v>140</v>
      </c>
      <c r="R743" s="57">
        <v>150</v>
      </c>
      <c r="S743" s="57">
        <v>180</v>
      </c>
      <c r="T743" s="57">
        <v>200</v>
      </c>
      <c r="U743" s="57">
        <v>250</v>
      </c>
    </row>
    <row r="744" spans="1:21" x14ac:dyDescent="0.2">
      <c r="A744" s="266" t="s">
        <v>172</v>
      </c>
      <c r="B744" s="267" t="s">
        <v>172</v>
      </c>
      <c r="C744" s="268" t="s">
        <v>172</v>
      </c>
      <c r="D744" s="98" t="s">
        <v>89</v>
      </c>
      <c r="E744" s="54">
        <v>5001066860</v>
      </c>
      <c r="F744" s="56">
        <v>24</v>
      </c>
      <c r="G744" s="54" t="s">
        <v>26</v>
      </c>
      <c r="H744" s="54" t="s">
        <v>84</v>
      </c>
      <c r="I744" s="54">
        <v>20</v>
      </c>
      <c r="J744" s="57">
        <v>440</v>
      </c>
      <c r="K744" s="57">
        <v>450</v>
      </c>
      <c r="L744" s="57">
        <v>360</v>
      </c>
      <c r="M744" s="57">
        <v>420</v>
      </c>
      <c r="N744" s="57">
        <v>360</v>
      </c>
      <c r="O744" s="57">
        <v>330</v>
      </c>
      <c r="P744" s="57">
        <v>300</v>
      </c>
      <c r="Q744" s="57">
        <v>270</v>
      </c>
      <c r="R744" s="57">
        <v>270</v>
      </c>
      <c r="S744" s="57">
        <v>310</v>
      </c>
      <c r="T744" s="57">
        <v>250</v>
      </c>
      <c r="U744" s="57">
        <v>470</v>
      </c>
    </row>
    <row r="745" spans="1:21" x14ac:dyDescent="0.2">
      <c r="A745" s="266" t="s">
        <v>172</v>
      </c>
      <c r="B745" s="267" t="s">
        <v>172</v>
      </c>
      <c r="C745" s="268" t="s">
        <v>172</v>
      </c>
      <c r="D745" s="98" t="s">
        <v>89</v>
      </c>
      <c r="E745" s="54">
        <v>5001069747</v>
      </c>
      <c r="F745" s="56">
        <v>24</v>
      </c>
      <c r="G745" s="54" t="s">
        <v>26</v>
      </c>
      <c r="H745" s="54" t="s">
        <v>84</v>
      </c>
      <c r="I745" s="54">
        <v>20</v>
      </c>
      <c r="J745" s="57">
        <v>803</v>
      </c>
      <c r="K745" s="57">
        <v>889</v>
      </c>
      <c r="L745" s="57">
        <v>825</v>
      </c>
      <c r="M745" s="57">
        <v>835</v>
      </c>
      <c r="N745" s="57">
        <v>719</v>
      </c>
      <c r="O745" s="57">
        <v>728</v>
      </c>
      <c r="P745" s="57">
        <v>582</v>
      </c>
      <c r="Q745" s="57">
        <v>568</v>
      </c>
      <c r="R745" s="57">
        <v>624</v>
      </c>
      <c r="S745" s="57">
        <v>624</v>
      </c>
      <c r="T745" s="57">
        <v>764</v>
      </c>
      <c r="U745" s="57">
        <v>774</v>
      </c>
    </row>
    <row r="746" spans="1:21" x14ac:dyDescent="0.2">
      <c r="A746" s="266" t="s">
        <v>172</v>
      </c>
      <c r="B746" s="267" t="s">
        <v>172</v>
      </c>
      <c r="C746" s="268" t="s">
        <v>172</v>
      </c>
      <c r="D746" s="98" t="s">
        <v>89</v>
      </c>
      <c r="E746" s="54">
        <v>5001074598</v>
      </c>
      <c r="F746" s="56">
        <v>24</v>
      </c>
      <c r="G746" s="54" t="s">
        <v>26</v>
      </c>
      <c r="H746" s="54" t="s">
        <v>84</v>
      </c>
      <c r="I746" s="54">
        <v>20</v>
      </c>
      <c r="J746" s="57">
        <v>1240</v>
      </c>
      <c r="K746" s="57">
        <v>1130</v>
      </c>
      <c r="L746" s="57">
        <v>1170</v>
      </c>
      <c r="M746" s="57">
        <v>1080</v>
      </c>
      <c r="N746" s="57">
        <v>1130</v>
      </c>
      <c r="O746" s="57">
        <v>1140</v>
      </c>
      <c r="P746" s="57">
        <v>1013.79</v>
      </c>
      <c r="Q746" s="57">
        <v>1020</v>
      </c>
      <c r="R746" s="57">
        <v>936.21</v>
      </c>
      <c r="S746" s="57">
        <v>1030</v>
      </c>
      <c r="T746" s="57">
        <v>1220</v>
      </c>
      <c r="U746" s="57">
        <v>1250</v>
      </c>
    </row>
    <row r="747" spans="1:21" x14ac:dyDescent="0.2">
      <c r="A747" s="266" t="s">
        <v>172</v>
      </c>
      <c r="B747" s="267" t="s">
        <v>172</v>
      </c>
      <c r="C747" s="268" t="s">
        <v>172</v>
      </c>
      <c r="D747" s="98" t="s">
        <v>89</v>
      </c>
      <c r="E747" s="54">
        <v>5001077880</v>
      </c>
      <c r="F747" s="56">
        <v>24</v>
      </c>
      <c r="G747" s="54" t="s">
        <v>26</v>
      </c>
      <c r="H747" s="54" t="s">
        <v>84</v>
      </c>
      <c r="I747" s="54">
        <v>20</v>
      </c>
      <c r="J747" s="57">
        <v>12800</v>
      </c>
      <c r="K747" s="57">
        <v>10920</v>
      </c>
      <c r="L747" s="57">
        <v>11716</v>
      </c>
      <c r="M747" s="57">
        <v>10724</v>
      </c>
      <c r="N747" s="57">
        <v>11320</v>
      </c>
      <c r="O747" s="57">
        <v>10760</v>
      </c>
      <c r="P747" s="57">
        <v>11760</v>
      </c>
      <c r="Q747" s="57">
        <v>13040</v>
      </c>
      <c r="R747" s="57">
        <v>12560</v>
      </c>
      <c r="S747" s="57">
        <v>11000</v>
      </c>
      <c r="T747" s="57">
        <v>12400</v>
      </c>
      <c r="U747" s="57">
        <v>11600</v>
      </c>
    </row>
    <row r="748" spans="1:21" x14ac:dyDescent="0.2">
      <c r="A748" s="266" t="s">
        <v>172</v>
      </c>
      <c r="B748" s="267" t="s">
        <v>172</v>
      </c>
      <c r="C748" s="268" t="s">
        <v>172</v>
      </c>
      <c r="D748" s="98" t="s">
        <v>89</v>
      </c>
      <c r="E748" s="54">
        <v>5001078664</v>
      </c>
      <c r="F748" s="56">
        <v>24</v>
      </c>
      <c r="G748" s="54" t="s">
        <v>19</v>
      </c>
      <c r="H748" s="54" t="s">
        <v>84</v>
      </c>
      <c r="I748" s="54">
        <v>20</v>
      </c>
      <c r="J748" s="57">
        <v>2580</v>
      </c>
      <c r="K748" s="57">
        <v>2790</v>
      </c>
      <c r="L748" s="57">
        <v>2170</v>
      </c>
      <c r="M748" s="57">
        <v>1930</v>
      </c>
      <c r="N748" s="57">
        <v>1700</v>
      </c>
      <c r="O748" s="57">
        <v>1670</v>
      </c>
      <c r="P748" s="57">
        <v>1410</v>
      </c>
      <c r="Q748" s="57">
        <v>1570</v>
      </c>
      <c r="R748" s="57">
        <v>1840</v>
      </c>
      <c r="S748" s="57">
        <v>1950</v>
      </c>
      <c r="T748" s="57">
        <v>2500</v>
      </c>
      <c r="U748" s="57">
        <v>1820</v>
      </c>
    </row>
    <row r="749" spans="1:21" x14ac:dyDescent="0.2">
      <c r="A749" s="266" t="s">
        <v>172</v>
      </c>
      <c r="B749" s="267" t="s">
        <v>172</v>
      </c>
      <c r="C749" s="268" t="s">
        <v>172</v>
      </c>
      <c r="D749" s="98" t="s">
        <v>89</v>
      </c>
      <c r="E749" s="54">
        <v>5001082087</v>
      </c>
      <c r="F749" s="56">
        <v>24</v>
      </c>
      <c r="G749" s="54" t="s">
        <v>19</v>
      </c>
      <c r="H749" s="54" t="s">
        <v>84</v>
      </c>
      <c r="I749" s="54">
        <v>20</v>
      </c>
      <c r="J749" s="57">
        <v>1010</v>
      </c>
      <c r="K749" s="57">
        <v>890</v>
      </c>
      <c r="L749" s="57">
        <v>820</v>
      </c>
      <c r="M749" s="57">
        <v>750</v>
      </c>
      <c r="N749" s="57">
        <v>750</v>
      </c>
      <c r="O749" s="57">
        <v>650</v>
      </c>
      <c r="P749" s="57">
        <v>600</v>
      </c>
      <c r="Q749" s="57">
        <v>690</v>
      </c>
      <c r="R749" s="57">
        <v>700</v>
      </c>
      <c r="S749" s="57">
        <v>820</v>
      </c>
      <c r="T749" s="57">
        <v>850</v>
      </c>
      <c r="U749" s="57">
        <v>1020</v>
      </c>
    </row>
    <row r="750" spans="1:21" x14ac:dyDescent="0.2">
      <c r="A750" s="266" t="s">
        <v>172</v>
      </c>
      <c r="B750" s="267" t="s">
        <v>172</v>
      </c>
      <c r="C750" s="268" t="s">
        <v>172</v>
      </c>
      <c r="D750" s="98" t="s">
        <v>89</v>
      </c>
      <c r="E750" s="54">
        <v>5001101523</v>
      </c>
      <c r="F750" s="56">
        <v>24</v>
      </c>
      <c r="G750" s="54" t="s">
        <v>19</v>
      </c>
      <c r="H750" s="54" t="s">
        <v>84</v>
      </c>
      <c r="I750" s="54">
        <v>20</v>
      </c>
      <c r="J750" s="57">
        <v>765</v>
      </c>
      <c r="K750" s="57">
        <v>660</v>
      </c>
      <c r="L750" s="57">
        <v>600</v>
      </c>
      <c r="M750" s="57">
        <v>526</v>
      </c>
      <c r="N750" s="57">
        <v>500</v>
      </c>
      <c r="O750" s="57">
        <v>431</v>
      </c>
      <c r="P750" s="57">
        <v>384</v>
      </c>
      <c r="Q750" s="57">
        <v>446</v>
      </c>
      <c r="R750" s="57">
        <v>0</v>
      </c>
      <c r="S750" s="57">
        <v>0</v>
      </c>
      <c r="T750" s="57">
        <v>1708</v>
      </c>
      <c r="U750" s="57">
        <v>712</v>
      </c>
    </row>
    <row r="751" spans="1:21" x14ac:dyDescent="0.2">
      <c r="A751" s="266" t="s">
        <v>172</v>
      </c>
      <c r="B751" s="267" t="s">
        <v>172</v>
      </c>
      <c r="C751" s="268" t="s">
        <v>172</v>
      </c>
      <c r="D751" s="98" t="s">
        <v>89</v>
      </c>
      <c r="E751" s="54">
        <v>5001107355</v>
      </c>
      <c r="F751" s="56">
        <v>24</v>
      </c>
      <c r="G751" s="54" t="s">
        <v>26</v>
      </c>
      <c r="H751" s="54" t="s">
        <v>84</v>
      </c>
      <c r="I751" s="54">
        <v>20</v>
      </c>
      <c r="J751" s="57">
        <v>611</v>
      </c>
      <c r="K751" s="57">
        <v>682</v>
      </c>
      <c r="L751" s="57">
        <v>688</v>
      </c>
      <c r="M751" s="57">
        <v>720</v>
      </c>
      <c r="N751" s="57">
        <v>760</v>
      </c>
      <c r="O751" s="57">
        <v>1004.567</v>
      </c>
      <c r="P751" s="57">
        <v>932.43299999999999</v>
      </c>
      <c r="Q751" s="57">
        <v>1238</v>
      </c>
      <c r="R751" s="57">
        <v>1295</v>
      </c>
      <c r="S751" s="57">
        <v>908</v>
      </c>
      <c r="T751" s="57">
        <v>787</v>
      </c>
      <c r="U751" s="57">
        <v>893</v>
      </c>
    </row>
    <row r="752" spans="1:21" x14ac:dyDescent="0.2">
      <c r="A752" s="266" t="s">
        <v>172</v>
      </c>
      <c r="B752" s="267" t="s">
        <v>172</v>
      </c>
      <c r="C752" s="268" t="s">
        <v>172</v>
      </c>
      <c r="D752" s="98" t="s">
        <v>89</v>
      </c>
      <c r="E752" s="54">
        <v>5001110413</v>
      </c>
      <c r="F752" s="56">
        <v>24</v>
      </c>
      <c r="G752" s="54" t="s">
        <v>26</v>
      </c>
      <c r="H752" s="54" t="s">
        <v>84</v>
      </c>
      <c r="I752" s="54">
        <v>20</v>
      </c>
      <c r="J752" s="57">
        <v>760</v>
      </c>
      <c r="K752" s="57">
        <v>840</v>
      </c>
      <c r="L752" s="57">
        <v>760</v>
      </c>
      <c r="M752" s="57">
        <v>770</v>
      </c>
      <c r="N752" s="57">
        <v>780</v>
      </c>
      <c r="O752" s="57">
        <v>840</v>
      </c>
      <c r="P752" s="57">
        <v>770</v>
      </c>
      <c r="Q752" s="57">
        <v>810</v>
      </c>
      <c r="R752" s="57">
        <v>860</v>
      </c>
      <c r="S752" s="57">
        <v>780</v>
      </c>
      <c r="T752" s="57">
        <v>830</v>
      </c>
      <c r="U752" s="57">
        <v>920</v>
      </c>
    </row>
    <row r="753" spans="1:21" x14ac:dyDescent="0.2">
      <c r="A753" s="266" t="s">
        <v>172</v>
      </c>
      <c r="B753" s="267" t="s">
        <v>172</v>
      </c>
      <c r="C753" s="268" t="s">
        <v>172</v>
      </c>
      <c r="D753" s="98" t="s">
        <v>89</v>
      </c>
      <c r="E753" s="54">
        <v>5001112993</v>
      </c>
      <c r="F753" s="56">
        <v>24</v>
      </c>
      <c r="G753" s="54" t="s">
        <v>19</v>
      </c>
      <c r="H753" s="54" t="s">
        <v>84</v>
      </c>
      <c r="I753" s="54">
        <v>20</v>
      </c>
      <c r="J753" s="57">
        <v>1670</v>
      </c>
      <c r="K753" s="57">
        <v>1600</v>
      </c>
      <c r="L753" s="57">
        <v>1360</v>
      </c>
      <c r="M753" s="57">
        <v>1070</v>
      </c>
      <c r="N753" s="57">
        <v>1050</v>
      </c>
      <c r="O753" s="57">
        <v>870</v>
      </c>
      <c r="P753" s="57">
        <v>780</v>
      </c>
      <c r="Q753" s="57">
        <v>900</v>
      </c>
      <c r="R753" s="57">
        <v>960</v>
      </c>
      <c r="S753" s="57">
        <v>1100</v>
      </c>
      <c r="T753" s="57">
        <v>1350</v>
      </c>
      <c r="U753" s="57">
        <v>1420</v>
      </c>
    </row>
    <row r="754" spans="1:21" x14ac:dyDescent="0.2">
      <c r="A754" s="266" t="s">
        <v>172</v>
      </c>
      <c r="B754" s="267" t="s">
        <v>172</v>
      </c>
      <c r="C754" s="268" t="s">
        <v>172</v>
      </c>
      <c r="D754" s="98" t="s">
        <v>89</v>
      </c>
      <c r="E754" s="54">
        <v>5001114868</v>
      </c>
      <c r="F754" s="56">
        <v>24</v>
      </c>
      <c r="G754" s="54" t="s">
        <v>19</v>
      </c>
      <c r="H754" s="54" t="s">
        <v>84</v>
      </c>
      <c r="I754" s="54">
        <v>20</v>
      </c>
      <c r="J754" s="57">
        <v>430</v>
      </c>
      <c r="K754" s="57">
        <v>387</v>
      </c>
      <c r="L754" s="57">
        <v>333</v>
      </c>
      <c r="M754" s="57">
        <v>280</v>
      </c>
      <c r="N754" s="57">
        <v>265</v>
      </c>
      <c r="O754" s="57">
        <v>236</v>
      </c>
      <c r="P754" s="57">
        <v>219</v>
      </c>
      <c r="Q754" s="57">
        <v>258</v>
      </c>
      <c r="R754" s="57">
        <v>254</v>
      </c>
      <c r="S754" s="57">
        <v>307</v>
      </c>
      <c r="T754" s="57">
        <v>416</v>
      </c>
      <c r="U754" s="57">
        <v>449</v>
      </c>
    </row>
    <row r="755" spans="1:21" x14ac:dyDescent="0.2">
      <c r="A755" s="266" t="s">
        <v>172</v>
      </c>
      <c r="B755" s="267" t="s">
        <v>172</v>
      </c>
      <c r="C755" s="268" t="s">
        <v>172</v>
      </c>
      <c r="D755" s="98" t="s">
        <v>89</v>
      </c>
      <c r="E755" s="54">
        <v>5001126851</v>
      </c>
      <c r="F755" s="56">
        <v>24</v>
      </c>
      <c r="G755" s="54" t="s">
        <v>26</v>
      </c>
      <c r="H755" s="54" t="s">
        <v>84</v>
      </c>
      <c r="I755" s="54">
        <v>20</v>
      </c>
      <c r="J755" s="57">
        <v>3720</v>
      </c>
      <c r="K755" s="57">
        <v>3920</v>
      </c>
      <c r="L755" s="57">
        <v>3190</v>
      </c>
      <c r="M755" s="57">
        <v>2830</v>
      </c>
      <c r="N755" s="57">
        <v>2510</v>
      </c>
      <c r="O755" s="57">
        <v>2470</v>
      </c>
      <c r="P755" s="57">
        <v>2080</v>
      </c>
      <c r="Q755" s="57">
        <v>2370</v>
      </c>
      <c r="R755" s="57">
        <v>2900</v>
      </c>
      <c r="S755" s="57">
        <v>3120</v>
      </c>
      <c r="T755" s="57">
        <v>3730</v>
      </c>
      <c r="U755" s="57">
        <v>4040</v>
      </c>
    </row>
    <row r="756" spans="1:21" x14ac:dyDescent="0.2">
      <c r="A756" s="266" t="s">
        <v>172</v>
      </c>
      <c r="B756" s="267" t="s">
        <v>172</v>
      </c>
      <c r="C756" s="268" t="s">
        <v>172</v>
      </c>
      <c r="D756" s="98" t="s">
        <v>89</v>
      </c>
      <c r="E756" s="54">
        <v>5001130808</v>
      </c>
      <c r="F756" s="55">
        <v>25</v>
      </c>
      <c r="G756" s="54" t="s">
        <v>25</v>
      </c>
      <c r="H756" s="54" t="s">
        <v>84</v>
      </c>
      <c r="I756" s="54">
        <v>20</v>
      </c>
      <c r="J756" s="57">
        <v>17480</v>
      </c>
      <c r="K756" s="57">
        <v>19760</v>
      </c>
      <c r="L756" s="57">
        <v>20080</v>
      </c>
      <c r="M756" s="57">
        <v>14200</v>
      </c>
      <c r="N756" s="57">
        <v>13000</v>
      </c>
      <c r="O756" s="57">
        <v>11080</v>
      </c>
      <c r="P756" s="57">
        <v>9440</v>
      </c>
      <c r="Q756" s="57">
        <v>8560</v>
      </c>
      <c r="R756" s="57">
        <v>5320</v>
      </c>
      <c r="S756" s="57">
        <v>6520</v>
      </c>
      <c r="T756" s="57">
        <v>13360</v>
      </c>
      <c r="U756" s="57">
        <v>15080</v>
      </c>
    </row>
    <row r="757" spans="1:21" x14ac:dyDescent="0.2">
      <c r="A757" s="266" t="s">
        <v>172</v>
      </c>
      <c r="B757" s="267" t="s">
        <v>172</v>
      </c>
      <c r="C757" s="268" t="s">
        <v>172</v>
      </c>
      <c r="D757" s="98" t="s">
        <v>89</v>
      </c>
      <c r="E757" s="54">
        <v>5001140134</v>
      </c>
      <c r="F757" s="56">
        <v>24</v>
      </c>
      <c r="G757" s="54" t="s">
        <v>26</v>
      </c>
      <c r="H757" s="54" t="s">
        <v>84</v>
      </c>
      <c r="I757" s="54">
        <v>20</v>
      </c>
      <c r="J757" s="57">
        <v>2778</v>
      </c>
      <c r="K757" s="57">
        <v>2398</v>
      </c>
      <c r="L757" s="57">
        <v>2206</v>
      </c>
      <c r="M757" s="57">
        <v>1949</v>
      </c>
      <c r="N757" s="57">
        <v>1900</v>
      </c>
      <c r="O757" s="57">
        <v>1596</v>
      </c>
      <c r="P757" s="57">
        <v>1442</v>
      </c>
      <c r="Q757" s="57">
        <v>1670</v>
      </c>
      <c r="R757" s="57">
        <v>1760</v>
      </c>
      <c r="S757" s="57">
        <v>2149</v>
      </c>
      <c r="T757" s="57">
        <v>2322</v>
      </c>
      <c r="U757" s="57">
        <v>2784</v>
      </c>
    </row>
    <row r="758" spans="1:21" x14ac:dyDescent="0.2">
      <c r="A758" s="266" t="s">
        <v>172</v>
      </c>
      <c r="B758" s="267" t="s">
        <v>172</v>
      </c>
      <c r="C758" s="268" t="s">
        <v>172</v>
      </c>
      <c r="D758" s="98" t="s">
        <v>89</v>
      </c>
      <c r="E758" s="54">
        <v>5001146764</v>
      </c>
      <c r="F758" s="56">
        <v>24</v>
      </c>
      <c r="G758" s="54" t="s">
        <v>26</v>
      </c>
      <c r="H758" s="54" t="s">
        <v>84</v>
      </c>
      <c r="I758" s="54">
        <v>20</v>
      </c>
      <c r="J758" s="57">
        <v>630</v>
      </c>
      <c r="K758" s="57">
        <v>550</v>
      </c>
      <c r="L758" s="57">
        <v>480</v>
      </c>
      <c r="M758" s="57">
        <v>420</v>
      </c>
      <c r="N758" s="57">
        <v>410</v>
      </c>
      <c r="O758" s="57">
        <v>350</v>
      </c>
      <c r="P758" s="57">
        <v>320</v>
      </c>
      <c r="Q758" s="57">
        <v>377</v>
      </c>
      <c r="R758" s="57">
        <v>390</v>
      </c>
      <c r="S758" s="57">
        <v>452</v>
      </c>
      <c r="T758" s="57">
        <v>569</v>
      </c>
      <c r="U758" s="57">
        <v>623</v>
      </c>
    </row>
    <row r="759" spans="1:21" x14ac:dyDescent="0.2">
      <c r="A759" s="266" t="s">
        <v>172</v>
      </c>
      <c r="B759" s="267" t="s">
        <v>172</v>
      </c>
      <c r="C759" s="268" t="s">
        <v>172</v>
      </c>
      <c r="D759" s="98" t="s">
        <v>89</v>
      </c>
      <c r="E759" s="54">
        <v>5001151625</v>
      </c>
      <c r="F759" s="56">
        <v>24</v>
      </c>
      <c r="G759" s="54" t="s">
        <v>19</v>
      </c>
      <c r="H759" s="54" t="s">
        <v>84</v>
      </c>
      <c r="I759" s="54">
        <v>20</v>
      </c>
      <c r="J759" s="57">
        <v>4267</v>
      </c>
      <c r="K759" s="57">
        <v>4523</v>
      </c>
      <c r="L759" s="57">
        <v>3485</v>
      </c>
      <c r="M759" s="57">
        <v>3037</v>
      </c>
      <c r="N759" s="57">
        <v>2600</v>
      </c>
      <c r="O759" s="57">
        <v>2489</v>
      </c>
      <c r="P759" s="57">
        <v>2104</v>
      </c>
      <c r="Q759" s="57">
        <v>2283</v>
      </c>
      <c r="R759" s="57">
        <v>2637</v>
      </c>
      <c r="S759" s="57">
        <v>2813</v>
      </c>
      <c r="T759" s="57">
        <v>3489</v>
      </c>
      <c r="U759" s="57">
        <v>3702</v>
      </c>
    </row>
    <row r="760" spans="1:21" x14ac:dyDescent="0.2">
      <c r="A760" s="266" t="s">
        <v>172</v>
      </c>
      <c r="B760" s="267" t="s">
        <v>172</v>
      </c>
      <c r="C760" s="268" t="s">
        <v>172</v>
      </c>
      <c r="D760" s="98" t="s">
        <v>89</v>
      </c>
      <c r="E760" s="54">
        <v>5001163246</v>
      </c>
      <c r="F760" s="56">
        <v>24</v>
      </c>
      <c r="G760" s="54" t="s">
        <v>26</v>
      </c>
      <c r="H760" s="54" t="s">
        <v>84</v>
      </c>
      <c r="I760" s="54">
        <v>20</v>
      </c>
      <c r="J760" s="57">
        <v>180</v>
      </c>
      <c r="K760" s="57">
        <v>260</v>
      </c>
      <c r="L760" s="57">
        <v>190</v>
      </c>
      <c r="M760" s="57">
        <v>160</v>
      </c>
      <c r="N760" s="57">
        <v>140</v>
      </c>
      <c r="O760" s="57">
        <v>130</v>
      </c>
      <c r="P760" s="57">
        <v>110</v>
      </c>
      <c r="Q760" s="57">
        <v>120</v>
      </c>
      <c r="R760" s="57">
        <v>120</v>
      </c>
      <c r="S760" s="57">
        <v>100</v>
      </c>
      <c r="T760" s="57">
        <v>130</v>
      </c>
      <c r="U760" s="57">
        <v>140</v>
      </c>
    </row>
    <row r="761" spans="1:21" x14ac:dyDescent="0.2">
      <c r="A761" s="266" t="s">
        <v>172</v>
      </c>
      <c r="B761" s="267" t="s">
        <v>172</v>
      </c>
      <c r="C761" s="268" t="s">
        <v>172</v>
      </c>
      <c r="D761" s="98" t="s">
        <v>89</v>
      </c>
      <c r="E761" s="54">
        <v>5001165829</v>
      </c>
      <c r="F761" s="56">
        <v>24</v>
      </c>
      <c r="G761" s="54" t="s">
        <v>26</v>
      </c>
      <c r="H761" s="54" t="s">
        <v>84</v>
      </c>
      <c r="I761" s="54">
        <v>20</v>
      </c>
      <c r="J761" s="57">
        <v>592</v>
      </c>
      <c r="K761" s="57">
        <v>456</v>
      </c>
      <c r="L761" s="57">
        <v>437</v>
      </c>
      <c r="M761" s="57">
        <v>316</v>
      </c>
      <c r="N761" s="57">
        <v>633</v>
      </c>
      <c r="O761" s="57">
        <v>269</v>
      </c>
      <c r="P761" s="57">
        <v>268</v>
      </c>
      <c r="Q761" s="57">
        <v>275</v>
      </c>
      <c r="R761" s="57">
        <v>260</v>
      </c>
      <c r="S761" s="57">
        <v>311</v>
      </c>
      <c r="T761" s="57">
        <v>474</v>
      </c>
      <c r="U761" s="57">
        <v>555</v>
      </c>
    </row>
    <row r="762" spans="1:21" x14ac:dyDescent="0.2">
      <c r="A762" s="266" t="s">
        <v>172</v>
      </c>
      <c r="B762" s="267" t="s">
        <v>172</v>
      </c>
      <c r="C762" s="268" t="s">
        <v>172</v>
      </c>
      <c r="D762" s="98" t="s">
        <v>89</v>
      </c>
      <c r="E762" s="54">
        <v>5001185020</v>
      </c>
      <c r="F762" s="55">
        <v>31</v>
      </c>
      <c r="G762" s="54" t="s">
        <v>23</v>
      </c>
      <c r="H762" s="54" t="s">
        <v>84</v>
      </c>
      <c r="I762" s="54">
        <v>20</v>
      </c>
      <c r="J762" s="57">
        <v>7800</v>
      </c>
      <c r="K762" s="57">
        <v>7800</v>
      </c>
      <c r="L762" s="57">
        <v>7500</v>
      </c>
      <c r="M762" s="57">
        <v>6900</v>
      </c>
      <c r="N762" s="57">
        <v>6900</v>
      </c>
      <c r="O762" s="57">
        <v>5400</v>
      </c>
      <c r="P762" s="57">
        <v>6000</v>
      </c>
      <c r="Q762" s="57">
        <v>7200</v>
      </c>
      <c r="R762" s="57">
        <v>7200</v>
      </c>
      <c r="S762" s="57">
        <v>7200</v>
      </c>
      <c r="T762" s="57">
        <v>4200</v>
      </c>
      <c r="U762" s="57">
        <v>2700</v>
      </c>
    </row>
    <row r="763" spans="1:21" x14ac:dyDescent="0.2">
      <c r="A763" s="266" t="s">
        <v>172</v>
      </c>
      <c r="B763" s="267" t="s">
        <v>172</v>
      </c>
      <c r="C763" s="268" t="s">
        <v>172</v>
      </c>
      <c r="D763" s="98" t="s">
        <v>89</v>
      </c>
      <c r="E763" s="54">
        <v>5001198915</v>
      </c>
      <c r="F763" s="56">
        <v>24</v>
      </c>
      <c r="G763" s="54" t="s">
        <v>26</v>
      </c>
      <c r="H763" s="54" t="s">
        <v>84</v>
      </c>
      <c r="I763" s="54">
        <v>20</v>
      </c>
      <c r="J763" s="57">
        <v>2506</v>
      </c>
      <c r="K763" s="57">
        <v>2602</v>
      </c>
      <c r="L763" s="57">
        <v>2043</v>
      </c>
      <c r="M763" s="57">
        <v>1930</v>
      </c>
      <c r="N763" s="57">
        <v>1717</v>
      </c>
      <c r="O763" s="57">
        <v>1637</v>
      </c>
      <c r="P763" s="57">
        <v>1336</v>
      </c>
      <c r="Q763" s="57">
        <v>1461</v>
      </c>
      <c r="R763" s="57">
        <v>1701</v>
      </c>
      <c r="S763" s="57">
        <v>1824</v>
      </c>
      <c r="T763" s="57">
        <v>2211</v>
      </c>
      <c r="U763" s="57">
        <v>2735</v>
      </c>
    </row>
    <row r="764" spans="1:21" x14ac:dyDescent="0.2">
      <c r="A764" s="266" t="s">
        <v>172</v>
      </c>
      <c r="B764" s="267" t="s">
        <v>172</v>
      </c>
      <c r="C764" s="268" t="s">
        <v>172</v>
      </c>
      <c r="D764" s="98" t="s">
        <v>89</v>
      </c>
      <c r="E764" s="54">
        <v>5001200345</v>
      </c>
      <c r="F764" s="56">
        <v>24</v>
      </c>
      <c r="G764" s="54" t="s">
        <v>26</v>
      </c>
      <c r="H764" s="54" t="s">
        <v>84</v>
      </c>
      <c r="I764" s="54">
        <v>20</v>
      </c>
      <c r="J764" s="57">
        <v>1390</v>
      </c>
      <c r="K764" s="57">
        <v>1920</v>
      </c>
      <c r="L764" s="57">
        <v>1950</v>
      </c>
      <c r="M764" s="57">
        <v>1770</v>
      </c>
      <c r="N764" s="57">
        <v>1500</v>
      </c>
      <c r="O764" s="57">
        <v>1400</v>
      </c>
      <c r="P764" s="57">
        <v>1620</v>
      </c>
      <c r="Q764" s="57">
        <v>1360</v>
      </c>
      <c r="R764" s="57">
        <v>1410</v>
      </c>
      <c r="S764" s="57">
        <v>1380</v>
      </c>
      <c r="T764" s="57">
        <v>1440</v>
      </c>
      <c r="U764" s="57">
        <v>1660</v>
      </c>
    </row>
    <row r="765" spans="1:21" x14ac:dyDescent="0.2">
      <c r="A765" s="266" t="s">
        <v>172</v>
      </c>
      <c r="B765" s="267" t="s">
        <v>172</v>
      </c>
      <c r="C765" s="268" t="s">
        <v>172</v>
      </c>
      <c r="D765" s="98" t="s">
        <v>89</v>
      </c>
      <c r="E765" s="54">
        <v>5001206961</v>
      </c>
      <c r="F765" s="56">
        <v>24</v>
      </c>
      <c r="G765" s="54" t="s">
        <v>26</v>
      </c>
      <c r="H765" s="54" t="s">
        <v>84</v>
      </c>
      <c r="I765" s="54">
        <v>20</v>
      </c>
      <c r="J765" s="57">
        <v>4460</v>
      </c>
      <c r="K765" s="57">
        <v>3739</v>
      </c>
      <c r="L765" s="57">
        <v>2810</v>
      </c>
      <c r="M765" s="57"/>
      <c r="N765" s="57">
        <v>5530</v>
      </c>
      <c r="O765" s="57">
        <v>2650</v>
      </c>
      <c r="P765" s="57">
        <v>2460</v>
      </c>
      <c r="Q765" s="57">
        <v>2450</v>
      </c>
      <c r="R765" s="57">
        <v>2640</v>
      </c>
      <c r="S765" s="57">
        <v>2660</v>
      </c>
      <c r="T765" s="57">
        <v>2820</v>
      </c>
      <c r="U765" s="57">
        <v>3090</v>
      </c>
    </row>
    <row r="766" spans="1:21" x14ac:dyDescent="0.2">
      <c r="A766" s="266" t="s">
        <v>172</v>
      </c>
      <c r="B766" s="267" t="s">
        <v>172</v>
      </c>
      <c r="C766" s="268" t="s">
        <v>172</v>
      </c>
      <c r="D766" s="98" t="s">
        <v>89</v>
      </c>
      <c r="E766" s="54">
        <v>5001208474</v>
      </c>
      <c r="F766" s="56">
        <v>24</v>
      </c>
      <c r="G766" s="54" t="s">
        <v>26</v>
      </c>
      <c r="H766" s="54" t="s">
        <v>84</v>
      </c>
      <c r="I766" s="54">
        <v>20</v>
      </c>
      <c r="J766" s="57">
        <v>54</v>
      </c>
      <c r="K766" s="57">
        <v>48</v>
      </c>
      <c r="L766" s="57">
        <v>47</v>
      </c>
      <c r="M766" s="57">
        <v>49</v>
      </c>
      <c r="N766" s="57">
        <v>58</v>
      </c>
      <c r="O766" s="57">
        <v>62</v>
      </c>
      <c r="P766" s="57">
        <v>77</v>
      </c>
      <c r="Q766" s="57">
        <v>103</v>
      </c>
      <c r="R766" s="57">
        <v>97</v>
      </c>
      <c r="S766" s="57">
        <v>70</v>
      </c>
      <c r="T766" s="57">
        <v>68</v>
      </c>
      <c r="U766" s="57">
        <v>85</v>
      </c>
    </row>
    <row r="767" spans="1:21" x14ac:dyDescent="0.2">
      <c r="A767" s="266" t="s">
        <v>172</v>
      </c>
      <c r="B767" s="267" t="s">
        <v>172</v>
      </c>
      <c r="C767" s="268" t="s">
        <v>172</v>
      </c>
      <c r="D767" s="98" t="s">
        <v>89</v>
      </c>
      <c r="E767" s="54">
        <v>5001217275</v>
      </c>
      <c r="F767" s="56">
        <v>24</v>
      </c>
      <c r="G767" s="54" t="s">
        <v>19</v>
      </c>
      <c r="H767" s="54" t="s">
        <v>84</v>
      </c>
      <c r="I767" s="54">
        <v>20</v>
      </c>
      <c r="J767" s="57">
        <v>1243</v>
      </c>
      <c r="K767" s="57">
        <v>1336</v>
      </c>
      <c r="L767" s="57">
        <v>1060</v>
      </c>
      <c r="M767" s="57">
        <v>857</v>
      </c>
      <c r="N767" s="57">
        <v>741</v>
      </c>
      <c r="O767" s="57">
        <v>796</v>
      </c>
      <c r="P767" s="57">
        <v>673</v>
      </c>
      <c r="Q767" s="57">
        <v>723</v>
      </c>
      <c r="R767" s="57">
        <v>838</v>
      </c>
      <c r="S767" s="57">
        <v>906</v>
      </c>
      <c r="T767" s="57">
        <v>1123</v>
      </c>
      <c r="U767" s="57">
        <v>1226</v>
      </c>
    </row>
    <row r="768" spans="1:21" x14ac:dyDescent="0.2">
      <c r="A768" s="266" t="s">
        <v>172</v>
      </c>
      <c r="B768" s="267" t="s">
        <v>172</v>
      </c>
      <c r="C768" s="268" t="s">
        <v>172</v>
      </c>
      <c r="D768" s="98" t="s">
        <v>89</v>
      </c>
      <c r="E768" s="54">
        <v>5001217469</v>
      </c>
      <c r="F768" s="56">
        <v>24</v>
      </c>
      <c r="G768" s="54" t="s">
        <v>19</v>
      </c>
      <c r="H768" s="54" t="s">
        <v>84</v>
      </c>
      <c r="I768" s="54">
        <v>20</v>
      </c>
      <c r="J768" s="57">
        <v>870</v>
      </c>
      <c r="K768" s="57">
        <v>760</v>
      </c>
      <c r="L768" s="57">
        <v>700</v>
      </c>
      <c r="M768" s="57">
        <v>630</v>
      </c>
      <c r="N768" s="57">
        <v>620</v>
      </c>
      <c r="O768" s="57">
        <v>540</v>
      </c>
      <c r="P768" s="57">
        <v>520</v>
      </c>
      <c r="Q768" s="57">
        <v>600</v>
      </c>
      <c r="R768" s="57">
        <v>610</v>
      </c>
      <c r="S768" s="57">
        <v>660</v>
      </c>
      <c r="T768" s="57">
        <v>800</v>
      </c>
      <c r="U768" s="57">
        <v>840</v>
      </c>
    </row>
    <row r="769" spans="1:21" x14ac:dyDescent="0.2">
      <c r="A769" s="266" t="s">
        <v>172</v>
      </c>
      <c r="B769" s="267" t="s">
        <v>172</v>
      </c>
      <c r="C769" s="268" t="s">
        <v>172</v>
      </c>
      <c r="D769" s="98" t="s">
        <v>89</v>
      </c>
      <c r="E769" s="54">
        <v>5001218527</v>
      </c>
      <c r="F769" s="56">
        <v>24</v>
      </c>
      <c r="G769" s="54" t="s">
        <v>19</v>
      </c>
      <c r="H769" s="54" t="s">
        <v>84</v>
      </c>
      <c r="I769" s="54">
        <v>20</v>
      </c>
      <c r="J769" s="57">
        <v>590</v>
      </c>
      <c r="K769" s="57">
        <v>480</v>
      </c>
      <c r="L769" s="57">
        <v>460</v>
      </c>
      <c r="M769" s="57">
        <v>400</v>
      </c>
      <c r="N769" s="57">
        <v>400</v>
      </c>
      <c r="O769" s="57">
        <v>350</v>
      </c>
      <c r="P769" s="57">
        <v>320</v>
      </c>
      <c r="Q769" s="57">
        <v>380</v>
      </c>
      <c r="R769" s="57">
        <v>417</v>
      </c>
      <c r="S769" s="57">
        <v>441</v>
      </c>
      <c r="T769" s="57">
        <v>368</v>
      </c>
      <c r="U769" s="57">
        <v>375</v>
      </c>
    </row>
    <row r="770" spans="1:21" x14ac:dyDescent="0.2">
      <c r="A770" s="266" t="s">
        <v>172</v>
      </c>
      <c r="B770" s="267" t="s">
        <v>172</v>
      </c>
      <c r="C770" s="268" t="s">
        <v>172</v>
      </c>
      <c r="D770" s="98" t="s">
        <v>89</v>
      </c>
      <c r="E770" s="54">
        <v>5001224731</v>
      </c>
      <c r="F770" s="56">
        <v>24</v>
      </c>
      <c r="G770" s="54" t="s">
        <v>19</v>
      </c>
      <c r="H770" s="54" t="s">
        <v>84</v>
      </c>
      <c r="I770" s="54">
        <v>20</v>
      </c>
      <c r="J770" s="57">
        <v>1927</v>
      </c>
      <c r="K770" s="57">
        <v>1644</v>
      </c>
      <c r="L770" s="57">
        <v>1453</v>
      </c>
      <c r="M770" s="57">
        <v>1286</v>
      </c>
      <c r="N770" s="57">
        <v>1163</v>
      </c>
      <c r="O770" s="57">
        <v>1002</v>
      </c>
      <c r="P770" s="57">
        <v>905</v>
      </c>
      <c r="Q770" s="57">
        <v>1034</v>
      </c>
      <c r="R770" s="57">
        <v>1023</v>
      </c>
      <c r="S770" s="57">
        <v>1134</v>
      </c>
      <c r="T770" s="57">
        <v>1393</v>
      </c>
      <c r="U770" s="57">
        <v>1457</v>
      </c>
    </row>
    <row r="771" spans="1:21" x14ac:dyDescent="0.2">
      <c r="A771" s="266" t="s">
        <v>172</v>
      </c>
      <c r="B771" s="267" t="s">
        <v>172</v>
      </c>
      <c r="C771" s="268" t="s">
        <v>172</v>
      </c>
      <c r="D771" s="98" t="s">
        <v>89</v>
      </c>
      <c r="E771" s="54">
        <v>5001232800</v>
      </c>
      <c r="F771" s="56">
        <v>24</v>
      </c>
      <c r="G771" s="54" t="s">
        <v>19</v>
      </c>
      <c r="H771" s="54" t="s">
        <v>84</v>
      </c>
      <c r="I771" s="54">
        <v>20</v>
      </c>
      <c r="J771" s="57">
        <v>909</v>
      </c>
      <c r="K771" s="57">
        <v>777</v>
      </c>
      <c r="L771" s="57">
        <v>731</v>
      </c>
      <c r="M771" s="57">
        <v>663</v>
      </c>
      <c r="N771" s="57">
        <v>661</v>
      </c>
      <c r="O771" s="57">
        <v>572</v>
      </c>
      <c r="P771" s="57">
        <v>527</v>
      </c>
      <c r="Q771" s="57">
        <v>605</v>
      </c>
      <c r="R771" s="57">
        <v>618</v>
      </c>
      <c r="S771" s="57">
        <v>728</v>
      </c>
      <c r="T771" s="57">
        <v>755</v>
      </c>
      <c r="U771" s="57">
        <v>903</v>
      </c>
    </row>
    <row r="772" spans="1:21" x14ac:dyDescent="0.2">
      <c r="A772" s="266" t="s">
        <v>172</v>
      </c>
      <c r="B772" s="267" t="s">
        <v>172</v>
      </c>
      <c r="C772" s="268" t="s">
        <v>172</v>
      </c>
      <c r="D772" s="98" t="s">
        <v>89</v>
      </c>
      <c r="E772" s="54">
        <v>5001235077</v>
      </c>
      <c r="F772" s="56">
        <v>24</v>
      </c>
      <c r="G772" s="54" t="s">
        <v>26</v>
      </c>
      <c r="H772" s="54" t="s">
        <v>84</v>
      </c>
      <c r="I772" s="54">
        <v>20</v>
      </c>
      <c r="J772" s="57">
        <v>1887</v>
      </c>
      <c r="K772" s="57">
        <v>1644</v>
      </c>
      <c r="L772" s="57">
        <v>1472</v>
      </c>
      <c r="M772" s="57">
        <v>1281</v>
      </c>
      <c r="N772" s="57">
        <v>1214</v>
      </c>
      <c r="O772" s="57">
        <v>1010</v>
      </c>
      <c r="P772" s="57">
        <v>897</v>
      </c>
      <c r="Q772" s="57">
        <v>1045</v>
      </c>
      <c r="R772" s="57">
        <v>1119</v>
      </c>
      <c r="S772" s="57">
        <v>1390</v>
      </c>
      <c r="T772" s="57">
        <v>1549</v>
      </c>
      <c r="U772" s="57">
        <v>1869</v>
      </c>
    </row>
    <row r="773" spans="1:21" x14ac:dyDescent="0.2">
      <c r="A773" s="266" t="s">
        <v>172</v>
      </c>
      <c r="B773" s="267" t="s">
        <v>172</v>
      </c>
      <c r="C773" s="268" t="s">
        <v>172</v>
      </c>
      <c r="D773" s="98" t="s">
        <v>89</v>
      </c>
      <c r="E773" s="54">
        <v>5001237286</v>
      </c>
      <c r="F773" s="55">
        <v>26</v>
      </c>
      <c r="G773" s="54" t="s">
        <v>24</v>
      </c>
      <c r="H773" s="54" t="s">
        <v>84</v>
      </c>
      <c r="I773" s="54">
        <v>20</v>
      </c>
      <c r="J773" s="57">
        <v>10680</v>
      </c>
      <c r="K773" s="57">
        <v>12000</v>
      </c>
      <c r="L773" s="57">
        <v>22680</v>
      </c>
      <c r="M773" s="57">
        <v>30960</v>
      </c>
      <c r="N773" s="57">
        <v>25320</v>
      </c>
      <c r="O773" s="57">
        <v>21000</v>
      </c>
      <c r="P773" s="57">
        <v>19200</v>
      </c>
      <c r="Q773" s="57">
        <v>15600</v>
      </c>
      <c r="R773" s="57">
        <v>17640</v>
      </c>
      <c r="S773" s="57">
        <v>23640</v>
      </c>
      <c r="T773" s="57">
        <v>26520</v>
      </c>
      <c r="U773" s="57">
        <v>22200</v>
      </c>
    </row>
    <row r="774" spans="1:21" x14ac:dyDescent="0.2">
      <c r="A774" s="266" t="s">
        <v>172</v>
      </c>
      <c r="B774" s="267" t="s">
        <v>172</v>
      </c>
      <c r="C774" s="268" t="s">
        <v>172</v>
      </c>
      <c r="D774" s="98" t="s">
        <v>89</v>
      </c>
      <c r="E774" s="54">
        <v>5001242854</v>
      </c>
      <c r="F774" s="56">
        <v>24</v>
      </c>
      <c r="G774" s="54" t="s">
        <v>26</v>
      </c>
      <c r="H774" s="54" t="s">
        <v>84</v>
      </c>
      <c r="I774" s="54">
        <v>20</v>
      </c>
      <c r="J774" s="57">
        <v>138</v>
      </c>
      <c r="K774" s="57">
        <v>81</v>
      </c>
      <c r="L774" s="57">
        <v>168</v>
      </c>
      <c r="M774" s="57">
        <v>151</v>
      </c>
      <c r="N774" s="57">
        <v>71</v>
      </c>
      <c r="O774" s="57">
        <v>48</v>
      </c>
      <c r="P774" s="57">
        <v>66</v>
      </c>
      <c r="Q774" s="57">
        <v>58</v>
      </c>
      <c r="R774" s="57">
        <v>68</v>
      </c>
      <c r="S774" s="57">
        <v>45</v>
      </c>
      <c r="T774" s="57">
        <v>68</v>
      </c>
      <c r="U774" s="57">
        <v>53</v>
      </c>
    </row>
    <row r="775" spans="1:21" x14ac:dyDescent="0.2">
      <c r="A775" s="266" t="s">
        <v>172</v>
      </c>
      <c r="B775" s="267" t="s">
        <v>172</v>
      </c>
      <c r="C775" s="268" t="s">
        <v>172</v>
      </c>
      <c r="D775" s="98" t="s">
        <v>89</v>
      </c>
      <c r="E775" s="54">
        <v>5001244834</v>
      </c>
      <c r="F775" s="56">
        <v>24</v>
      </c>
      <c r="G775" s="54" t="s">
        <v>26</v>
      </c>
      <c r="H775" s="54" t="s">
        <v>84</v>
      </c>
      <c r="I775" s="54">
        <v>20</v>
      </c>
      <c r="J775" s="57">
        <v>2152</v>
      </c>
      <c r="K775" s="57">
        <v>1867</v>
      </c>
      <c r="L775" s="57">
        <v>1692</v>
      </c>
      <c r="M775" s="57">
        <v>1476</v>
      </c>
      <c r="N775" s="57">
        <v>1389</v>
      </c>
      <c r="O775" s="57">
        <v>1122</v>
      </c>
      <c r="P775" s="57">
        <v>993</v>
      </c>
      <c r="Q775" s="57">
        <v>1155</v>
      </c>
      <c r="R775" s="57">
        <v>1252</v>
      </c>
      <c r="S775" s="57">
        <v>1401</v>
      </c>
      <c r="T775" s="57">
        <v>1753</v>
      </c>
      <c r="U775" s="57">
        <v>1808</v>
      </c>
    </row>
    <row r="776" spans="1:21" x14ac:dyDescent="0.2">
      <c r="A776" s="266" t="s">
        <v>172</v>
      </c>
      <c r="B776" s="267" t="s">
        <v>172</v>
      </c>
      <c r="C776" s="268" t="s">
        <v>172</v>
      </c>
      <c r="D776" s="98" t="s">
        <v>89</v>
      </c>
      <c r="E776" s="54">
        <v>5001247833</v>
      </c>
      <c r="F776" s="56">
        <v>24</v>
      </c>
      <c r="G776" s="54" t="s">
        <v>26</v>
      </c>
      <c r="H776" s="54" t="s">
        <v>84</v>
      </c>
      <c r="I776" s="54">
        <v>20</v>
      </c>
      <c r="J776" s="57">
        <v>2441</v>
      </c>
      <c r="K776" s="57">
        <v>2119</v>
      </c>
      <c r="L776" s="57">
        <v>1890</v>
      </c>
      <c r="M776" s="57">
        <v>1713</v>
      </c>
      <c r="N776" s="57">
        <v>1648</v>
      </c>
      <c r="O776" s="57">
        <v>1422</v>
      </c>
      <c r="P776" s="57">
        <v>1293</v>
      </c>
      <c r="Q776" s="57">
        <v>1474</v>
      </c>
      <c r="R776" s="57">
        <v>1483</v>
      </c>
      <c r="S776" s="57">
        <v>1654</v>
      </c>
      <c r="T776" s="57">
        <v>2036</v>
      </c>
      <c r="U776" s="57">
        <v>2133</v>
      </c>
    </row>
    <row r="777" spans="1:21" x14ac:dyDescent="0.2">
      <c r="A777" s="266" t="s">
        <v>172</v>
      </c>
      <c r="B777" s="267" t="s">
        <v>172</v>
      </c>
      <c r="C777" s="268" t="s">
        <v>172</v>
      </c>
      <c r="D777" s="98" t="s">
        <v>89</v>
      </c>
      <c r="E777" s="54">
        <v>5001250571</v>
      </c>
      <c r="F777" s="56">
        <v>24</v>
      </c>
      <c r="G777" s="54" t="s">
        <v>26</v>
      </c>
      <c r="H777" s="54" t="s">
        <v>84</v>
      </c>
      <c r="I777" s="54">
        <v>20</v>
      </c>
      <c r="J777" s="57">
        <v>978</v>
      </c>
      <c r="K777" s="57">
        <v>1038</v>
      </c>
      <c r="L777" s="57">
        <v>839</v>
      </c>
      <c r="M777" s="57">
        <v>763</v>
      </c>
      <c r="N777" s="57">
        <v>672</v>
      </c>
      <c r="O777" s="57">
        <v>653</v>
      </c>
      <c r="P777" s="57">
        <v>537</v>
      </c>
      <c r="Q777" s="57">
        <v>589</v>
      </c>
      <c r="R777" s="57">
        <v>711</v>
      </c>
      <c r="S777" s="57">
        <v>771</v>
      </c>
      <c r="T777" s="57">
        <v>960</v>
      </c>
      <c r="U777" s="57">
        <v>1014</v>
      </c>
    </row>
    <row r="778" spans="1:21" x14ac:dyDescent="0.2">
      <c r="A778" s="266" t="s">
        <v>172</v>
      </c>
      <c r="B778" s="267" t="s">
        <v>172</v>
      </c>
      <c r="C778" s="268" t="s">
        <v>172</v>
      </c>
      <c r="D778" s="98" t="s">
        <v>89</v>
      </c>
      <c r="E778" s="54">
        <v>5001270609</v>
      </c>
      <c r="F778" s="56">
        <v>24</v>
      </c>
      <c r="G778" s="54" t="s">
        <v>26</v>
      </c>
      <c r="H778" s="54" t="s">
        <v>84</v>
      </c>
      <c r="I778" s="54">
        <v>20</v>
      </c>
      <c r="J778" s="57">
        <v>1800</v>
      </c>
      <c r="K778" s="57">
        <v>1479</v>
      </c>
      <c r="L778" s="57">
        <v>1301</v>
      </c>
      <c r="M778" s="57">
        <v>1124</v>
      </c>
      <c r="N778" s="57">
        <v>1115</v>
      </c>
      <c r="O778" s="57">
        <v>900</v>
      </c>
      <c r="P778" s="57">
        <v>794</v>
      </c>
      <c r="Q778" s="57">
        <v>922</v>
      </c>
      <c r="R778" s="57">
        <v>976</v>
      </c>
      <c r="S778" s="57">
        <v>1213</v>
      </c>
      <c r="T778" s="57">
        <v>1300</v>
      </c>
      <c r="U778" s="57">
        <v>1577</v>
      </c>
    </row>
    <row r="779" spans="1:21" x14ac:dyDescent="0.2">
      <c r="A779" s="266" t="s">
        <v>172</v>
      </c>
      <c r="B779" s="267" t="s">
        <v>172</v>
      </c>
      <c r="C779" s="268" t="s">
        <v>172</v>
      </c>
      <c r="D779" s="98" t="s">
        <v>89</v>
      </c>
      <c r="E779" s="54">
        <v>5001272381</v>
      </c>
      <c r="F779" s="56">
        <v>24</v>
      </c>
      <c r="G779" s="54" t="s">
        <v>26</v>
      </c>
      <c r="H779" s="54" t="s">
        <v>84</v>
      </c>
      <c r="I779" s="54">
        <v>20</v>
      </c>
      <c r="J779" s="57">
        <v>89</v>
      </c>
      <c r="K779" s="57">
        <v>96</v>
      </c>
      <c r="L779" s="57">
        <v>79</v>
      </c>
      <c r="M779" s="57">
        <v>68</v>
      </c>
      <c r="N779" s="57">
        <v>60</v>
      </c>
      <c r="O779" s="57">
        <v>56</v>
      </c>
      <c r="P779" s="57">
        <v>46</v>
      </c>
      <c r="Q779" s="57">
        <v>51</v>
      </c>
      <c r="R779" s="57">
        <v>61</v>
      </c>
      <c r="S779" s="57">
        <v>69</v>
      </c>
      <c r="T779" s="57">
        <v>83</v>
      </c>
      <c r="U779" s="57">
        <v>92</v>
      </c>
    </row>
    <row r="780" spans="1:21" x14ac:dyDescent="0.2">
      <c r="A780" s="266" t="s">
        <v>172</v>
      </c>
      <c r="B780" s="267" t="s">
        <v>172</v>
      </c>
      <c r="C780" s="268" t="s">
        <v>172</v>
      </c>
      <c r="D780" s="98" t="s">
        <v>89</v>
      </c>
      <c r="E780" s="54">
        <v>5001293095</v>
      </c>
      <c r="F780" s="56">
        <v>24</v>
      </c>
      <c r="G780" s="54" t="s">
        <v>26</v>
      </c>
      <c r="H780" s="54" t="s">
        <v>84</v>
      </c>
      <c r="I780" s="54">
        <v>20</v>
      </c>
      <c r="J780" s="57">
        <v>840</v>
      </c>
      <c r="K780" s="57">
        <v>910</v>
      </c>
      <c r="L780" s="57">
        <v>850</v>
      </c>
      <c r="M780" s="57">
        <v>810</v>
      </c>
      <c r="N780" s="57">
        <v>750</v>
      </c>
      <c r="O780" s="57">
        <v>770</v>
      </c>
      <c r="P780" s="57">
        <v>630</v>
      </c>
      <c r="Q780" s="57">
        <v>630</v>
      </c>
      <c r="R780" s="57">
        <v>680</v>
      </c>
      <c r="S780" s="57">
        <v>700</v>
      </c>
      <c r="T780" s="57">
        <v>840</v>
      </c>
      <c r="U780" s="57">
        <v>850</v>
      </c>
    </row>
    <row r="781" spans="1:21" x14ac:dyDescent="0.2">
      <c r="A781" s="266" t="s">
        <v>172</v>
      </c>
      <c r="B781" s="267" t="s">
        <v>172</v>
      </c>
      <c r="C781" s="268" t="s">
        <v>172</v>
      </c>
      <c r="D781" s="98" t="s">
        <v>89</v>
      </c>
      <c r="E781" s="54">
        <v>5001300101</v>
      </c>
      <c r="F781" s="56">
        <v>24</v>
      </c>
      <c r="G781" s="54" t="s">
        <v>26</v>
      </c>
      <c r="H781" s="54" t="s">
        <v>84</v>
      </c>
      <c r="I781" s="54">
        <v>20</v>
      </c>
      <c r="J781" s="57">
        <v>1630</v>
      </c>
      <c r="K781" s="57">
        <v>1420</v>
      </c>
      <c r="L781" s="57">
        <v>1270</v>
      </c>
      <c r="M781" s="57">
        <v>1130</v>
      </c>
      <c r="N781" s="57">
        <v>1060</v>
      </c>
      <c r="O781" s="57">
        <v>860</v>
      </c>
      <c r="P781" s="57">
        <v>760</v>
      </c>
      <c r="Q781" s="57">
        <v>880</v>
      </c>
      <c r="R781" s="57">
        <v>940</v>
      </c>
      <c r="S781" s="57">
        <v>1060</v>
      </c>
      <c r="T781" s="57">
        <v>1350</v>
      </c>
      <c r="U781" s="57">
        <v>1420</v>
      </c>
    </row>
    <row r="782" spans="1:21" x14ac:dyDescent="0.2">
      <c r="A782" s="266" t="s">
        <v>172</v>
      </c>
      <c r="B782" s="267" t="s">
        <v>172</v>
      </c>
      <c r="C782" s="268" t="s">
        <v>172</v>
      </c>
      <c r="D782" s="98" t="s">
        <v>89</v>
      </c>
      <c r="E782" s="54">
        <v>5001300987</v>
      </c>
      <c r="F782" s="56">
        <v>24</v>
      </c>
      <c r="G782" s="54" t="s">
        <v>26</v>
      </c>
      <c r="H782" s="54" t="s">
        <v>84</v>
      </c>
      <c r="I782" s="54">
        <v>20</v>
      </c>
      <c r="J782" s="57">
        <v>1180</v>
      </c>
      <c r="K782" s="57">
        <v>1040</v>
      </c>
      <c r="L782" s="57">
        <v>940</v>
      </c>
      <c r="M782" s="57">
        <v>820</v>
      </c>
      <c r="N782" s="57">
        <v>770</v>
      </c>
      <c r="O782" s="57">
        <v>680</v>
      </c>
      <c r="P782" s="57">
        <v>600</v>
      </c>
      <c r="Q782" s="57">
        <v>640</v>
      </c>
      <c r="R782" s="57">
        <v>769</v>
      </c>
      <c r="S782" s="57">
        <v>869</v>
      </c>
      <c r="T782" s="57">
        <v>926</v>
      </c>
      <c r="U782" s="57">
        <v>973</v>
      </c>
    </row>
    <row r="783" spans="1:21" x14ac:dyDescent="0.2">
      <c r="A783" s="266" t="s">
        <v>172</v>
      </c>
      <c r="B783" s="267" t="s">
        <v>172</v>
      </c>
      <c r="C783" s="268" t="s">
        <v>172</v>
      </c>
      <c r="D783" s="98" t="s">
        <v>89</v>
      </c>
      <c r="E783" s="54">
        <v>5001307971</v>
      </c>
      <c r="F783" s="56">
        <v>24</v>
      </c>
      <c r="G783" s="54" t="s">
        <v>19</v>
      </c>
      <c r="H783" s="54" t="s">
        <v>84</v>
      </c>
      <c r="I783" s="54">
        <v>20</v>
      </c>
      <c r="J783" s="57">
        <v>1735</v>
      </c>
      <c r="K783" s="57">
        <v>1500</v>
      </c>
      <c r="L783" s="57">
        <v>1378</v>
      </c>
      <c r="M783" s="57">
        <v>1240</v>
      </c>
      <c r="N783" s="57">
        <v>1205</v>
      </c>
      <c r="O783" s="57">
        <v>1034</v>
      </c>
      <c r="P783" s="57">
        <v>940</v>
      </c>
      <c r="Q783" s="57">
        <v>1080</v>
      </c>
      <c r="R783" s="57">
        <v>1107</v>
      </c>
      <c r="S783" s="57">
        <v>1329</v>
      </c>
      <c r="T783" s="57">
        <v>1419</v>
      </c>
      <c r="U783" s="57">
        <v>1709</v>
      </c>
    </row>
    <row r="784" spans="1:21" x14ac:dyDescent="0.2">
      <c r="A784" s="266" t="s">
        <v>172</v>
      </c>
      <c r="B784" s="267" t="s">
        <v>172</v>
      </c>
      <c r="C784" s="268" t="s">
        <v>172</v>
      </c>
      <c r="D784" s="98" t="s">
        <v>89</v>
      </c>
      <c r="E784" s="54">
        <v>5001314568</v>
      </c>
      <c r="F784" s="55">
        <v>25</v>
      </c>
      <c r="G784" s="54" t="s">
        <v>25</v>
      </c>
      <c r="H784" s="54" t="s">
        <v>84</v>
      </c>
      <c r="I784" s="54">
        <v>20</v>
      </c>
      <c r="J784" s="57">
        <v>35480</v>
      </c>
      <c r="K784" s="57">
        <v>51240</v>
      </c>
      <c r="L784" s="57">
        <v>40400</v>
      </c>
      <c r="M784" s="57">
        <v>4720</v>
      </c>
      <c r="N784" s="57">
        <v>17840</v>
      </c>
      <c r="O784" s="57">
        <v>127800</v>
      </c>
      <c r="P784" s="57">
        <v>117320</v>
      </c>
      <c r="Q784" s="57">
        <v>142720</v>
      </c>
      <c r="R784" s="57">
        <v>143320</v>
      </c>
      <c r="S784" s="57">
        <v>116840</v>
      </c>
      <c r="T784" s="57">
        <v>3360</v>
      </c>
      <c r="U784" s="57">
        <v>5320</v>
      </c>
    </row>
    <row r="785" spans="1:21" x14ac:dyDescent="0.2">
      <c r="A785" s="266" t="s">
        <v>172</v>
      </c>
      <c r="B785" s="267" t="s">
        <v>172</v>
      </c>
      <c r="C785" s="268" t="s">
        <v>172</v>
      </c>
      <c r="D785" s="98" t="s">
        <v>89</v>
      </c>
      <c r="E785" s="54">
        <v>5001319292</v>
      </c>
      <c r="F785" s="56">
        <v>24</v>
      </c>
      <c r="G785" s="54" t="s">
        <v>26</v>
      </c>
      <c r="H785" s="54" t="s">
        <v>84</v>
      </c>
      <c r="I785" s="54">
        <v>20</v>
      </c>
      <c r="J785" s="57">
        <v>271</v>
      </c>
      <c r="K785" s="57">
        <v>301</v>
      </c>
      <c r="L785" s="57">
        <v>271</v>
      </c>
      <c r="M785" s="57">
        <v>259</v>
      </c>
      <c r="N785" s="57">
        <v>253</v>
      </c>
      <c r="O785" s="57">
        <v>262</v>
      </c>
      <c r="P785" s="57">
        <v>404</v>
      </c>
      <c r="Q785" s="57">
        <v>380</v>
      </c>
      <c r="R785" s="57">
        <v>419</v>
      </c>
      <c r="S785" s="57">
        <v>361</v>
      </c>
      <c r="T785" s="57">
        <v>328</v>
      </c>
      <c r="U785" s="57">
        <v>277</v>
      </c>
    </row>
    <row r="786" spans="1:21" x14ac:dyDescent="0.2">
      <c r="A786" s="266" t="s">
        <v>172</v>
      </c>
      <c r="B786" s="267" t="s">
        <v>172</v>
      </c>
      <c r="C786" s="268" t="s">
        <v>172</v>
      </c>
      <c r="D786" s="98" t="s">
        <v>89</v>
      </c>
      <c r="E786" s="54">
        <v>5001319424</v>
      </c>
      <c r="F786" s="56">
        <v>24</v>
      </c>
      <c r="G786" s="54" t="s">
        <v>26</v>
      </c>
      <c r="H786" s="54" t="s">
        <v>84</v>
      </c>
      <c r="I786" s="54">
        <v>20</v>
      </c>
      <c r="J786" s="57">
        <v>200</v>
      </c>
      <c r="K786" s="57">
        <v>170</v>
      </c>
      <c r="L786" s="57">
        <v>160</v>
      </c>
      <c r="M786" s="57">
        <v>130</v>
      </c>
      <c r="N786" s="57">
        <v>130</v>
      </c>
      <c r="O786" s="57">
        <v>110</v>
      </c>
      <c r="P786" s="57">
        <v>90</v>
      </c>
      <c r="Q786" s="57">
        <v>110</v>
      </c>
      <c r="R786" s="57">
        <v>118.68</v>
      </c>
      <c r="S786" s="57">
        <v>155.15</v>
      </c>
      <c r="T786" s="57">
        <v>146.16999999999999</v>
      </c>
      <c r="U786" s="57">
        <v>200</v>
      </c>
    </row>
    <row r="787" spans="1:21" x14ac:dyDescent="0.2">
      <c r="A787" s="266" t="s">
        <v>172</v>
      </c>
      <c r="B787" s="267" t="s">
        <v>172</v>
      </c>
      <c r="C787" s="268" t="s">
        <v>172</v>
      </c>
      <c r="D787" s="98" t="s">
        <v>89</v>
      </c>
      <c r="E787" s="54">
        <v>5001322419</v>
      </c>
      <c r="F787" s="56">
        <v>24</v>
      </c>
      <c r="G787" s="54" t="s">
        <v>26</v>
      </c>
      <c r="H787" s="54" t="s">
        <v>84</v>
      </c>
      <c r="I787" s="54">
        <v>20</v>
      </c>
      <c r="J787" s="57">
        <v>749</v>
      </c>
      <c r="K787" s="57">
        <v>890</v>
      </c>
      <c r="L787" s="57">
        <v>803</v>
      </c>
      <c r="M787" s="57">
        <v>744</v>
      </c>
      <c r="N787" s="57">
        <v>681</v>
      </c>
      <c r="O787" s="57">
        <v>693</v>
      </c>
      <c r="P787" s="57">
        <v>571</v>
      </c>
      <c r="Q787" s="57">
        <v>547</v>
      </c>
      <c r="R787" s="57">
        <v>605</v>
      </c>
      <c r="S787" s="57">
        <v>592</v>
      </c>
      <c r="T787" s="57">
        <v>737</v>
      </c>
      <c r="U787" s="57">
        <v>710</v>
      </c>
    </row>
    <row r="788" spans="1:21" x14ac:dyDescent="0.2">
      <c r="A788" s="266" t="s">
        <v>172</v>
      </c>
      <c r="B788" s="267" t="s">
        <v>172</v>
      </c>
      <c r="C788" s="268" t="s">
        <v>172</v>
      </c>
      <c r="D788" s="98" t="s">
        <v>89</v>
      </c>
      <c r="E788" s="54">
        <v>5001324739</v>
      </c>
      <c r="F788" s="56">
        <v>24</v>
      </c>
      <c r="G788" s="54" t="s">
        <v>26</v>
      </c>
      <c r="H788" s="54" t="s">
        <v>84</v>
      </c>
      <c r="I788" s="54">
        <v>20</v>
      </c>
      <c r="J788" s="57">
        <v>3450</v>
      </c>
      <c r="K788" s="57">
        <v>3600</v>
      </c>
      <c r="L788" s="57">
        <v>3630</v>
      </c>
      <c r="M788" s="57">
        <v>2960</v>
      </c>
      <c r="N788" s="57">
        <v>2840</v>
      </c>
      <c r="O788" s="57">
        <v>2350</v>
      </c>
      <c r="P788" s="57">
        <v>2240</v>
      </c>
      <c r="Q788" s="57">
        <v>2220</v>
      </c>
      <c r="R788" s="57">
        <v>2050</v>
      </c>
      <c r="S788" s="57">
        <v>2120</v>
      </c>
      <c r="T788" s="57">
        <v>2550</v>
      </c>
      <c r="U788" s="57">
        <v>3110</v>
      </c>
    </row>
    <row r="789" spans="1:21" x14ac:dyDescent="0.2">
      <c r="A789" s="266" t="s">
        <v>172</v>
      </c>
      <c r="B789" s="267" t="s">
        <v>172</v>
      </c>
      <c r="C789" s="268" t="s">
        <v>172</v>
      </c>
      <c r="D789" s="98" t="s">
        <v>89</v>
      </c>
      <c r="E789" s="54">
        <v>5001326837</v>
      </c>
      <c r="F789" s="56">
        <v>24</v>
      </c>
      <c r="G789" s="54" t="s">
        <v>26</v>
      </c>
      <c r="H789" s="54" t="s">
        <v>84</v>
      </c>
      <c r="I789" s="54">
        <v>20</v>
      </c>
      <c r="J789" s="57">
        <v>310</v>
      </c>
      <c r="K789" s="57">
        <v>320</v>
      </c>
      <c r="L789" s="57">
        <v>260</v>
      </c>
      <c r="M789" s="57">
        <v>230</v>
      </c>
      <c r="N789" s="57">
        <v>200</v>
      </c>
      <c r="O789" s="57">
        <v>190</v>
      </c>
      <c r="P789" s="57">
        <v>160</v>
      </c>
      <c r="Q789" s="57">
        <v>170</v>
      </c>
      <c r="R789" s="57">
        <v>210</v>
      </c>
      <c r="S789" s="57">
        <v>210</v>
      </c>
      <c r="T789" s="57">
        <v>280</v>
      </c>
      <c r="U789" s="57">
        <v>290</v>
      </c>
    </row>
    <row r="790" spans="1:21" x14ac:dyDescent="0.2">
      <c r="A790" s="266" t="s">
        <v>172</v>
      </c>
      <c r="B790" s="267" t="s">
        <v>172</v>
      </c>
      <c r="C790" s="268" t="s">
        <v>172</v>
      </c>
      <c r="D790" s="98" t="s">
        <v>89</v>
      </c>
      <c r="E790" s="54">
        <v>5001341597</v>
      </c>
      <c r="F790" s="56">
        <v>24</v>
      </c>
      <c r="G790" s="54" t="s">
        <v>26</v>
      </c>
      <c r="H790" s="54" t="s">
        <v>84</v>
      </c>
      <c r="I790" s="54">
        <v>20</v>
      </c>
      <c r="J790" s="57">
        <v>790</v>
      </c>
      <c r="K790" s="57">
        <v>850</v>
      </c>
      <c r="L790" s="57">
        <v>820</v>
      </c>
      <c r="M790" s="57">
        <v>850</v>
      </c>
      <c r="N790" s="57">
        <v>860</v>
      </c>
      <c r="O790" s="57">
        <v>990</v>
      </c>
      <c r="P790" s="57">
        <v>840</v>
      </c>
      <c r="Q790" s="57">
        <v>550</v>
      </c>
      <c r="R790" s="57">
        <v>620</v>
      </c>
      <c r="S790" s="57">
        <v>740</v>
      </c>
      <c r="T790" s="57">
        <v>800</v>
      </c>
      <c r="U790" s="57">
        <v>810</v>
      </c>
    </row>
    <row r="791" spans="1:21" x14ac:dyDescent="0.2">
      <c r="A791" s="266" t="s">
        <v>172</v>
      </c>
      <c r="B791" s="267" t="s">
        <v>172</v>
      </c>
      <c r="C791" s="268" t="s">
        <v>172</v>
      </c>
      <c r="D791" s="98" t="s">
        <v>89</v>
      </c>
      <c r="E791" s="54">
        <v>5001343404</v>
      </c>
      <c r="F791" s="56">
        <v>24</v>
      </c>
      <c r="G791" s="54" t="s">
        <v>19</v>
      </c>
      <c r="H791" s="54" t="s">
        <v>84</v>
      </c>
      <c r="I791" s="54">
        <v>20</v>
      </c>
      <c r="J791" s="57">
        <v>4105</v>
      </c>
      <c r="K791" s="57">
        <v>4348</v>
      </c>
      <c r="L791" s="57">
        <v>3489</v>
      </c>
      <c r="M791" s="57">
        <v>3017</v>
      </c>
      <c r="N791" s="57">
        <v>2694</v>
      </c>
      <c r="O791" s="57">
        <v>2621</v>
      </c>
      <c r="P791" s="57">
        <v>2166</v>
      </c>
      <c r="Q791" s="57">
        <v>2365</v>
      </c>
      <c r="R791" s="57">
        <v>2821</v>
      </c>
      <c r="S791" s="57">
        <v>2988</v>
      </c>
      <c r="T791" s="57">
        <v>3675</v>
      </c>
      <c r="U791" s="57">
        <v>3848</v>
      </c>
    </row>
    <row r="792" spans="1:21" x14ac:dyDescent="0.2">
      <c r="A792" s="266" t="s">
        <v>172</v>
      </c>
      <c r="B792" s="267" t="s">
        <v>172</v>
      </c>
      <c r="C792" s="268" t="s">
        <v>172</v>
      </c>
      <c r="D792" s="98" t="s">
        <v>89</v>
      </c>
      <c r="E792" s="54">
        <v>5001345771</v>
      </c>
      <c r="F792" s="55">
        <v>25</v>
      </c>
      <c r="G792" s="54" t="s">
        <v>25</v>
      </c>
      <c r="H792" s="54" t="s">
        <v>84</v>
      </c>
      <c r="I792" s="54">
        <v>20</v>
      </c>
      <c r="J792" s="57">
        <v>22640</v>
      </c>
      <c r="K792" s="57">
        <v>28560</v>
      </c>
      <c r="L792" s="57">
        <v>14000</v>
      </c>
      <c r="M792" s="57">
        <v>4960</v>
      </c>
      <c r="N792" s="57">
        <v>4440</v>
      </c>
      <c r="O792" s="57">
        <v>4800</v>
      </c>
      <c r="P792" s="57">
        <v>39840</v>
      </c>
      <c r="Q792" s="57">
        <v>30640</v>
      </c>
      <c r="R792" s="57">
        <v>37280</v>
      </c>
      <c r="S792" s="57">
        <v>8200</v>
      </c>
      <c r="T792" s="57">
        <v>27720</v>
      </c>
      <c r="U792" s="57">
        <v>30927.72</v>
      </c>
    </row>
    <row r="793" spans="1:21" x14ac:dyDescent="0.2">
      <c r="A793" s="266" t="s">
        <v>172</v>
      </c>
      <c r="B793" s="267" t="s">
        <v>172</v>
      </c>
      <c r="C793" s="268" t="s">
        <v>172</v>
      </c>
      <c r="D793" s="98" t="s">
        <v>89</v>
      </c>
      <c r="E793" s="54">
        <v>5001349097</v>
      </c>
      <c r="F793" s="56">
        <v>24</v>
      </c>
      <c r="G793" s="54" t="s">
        <v>19</v>
      </c>
      <c r="H793" s="54" t="s">
        <v>84</v>
      </c>
      <c r="I793" s="54">
        <v>20</v>
      </c>
      <c r="J793" s="57">
        <v>1000</v>
      </c>
      <c r="K793" s="57">
        <v>1022</v>
      </c>
      <c r="L793" s="57">
        <v>945</v>
      </c>
      <c r="M793" s="57">
        <v>770</v>
      </c>
      <c r="N793" s="57">
        <v>683</v>
      </c>
      <c r="O793" s="57">
        <v>601</v>
      </c>
      <c r="P793" s="57">
        <v>579</v>
      </c>
      <c r="Q793" s="57">
        <v>582</v>
      </c>
      <c r="R793" s="57">
        <v>695</v>
      </c>
      <c r="S793" s="57">
        <v>744</v>
      </c>
      <c r="T793" s="57">
        <v>880</v>
      </c>
      <c r="U793" s="57">
        <v>1078</v>
      </c>
    </row>
    <row r="794" spans="1:21" x14ac:dyDescent="0.2">
      <c r="A794" s="266" t="s">
        <v>172</v>
      </c>
      <c r="B794" s="267" t="s">
        <v>172</v>
      </c>
      <c r="C794" s="268" t="s">
        <v>172</v>
      </c>
      <c r="D794" s="98" t="s">
        <v>89</v>
      </c>
      <c r="E794" s="54">
        <v>5001359014</v>
      </c>
      <c r="F794" s="56">
        <v>24</v>
      </c>
      <c r="G794" s="54" t="s">
        <v>26</v>
      </c>
      <c r="H794" s="54" t="s">
        <v>84</v>
      </c>
      <c r="I794" s="54">
        <v>20</v>
      </c>
      <c r="J794" s="57">
        <v>1765</v>
      </c>
      <c r="K794" s="57">
        <v>1571.3789999999999</v>
      </c>
      <c r="L794" s="57">
        <v>1314.6210000000001</v>
      </c>
      <c r="M794" s="57">
        <v>1188</v>
      </c>
      <c r="N794" s="57">
        <v>1138</v>
      </c>
      <c r="O794" s="57">
        <v>919</v>
      </c>
      <c r="P794" s="57">
        <v>820</v>
      </c>
      <c r="Q794" s="57">
        <v>969</v>
      </c>
      <c r="R794" s="57">
        <v>1027</v>
      </c>
      <c r="S794" s="57">
        <v>1266</v>
      </c>
      <c r="T794" s="57">
        <v>1373</v>
      </c>
      <c r="U794" s="57">
        <v>1670</v>
      </c>
    </row>
    <row r="795" spans="1:21" x14ac:dyDescent="0.2">
      <c r="A795" s="266" t="s">
        <v>172</v>
      </c>
      <c r="B795" s="267" t="s">
        <v>172</v>
      </c>
      <c r="C795" s="268" t="s">
        <v>172</v>
      </c>
      <c r="D795" s="98" t="s">
        <v>89</v>
      </c>
      <c r="E795" s="54">
        <v>5001365908</v>
      </c>
      <c r="F795" s="55">
        <v>25</v>
      </c>
      <c r="G795" s="54" t="s">
        <v>25</v>
      </c>
      <c r="H795" s="54" t="s">
        <v>84</v>
      </c>
      <c r="I795" s="54">
        <v>20</v>
      </c>
      <c r="J795" s="57">
        <v>1360</v>
      </c>
      <c r="K795" s="57">
        <v>1760</v>
      </c>
      <c r="L795" s="57">
        <v>1680</v>
      </c>
      <c r="M795" s="57">
        <v>1320</v>
      </c>
      <c r="N795" s="57">
        <v>560</v>
      </c>
      <c r="O795" s="57">
        <v>360</v>
      </c>
      <c r="P795" s="57">
        <v>6960</v>
      </c>
      <c r="Q795" s="57">
        <v>16240</v>
      </c>
      <c r="R795" s="57">
        <v>23760</v>
      </c>
      <c r="S795" s="57">
        <v>17480</v>
      </c>
      <c r="T795" s="57">
        <v>95240</v>
      </c>
      <c r="U795" s="57">
        <v>21400</v>
      </c>
    </row>
    <row r="796" spans="1:21" x14ac:dyDescent="0.2">
      <c r="A796" s="266" t="s">
        <v>172</v>
      </c>
      <c r="B796" s="267" t="s">
        <v>172</v>
      </c>
      <c r="C796" s="268" t="s">
        <v>172</v>
      </c>
      <c r="D796" s="98" t="s">
        <v>89</v>
      </c>
      <c r="E796" s="54">
        <v>5001374754</v>
      </c>
      <c r="F796" s="55">
        <v>25</v>
      </c>
      <c r="G796" s="54" t="s">
        <v>25</v>
      </c>
      <c r="H796" s="54" t="s">
        <v>84</v>
      </c>
      <c r="I796" s="54">
        <v>20</v>
      </c>
      <c r="J796" s="57">
        <v>35200</v>
      </c>
      <c r="K796" s="57">
        <v>33120</v>
      </c>
      <c r="L796" s="57">
        <v>31840</v>
      </c>
      <c r="M796" s="57">
        <v>30680</v>
      </c>
      <c r="N796" s="57">
        <v>28400</v>
      </c>
      <c r="O796" s="57">
        <v>54480</v>
      </c>
      <c r="P796" s="57">
        <v>70720</v>
      </c>
      <c r="Q796" s="57">
        <v>79440</v>
      </c>
      <c r="R796" s="57">
        <v>86480</v>
      </c>
      <c r="S796" s="57">
        <v>60400</v>
      </c>
      <c r="T796" s="57">
        <v>15480</v>
      </c>
      <c r="U796" s="57">
        <v>23080</v>
      </c>
    </row>
    <row r="797" spans="1:21" x14ac:dyDescent="0.2">
      <c r="A797" s="266" t="s">
        <v>172</v>
      </c>
      <c r="B797" s="267" t="s">
        <v>172</v>
      </c>
      <c r="C797" s="268" t="s">
        <v>172</v>
      </c>
      <c r="D797" s="98" t="s">
        <v>89</v>
      </c>
      <c r="E797" s="54">
        <v>5001377997</v>
      </c>
      <c r="F797" s="56">
        <v>24</v>
      </c>
      <c r="G797" s="54" t="s">
        <v>26</v>
      </c>
      <c r="H797" s="54" t="s">
        <v>84</v>
      </c>
      <c r="I797" s="54">
        <v>20</v>
      </c>
      <c r="J797" s="57">
        <v>1120</v>
      </c>
      <c r="K797" s="57">
        <v>950</v>
      </c>
      <c r="L797" s="57">
        <v>1020</v>
      </c>
      <c r="M797" s="57">
        <v>960</v>
      </c>
      <c r="N797" s="57">
        <v>960</v>
      </c>
      <c r="O797" s="57">
        <v>840</v>
      </c>
      <c r="P797" s="57">
        <v>780</v>
      </c>
      <c r="Q797" s="57">
        <v>833</v>
      </c>
      <c r="R797" s="57">
        <v>831</v>
      </c>
      <c r="S797" s="57">
        <v>889</v>
      </c>
      <c r="T797" s="57">
        <v>1106</v>
      </c>
      <c r="U797" s="57">
        <v>1123</v>
      </c>
    </row>
    <row r="798" spans="1:21" x14ac:dyDescent="0.2">
      <c r="A798" s="266" t="s">
        <v>172</v>
      </c>
      <c r="B798" s="267" t="s">
        <v>172</v>
      </c>
      <c r="C798" s="268" t="s">
        <v>172</v>
      </c>
      <c r="D798" s="98" t="s">
        <v>89</v>
      </c>
      <c r="E798" s="54">
        <v>5001379987</v>
      </c>
      <c r="F798" s="56">
        <v>24</v>
      </c>
      <c r="G798" s="54" t="s">
        <v>26</v>
      </c>
      <c r="H798" s="54" t="s">
        <v>84</v>
      </c>
      <c r="I798" s="54">
        <v>20</v>
      </c>
      <c r="J798" s="57"/>
      <c r="K798" s="57"/>
      <c r="L798" s="57"/>
      <c r="M798" s="57"/>
      <c r="N798" s="57">
        <v>1</v>
      </c>
      <c r="O798" s="57">
        <v>67</v>
      </c>
      <c r="P798" s="57">
        <v>94</v>
      </c>
      <c r="Q798" s="57">
        <v>178</v>
      </c>
      <c r="R798" s="57">
        <v>154</v>
      </c>
      <c r="S798" s="57">
        <v>55</v>
      </c>
      <c r="T798" s="57">
        <v>15</v>
      </c>
      <c r="U798" s="57">
        <v>7</v>
      </c>
    </row>
    <row r="799" spans="1:21" x14ac:dyDescent="0.2">
      <c r="A799" s="266" t="s">
        <v>172</v>
      </c>
      <c r="B799" s="267" t="s">
        <v>172</v>
      </c>
      <c r="C799" s="268" t="s">
        <v>172</v>
      </c>
      <c r="D799" s="98" t="s">
        <v>89</v>
      </c>
      <c r="E799" s="54">
        <v>5001403157</v>
      </c>
      <c r="F799" s="56">
        <v>24</v>
      </c>
      <c r="G799" s="54" t="s">
        <v>26</v>
      </c>
      <c r="H799" s="54" t="s">
        <v>84</v>
      </c>
      <c r="I799" s="54">
        <v>20</v>
      </c>
      <c r="J799" s="57">
        <v>1066</v>
      </c>
      <c r="K799" s="57">
        <v>986</v>
      </c>
      <c r="L799" s="57">
        <v>888</v>
      </c>
      <c r="M799" s="57">
        <v>869</v>
      </c>
      <c r="N799" s="57">
        <v>883</v>
      </c>
      <c r="O799" s="57">
        <v>717</v>
      </c>
      <c r="P799" s="57">
        <v>635</v>
      </c>
      <c r="Q799" s="57">
        <v>765</v>
      </c>
      <c r="R799" s="57">
        <v>780</v>
      </c>
      <c r="S799" s="57">
        <v>882</v>
      </c>
      <c r="T799" s="57">
        <v>889</v>
      </c>
      <c r="U799" s="57">
        <v>1034</v>
      </c>
    </row>
    <row r="800" spans="1:21" x14ac:dyDescent="0.2">
      <c r="A800" s="266" t="s">
        <v>172</v>
      </c>
      <c r="B800" s="267" t="s">
        <v>172</v>
      </c>
      <c r="C800" s="268" t="s">
        <v>172</v>
      </c>
      <c r="D800" s="98" t="s">
        <v>89</v>
      </c>
      <c r="E800" s="54">
        <v>5001404091</v>
      </c>
      <c r="F800" s="56">
        <v>24</v>
      </c>
      <c r="G800" s="54" t="s">
        <v>26</v>
      </c>
      <c r="H800" s="54" t="s">
        <v>84</v>
      </c>
      <c r="I800" s="54">
        <v>20</v>
      </c>
      <c r="J800" s="57"/>
      <c r="K800" s="57"/>
      <c r="L800" s="57"/>
      <c r="M800" s="57"/>
      <c r="N800" s="57"/>
      <c r="O800" s="57"/>
      <c r="P800" s="57"/>
      <c r="Q800" s="57"/>
      <c r="R800" s="57">
        <v>1</v>
      </c>
      <c r="S800" s="57"/>
      <c r="T800" s="57"/>
      <c r="U800" s="57"/>
    </row>
    <row r="801" spans="1:21" x14ac:dyDescent="0.2">
      <c r="A801" s="266" t="s">
        <v>172</v>
      </c>
      <c r="B801" s="267" t="s">
        <v>172</v>
      </c>
      <c r="C801" s="268" t="s">
        <v>172</v>
      </c>
      <c r="D801" s="98" t="s">
        <v>89</v>
      </c>
      <c r="E801" s="54">
        <v>5001417888</v>
      </c>
      <c r="F801" s="56">
        <v>24</v>
      </c>
      <c r="G801" s="54" t="s">
        <v>19</v>
      </c>
      <c r="H801" s="54" t="s">
        <v>84</v>
      </c>
      <c r="I801" s="54">
        <v>20</v>
      </c>
      <c r="J801" s="57">
        <v>1720</v>
      </c>
      <c r="K801" s="57">
        <v>1508</v>
      </c>
      <c r="L801" s="57">
        <v>1358</v>
      </c>
      <c r="M801" s="57">
        <v>1193</v>
      </c>
      <c r="N801" s="57">
        <v>1126</v>
      </c>
      <c r="O801" s="57">
        <v>908</v>
      </c>
      <c r="P801" s="57">
        <v>803</v>
      </c>
      <c r="Q801" s="57">
        <v>937</v>
      </c>
      <c r="R801" s="57">
        <v>1020</v>
      </c>
      <c r="S801" s="57">
        <v>1194</v>
      </c>
      <c r="T801" s="57">
        <v>1481</v>
      </c>
      <c r="U801" s="57">
        <v>1607</v>
      </c>
    </row>
    <row r="802" spans="1:21" x14ac:dyDescent="0.2">
      <c r="A802" s="266" t="s">
        <v>172</v>
      </c>
      <c r="B802" s="267" t="s">
        <v>172</v>
      </c>
      <c r="C802" s="268" t="s">
        <v>172</v>
      </c>
      <c r="D802" s="98" t="s">
        <v>89</v>
      </c>
      <c r="E802" s="54">
        <v>5001430992</v>
      </c>
      <c r="F802" s="56">
        <v>24</v>
      </c>
      <c r="G802" s="54" t="s">
        <v>26</v>
      </c>
      <c r="H802" s="54" t="s">
        <v>84</v>
      </c>
      <c r="I802" s="54">
        <v>20</v>
      </c>
      <c r="J802" s="57">
        <v>1</v>
      </c>
      <c r="K802" s="57">
        <v>2</v>
      </c>
      <c r="L802" s="57">
        <v>1</v>
      </c>
      <c r="M802" s="57">
        <v>1</v>
      </c>
      <c r="N802" s="57">
        <v>2</v>
      </c>
      <c r="O802" s="57">
        <v>1</v>
      </c>
      <c r="P802" s="57">
        <v>2</v>
      </c>
      <c r="Q802" s="57">
        <v>2</v>
      </c>
      <c r="R802" s="57">
        <v>2</v>
      </c>
      <c r="S802" s="57">
        <v>1</v>
      </c>
      <c r="T802" s="57">
        <v>2</v>
      </c>
      <c r="U802" s="57">
        <v>1</v>
      </c>
    </row>
    <row r="803" spans="1:21" x14ac:dyDescent="0.2">
      <c r="A803" s="266" t="s">
        <v>172</v>
      </c>
      <c r="B803" s="267" t="s">
        <v>172</v>
      </c>
      <c r="C803" s="268" t="s">
        <v>172</v>
      </c>
      <c r="D803" s="98" t="s">
        <v>89</v>
      </c>
      <c r="E803" s="54">
        <v>5001439177</v>
      </c>
      <c r="F803" s="56">
        <v>24</v>
      </c>
      <c r="G803" s="54" t="s">
        <v>26</v>
      </c>
      <c r="H803" s="54" t="s">
        <v>84</v>
      </c>
      <c r="I803" s="54">
        <v>20</v>
      </c>
      <c r="J803" s="57">
        <v>899</v>
      </c>
      <c r="K803" s="57">
        <v>855</v>
      </c>
      <c r="L803" s="57">
        <v>971</v>
      </c>
      <c r="M803" s="57">
        <v>780</v>
      </c>
      <c r="N803" s="57">
        <v>347</v>
      </c>
      <c r="O803" s="57">
        <v>237</v>
      </c>
      <c r="P803" s="57">
        <v>259</v>
      </c>
      <c r="Q803" s="57">
        <v>382</v>
      </c>
      <c r="R803" s="57">
        <v>341</v>
      </c>
      <c r="S803" s="57">
        <v>242</v>
      </c>
      <c r="T803" s="57">
        <v>319</v>
      </c>
      <c r="U803" s="57">
        <v>664</v>
      </c>
    </row>
    <row r="804" spans="1:21" x14ac:dyDescent="0.2">
      <c r="A804" s="266" t="s">
        <v>172</v>
      </c>
      <c r="B804" s="267" t="s">
        <v>172</v>
      </c>
      <c r="C804" s="268" t="s">
        <v>172</v>
      </c>
      <c r="D804" s="98" t="s">
        <v>89</v>
      </c>
      <c r="E804" s="54">
        <v>5001449113</v>
      </c>
      <c r="F804" s="56">
        <v>24</v>
      </c>
      <c r="G804" s="54" t="s">
        <v>26</v>
      </c>
      <c r="H804" s="54" t="s">
        <v>84</v>
      </c>
      <c r="I804" s="54">
        <v>20</v>
      </c>
      <c r="J804" s="57">
        <v>3532</v>
      </c>
      <c r="K804" s="57">
        <v>3791</v>
      </c>
      <c r="L804" s="57">
        <v>3898</v>
      </c>
      <c r="M804" s="57">
        <v>3148</v>
      </c>
      <c r="N804" s="57">
        <v>2031</v>
      </c>
      <c r="O804" s="57">
        <v>1376</v>
      </c>
      <c r="P804" s="57">
        <v>1154</v>
      </c>
      <c r="Q804" s="57">
        <v>1370</v>
      </c>
      <c r="R804" s="57">
        <v>1031</v>
      </c>
      <c r="S804" s="57">
        <v>2134</v>
      </c>
      <c r="T804" s="57">
        <v>3093</v>
      </c>
      <c r="U804" s="57">
        <v>2754</v>
      </c>
    </row>
    <row r="805" spans="1:21" x14ac:dyDescent="0.2">
      <c r="A805" s="266" t="s">
        <v>172</v>
      </c>
      <c r="B805" s="267" t="s">
        <v>172</v>
      </c>
      <c r="C805" s="268" t="s">
        <v>172</v>
      </c>
      <c r="D805" s="98" t="s">
        <v>89</v>
      </c>
      <c r="E805" s="54">
        <v>5001452477</v>
      </c>
      <c r="F805" s="56">
        <v>24</v>
      </c>
      <c r="G805" s="54" t="s">
        <v>26</v>
      </c>
      <c r="H805" s="54" t="s">
        <v>84</v>
      </c>
      <c r="I805" s="54">
        <v>20</v>
      </c>
      <c r="J805" s="57">
        <v>1150</v>
      </c>
      <c r="K805" s="57">
        <v>1214</v>
      </c>
      <c r="L805" s="57">
        <v>969</v>
      </c>
      <c r="M805" s="57">
        <v>822</v>
      </c>
      <c r="N805" s="57">
        <v>693</v>
      </c>
      <c r="O805" s="57">
        <v>626</v>
      </c>
      <c r="P805" s="57">
        <v>512</v>
      </c>
      <c r="Q805" s="57">
        <v>560</v>
      </c>
      <c r="R805" s="57">
        <v>686</v>
      </c>
      <c r="S805" s="57">
        <v>748</v>
      </c>
      <c r="T805" s="57">
        <v>931</v>
      </c>
      <c r="U805" s="57">
        <v>1003</v>
      </c>
    </row>
    <row r="806" spans="1:21" x14ac:dyDescent="0.2">
      <c r="A806" s="266" t="s">
        <v>172</v>
      </c>
      <c r="B806" s="267" t="s">
        <v>172</v>
      </c>
      <c r="C806" s="268" t="s">
        <v>172</v>
      </c>
      <c r="D806" s="98" t="s">
        <v>89</v>
      </c>
      <c r="E806" s="54">
        <v>5001453946</v>
      </c>
      <c r="F806" s="56">
        <v>24</v>
      </c>
      <c r="G806" s="54" t="s">
        <v>19</v>
      </c>
      <c r="H806" s="54" t="s">
        <v>84</v>
      </c>
      <c r="I806" s="54">
        <v>20</v>
      </c>
      <c r="J806" s="57">
        <v>2273</v>
      </c>
      <c r="K806" s="57">
        <v>2383</v>
      </c>
      <c r="L806" s="57">
        <v>1998</v>
      </c>
      <c r="M806" s="57">
        <v>1733</v>
      </c>
      <c r="N806" s="57">
        <v>1526</v>
      </c>
      <c r="O806" s="57">
        <v>1448</v>
      </c>
      <c r="P806" s="57">
        <v>1174</v>
      </c>
      <c r="Q806" s="57">
        <v>1261</v>
      </c>
      <c r="R806" s="57">
        <v>1537</v>
      </c>
      <c r="S806" s="57">
        <v>1662</v>
      </c>
      <c r="T806" s="57">
        <v>2045</v>
      </c>
      <c r="U806" s="57">
        <v>2202</v>
      </c>
    </row>
    <row r="807" spans="1:21" x14ac:dyDescent="0.2">
      <c r="A807" s="266" t="s">
        <v>172</v>
      </c>
      <c r="B807" s="267" t="s">
        <v>172</v>
      </c>
      <c r="C807" s="268" t="s">
        <v>172</v>
      </c>
      <c r="D807" s="98" t="s">
        <v>89</v>
      </c>
      <c r="E807" s="54">
        <v>5001481417</v>
      </c>
      <c r="F807" s="56">
        <v>24</v>
      </c>
      <c r="G807" s="54" t="s">
        <v>19</v>
      </c>
      <c r="H807" s="54" t="s">
        <v>84</v>
      </c>
      <c r="I807" s="54">
        <v>20</v>
      </c>
      <c r="J807" s="57">
        <v>2570</v>
      </c>
      <c r="K807" s="57">
        <v>2657</v>
      </c>
      <c r="L807" s="57">
        <v>2249</v>
      </c>
      <c r="M807" s="57">
        <v>1957</v>
      </c>
      <c r="N807" s="57">
        <v>1742</v>
      </c>
      <c r="O807" s="57">
        <v>1658</v>
      </c>
      <c r="P807" s="57">
        <v>1369</v>
      </c>
      <c r="Q807" s="57">
        <v>1488</v>
      </c>
      <c r="R807" s="57">
        <v>1797</v>
      </c>
      <c r="S807" s="57">
        <v>1976</v>
      </c>
      <c r="T807" s="57">
        <v>2443</v>
      </c>
      <c r="U807" s="57">
        <v>2622</v>
      </c>
    </row>
    <row r="808" spans="1:21" x14ac:dyDescent="0.2">
      <c r="A808" s="266" t="s">
        <v>172</v>
      </c>
      <c r="B808" s="267" t="s">
        <v>172</v>
      </c>
      <c r="C808" s="268" t="s">
        <v>172</v>
      </c>
      <c r="D808" s="98" t="s">
        <v>89</v>
      </c>
      <c r="E808" s="54">
        <v>5001488020</v>
      </c>
      <c r="F808" s="56">
        <v>24</v>
      </c>
      <c r="G808" s="54" t="s">
        <v>26</v>
      </c>
      <c r="H808" s="54" t="s">
        <v>84</v>
      </c>
      <c r="I808" s="54">
        <v>20</v>
      </c>
      <c r="J808" s="57">
        <v>2290</v>
      </c>
      <c r="K808" s="57">
        <v>2230</v>
      </c>
      <c r="L808" s="57">
        <v>1790</v>
      </c>
      <c r="M808" s="57">
        <v>1560</v>
      </c>
      <c r="N808" s="57">
        <v>1390</v>
      </c>
      <c r="O808" s="57">
        <v>1310</v>
      </c>
      <c r="P808" s="57">
        <v>1080</v>
      </c>
      <c r="Q808" s="57">
        <v>1140</v>
      </c>
      <c r="R808" s="57">
        <v>1360</v>
      </c>
      <c r="S808" s="57">
        <v>1530</v>
      </c>
      <c r="T808" s="57">
        <v>1870</v>
      </c>
      <c r="U808" s="57">
        <v>2020</v>
      </c>
    </row>
    <row r="809" spans="1:21" x14ac:dyDescent="0.2">
      <c r="A809" s="266" t="s">
        <v>172</v>
      </c>
      <c r="B809" s="267" t="s">
        <v>172</v>
      </c>
      <c r="C809" s="268" t="s">
        <v>172</v>
      </c>
      <c r="D809" s="98" t="s">
        <v>89</v>
      </c>
      <c r="E809" s="54">
        <v>5001501261</v>
      </c>
      <c r="F809" s="56">
        <v>24</v>
      </c>
      <c r="G809" s="54" t="s">
        <v>19</v>
      </c>
      <c r="H809" s="54" t="s">
        <v>84</v>
      </c>
      <c r="I809" s="54">
        <v>20</v>
      </c>
      <c r="J809" s="57">
        <v>1090</v>
      </c>
      <c r="K809" s="57">
        <v>860</v>
      </c>
      <c r="L809" s="57">
        <v>770</v>
      </c>
      <c r="M809" s="57">
        <v>650</v>
      </c>
      <c r="N809" s="57">
        <v>650</v>
      </c>
      <c r="O809" s="57">
        <v>650</v>
      </c>
      <c r="P809" s="57">
        <v>680</v>
      </c>
      <c r="Q809" s="57">
        <v>877</v>
      </c>
      <c r="R809" s="57">
        <v>821</v>
      </c>
      <c r="S809" s="57">
        <v>959</v>
      </c>
      <c r="T809" s="57">
        <v>1131</v>
      </c>
      <c r="U809" s="57">
        <v>1150</v>
      </c>
    </row>
    <row r="810" spans="1:21" x14ac:dyDescent="0.2">
      <c r="A810" s="266" t="s">
        <v>172</v>
      </c>
      <c r="B810" s="267" t="s">
        <v>172</v>
      </c>
      <c r="C810" s="268" t="s">
        <v>172</v>
      </c>
      <c r="D810" s="98" t="s">
        <v>89</v>
      </c>
      <c r="E810" s="54">
        <v>5001520947</v>
      </c>
      <c r="F810" s="56">
        <v>24</v>
      </c>
      <c r="G810" s="54" t="s">
        <v>19</v>
      </c>
      <c r="H810" s="54" t="s">
        <v>84</v>
      </c>
      <c r="I810" s="54">
        <v>20</v>
      </c>
      <c r="J810" s="57">
        <v>400</v>
      </c>
      <c r="K810" s="57">
        <v>360</v>
      </c>
      <c r="L810" s="57">
        <v>320</v>
      </c>
      <c r="M810" s="57">
        <v>300</v>
      </c>
      <c r="N810" s="57">
        <v>300</v>
      </c>
      <c r="O810" s="57">
        <v>280</v>
      </c>
      <c r="P810" s="57">
        <v>260</v>
      </c>
      <c r="Q810" s="57">
        <v>290</v>
      </c>
      <c r="R810" s="57">
        <v>290</v>
      </c>
      <c r="S810" s="57">
        <v>320</v>
      </c>
      <c r="T810" s="57">
        <v>340</v>
      </c>
      <c r="U810" s="57">
        <v>400</v>
      </c>
    </row>
    <row r="811" spans="1:21" x14ac:dyDescent="0.2">
      <c r="A811" s="266" t="s">
        <v>172</v>
      </c>
      <c r="B811" s="267" t="s">
        <v>172</v>
      </c>
      <c r="C811" s="268" t="s">
        <v>172</v>
      </c>
      <c r="D811" s="98" t="s">
        <v>89</v>
      </c>
      <c r="E811" s="54">
        <v>5001524767</v>
      </c>
      <c r="F811" s="55">
        <v>25</v>
      </c>
      <c r="G811" s="54" t="s">
        <v>25</v>
      </c>
      <c r="H811" s="54" t="s">
        <v>84</v>
      </c>
      <c r="I811" s="54">
        <v>20</v>
      </c>
      <c r="J811" s="57">
        <v>96120</v>
      </c>
      <c r="K811" s="57">
        <v>83520</v>
      </c>
      <c r="L811" s="57">
        <v>86880</v>
      </c>
      <c r="M811" s="57">
        <v>96200</v>
      </c>
      <c r="N811" s="57">
        <v>105640</v>
      </c>
      <c r="O811" s="57">
        <v>112120</v>
      </c>
      <c r="P811" s="57">
        <v>108840</v>
      </c>
      <c r="Q811" s="57">
        <v>118120</v>
      </c>
      <c r="R811" s="57">
        <v>113120</v>
      </c>
      <c r="S811" s="57">
        <v>102600</v>
      </c>
      <c r="T811" s="57">
        <v>27520</v>
      </c>
      <c r="U811" s="57">
        <v>67960</v>
      </c>
    </row>
    <row r="812" spans="1:21" x14ac:dyDescent="0.2">
      <c r="A812" s="266" t="s">
        <v>172</v>
      </c>
      <c r="B812" s="267" t="s">
        <v>172</v>
      </c>
      <c r="C812" s="268" t="s">
        <v>172</v>
      </c>
      <c r="D812" s="98" t="s">
        <v>89</v>
      </c>
      <c r="E812" s="54">
        <v>5001527627</v>
      </c>
      <c r="F812" s="56">
        <v>24</v>
      </c>
      <c r="G812" s="54" t="s">
        <v>19</v>
      </c>
      <c r="H812" s="54" t="s">
        <v>84</v>
      </c>
      <c r="I812" s="54">
        <v>20</v>
      </c>
      <c r="J812" s="57">
        <v>2602</v>
      </c>
      <c r="K812" s="57">
        <v>2259</v>
      </c>
      <c r="L812" s="57">
        <v>2091</v>
      </c>
      <c r="M812" s="57">
        <v>1864</v>
      </c>
      <c r="N812" s="57">
        <v>1813</v>
      </c>
      <c r="O812" s="57">
        <v>1514</v>
      </c>
      <c r="P812" s="57">
        <v>1378</v>
      </c>
      <c r="Q812" s="57">
        <v>1583</v>
      </c>
      <c r="R812" s="57">
        <v>1662</v>
      </c>
      <c r="S812" s="57">
        <v>1865</v>
      </c>
      <c r="T812" s="57">
        <v>2288</v>
      </c>
      <c r="U812" s="57">
        <v>2439</v>
      </c>
    </row>
    <row r="813" spans="1:21" x14ac:dyDescent="0.2">
      <c r="A813" s="266" t="s">
        <v>172</v>
      </c>
      <c r="B813" s="267" t="s">
        <v>172</v>
      </c>
      <c r="C813" s="268" t="s">
        <v>172</v>
      </c>
      <c r="D813" s="98" t="s">
        <v>89</v>
      </c>
      <c r="E813" s="54">
        <v>5001528825</v>
      </c>
      <c r="F813" s="56">
        <v>24</v>
      </c>
      <c r="G813" s="54" t="s">
        <v>26</v>
      </c>
      <c r="H813" s="54" t="s">
        <v>84</v>
      </c>
      <c r="I813" s="54">
        <v>20</v>
      </c>
      <c r="J813" s="57">
        <v>2880</v>
      </c>
      <c r="K813" s="57">
        <v>2460</v>
      </c>
      <c r="L813" s="57">
        <v>2220</v>
      </c>
      <c r="M813" s="57">
        <v>1880</v>
      </c>
      <c r="N813" s="57">
        <v>1780</v>
      </c>
      <c r="O813" s="57">
        <v>1490</v>
      </c>
      <c r="P813" s="57">
        <v>1310</v>
      </c>
      <c r="Q813" s="57">
        <v>1514</v>
      </c>
      <c r="R813" s="57">
        <v>1578</v>
      </c>
      <c r="S813" s="57">
        <v>1800</v>
      </c>
      <c r="T813" s="57">
        <v>2247</v>
      </c>
      <c r="U813" s="57">
        <v>2375</v>
      </c>
    </row>
    <row r="814" spans="1:21" x14ac:dyDescent="0.2">
      <c r="A814" s="266" t="s">
        <v>172</v>
      </c>
      <c r="B814" s="267" t="s">
        <v>172</v>
      </c>
      <c r="C814" s="268" t="s">
        <v>172</v>
      </c>
      <c r="D814" s="98" t="s">
        <v>89</v>
      </c>
      <c r="E814" s="54">
        <v>5001530688</v>
      </c>
      <c r="F814" s="56">
        <v>24</v>
      </c>
      <c r="G814" s="54" t="s">
        <v>19</v>
      </c>
      <c r="H814" s="54" t="s">
        <v>84</v>
      </c>
      <c r="I814" s="54">
        <v>20</v>
      </c>
      <c r="J814" s="57">
        <v>370</v>
      </c>
      <c r="K814" s="57">
        <v>310</v>
      </c>
      <c r="L814" s="57">
        <v>270</v>
      </c>
      <c r="M814" s="57">
        <v>220</v>
      </c>
      <c r="N814" s="57">
        <v>220</v>
      </c>
      <c r="O814" s="57">
        <v>180</v>
      </c>
      <c r="P814" s="57">
        <v>160</v>
      </c>
      <c r="Q814" s="57">
        <v>190</v>
      </c>
      <c r="R814" s="57">
        <v>200</v>
      </c>
      <c r="S814" s="57">
        <v>230</v>
      </c>
      <c r="T814" s="57">
        <v>290</v>
      </c>
      <c r="U814" s="57">
        <v>310</v>
      </c>
    </row>
    <row r="815" spans="1:21" x14ac:dyDescent="0.2">
      <c r="A815" s="266" t="s">
        <v>172</v>
      </c>
      <c r="B815" s="267" t="s">
        <v>172</v>
      </c>
      <c r="C815" s="268" t="s">
        <v>172</v>
      </c>
      <c r="D815" s="98" t="s">
        <v>89</v>
      </c>
      <c r="E815" s="54">
        <v>5001534398</v>
      </c>
      <c r="F815" s="56">
        <v>24</v>
      </c>
      <c r="G815" s="54" t="s">
        <v>19</v>
      </c>
      <c r="H815" s="54" t="s">
        <v>84</v>
      </c>
      <c r="I815" s="54">
        <v>20</v>
      </c>
      <c r="J815" s="57">
        <v>2832</v>
      </c>
      <c r="K815" s="57">
        <v>2424</v>
      </c>
      <c r="L815" s="57">
        <v>2173</v>
      </c>
      <c r="M815" s="57">
        <v>1898</v>
      </c>
      <c r="N815" s="57">
        <v>1798</v>
      </c>
      <c r="O815" s="57">
        <v>1479</v>
      </c>
      <c r="P815" s="57">
        <v>1311</v>
      </c>
      <c r="Q815" s="57">
        <v>1511</v>
      </c>
      <c r="R815" s="57">
        <v>1603</v>
      </c>
      <c r="S815" s="57">
        <v>1854</v>
      </c>
      <c r="T815" s="57">
        <v>2280</v>
      </c>
      <c r="U815" s="57">
        <v>2432</v>
      </c>
    </row>
    <row r="816" spans="1:21" x14ac:dyDescent="0.2">
      <c r="A816" s="266" t="s">
        <v>172</v>
      </c>
      <c r="B816" s="267" t="s">
        <v>172</v>
      </c>
      <c r="C816" s="268" t="s">
        <v>172</v>
      </c>
      <c r="D816" s="98" t="s">
        <v>89</v>
      </c>
      <c r="E816" s="54">
        <v>5001550646</v>
      </c>
      <c r="F816" s="56">
        <v>24</v>
      </c>
      <c r="G816" s="54" t="s">
        <v>26</v>
      </c>
      <c r="H816" s="54" t="s">
        <v>84</v>
      </c>
      <c r="I816" s="54">
        <v>20</v>
      </c>
      <c r="J816" s="57">
        <v>1550</v>
      </c>
      <c r="K816" s="57">
        <v>1670</v>
      </c>
      <c r="L816" s="57">
        <v>1510</v>
      </c>
      <c r="M816" s="57">
        <v>1430</v>
      </c>
      <c r="N816" s="57">
        <v>1340</v>
      </c>
      <c r="O816" s="57">
        <v>1410</v>
      </c>
      <c r="P816" s="57">
        <v>1200</v>
      </c>
      <c r="Q816" s="57">
        <v>1230</v>
      </c>
      <c r="R816" s="57">
        <v>1310</v>
      </c>
      <c r="S816" s="57">
        <v>1300</v>
      </c>
      <c r="T816" s="57">
        <v>1490</v>
      </c>
      <c r="U816" s="57">
        <v>1520</v>
      </c>
    </row>
    <row r="817" spans="1:21" x14ac:dyDescent="0.2">
      <c r="A817" s="266" t="s">
        <v>172</v>
      </c>
      <c r="B817" s="267" t="s">
        <v>172</v>
      </c>
      <c r="C817" s="268" t="s">
        <v>172</v>
      </c>
      <c r="D817" s="98" t="s">
        <v>89</v>
      </c>
      <c r="E817" s="54">
        <v>5001550861</v>
      </c>
      <c r="F817" s="56">
        <v>24</v>
      </c>
      <c r="G817" s="54" t="s">
        <v>26</v>
      </c>
      <c r="H817" s="54" t="s">
        <v>84</v>
      </c>
      <c r="I817" s="54">
        <v>20</v>
      </c>
      <c r="J817" s="57">
        <v>1070</v>
      </c>
      <c r="K817" s="57">
        <v>1100</v>
      </c>
      <c r="L817" s="57">
        <v>1080</v>
      </c>
      <c r="M817" s="57">
        <v>1050</v>
      </c>
      <c r="N817" s="57">
        <v>990</v>
      </c>
      <c r="O817" s="57">
        <v>1100</v>
      </c>
      <c r="P817" s="57">
        <v>950</v>
      </c>
      <c r="Q817" s="57">
        <v>940</v>
      </c>
      <c r="R817" s="57">
        <v>1040</v>
      </c>
      <c r="S817" s="57">
        <v>990</v>
      </c>
      <c r="T817" s="57">
        <v>1100</v>
      </c>
      <c r="U817" s="57">
        <v>1070</v>
      </c>
    </row>
    <row r="818" spans="1:21" x14ac:dyDescent="0.2">
      <c r="A818" s="266" t="s">
        <v>172</v>
      </c>
      <c r="B818" s="267" t="s">
        <v>172</v>
      </c>
      <c r="C818" s="268" t="s">
        <v>172</v>
      </c>
      <c r="D818" s="98" t="s">
        <v>89</v>
      </c>
      <c r="E818" s="54">
        <v>5001560436</v>
      </c>
      <c r="F818" s="56">
        <v>24</v>
      </c>
      <c r="G818" s="54" t="s">
        <v>19</v>
      </c>
      <c r="H818" s="54" t="s">
        <v>84</v>
      </c>
      <c r="I818" s="54">
        <v>20</v>
      </c>
      <c r="J818" s="57">
        <v>180</v>
      </c>
      <c r="K818" s="57">
        <v>150</v>
      </c>
      <c r="L818" s="57">
        <v>140</v>
      </c>
      <c r="M818" s="57">
        <v>110</v>
      </c>
      <c r="N818" s="57">
        <v>110</v>
      </c>
      <c r="O818" s="57">
        <v>110</v>
      </c>
      <c r="P818" s="57">
        <v>120</v>
      </c>
      <c r="Q818" s="57">
        <v>140</v>
      </c>
      <c r="R818" s="57">
        <v>120</v>
      </c>
      <c r="S818" s="57">
        <v>180</v>
      </c>
      <c r="T818" s="57">
        <v>180</v>
      </c>
      <c r="U818" s="57">
        <v>190</v>
      </c>
    </row>
    <row r="819" spans="1:21" x14ac:dyDescent="0.2">
      <c r="A819" s="266" t="s">
        <v>172</v>
      </c>
      <c r="B819" s="267" t="s">
        <v>172</v>
      </c>
      <c r="C819" s="268" t="s">
        <v>172</v>
      </c>
      <c r="D819" s="98" t="s">
        <v>89</v>
      </c>
      <c r="E819" s="54">
        <v>5001561147</v>
      </c>
      <c r="F819" s="56">
        <v>24</v>
      </c>
      <c r="G819" s="54" t="s">
        <v>26</v>
      </c>
      <c r="H819" s="54" t="s">
        <v>84</v>
      </c>
      <c r="I819" s="54">
        <v>20</v>
      </c>
      <c r="J819" s="57">
        <v>1640</v>
      </c>
      <c r="K819" s="57">
        <v>1720</v>
      </c>
      <c r="L819" s="57">
        <v>1330</v>
      </c>
      <c r="M819" s="57">
        <v>1140</v>
      </c>
      <c r="N819" s="57">
        <v>970</v>
      </c>
      <c r="O819" s="57">
        <v>920</v>
      </c>
      <c r="P819" s="57">
        <v>710</v>
      </c>
      <c r="Q819" s="57">
        <v>830</v>
      </c>
      <c r="R819" s="57">
        <v>980</v>
      </c>
      <c r="S819" s="57">
        <v>1090</v>
      </c>
      <c r="T819" s="57">
        <v>1360</v>
      </c>
      <c r="U819" s="57">
        <v>1490</v>
      </c>
    </row>
    <row r="820" spans="1:21" x14ac:dyDescent="0.2">
      <c r="A820" s="266" t="s">
        <v>172</v>
      </c>
      <c r="B820" s="267" t="s">
        <v>172</v>
      </c>
      <c r="C820" s="268" t="s">
        <v>172</v>
      </c>
      <c r="D820" s="98" t="s">
        <v>89</v>
      </c>
      <c r="E820" s="54">
        <v>5001570348</v>
      </c>
      <c r="F820" s="55">
        <v>25</v>
      </c>
      <c r="G820" s="54" t="s">
        <v>25</v>
      </c>
      <c r="H820" s="54" t="s">
        <v>84</v>
      </c>
      <c r="I820" s="54">
        <v>20</v>
      </c>
      <c r="J820" s="57">
        <v>27000</v>
      </c>
      <c r="K820" s="57">
        <v>25120</v>
      </c>
      <c r="L820" s="57">
        <v>27680</v>
      </c>
      <c r="M820" s="57">
        <v>26560</v>
      </c>
      <c r="N820" s="57">
        <v>28480</v>
      </c>
      <c r="O820" s="57">
        <v>25040</v>
      </c>
      <c r="P820" s="57">
        <v>24960</v>
      </c>
      <c r="Q820" s="57">
        <v>27440</v>
      </c>
      <c r="R820" s="57">
        <v>29000</v>
      </c>
      <c r="S820" s="57">
        <v>28880</v>
      </c>
      <c r="T820" s="57">
        <v>25840</v>
      </c>
      <c r="U820" s="57">
        <v>26400</v>
      </c>
    </row>
    <row r="821" spans="1:21" x14ac:dyDescent="0.2">
      <c r="A821" s="266" t="s">
        <v>172</v>
      </c>
      <c r="B821" s="267" t="s">
        <v>172</v>
      </c>
      <c r="C821" s="268" t="s">
        <v>172</v>
      </c>
      <c r="D821" s="98" t="s">
        <v>89</v>
      </c>
      <c r="E821" s="54">
        <v>5001581490</v>
      </c>
      <c r="F821" s="56">
        <v>24</v>
      </c>
      <c r="G821" s="54" t="s">
        <v>26</v>
      </c>
      <c r="H821" s="54" t="s">
        <v>84</v>
      </c>
      <c r="I821" s="54">
        <v>20</v>
      </c>
      <c r="J821" s="57">
        <v>1290</v>
      </c>
      <c r="K821" s="57">
        <v>1090</v>
      </c>
      <c r="L821" s="57">
        <v>1000</v>
      </c>
      <c r="M821" s="57">
        <v>870</v>
      </c>
      <c r="N821" s="57">
        <v>800</v>
      </c>
      <c r="O821" s="57">
        <v>670</v>
      </c>
      <c r="P821" s="57">
        <v>610</v>
      </c>
      <c r="Q821" s="57">
        <v>690</v>
      </c>
      <c r="R821" s="57">
        <v>740</v>
      </c>
      <c r="S821" s="57">
        <v>880</v>
      </c>
      <c r="T821" s="57">
        <v>1070</v>
      </c>
      <c r="U821" s="57">
        <v>1160</v>
      </c>
    </row>
    <row r="822" spans="1:21" x14ac:dyDescent="0.2">
      <c r="A822" s="266" t="s">
        <v>172</v>
      </c>
      <c r="B822" s="267" t="s">
        <v>172</v>
      </c>
      <c r="C822" s="268" t="s">
        <v>172</v>
      </c>
      <c r="D822" s="98" t="s">
        <v>89</v>
      </c>
      <c r="E822" s="54">
        <v>5001587780</v>
      </c>
      <c r="F822" s="56">
        <v>24</v>
      </c>
      <c r="G822" s="54" t="s">
        <v>19</v>
      </c>
      <c r="H822" s="54" t="s">
        <v>84</v>
      </c>
      <c r="I822" s="54">
        <v>20</v>
      </c>
      <c r="J822" s="57">
        <v>337</v>
      </c>
      <c r="K822" s="57">
        <v>292</v>
      </c>
      <c r="L822" s="57">
        <v>261</v>
      </c>
      <c r="M822" s="57">
        <v>229</v>
      </c>
      <c r="N822" s="57">
        <v>216</v>
      </c>
      <c r="O822" s="57">
        <v>178</v>
      </c>
      <c r="P822" s="57">
        <v>160</v>
      </c>
      <c r="Q822" s="57">
        <v>188</v>
      </c>
      <c r="R822" s="57">
        <v>202</v>
      </c>
      <c r="S822" s="57">
        <v>226</v>
      </c>
      <c r="T822" s="57">
        <v>237</v>
      </c>
      <c r="U822" s="57">
        <v>290</v>
      </c>
    </row>
    <row r="823" spans="1:21" x14ac:dyDescent="0.2">
      <c r="A823" s="266" t="s">
        <v>172</v>
      </c>
      <c r="B823" s="267" t="s">
        <v>172</v>
      </c>
      <c r="C823" s="268" t="s">
        <v>172</v>
      </c>
      <c r="D823" s="98" t="s">
        <v>89</v>
      </c>
      <c r="E823" s="54">
        <v>5001593262</v>
      </c>
      <c r="F823" s="55">
        <v>31</v>
      </c>
      <c r="G823" s="54" t="s">
        <v>23</v>
      </c>
      <c r="H823" s="54" t="s">
        <v>84</v>
      </c>
      <c r="I823" s="54">
        <v>20</v>
      </c>
      <c r="J823" s="57">
        <v>3600</v>
      </c>
      <c r="K823" s="57">
        <v>1200</v>
      </c>
      <c r="L823" s="57">
        <v>1500</v>
      </c>
      <c r="M823" s="57">
        <v>3000</v>
      </c>
      <c r="N823" s="57">
        <v>3000</v>
      </c>
      <c r="O823" s="57">
        <v>1800</v>
      </c>
      <c r="P823" s="57">
        <v>32100</v>
      </c>
      <c r="Q823" s="57">
        <v>67800</v>
      </c>
      <c r="R823" s="57">
        <v>62400</v>
      </c>
      <c r="S823" s="57">
        <v>31800</v>
      </c>
      <c r="T823" s="57">
        <v>15300</v>
      </c>
      <c r="U823" s="57">
        <v>47100</v>
      </c>
    </row>
    <row r="824" spans="1:21" x14ac:dyDescent="0.2">
      <c r="A824" s="266" t="s">
        <v>172</v>
      </c>
      <c r="B824" s="267" t="s">
        <v>172</v>
      </c>
      <c r="C824" s="268" t="s">
        <v>172</v>
      </c>
      <c r="D824" s="98" t="s">
        <v>89</v>
      </c>
      <c r="E824" s="54">
        <v>5001602558</v>
      </c>
      <c r="F824" s="56">
        <v>24</v>
      </c>
      <c r="G824" s="54" t="s">
        <v>19</v>
      </c>
      <c r="H824" s="54" t="s">
        <v>84</v>
      </c>
      <c r="I824" s="54">
        <v>20</v>
      </c>
      <c r="J824" s="57">
        <v>1323</v>
      </c>
      <c r="K824" s="57">
        <v>1405</v>
      </c>
      <c r="L824" s="57">
        <v>1105</v>
      </c>
      <c r="M824" s="57">
        <v>949</v>
      </c>
      <c r="N824" s="57">
        <v>891</v>
      </c>
      <c r="O824" s="57">
        <v>815</v>
      </c>
      <c r="P824" s="57">
        <v>647</v>
      </c>
      <c r="Q824" s="57">
        <v>686</v>
      </c>
      <c r="R824" s="57">
        <v>847</v>
      </c>
      <c r="S824" s="57">
        <v>940</v>
      </c>
      <c r="T824" s="57">
        <v>1134</v>
      </c>
      <c r="U824" s="57">
        <v>1223</v>
      </c>
    </row>
    <row r="825" spans="1:21" x14ac:dyDescent="0.2">
      <c r="A825" s="266" t="s">
        <v>172</v>
      </c>
      <c r="B825" s="267" t="s">
        <v>172</v>
      </c>
      <c r="C825" s="268" t="s">
        <v>172</v>
      </c>
      <c r="D825" s="98" t="s">
        <v>89</v>
      </c>
      <c r="E825" s="54">
        <v>5001621855</v>
      </c>
      <c r="F825" s="56">
        <v>24</v>
      </c>
      <c r="G825" s="54" t="s">
        <v>26</v>
      </c>
      <c r="H825" s="54" t="s">
        <v>84</v>
      </c>
      <c r="I825" s="54">
        <v>20</v>
      </c>
      <c r="J825" s="57">
        <v>1180</v>
      </c>
      <c r="K825" s="57">
        <v>1050</v>
      </c>
      <c r="L825" s="57">
        <v>1070</v>
      </c>
      <c r="M825" s="57">
        <v>1040</v>
      </c>
      <c r="N825" s="57">
        <v>1100</v>
      </c>
      <c r="O825" s="57">
        <v>1020</v>
      </c>
      <c r="P825" s="57">
        <v>880</v>
      </c>
      <c r="Q825" s="57">
        <v>950</v>
      </c>
      <c r="R825" s="57">
        <v>900</v>
      </c>
      <c r="S825" s="57">
        <v>1010</v>
      </c>
      <c r="T825" s="57">
        <v>1020</v>
      </c>
      <c r="U825" s="57">
        <v>1170</v>
      </c>
    </row>
    <row r="826" spans="1:21" x14ac:dyDescent="0.2">
      <c r="A826" s="266" t="s">
        <v>172</v>
      </c>
      <c r="B826" s="267" t="s">
        <v>172</v>
      </c>
      <c r="C826" s="268" t="s">
        <v>172</v>
      </c>
      <c r="D826" s="98" t="s">
        <v>89</v>
      </c>
      <c r="E826" s="54">
        <v>5001625510</v>
      </c>
      <c r="F826" s="56">
        <v>24</v>
      </c>
      <c r="G826" s="54" t="s">
        <v>19</v>
      </c>
      <c r="H826" s="54" t="s">
        <v>84</v>
      </c>
      <c r="I826" s="54">
        <v>20</v>
      </c>
      <c r="J826" s="57">
        <v>2410</v>
      </c>
      <c r="K826" s="57">
        <v>2620</v>
      </c>
      <c r="L826" s="57">
        <v>2520</v>
      </c>
      <c r="M826" s="57">
        <v>2060</v>
      </c>
      <c r="N826" s="57">
        <v>1820</v>
      </c>
      <c r="O826" s="57">
        <v>1530</v>
      </c>
      <c r="P826" s="57">
        <v>1500</v>
      </c>
      <c r="Q826" s="57">
        <v>1470</v>
      </c>
      <c r="R826" s="57">
        <v>1820</v>
      </c>
      <c r="S826" s="57">
        <v>2000</v>
      </c>
      <c r="T826" s="57">
        <v>2330</v>
      </c>
      <c r="U826" s="57">
        <v>2880</v>
      </c>
    </row>
    <row r="827" spans="1:21" x14ac:dyDescent="0.2">
      <c r="A827" s="266" t="s">
        <v>172</v>
      </c>
      <c r="B827" s="267" t="s">
        <v>172</v>
      </c>
      <c r="C827" s="268" t="s">
        <v>172</v>
      </c>
      <c r="D827" s="98" t="s">
        <v>89</v>
      </c>
      <c r="E827" s="54">
        <v>5001631093</v>
      </c>
      <c r="F827" s="56">
        <v>24</v>
      </c>
      <c r="G827" s="54" t="s">
        <v>26</v>
      </c>
      <c r="H827" s="54" t="s">
        <v>84</v>
      </c>
      <c r="I827" s="54">
        <v>20</v>
      </c>
      <c r="J827" s="57">
        <v>111</v>
      </c>
      <c r="K827" s="57">
        <v>95</v>
      </c>
      <c r="L827" s="57">
        <v>84</v>
      </c>
      <c r="M827" s="57">
        <v>74</v>
      </c>
      <c r="N827" s="57">
        <v>71</v>
      </c>
      <c r="O827" s="57">
        <v>60</v>
      </c>
      <c r="P827" s="57">
        <v>188</v>
      </c>
      <c r="Q827" s="57">
        <v>145</v>
      </c>
      <c r="R827" s="57">
        <v>122</v>
      </c>
      <c r="S827" s="57">
        <v>131</v>
      </c>
      <c r="T827" s="57">
        <v>133</v>
      </c>
      <c r="U827" s="57">
        <v>101</v>
      </c>
    </row>
    <row r="828" spans="1:21" x14ac:dyDescent="0.2">
      <c r="A828" s="266" t="s">
        <v>172</v>
      </c>
      <c r="B828" s="267" t="s">
        <v>172</v>
      </c>
      <c r="C828" s="268" t="s">
        <v>172</v>
      </c>
      <c r="D828" s="98" t="s">
        <v>89</v>
      </c>
      <c r="E828" s="54">
        <v>5001635563</v>
      </c>
      <c r="F828" s="56">
        <v>24</v>
      </c>
      <c r="G828" s="54" t="s">
        <v>26</v>
      </c>
      <c r="H828" s="54" t="s">
        <v>84</v>
      </c>
      <c r="I828" s="54">
        <v>20</v>
      </c>
      <c r="J828" s="57">
        <v>750</v>
      </c>
      <c r="K828" s="57">
        <v>660</v>
      </c>
      <c r="L828" s="57">
        <v>690</v>
      </c>
      <c r="M828" s="57">
        <v>660</v>
      </c>
      <c r="N828" s="57">
        <v>600</v>
      </c>
      <c r="O828" s="57">
        <v>530</v>
      </c>
      <c r="P828" s="57">
        <v>440</v>
      </c>
      <c r="Q828" s="57">
        <v>440</v>
      </c>
      <c r="R828" s="57">
        <v>430</v>
      </c>
      <c r="S828" s="57">
        <v>490</v>
      </c>
      <c r="T828" s="57">
        <v>610</v>
      </c>
      <c r="U828" s="57">
        <v>640</v>
      </c>
    </row>
    <row r="829" spans="1:21" x14ac:dyDescent="0.2">
      <c r="A829" s="266" t="s">
        <v>172</v>
      </c>
      <c r="B829" s="267" t="s">
        <v>172</v>
      </c>
      <c r="C829" s="268" t="s">
        <v>172</v>
      </c>
      <c r="D829" s="98" t="s">
        <v>89</v>
      </c>
      <c r="E829" s="54">
        <v>5001638005</v>
      </c>
      <c r="F829" s="56">
        <v>24</v>
      </c>
      <c r="G829" s="54" t="s">
        <v>19</v>
      </c>
      <c r="H829" s="54" t="s">
        <v>84</v>
      </c>
      <c r="I829" s="54">
        <v>20</v>
      </c>
      <c r="J829" s="57">
        <v>424</v>
      </c>
      <c r="K829" s="57">
        <v>512</v>
      </c>
      <c r="L829" s="57">
        <v>467</v>
      </c>
      <c r="M829" s="57">
        <v>303</v>
      </c>
      <c r="N829" s="57">
        <v>263</v>
      </c>
      <c r="O829" s="57">
        <v>250</v>
      </c>
      <c r="P829" s="57">
        <v>198</v>
      </c>
      <c r="Q829" s="57">
        <v>205</v>
      </c>
      <c r="R829" s="57">
        <v>243</v>
      </c>
      <c r="S829" s="57">
        <v>265</v>
      </c>
      <c r="T829" s="57">
        <v>317</v>
      </c>
      <c r="U829" s="57">
        <v>403</v>
      </c>
    </row>
    <row r="830" spans="1:21" x14ac:dyDescent="0.2">
      <c r="A830" s="266" t="s">
        <v>172</v>
      </c>
      <c r="B830" s="267" t="s">
        <v>172</v>
      </c>
      <c r="C830" s="268" t="s">
        <v>172</v>
      </c>
      <c r="D830" s="98" t="s">
        <v>89</v>
      </c>
      <c r="E830" s="54">
        <v>5001648088</v>
      </c>
      <c r="F830" s="56">
        <v>24</v>
      </c>
      <c r="G830" s="54" t="s">
        <v>26</v>
      </c>
      <c r="H830" s="54" t="s">
        <v>84</v>
      </c>
      <c r="I830" s="54">
        <v>20</v>
      </c>
      <c r="J830" s="57">
        <v>1240</v>
      </c>
      <c r="K830" s="57">
        <v>1210</v>
      </c>
      <c r="L830" s="57">
        <v>1310</v>
      </c>
      <c r="M830" s="57">
        <v>1400</v>
      </c>
      <c r="N830" s="57">
        <v>1270</v>
      </c>
      <c r="O830" s="57">
        <v>1060</v>
      </c>
      <c r="P830" s="57">
        <v>920</v>
      </c>
      <c r="Q830" s="57">
        <v>1001</v>
      </c>
      <c r="R830" s="57">
        <v>943</v>
      </c>
      <c r="S830" s="57">
        <v>1005</v>
      </c>
      <c r="T830" s="57">
        <v>1111</v>
      </c>
      <c r="U830" s="57">
        <v>1418</v>
      </c>
    </row>
    <row r="831" spans="1:21" x14ac:dyDescent="0.2">
      <c r="A831" s="266" t="s">
        <v>172</v>
      </c>
      <c r="B831" s="267" t="s">
        <v>172</v>
      </c>
      <c r="C831" s="268" t="s">
        <v>172</v>
      </c>
      <c r="D831" s="98" t="s">
        <v>89</v>
      </c>
      <c r="E831" s="54">
        <v>5001649389</v>
      </c>
      <c r="F831" s="56">
        <v>24</v>
      </c>
      <c r="G831" s="54" t="s">
        <v>26</v>
      </c>
      <c r="H831" s="54" t="s">
        <v>84</v>
      </c>
      <c r="I831" s="54">
        <v>20</v>
      </c>
      <c r="J831" s="57">
        <v>530</v>
      </c>
      <c r="K831" s="57">
        <v>570</v>
      </c>
      <c r="L831" s="57">
        <v>550</v>
      </c>
      <c r="M831" s="57">
        <v>520</v>
      </c>
      <c r="N831" s="57">
        <v>460</v>
      </c>
      <c r="O831" s="57">
        <v>430</v>
      </c>
      <c r="P831" s="57">
        <v>330</v>
      </c>
      <c r="Q831" s="57">
        <v>320</v>
      </c>
      <c r="R831" s="57">
        <v>350</v>
      </c>
      <c r="S831" s="57">
        <v>380</v>
      </c>
      <c r="T831" s="57">
        <v>470</v>
      </c>
      <c r="U831" s="57">
        <v>500</v>
      </c>
    </row>
    <row r="832" spans="1:21" x14ac:dyDescent="0.2">
      <c r="A832" s="266" t="s">
        <v>172</v>
      </c>
      <c r="B832" s="267" t="s">
        <v>172</v>
      </c>
      <c r="C832" s="268" t="s">
        <v>172</v>
      </c>
      <c r="D832" s="98" t="s">
        <v>89</v>
      </c>
      <c r="E832" s="54">
        <v>5001659608</v>
      </c>
      <c r="F832" s="55">
        <v>25</v>
      </c>
      <c r="G832" s="54" t="s">
        <v>25</v>
      </c>
      <c r="H832" s="54" t="s">
        <v>84</v>
      </c>
      <c r="I832" s="54">
        <v>20</v>
      </c>
      <c r="J832" s="57">
        <v>43320</v>
      </c>
      <c r="K832" s="57">
        <v>40680</v>
      </c>
      <c r="L832" s="57">
        <v>43800</v>
      </c>
      <c r="M832" s="57">
        <v>34200</v>
      </c>
      <c r="N832" s="57">
        <v>28320</v>
      </c>
      <c r="O832" s="57">
        <v>18720</v>
      </c>
      <c r="P832" s="57">
        <v>17400</v>
      </c>
      <c r="Q832" s="57">
        <v>16680</v>
      </c>
      <c r="R832" s="57">
        <v>16800</v>
      </c>
      <c r="S832" s="57">
        <v>17640</v>
      </c>
      <c r="T832" s="57">
        <v>27360</v>
      </c>
      <c r="U832" s="57">
        <v>38280</v>
      </c>
    </row>
    <row r="833" spans="1:21" x14ac:dyDescent="0.2">
      <c r="A833" s="266" t="s">
        <v>172</v>
      </c>
      <c r="B833" s="267" t="s">
        <v>172</v>
      </c>
      <c r="C833" s="268" t="s">
        <v>172</v>
      </c>
      <c r="D833" s="98" t="s">
        <v>89</v>
      </c>
      <c r="E833" s="54">
        <v>5001662372</v>
      </c>
      <c r="F833" s="56">
        <v>24</v>
      </c>
      <c r="G833" s="54" t="s">
        <v>26</v>
      </c>
      <c r="H833" s="54" t="s">
        <v>84</v>
      </c>
      <c r="I833" s="54">
        <v>20</v>
      </c>
      <c r="J833" s="57">
        <v>312</v>
      </c>
      <c r="K833" s="57">
        <v>273</v>
      </c>
      <c r="L833" s="57">
        <v>351</v>
      </c>
      <c r="M833" s="57">
        <v>276</v>
      </c>
      <c r="N833" s="57">
        <v>239</v>
      </c>
      <c r="O833" s="57">
        <v>217</v>
      </c>
      <c r="P833" s="57">
        <v>313</v>
      </c>
      <c r="Q833" s="57">
        <v>329</v>
      </c>
      <c r="R833" s="57">
        <v>310</v>
      </c>
      <c r="S833" s="57">
        <v>276</v>
      </c>
      <c r="T833" s="57">
        <v>309</v>
      </c>
      <c r="U833" s="57">
        <v>323</v>
      </c>
    </row>
    <row r="834" spans="1:21" x14ac:dyDescent="0.2">
      <c r="A834" s="266" t="s">
        <v>172</v>
      </c>
      <c r="B834" s="267" t="s">
        <v>172</v>
      </c>
      <c r="C834" s="268" t="s">
        <v>172</v>
      </c>
      <c r="D834" s="98" t="s">
        <v>89</v>
      </c>
      <c r="E834" s="54">
        <v>5001664481</v>
      </c>
      <c r="F834" s="56">
        <v>24</v>
      </c>
      <c r="G834" s="54" t="s">
        <v>26</v>
      </c>
      <c r="H834" s="54" t="s">
        <v>84</v>
      </c>
      <c r="I834" s="54">
        <v>20</v>
      </c>
      <c r="J834" s="57">
        <v>920</v>
      </c>
      <c r="K834" s="57">
        <v>1010</v>
      </c>
      <c r="L834" s="57">
        <v>990</v>
      </c>
      <c r="M834" s="57">
        <v>930</v>
      </c>
      <c r="N834" s="57">
        <v>830</v>
      </c>
      <c r="O834" s="57">
        <v>790</v>
      </c>
      <c r="P834" s="57">
        <v>680</v>
      </c>
      <c r="Q834" s="57">
        <v>660</v>
      </c>
      <c r="R834" s="57">
        <v>642</v>
      </c>
      <c r="S834" s="57">
        <v>643</v>
      </c>
      <c r="T834" s="57">
        <v>899</v>
      </c>
      <c r="U834" s="57">
        <v>963</v>
      </c>
    </row>
    <row r="835" spans="1:21" x14ac:dyDescent="0.2">
      <c r="A835" s="266" t="s">
        <v>172</v>
      </c>
      <c r="B835" s="267" t="s">
        <v>172</v>
      </c>
      <c r="C835" s="268" t="s">
        <v>172</v>
      </c>
      <c r="D835" s="98" t="s">
        <v>89</v>
      </c>
      <c r="E835" s="54">
        <v>5001667890</v>
      </c>
      <c r="F835" s="56">
        <v>24</v>
      </c>
      <c r="G835" s="54" t="s">
        <v>26</v>
      </c>
      <c r="H835" s="54" t="s">
        <v>84</v>
      </c>
      <c r="I835" s="54">
        <v>20</v>
      </c>
      <c r="J835" s="57">
        <v>1950</v>
      </c>
      <c r="K835" s="57">
        <v>2070</v>
      </c>
      <c r="L835" s="57">
        <v>1700</v>
      </c>
      <c r="M835" s="57">
        <v>1510</v>
      </c>
      <c r="N835" s="57">
        <v>1330</v>
      </c>
      <c r="O835" s="57">
        <v>1260</v>
      </c>
      <c r="P835" s="57">
        <v>1020</v>
      </c>
      <c r="Q835" s="57">
        <v>1120</v>
      </c>
      <c r="R835" s="57">
        <v>1370</v>
      </c>
      <c r="S835" s="57">
        <v>1480</v>
      </c>
      <c r="T835" s="57">
        <v>1740</v>
      </c>
      <c r="U835" s="57">
        <v>1880</v>
      </c>
    </row>
    <row r="836" spans="1:21" x14ac:dyDescent="0.2">
      <c r="A836" s="266" t="s">
        <v>172</v>
      </c>
      <c r="B836" s="267" t="s">
        <v>172</v>
      </c>
      <c r="C836" s="268" t="s">
        <v>172</v>
      </c>
      <c r="D836" s="98" t="s">
        <v>89</v>
      </c>
      <c r="E836" s="54">
        <v>5001669153</v>
      </c>
      <c r="F836" s="56">
        <v>24</v>
      </c>
      <c r="G836" s="54" t="s">
        <v>26</v>
      </c>
      <c r="H836" s="54" t="s">
        <v>84</v>
      </c>
      <c r="I836" s="54">
        <v>20</v>
      </c>
      <c r="J836" s="57">
        <v>950</v>
      </c>
      <c r="K836" s="57">
        <v>1027</v>
      </c>
      <c r="L836" s="57">
        <v>832</v>
      </c>
      <c r="M836" s="57">
        <v>731</v>
      </c>
      <c r="N836" s="57">
        <v>649</v>
      </c>
      <c r="O836" s="57">
        <v>595</v>
      </c>
      <c r="P836" s="57">
        <v>562</v>
      </c>
      <c r="Q836" s="57">
        <v>517</v>
      </c>
      <c r="R836" s="57">
        <v>632</v>
      </c>
      <c r="S836" s="57">
        <v>680</v>
      </c>
      <c r="T836" s="57">
        <v>771</v>
      </c>
      <c r="U836" s="57">
        <v>843</v>
      </c>
    </row>
    <row r="837" spans="1:21" x14ac:dyDescent="0.2">
      <c r="A837" s="266" t="s">
        <v>172</v>
      </c>
      <c r="B837" s="267" t="s">
        <v>172</v>
      </c>
      <c r="C837" s="268" t="s">
        <v>172</v>
      </c>
      <c r="D837" s="98" t="s">
        <v>89</v>
      </c>
      <c r="E837" s="54">
        <v>5001670306</v>
      </c>
      <c r="F837" s="56">
        <v>24</v>
      </c>
      <c r="G837" s="54" t="s">
        <v>19</v>
      </c>
      <c r="H837" s="54" t="s">
        <v>84</v>
      </c>
      <c r="I837" s="54">
        <v>20</v>
      </c>
      <c r="J837" s="57">
        <v>2220</v>
      </c>
      <c r="K837" s="57">
        <v>2300</v>
      </c>
      <c r="L837" s="57">
        <v>1930</v>
      </c>
      <c r="M837" s="57">
        <v>1690</v>
      </c>
      <c r="N837" s="57">
        <v>1510</v>
      </c>
      <c r="O837" s="57">
        <v>1410</v>
      </c>
      <c r="P837" s="57">
        <v>1160</v>
      </c>
      <c r="Q837" s="57">
        <v>1250</v>
      </c>
      <c r="R837" s="57">
        <v>1530</v>
      </c>
      <c r="S837" s="57">
        <v>1660</v>
      </c>
      <c r="T837" s="57">
        <v>2020</v>
      </c>
      <c r="U837" s="57">
        <v>2200</v>
      </c>
    </row>
    <row r="838" spans="1:21" x14ac:dyDescent="0.2">
      <c r="A838" s="266" t="s">
        <v>172</v>
      </c>
      <c r="B838" s="267" t="s">
        <v>172</v>
      </c>
      <c r="C838" s="268" t="s">
        <v>172</v>
      </c>
      <c r="D838" s="98" t="s">
        <v>89</v>
      </c>
      <c r="E838" s="54">
        <v>5001697298</v>
      </c>
      <c r="F838" s="56">
        <v>24</v>
      </c>
      <c r="G838" s="54" t="s">
        <v>19</v>
      </c>
      <c r="H838" s="54" t="s">
        <v>84</v>
      </c>
      <c r="I838" s="54">
        <v>20</v>
      </c>
      <c r="J838" s="57">
        <v>2490</v>
      </c>
      <c r="K838" s="57">
        <v>2590</v>
      </c>
      <c r="L838" s="57">
        <v>2110</v>
      </c>
      <c r="M838" s="57">
        <v>1880</v>
      </c>
      <c r="N838" s="57">
        <v>1680</v>
      </c>
      <c r="O838" s="57">
        <v>1640</v>
      </c>
      <c r="P838" s="57">
        <v>1360</v>
      </c>
      <c r="Q838" s="57">
        <v>1480</v>
      </c>
      <c r="R838" s="57">
        <v>1740</v>
      </c>
      <c r="S838" s="57">
        <v>1870</v>
      </c>
      <c r="T838" s="57">
        <v>2330</v>
      </c>
      <c r="U838" s="57">
        <v>2400</v>
      </c>
    </row>
    <row r="839" spans="1:21" x14ac:dyDescent="0.2">
      <c r="A839" s="266" t="s">
        <v>172</v>
      </c>
      <c r="B839" s="267" t="s">
        <v>172</v>
      </c>
      <c r="C839" s="268" t="s">
        <v>172</v>
      </c>
      <c r="D839" s="98" t="s">
        <v>89</v>
      </c>
      <c r="E839" s="54">
        <v>5001722883</v>
      </c>
      <c r="F839" s="56">
        <v>24</v>
      </c>
      <c r="G839" s="54" t="s">
        <v>19</v>
      </c>
      <c r="H839" s="54" t="s">
        <v>84</v>
      </c>
      <c r="I839" s="54">
        <v>20</v>
      </c>
      <c r="J839" s="57">
        <v>718</v>
      </c>
      <c r="K839" s="57">
        <v>599</v>
      </c>
      <c r="L839" s="57">
        <v>554</v>
      </c>
      <c r="M839" s="57">
        <v>507</v>
      </c>
      <c r="N839" s="57">
        <v>504</v>
      </c>
      <c r="O839" s="57">
        <v>430</v>
      </c>
      <c r="P839" s="57">
        <v>391</v>
      </c>
      <c r="Q839" s="57">
        <v>455</v>
      </c>
      <c r="R839" s="57">
        <v>465</v>
      </c>
      <c r="S839" s="57">
        <v>512</v>
      </c>
      <c r="T839" s="57">
        <v>606</v>
      </c>
      <c r="U839" s="57">
        <v>634</v>
      </c>
    </row>
    <row r="840" spans="1:21" x14ac:dyDescent="0.2">
      <c r="A840" s="266" t="s">
        <v>172</v>
      </c>
      <c r="B840" s="267" t="s">
        <v>172</v>
      </c>
      <c r="C840" s="268" t="s">
        <v>172</v>
      </c>
      <c r="D840" s="98" t="s">
        <v>89</v>
      </c>
      <c r="E840" s="54">
        <v>5001760936</v>
      </c>
      <c r="F840" s="56">
        <v>24</v>
      </c>
      <c r="G840" s="54" t="s">
        <v>19</v>
      </c>
      <c r="H840" s="54" t="s">
        <v>84</v>
      </c>
      <c r="I840" s="54">
        <v>20</v>
      </c>
      <c r="J840" s="57">
        <v>510</v>
      </c>
      <c r="K840" s="57">
        <v>430</v>
      </c>
      <c r="L840" s="57">
        <v>400</v>
      </c>
      <c r="M840" s="57">
        <v>340</v>
      </c>
      <c r="N840" s="57">
        <v>330</v>
      </c>
      <c r="O840" s="57">
        <v>280</v>
      </c>
      <c r="P840" s="57">
        <v>240</v>
      </c>
      <c r="Q840" s="57">
        <v>290</v>
      </c>
      <c r="R840" s="57">
        <v>300</v>
      </c>
      <c r="S840" s="57">
        <v>340</v>
      </c>
      <c r="T840" s="57">
        <v>440</v>
      </c>
      <c r="U840" s="57">
        <v>460</v>
      </c>
    </row>
    <row r="841" spans="1:21" x14ac:dyDescent="0.2">
      <c r="A841" s="266" t="s">
        <v>172</v>
      </c>
      <c r="B841" s="267" t="s">
        <v>172</v>
      </c>
      <c r="C841" s="268" t="s">
        <v>172</v>
      </c>
      <c r="D841" s="98" t="s">
        <v>89</v>
      </c>
      <c r="E841" s="54">
        <v>5001762879</v>
      </c>
      <c r="F841" s="56">
        <v>24</v>
      </c>
      <c r="G841" s="54" t="s">
        <v>26</v>
      </c>
      <c r="H841" s="54" t="s">
        <v>84</v>
      </c>
      <c r="I841" s="54">
        <v>20</v>
      </c>
      <c r="J841" s="57">
        <v>580</v>
      </c>
      <c r="K841" s="57">
        <v>630</v>
      </c>
      <c r="L841" s="57">
        <v>470</v>
      </c>
      <c r="M841" s="57">
        <v>370</v>
      </c>
      <c r="N841" s="57">
        <v>320</v>
      </c>
      <c r="O841" s="57">
        <v>320</v>
      </c>
      <c r="P841" s="57">
        <v>260</v>
      </c>
      <c r="Q841" s="57">
        <v>300</v>
      </c>
      <c r="R841" s="57">
        <v>320</v>
      </c>
      <c r="S841" s="57">
        <v>330</v>
      </c>
      <c r="T841" s="57">
        <v>420</v>
      </c>
      <c r="U841" s="57">
        <v>470</v>
      </c>
    </row>
    <row r="842" spans="1:21" x14ac:dyDescent="0.2">
      <c r="A842" s="266" t="s">
        <v>172</v>
      </c>
      <c r="B842" s="267" t="s">
        <v>172</v>
      </c>
      <c r="C842" s="268" t="s">
        <v>172</v>
      </c>
      <c r="D842" s="98" t="s">
        <v>89</v>
      </c>
      <c r="E842" s="54">
        <v>5001771874</v>
      </c>
      <c r="F842" s="56">
        <v>24</v>
      </c>
      <c r="G842" s="54" t="s">
        <v>26</v>
      </c>
      <c r="H842" s="54" t="s">
        <v>84</v>
      </c>
      <c r="I842" s="54">
        <v>20</v>
      </c>
      <c r="J842" s="57">
        <v>773</v>
      </c>
      <c r="K842" s="57">
        <v>674</v>
      </c>
      <c r="L842" s="57">
        <v>716</v>
      </c>
      <c r="M842" s="57">
        <v>651</v>
      </c>
      <c r="N842" s="57">
        <v>653</v>
      </c>
      <c r="O842" s="57">
        <v>567</v>
      </c>
      <c r="P842" s="57">
        <v>466</v>
      </c>
      <c r="Q842" s="57">
        <v>488</v>
      </c>
      <c r="R842" s="57">
        <v>472</v>
      </c>
      <c r="S842" s="57">
        <v>533</v>
      </c>
      <c r="T842" s="57">
        <v>666</v>
      </c>
      <c r="U842" s="57">
        <v>673</v>
      </c>
    </row>
    <row r="843" spans="1:21" x14ac:dyDescent="0.2">
      <c r="A843" s="266" t="s">
        <v>172</v>
      </c>
      <c r="B843" s="267" t="s">
        <v>172</v>
      </c>
      <c r="C843" s="268" t="s">
        <v>172</v>
      </c>
      <c r="D843" s="98" t="s">
        <v>89</v>
      </c>
      <c r="E843" s="54">
        <v>5001818025</v>
      </c>
      <c r="F843" s="56">
        <v>24</v>
      </c>
      <c r="G843" s="54" t="s">
        <v>26</v>
      </c>
      <c r="H843" s="54" t="s">
        <v>84</v>
      </c>
      <c r="I843" s="54">
        <v>20</v>
      </c>
      <c r="J843" s="57">
        <v>3687</v>
      </c>
      <c r="K843" s="57">
        <v>3353</v>
      </c>
      <c r="L843" s="57">
        <v>3833</v>
      </c>
      <c r="M843" s="57">
        <v>3282</v>
      </c>
      <c r="N843" s="57">
        <v>2175</v>
      </c>
      <c r="O843" s="57">
        <v>1355</v>
      </c>
      <c r="P843" s="57">
        <v>588</v>
      </c>
      <c r="Q843" s="57">
        <v>494</v>
      </c>
      <c r="R843" s="57">
        <v>534</v>
      </c>
      <c r="S843" s="57">
        <v>842</v>
      </c>
      <c r="T843" s="57">
        <v>2470</v>
      </c>
      <c r="U843" s="57">
        <v>3094</v>
      </c>
    </row>
    <row r="844" spans="1:21" x14ac:dyDescent="0.2">
      <c r="A844" s="266" t="s">
        <v>172</v>
      </c>
      <c r="B844" s="267" t="s">
        <v>172</v>
      </c>
      <c r="C844" s="268" t="s">
        <v>172</v>
      </c>
      <c r="D844" s="98" t="s">
        <v>89</v>
      </c>
      <c r="E844" s="54">
        <v>5001820562</v>
      </c>
      <c r="F844" s="56">
        <v>24</v>
      </c>
      <c r="G844" s="54" t="s">
        <v>26</v>
      </c>
      <c r="H844" s="54" t="s">
        <v>84</v>
      </c>
      <c r="I844" s="54">
        <v>20</v>
      </c>
      <c r="J844" s="57">
        <v>896</v>
      </c>
      <c r="K844" s="57">
        <v>852</v>
      </c>
      <c r="L844" s="57">
        <v>960</v>
      </c>
      <c r="M844" s="57">
        <v>777</v>
      </c>
      <c r="N844" s="57">
        <v>372</v>
      </c>
      <c r="O844" s="57">
        <v>176</v>
      </c>
      <c r="P844" s="57">
        <v>175</v>
      </c>
      <c r="Q844" s="57">
        <v>217</v>
      </c>
      <c r="R844" s="57">
        <v>200</v>
      </c>
      <c r="S844" s="57">
        <v>202</v>
      </c>
      <c r="T844" s="57">
        <v>447</v>
      </c>
      <c r="U844" s="57">
        <v>726</v>
      </c>
    </row>
    <row r="845" spans="1:21" x14ac:dyDescent="0.2">
      <c r="A845" s="266" t="s">
        <v>172</v>
      </c>
      <c r="B845" s="267" t="s">
        <v>172</v>
      </c>
      <c r="C845" s="268" t="s">
        <v>172</v>
      </c>
      <c r="D845" s="98" t="s">
        <v>89</v>
      </c>
      <c r="E845" s="54">
        <v>5001859604</v>
      </c>
      <c r="F845" s="56">
        <v>24</v>
      </c>
      <c r="G845" s="54" t="s">
        <v>26</v>
      </c>
      <c r="H845" s="54" t="s">
        <v>84</v>
      </c>
      <c r="I845" s="54">
        <v>20</v>
      </c>
      <c r="J845" s="57">
        <v>760</v>
      </c>
      <c r="K845" s="57">
        <v>850</v>
      </c>
      <c r="L845" s="57">
        <v>790</v>
      </c>
      <c r="M845" s="57">
        <v>810</v>
      </c>
      <c r="N845" s="57">
        <v>830</v>
      </c>
      <c r="O845" s="57">
        <v>880</v>
      </c>
      <c r="P845" s="57">
        <v>760</v>
      </c>
      <c r="Q845" s="57">
        <v>810</v>
      </c>
      <c r="R845" s="57">
        <v>870</v>
      </c>
      <c r="S845" s="57">
        <v>780</v>
      </c>
      <c r="T845" s="57">
        <v>820</v>
      </c>
      <c r="U845" s="57">
        <v>710</v>
      </c>
    </row>
    <row r="846" spans="1:21" x14ac:dyDescent="0.2">
      <c r="A846" s="266" t="s">
        <v>172</v>
      </c>
      <c r="B846" s="267" t="s">
        <v>172</v>
      </c>
      <c r="C846" s="268" t="s">
        <v>172</v>
      </c>
      <c r="D846" s="98" t="s">
        <v>89</v>
      </c>
      <c r="E846" s="54">
        <v>5001859773</v>
      </c>
      <c r="F846" s="56">
        <v>24</v>
      </c>
      <c r="G846" s="54" t="s">
        <v>26</v>
      </c>
      <c r="H846" s="54" t="s">
        <v>84</v>
      </c>
      <c r="I846" s="54">
        <v>20</v>
      </c>
      <c r="J846" s="57">
        <v>810</v>
      </c>
      <c r="K846" s="57">
        <v>710</v>
      </c>
      <c r="L846" s="57">
        <v>667</v>
      </c>
      <c r="M846" s="57">
        <v>586</v>
      </c>
      <c r="N846" s="57">
        <v>510</v>
      </c>
      <c r="O846" s="57">
        <v>491</v>
      </c>
      <c r="P846" s="57">
        <v>404</v>
      </c>
      <c r="Q846" s="57">
        <v>443</v>
      </c>
      <c r="R846" s="57">
        <v>532</v>
      </c>
      <c r="S846" s="57">
        <v>569</v>
      </c>
      <c r="T846" s="57">
        <v>706</v>
      </c>
      <c r="U846" s="57">
        <v>755</v>
      </c>
    </row>
    <row r="847" spans="1:21" x14ac:dyDescent="0.2">
      <c r="A847" s="266" t="s">
        <v>172</v>
      </c>
      <c r="B847" s="267" t="s">
        <v>172</v>
      </c>
      <c r="C847" s="268" t="s">
        <v>172</v>
      </c>
      <c r="D847" s="98" t="s">
        <v>89</v>
      </c>
      <c r="E847" s="54">
        <v>5001860519</v>
      </c>
      <c r="F847" s="56">
        <v>24</v>
      </c>
      <c r="G847" s="54" t="s">
        <v>26</v>
      </c>
      <c r="H847" s="54" t="s">
        <v>84</v>
      </c>
      <c r="I847" s="54">
        <v>20</v>
      </c>
      <c r="J847" s="57">
        <v>4080</v>
      </c>
      <c r="K847" s="57">
        <v>5760</v>
      </c>
      <c r="L847" s="57">
        <v>6240</v>
      </c>
      <c r="M847" s="57">
        <v>5960</v>
      </c>
      <c r="N847" s="57">
        <v>7080</v>
      </c>
      <c r="O847" s="57">
        <v>4800</v>
      </c>
      <c r="P847" s="57">
        <v>1040</v>
      </c>
      <c r="Q847" s="57">
        <v>1040</v>
      </c>
      <c r="R847" s="57">
        <v>1120</v>
      </c>
      <c r="S847" s="57">
        <v>1160</v>
      </c>
      <c r="T847" s="57">
        <v>1440</v>
      </c>
      <c r="U847" s="57">
        <v>1640</v>
      </c>
    </row>
    <row r="848" spans="1:21" x14ac:dyDescent="0.2">
      <c r="A848" s="266" t="s">
        <v>172</v>
      </c>
      <c r="B848" s="267" t="s">
        <v>172</v>
      </c>
      <c r="C848" s="268" t="s">
        <v>172</v>
      </c>
      <c r="D848" s="98" t="s">
        <v>89</v>
      </c>
      <c r="E848" s="54">
        <v>5001872118</v>
      </c>
      <c r="F848" s="56">
        <v>24</v>
      </c>
      <c r="G848" s="54" t="s">
        <v>26</v>
      </c>
      <c r="H848" s="54" t="s">
        <v>84</v>
      </c>
      <c r="I848" s="54">
        <v>20</v>
      </c>
      <c r="J848" s="57">
        <v>879</v>
      </c>
      <c r="K848" s="57">
        <v>758</v>
      </c>
      <c r="L848" s="57">
        <v>762</v>
      </c>
      <c r="M848" s="57">
        <v>701</v>
      </c>
      <c r="N848" s="57">
        <v>733</v>
      </c>
      <c r="O848" s="57">
        <v>666</v>
      </c>
      <c r="P848" s="57">
        <v>594</v>
      </c>
      <c r="Q848" s="57">
        <v>605</v>
      </c>
      <c r="R848" s="57">
        <v>636</v>
      </c>
      <c r="S848" s="57">
        <v>665</v>
      </c>
      <c r="T848" s="57">
        <v>747</v>
      </c>
      <c r="U848" s="57">
        <v>711</v>
      </c>
    </row>
    <row r="849" spans="1:21" x14ac:dyDescent="0.2">
      <c r="A849" s="266" t="s">
        <v>172</v>
      </c>
      <c r="B849" s="267" t="s">
        <v>172</v>
      </c>
      <c r="C849" s="268" t="s">
        <v>172</v>
      </c>
      <c r="D849" s="98" t="s">
        <v>89</v>
      </c>
      <c r="E849" s="54">
        <v>5001891298</v>
      </c>
      <c r="F849" s="56">
        <v>24</v>
      </c>
      <c r="G849" s="54" t="s">
        <v>26</v>
      </c>
      <c r="H849" s="54" t="s">
        <v>84</v>
      </c>
      <c r="I849" s="54">
        <v>20</v>
      </c>
      <c r="J849" s="57">
        <v>316</v>
      </c>
      <c r="K849" s="57">
        <v>216</v>
      </c>
      <c r="L849" s="57">
        <v>235</v>
      </c>
      <c r="M849" s="57">
        <v>214</v>
      </c>
      <c r="N849" s="57">
        <v>187</v>
      </c>
      <c r="O849" s="57">
        <v>158</v>
      </c>
      <c r="P849" s="57">
        <v>132</v>
      </c>
      <c r="Q849" s="57">
        <v>136</v>
      </c>
      <c r="R849" s="57">
        <v>128</v>
      </c>
      <c r="S849" s="57">
        <v>155</v>
      </c>
      <c r="T849" s="57">
        <v>178</v>
      </c>
      <c r="U849" s="57">
        <v>175</v>
      </c>
    </row>
    <row r="850" spans="1:21" x14ac:dyDescent="0.2">
      <c r="A850" s="266" t="s">
        <v>172</v>
      </c>
      <c r="B850" s="267" t="s">
        <v>172</v>
      </c>
      <c r="C850" s="268" t="s">
        <v>172</v>
      </c>
      <c r="D850" s="98" t="s">
        <v>89</v>
      </c>
      <c r="E850" s="54">
        <v>5001916978</v>
      </c>
      <c r="F850" s="56">
        <v>24</v>
      </c>
      <c r="G850" s="54" t="s">
        <v>19</v>
      </c>
      <c r="H850" s="54" t="s">
        <v>84</v>
      </c>
      <c r="I850" s="54">
        <v>20</v>
      </c>
      <c r="J850" s="57">
        <v>931</v>
      </c>
      <c r="K850" s="57">
        <v>927</v>
      </c>
      <c r="L850" s="57">
        <v>760</v>
      </c>
      <c r="M850" s="57">
        <v>669</v>
      </c>
      <c r="N850" s="57">
        <v>592</v>
      </c>
      <c r="O850" s="57">
        <v>570</v>
      </c>
      <c r="P850" s="57">
        <v>464</v>
      </c>
      <c r="Q850" s="57">
        <v>508</v>
      </c>
      <c r="R850" s="57">
        <v>616</v>
      </c>
      <c r="S850" s="57">
        <v>662</v>
      </c>
      <c r="T850" s="57">
        <v>812</v>
      </c>
      <c r="U850" s="57">
        <v>868</v>
      </c>
    </row>
    <row r="851" spans="1:21" x14ac:dyDescent="0.2">
      <c r="A851" s="266" t="s">
        <v>172</v>
      </c>
      <c r="B851" s="267" t="s">
        <v>172</v>
      </c>
      <c r="C851" s="268" t="s">
        <v>172</v>
      </c>
      <c r="D851" s="98" t="s">
        <v>89</v>
      </c>
      <c r="E851" s="54">
        <v>5001922386</v>
      </c>
      <c r="F851" s="56">
        <v>24</v>
      </c>
      <c r="G851" s="54" t="s">
        <v>19</v>
      </c>
      <c r="H851" s="54" t="s">
        <v>84</v>
      </c>
      <c r="I851" s="54">
        <v>20</v>
      </c>
      <c r="J851" s="57">
        <v>80</v>
      </c>
      <c r="K851" s="57">
        <v>70</v>
      </c>
      <c r="L851" s="57">
        <v>60</v>
      </c>
      <c r="M851" s="57">
        <v>50</v>
      </c>
      <c r="N851" s="57">
        <v>50</v>
      </c>
      <c r="O851" s="57">
        <v>40</v>
      </c>
      <c r="P851" s="57">
        <v>40</v>
      </c>
      <c r="Q851" s="57">
        <v>50</v>
      </c>
      <c r="R851" s="57">
        <v>50</v>
      </c>
      <c r="S851" s="57">
        <v>50</v>
      </c>
      <c r="T851" s="57">
        <v>60</v>
      </c>
      <c r="U851" s="57">
        <v>70</v>
      </c>
    </row>
    <row r="852" spans="1:21" x14ac:dyDescent="0.2">
      <c r="A852" s="266" t="s">
        <v>172</v>
      </c>
      <c r="B852" s="267" t="s">
        <v>172</v>
      </c>
      <c r="C852" s="268" t="s">
        <v>172</v>
      </c>
      <c r="D852" s="98" t="s">
        <v>89</v>
      </c>
      <c r="E852" s="54">
        <v>5001927055</v>
      </c>
      <c r="F852" s="56">
        <v>24</v>
      </c>
      <c r="G852" s="54" t="s">
        <v>26</v>
      </c>
      <c r="H852" s="54" t="s">
        <v>84</v>
      </c>
      <c r="I852" s="54">
        <v>20</v>
      </c>
      <c r="J852" s="57"/>
      <c r="K852" s="57"/>
      <c r="L852" s="57">
        <v>10</v>
      </c>
      <c r="M852" s="57"/>
      <c r="N852" s="57"/>
      <c r="O852" s="57">
        <v>10</v>
      </c>
      <c r="P852" s="57"/>
      <c r="Q852" s="57">
        <v>10</v>
      </c>
      <c r="R852" s="57"/>
      <c r="S852" s="57">
        <v>10</v>
      </c>
      <c r="T852" s="57"/>
      <c r="U852" s="57"/>
    </row>
    <row r="853" spans="1:21" x14ac:dyDescent="0.2">
      <c r="A853" s="266" t="s">
        <v>172</v>
      </c>
      <c r="B853" s="267" t="s">
        <v>172</v>
      </c>
      <c r="C853" s="268" t="s">
        <v>172</v>
      </c>
      <c r="D853" s="98" t="s">
        <v>89</v>
      </c>
      <c r="E853" s="54">
        <v>5001929068</v>
      </c>
      <c r="F853" s="55">
        <v>25</v>
      </c>
      <c r="G853" s="54" t="s">
        <v>25</v>
      </c>
      <c r="H853" s="54" t="s">
        <v>84</v>
      </c>
      <c r="I853" s="54">
        <v>20</v>
      </c>
      <c r="J853" s="57">
        <v>9320</v>
      </c>
      <c r="K853" s="57">
        <v>6200</v>
      </c>
      <c r="L853" s="57">
        <v>6520</v>
      </c>
      <c r="M853" s="57">
        <v>6080</v>
      </c>
      <c r="N853" s="57">
        <v>5720</v>
      </c>
      <c r="O853" s="57">
        <v>7760</v>
      </c>
      <c r="P853" s="57">
        <v>9480</v>
      </c>
      <c r="Q853" s="57">
        <v>9040</v>
      </c>
      <c r="R853" s="57">
        <v>8120</v>
      </c>
      <c r="S853" s="57">
        <v>7320</v>
      </c>
      <c r="T853" s="57">
        <v>9120</v>
      </c>
      <c r="U853" s="57">
        <v>10600</v>
      </c>
    </row>
    <row r="854" spans="1:21" x14ac:dyDescent="0.2">
      <c r="A854" s="266" t="s">
        <v>172</v>
      </c>
      <c r="B854" s="267" t="s">
        <v>172</v>
      </c>
      <c r="C854" s="268" t="s">
        <v>172</v>
      </c>
      <c r="D854" s="98" t="s">
        <v>89</v>
      </c>
      <c r="E854" s="54">
        <v>5001931918</v>
      </c>
      <c r="F854" s="56">
        <v>24</v>
      </c>
      <c r="G854" s="54" t="s">
        <v>26</v>
      </c>
      <c r="H854" s="54" t="s">
        <v>84</v>
      </c>
      <c r="I854" s="54">
        <v>20</v>
      </c>
      <c r="J854" s="57">
        <v>310</v>
      </c>
      <c r="K854" s="57">
        <v>260</v>
      </c>
      <c r="L854" s="57">
        <v>280</v>
      </c>
      <c r="M854" s="57">
        <v>250</v>
      </c>
      <c r="N854" s="57">
        <v>240</v>
      </c>
      <c r="O854" s="57">
        <v>210</v>
      </c>
      <c r="P854" s="57">
        <v>200</v>
      </c>
      <c r="Q854" s="57">
        <v>220</v>
      </c>
      <c r="R854" s="57">
        <v>220</v>
      </c>
      <c r="S854" s="57">
        <v>220</v>
      </c>
      <c r="T854" s="57">
        <v>240</v>
      </c>
      <c r="U854" s="57">
        <v>290</v>
      </c>
    </row>
    <row r="855" spans="1:21" x14ac:dyDescent="0.2">
      <c r="A855" s="266" t="s">
        <v>172</v>
      </c>
      <c r="B855" s="267" t="s">
        <v>172</v>
      </c>
      <c r="C855" s="268" t="s">
        <v>172</v>
      </c>
      <c r="D855" s="98" t="s">
        <v>89</v>
      </c>
      <c r="E855" s="54">
        <v>5001981958</v>
      </c>
      <c r="F855" s="56">
        <v>24</v>
      </c>
      <c r="G855" s="54" t="s">
        <v>26</v>
      </c>
      <c r="H855" s="54" t="s">
        <v>84</v>
      </c>
      <c r="I855" s="54">
        <v>20</v>
      </c>
      <c r="J855" s="57">
        <v>2160</v>
      </c>
      <c r="K855" s="57">
        <v>2320</v>
      </c>
      <c r="L855" s="57">
        <v>1900</v>
      </c>
      <c r="M855" s="57">
        <v>1660</v>
      </c>
      <c r="N855" s="57">
        <v>1500</v>
      </c>
      <c r="O855" s="57">
        <v>1380</v>
      </c>
      <c r="P855" s="57">
        <v>1100</v>
      </c>
      <c r="Q855" s="57">
        <v>1300</v>
      </c>
      <c r="R855" s="57">
        <v>1540</v>
      </c>
      <c r="S855" s="57">
        <v>1660</v>
      </c>
      <c r="T855" s="57">
        <v>1990</v>
      </c>
      <c r="U855" s="57">
        <v>2130</v>
      </c>
    </row>
    <row r="856" spans="1:21" x14ac:dyDescent="0.2">
      <c r="A856" s="266" t="s">
        <v>172</v>
      </c>
      <c r="B856" s="267" t="s">
        <v>172</v>
      </c>
      <c r="C856" s="268" t="s">
        <v>172</v>
      </c>
      <c r="D856" s="98" t="s">
        <v>89</v>
      </c>
      <c r="E856" s="54">
        <v>5001985489</v>
      </c>
      <c r="F856" s="56">
        <v>24</v>
      </c>
      <c r="G856" s="54" t="s">
        <v>26</v>
      </c>
      <c r="H856" s="54" t="s">
        <v>84</v>
      </c>
      <c r="I856" s="54">
        <v>20</v>
      </c>
      <c r="J856" s="57">
        <v>64</v>
      </c>
      <c r="K856" s="57">
        <v>58</v>
      </c>
      <c r="L856" s="57">
        <v>59</v>
      </c>
      <c r="M856" s="57">
        <v>56</v>
      </c>
      <c r="N856" s="57">
        <v>66</v>
      </c>
      <c r="O856" s="57">
        <v>63</v>
      </c>
      <c r="P856" s="57">
        <v>60</v>
      </c>
      <c r="Q856" s="57">
        <v>65</v>
      </c>
      <c r="R856" s="57">
        <v>62</v>
      </c>
      <c r="S856" s="57">
        <v>63</v>
      </c>
      <c r="T856" s="57">
        <v>67</v>
      </c>
      <c r="U856" s="57">
        <v>65</v>
      </c>
    </row>
    <row r="857" spans="1:21" x14ac:dyDescent="0.2">
      <c r="A857" s="266" t="s">
        <v>172</v>
      </c>
      <c r="B857" s="267" t="s">
        <v>172</v>
      </c>
      <c r="C857" s="268" t="s">
        <v>172</v>
      </c>
      <c r="D857" s="98" t="s">
        <v>89</v>
      </c>
      <c r="E857" s="54">
        <v>5001986198</v>
      </c>
      <c r="F857" s="56">
        <v>24</v>
      </c>
      <c r="G857" s="54" t="s">
        <v>26</v>
      </c>
      <c r="H857" s="54" t="s">
        <v>84</v>
      </c>
      <c r="I857" s="54">
        <v>20</v>
      </c>
      <c r="J857" s="57">
        <v>3020</v>
      </c>
      <c r="K857" s="57">
        <v>3250</v>
      </c>
      <c r="L857" s="57">
        <v>2640</v>
      </c>
      <c r="M857" s="57">
        <v>2290</v>
      </c>
      <c r="N857" s="57">
        <v>2030</v>
      </c>
      <c r="O857" s="57">
        <v>1910</v>
      </c>
      <c r="P857" s="57">
        <v>1590</v>
      </c>
      <c r="Q857" s="57">
        <v>1700</v>
      </c>
      <c r="R857" s="57">
        <v>2070</v>
      </c>
      <c r="S857" s="57">
        <v>2260</v>
      </c>
      <c r="T857" s="57">
        <v>2810</v>
      </c>
      <c r="U857" s="57">
        <v>3070</v>
      </c>
    </row>
    <row r="858" spans="1:21" x14ac:dyDescent="0.2">
      <c r="A858" s="266" t="s">
        <v>172</v>
      </c>
      <c r="B858" s="267" t="s">
        <v>172</v>
      </c>
      <c r="C858" s="268" t="s">
        <v>172</v>
      </c>
      <c r="D858" s="98" t="s">
        <v>89</v>
      </c>
      <c r="E858" s="54">
        <v>5001987203</v>
      </c>
      <c r="F858" s="56">
        <v>24</v>
      </c>
      <c r="G858" s="54" t="s">
        <v>26</v>
      </c>
      <c r="H858" s="54" t="s">
        <v>84</v>
      </c>
      <c r="I858" s="54">
        <v>20</v>
      </c>
      <c r="J858" s="57">
        <v>1190</v>
      </c>
      <c r="K858" s="57">
        <v>1130</v>
      </c>
      <c r="L858" s="57">
        <v>720</v>
      </c>
      <c r="M858" s="57">
        <v>630</v>
      </c>
      <c r="N858" s="57">
        <v>550</v>
      </c>
      <c r="O858" s="57">
        <v>520</v>
      </c>
      <c r="P858" s="57">
        <v>430</v>
      </c>
      <c r="Q858" s="57">
        <v>470</v>
      </c>
      <c r="R858" s="57">
        <v>560</v>
      </c>
      <c r="S858" s="57">
        <v>620</v>
      </c>
      <c r="T858" s="57">
        <v>770</v>
      </c>
      <c r="U858" s="57">
        <v>990</v>
      </c>
    </row>
    <row r="859" spans="1:21" x14ac:dyDescent="0.2">
      <c r="A859" s="266" t="s">
        <v>172</v>
      </c>
      <c r="B859" s="267" t="s">
        <v>172</v>
      </c>
      <c r="C859" s="268" t="s">
        <v>172</v>
      </c>
      <c r="D859" s="98" t="s">
        <v>89</v>
      </c>
      <c r="E859" s="54">
        <v>5001993991</v>
      </c>
      <c r="F859" s="56">
        <v>24</v>
      </c>
      <c r="G859" s="54" t="s">
        <v>26</v>
      </c>
      <c r="H859" s="54" t="s">
        <v>84</v>
      </c>
      <c r="I859" s="54">
        <v>20</v>
      </c>
      <c r="J859" s="57">
        <v>1330</v>
      </c>
      <c r="K859" s="57">
        <v>1460</v>
      </c>
      <c r="L859" s="57">
        <v>1310</v>
      </c>
      <c r="M859" s="57">
        <v>1270</v>
      </c>
      <c r="N859" s="57">
        <v>1260</v>
      </c>
      <c r="O859" s="57">
        <v>1310</v>
      </c>
      <c r="P859" s="57">
        <v>1160</v>
      </c>
      <c r="Q859" s="57">
        <v>1160</v>
      </c>
      <c r="R859" s="57">
        <v>1290</v>
      </c>
      <c r="S859" s="57">
        <v>1230</v>
      </c>
      <c r="T859" s="57">
        <v>1390</v>
      </c>
      <c r="U859" s="57">
        <v>1360</v>
      </c>
    </row>
    <row r="860" spans="1:21" x14ac:dyDescent="0.2">
      <c r="A860" s="266" t="s">
        <v>172</v>
      </c>
      <c r="B860" s="267" t="s">
        <v>172</v>
      </c>
      <c r="C860" s="268" t="s">
        <v>172</v>
      </c>
      <c r="D860" s="98" t="s">
        <v>89</v>
      </c>
      <c r="E860" s="54">
        <v>5001993996</v>
      </c>
      <c r="F860" s="56">
        <v>24</v>
      </c>
      <c r="G860" s="54" t="s">
        <v>26</v>
      </c>
      <c r="H860" s="54" t="s">
        <v>84</v>
      </c>
      <c r="I860" s="54">
        <v>20</v>
      </c>
      <c r="J860" s="57">
        <v>3120</v>
      </c>
      <c r="K860" s="57">
        <v>3320</v>
      </c>
      <c r="L860" s="57">
        <v>2700</v>
      </c>
      <c r="M860" s="57">
        <v>2340</v>
      </c>
      <c r="N860" s="57">
        <v>2080</v>
      </c>
      <c r="O860" s="57">
        <v>1990</v>
      </c>
      <c r="P860" s="57">
        <v>1630</v>
      </c>
      <c r="Q860" s="57">
        <v>1800</v>
      </c>
      <c r="R860" s="57">
        <v>2150</v>
      </c>
      <c r="S860" s="57">
        <v>2290</v>
      </c>
      <c r="T860" s="57">
        <v>2650</v>
      </c>
      <c r="U860" s="57">
        <v>2860</v>
      </c>
    </row>
    <row r="861" spans="1:21" x14ac:dyDescent="0.2">
      <c r="A861" s="266" t="s">
        <v>172</v>
      </c>
      <c r="B861" s="267" t="s">
        <v>172</v>
      </c>
      <c r="C861" s="268" t="s">
        <v>172</v>
      </c>
      <c r="D861" s="98" t="s">
        <v>89</v>
      </c>
      <c r="E861" s="54">
        <v>5001995858</v>
      </c>
      <c r="F861" s="56">
        <v>24</v>
      </c>
      <c r="G861" s="54" t="s">
        <v>26</v>
      </c>
      <c r="H861" s="54" t="s">
        <v>84</v>
      </c>
      <c r="I861" s="54">
        <v>20</v>
      </c>
      <c r="J861" s="57">
        <v>2000</v>
      </c>
      <c r="K861" s="57">
        <v>2110</v>
      </c>
      <c r="L861" s="57">
        <v>1630</v>
      </c>
      <c r="M861" s="57">
        <v>1420</v>
      </c>
      <c r="N861" s="57">
        <v>1260</v>
      </c>
      <c r="O861" s="57">
        <v>1220</v>
      </c>
      <c r="P861" s="57">
        <v>990</v>
      </c>
      <c r="Q861" s="57">
        <v>1090</v>
      </c>
      <c r="R861" s="57">
        <v>1280</v>
      </c>
      <c r="S861" s="57">
        <v>1360</v>
      </c>
      <c r="T861" s="57">
        <v>1740</v>
      </c>
      <c r="U861" s="57">
        <v>2010</v>
      </c>
    </row>
    <row r="862" spans="1:21" x14ac:dyDescent="0.2">
      <c r="A862" s="266" t="s">
        <v>172</v>
      </c>
      <c r="B862" s="267" t="s">
        <v>172</v>
      </c>
      <c r="C862" s="268" t="s">
        <v>172</v>
      </c>
      <c r="D862" s="98" t="s">
        <v>89</v>
      </c>
      <c r="E862" s="54">
        <v>5001997139</v>
      </c>
      <c r="F862" s="56">
        <v>24</v>
      </c>
      <c r="G862" s="54" t="s">
        <v>26</v>
      </c>
      <c r="H862" s="54" t="s">
        <v>84</v>
      </c>
      <c r="I862" s="54">
        <v>20</v>
      </c>
      <c r="J862" s="57">
        <v>1490</v>
      </c>
      <c r="K862" s="57">
        <v>1260</v>
      </c>
      <c r="L862" s="57">
        <v>1140</v>
      </c>
      <c r="M862" s="57">
        <v>1030</v>
      </c>
      <c r="N862" s="57">
        <v>980</v>
      </c>
      <c r="O862" s="57">
        <v>830</v>
      </c>
      <c r="P862" s="57">
        <v>770</v>
      </c>
      <c r="Q862" s="57">
        <v>880</v>
      </c>
      <c r="R862" s="57">
        <v>890</v>
      </c>
      <c r="S862" s="57">
        <v>980</v>
      </c>
      <c r="T862" s="57">
        <v>1160</v>
      </c>
      <c r="U862" s="57">
        <v>1270</v>
      </c>
    </row>
    <row r="863" spans="1:21" x14ac:dyDescent="0.2">
      <c r="A863" s="266" t="s">
        <v>172</v>
      </c>
      <c r="B863" s="267" t="s">
        <v>172</v>
      </c>
      <c r="C863" s="268" t="s">
        <v>172</v>
      </c>
      <c r="D863" s="98" t="s">
        <v>89</v>
      </c>
      <c r="E863" s="54">
        <v>5002003569</v>
      </c>
      <c r="F863" s="56">
        <v>24</v>
      </c>
      <c r="G863" s="54" t="s">
        <v>26</v>
      </c>
      <c r="H863" s="54" t="s">
        <v>84</v>
      </c>
      <c r="I863" s="54">
        <v>20</v>
      </c>
      <c r="J863" s="57">
        <v>1140</v>
      </c>
      <c r="K863" s="57">
        <v>1180</v>
      </c>
      <c r="L863" s="57">
        <v>930</v>
      </c>
      <c r="M863" s="57">
        <v>790</v>
      </c>
      <c r="N863" s="57">
        <v>760</v>
      </c>
      <c r="O863" s="57">
        <v>680</v>
      </c>
      <c r="P863" s="57">
        <v>560</v>
      </c>
      <c r="Q863" s="57">
        <v>610</v>
      </c>
      <c r="R863" s="57">
        <v>740</v>
      </c>
      <c r="S863" s="57">
        <v>790</v>
      </c>
      <c r="T863" s="57">
        <v>1010</v>
      </c>
      <c r="U863" s="57">
        <v>1080</v>
      </c>
    </row>
    <row r="864" spans="1:21" x14ac:dyDescent="0.2">
      <c r="A864" s="266" t="s">
        <v>172</v>
      </c>
      <c r="B864" s="267" t="s">
        <v>172</v>
      </c>
      <c r="C864" s="268" t="s">
        <v>172</v>
      </c>
      <c r="D864" s="98" t="s">
        <v>89</v>
      </c>
      <c r="E864" s="54">
        <v>5002010535</v>
      </c>
      <c r="F864" s="56">
        <v>24</v>
      </c>
      <c r="G864" s="54" t="s">
        <v>26</v>
      </c>
      <c r="H864" s="54" t="s">
        <v>84</v>
      </c>
      <c r="I864" s="54">
        <v>20</v>
      </c>
      <c r="J864" s="57">
        <v>2260</v>
      </c>
      <c r="K864" s="57">
        <v>2480</v>
      </c>
      <c r="L864" s="57">
        <v>1970</v>
      </c>
      <c r="M864" s="57">
        <v>1750</v>
      </c>
      <c r="N864" s="57">
        <v>1520</v>
      </c>
      <c r="O864" s="57">
        <v>1420</v>
      </c>
      <c r="P864" s="57">
        <v>1140</v>
      </c>
      <c r="Q864" s="57">
        <v>1210</v>
      </c>
      <c r="R864" s="57">
        <v>1490</v>
      </c>
      <c r="S864" s="57">
        <v>1630</v>
      </c>
      <c r="T864" s="57">
        <v>1960</v>
      </c>
      <c r="U864" s="57">
        <v>2150</v>
      </c>
    </row>
    <row r="865" spans="1:21" x14ac:dyDescent="0.2">
      <c r="A865" s="266" t="s">
        <v>172</v>
      </c>
      <c r="B865" s="267" t="s">
        <v>172</v>
      </c>
      <c r="C865" s="268" t="s">
        <v>172</v>
      </c>
      <c r="D865" s="98" t="s">
        <v>89</v>
      </c>
      <c r="E865" s="54">
        <v>5002022959</v>
      </c>
      <c r="F865" s="56">
        <v>24</v>
      </c>
      <c r="G865" s="54" t="s">
        <v>26</v>
      </c>
      <c r="H865" s="54" t="s">
        <v>84</v>
      </c>
      <c r="I865" s="54">
        <v>20</v>
      </c>
      <c r="J865" s="57">
        <v>1160</v>
      </c>
      <c r="K865" s="57">
        <v>1000</v>
      </c>
      <c r="L865" s="57">
        <v>940</v>
      </c>
      <c r="M865" s="57">
        <v>800</v>
      </c>
      <c r="N865" s="57">
        <v>770</v>
      </c>
      <c r="O865" s="57">
        <v>610</v>
      </c>
      <c r="P865" s="57">
        <v>540</v>
      </c>
      <c r="Q865" s="57">
        <v>630</v>
      </c>
      <c r="R865" s="57">
        <v>680</v>
      </c>
      <c r="S865" s="57">
        <v>800</v>
      </c>
      <c r="T865" s="57">
        <v>1000</v>
      </c>
      <c r="U865" s="57">
        <v>1050</v>
      </c>
    </row>
    <row r="866" spans="1:21" x14ac:dyDescent="0.2">
      <c r="A866" s="266" t="s">
        <v>172</v>
      </c>
      <c r="B866" s="267" t="s">
        <v>172</v>
      </c>
      <c r="C866" s="268" t="s">
        <v>172</v>
      </c>
      <c r="D866" s="98" t="s">
        <v>89</v>
      </c>
      <c r="E866" s="54">
        <v>5002040839</v>
      </c>
      <c r="F866" s="56">
        <v>24</v>
      </c>
      <c r="G866" s="54" t="s">
        <v>26</v>
      </c>
      <c r="H866" s="54" t="s">
        <v>84</v>
      </c>
      <c r="I866" s="54">
        <v>20</v>
      </c>
      <c r="J866" s="57">
        <v>120</v>
      </c>
      <c r="K866" s="57">
        <v>110</v>
      </c>
      <c r="L866" s="57">
        <v>80</v>
      </c>
      <c r="M866" s="57">
        <v>70</v>
      </c>
      <c r="N866" s="57">
        <v>60</v>
      </c>
      <c r="O866" s="57">
        <v>50</v>
      </c>
      <c r="P866" s="57">
        <v>30</v>
      </c>
      <c r="Q866" s="57">
        <v>30</v>
      </c>
      <c r="R866" s="57">
        <v>30</v>
      </c>
      <c r="S866" s="57">
        <v>50</v>
      </c>
      <c r="T866" s="57">
        <v>60</v>
      </c>
      <c r="U866" s="57">
        <v>90</v>
      </c>
    </row>
    <row r="867" spans="1:21" x14ac:dyDescent="0.2">
      <c r="A867" s="266" t="s">
        <v>172</v>
      </c>
      <c r="B867" s="267" t="s">
        <v>172</v>
      </c>
      <c r="C867" s="268" t="s">
        <v>172</v>
      </c>
      <c r="D867" s="98" t="s">
        <v>89</v>
      </c>
      <c r="E867" s="54">
        <v>5002045745</v>
      </c>
      <c r="F867" s="56">
        <v>24</v>
      </c>
      <c r="G867" s="54" t="s">
        <v>26</v>
      </c>
      <c r="H867" s="54" t="s">
        <v>84</v>
      </c>
      <c r="I867" s="54">
        <v>20</v>
      </c>
      <c r="J867" s="57">
        <v>2660</v>
      </c>
      <c r="K867" s="57">
        <v>2850</v>
      </c>
      <c r="L867" s="57">
        <v>2320</v>
      </c>
      <c r="M867" s="57">
        <v>2020</v>
      </c>
      <c r="N867" s="57">
        <v>1790</v>
      </c>
      <c r="O867" s="57">
        <v>1660</v>
      </c>
      <c r="P867" s="57">
        <v>1350</v>
      </c>
      <c r="Q867" s="57">
        <v>1450</v>
      </c>
      <c r="R867" s="57">
        <v>1800</v>
      </c>
      <c r="S867" s="57">
        <v>1940</v>
      </c>
      <c r="T867" s="57">
        <v>2460</v>
      </c>
      <c r="U867" s="57">
        <v>2640</v>
      </c>
    </row>
    <row r="868" spans="1:21" x14ac:dyDescent="0.2">
      <c r="A868" s="266" t="s">
        <v>172</v>
      </c>
      <c r="B868" s="267" t="s">
        <v>172</v>
      </c>
      <c r="C868" s="268" t="s">
        <v>172</v>
      </c>
      <c r="D868" s="98" t="s">
        <v>89</v>
      </c>
      <c r="E868" s="54">
        <v>5002054537</v>
      </c>
      <c r="F868" s="56">
        <v>24</v>
      </c>
      <c r="G868" s="54" t="s">
        <v>26</v>
      </c>
      <c r="H868" s="54" t="s">
        <v>84</v>
      </c>
      <c r="I868" s="54">
        <v>20</v>
      </c>
      <c r="J868" s="57">
        <v>820</v>
      </c>
      <c r="K868" s="57">
        <v>660</v>
      </c>
      <c r="L868" s="57">
        <v>580</v>
      </c>
      <c r="M868" s="57">
        <v>510</v>
      </c>
      <c r="N868" s="57">
        <v>490</v>
      </c>
      <c r="O868" s="57">
        <v>400</v>
      </c>
      <c r="P868" s="57">
        <v>350</v>
      </c>
      <c r="Q868" s="57">
        <v>410</v>
      </c>
      <c r="R868" s="57">
        <v>443</v>
      </c>
      <c r="S868" s="57">
        <v>508</v>
      </c>
      <c r="T868" s="57">
        <v>640</v>
      </c>
      <c r="U868" s="57">
        <v>755</v>
      </c>
    </row>
    <row r="869" spans="1:21" x14ac:dyDescent="0.2">
      <c r="A869" s="266" t="s">
        <v>172</v>
      </c>
      <c r="B869" s="267" t="s">
        <v>172</v>
      </c>
      <c r="C869" s="268" t="s">
        <v>172</v>
      </c>
      <c r="D869" s="98" t="s">
        <v>89</v>
      </c>
      <c r="E869" s="54">
        <v>5002055476</v>
      </c>
      <c r="F869" s="56">
        <v>24</v>
      </c>
      <c r="G869" s="54" t="s">
        <v>26</v>
      </c>
      <c r="H869" s="54" t="s">
        <v>84</v>
      </c>
      <c r="I869" s="54">
        <v>20</v>
      </c>
      <c r="J869" s="57">
        <v>1530</v>
      </c>
      <c r="K869" s="57">
        <v>1200</v>
      </c>
      <c r="L869" s="57">
        <v>1040</v>
      </c>
      <c r="M869" s="57">
        <v>900</v>
      </c>
      <c r="N869" s="57">
        <v>870</v>
      </c>
      <c r="O869" s="57">
        <v>720</v>
      </c>
      <c r="P869" s="57">
        <v>670</v>
      </c>
      <c r="Q869" s="57">
        <v>810</v>
      </c>
      <c r="R869" s="57">
        <v>850</v>
      </c>
      <c r="S869" s="57">
        <v>1070</v>
      </c>
      <c r="T869" s="57">
        <v>980</v>
      </c>
      <c r="U869" s="57">
        <v>1170</v>
      </c>
    </row>
    <row r="870" spans="1:21" x14ac:dyDescent="0.2">
      <c r="A870" s="266" t="s">
        <v>172</v>
      </c>
      <c r="B870" s="267" t="s">
        <v>172</v>
      </c>
      <c r="C870" s="268" t="s">
        <v>172</v>
      </c>
      <c r="D870" s="98" t="s">
        <v>89</v>
      </c>
      <c r="E870" s="54">
        <v>5002059918</v>
      </c>
      <c r="F870" s="56">
        <v>24</v>
      </c>
      <c r="G870" s="54" t="s">
        <v>26</v>
      </c>
      <c r="H870" s="54" t="s">
        <v>84</v>
      </c>
      <c r="I870" s="54">
        <v>20</v>
      </c>
      <c r="J870" s="57">
        <v>120</v>
      </c>
      <c r="K870" s="57">
        <v>110</v>
      </c>
      <c r="L870" s="57">
        <v>90</v>
      </c>
      <c r="M870" s="57">
        <v>80</v>
      </c>
      <c r="N870" s="57">
        <v>80</v>
      </c>
      <c r="O870" s="57">
        <v>60</v>
      </c>
      <c r="P870" s="57">
        <v>60</v>
      </c>
      <c r="Q870" s="57">
        <v>70</v>
      </c>
      <c r="R870" s="57">
        <v>70</v>
      </c>
      <c r="S870" s="57">
        <v>90</v>
      </c>
      <c r="T870" s="57">
        <v>107.33</v>
      </c>
      <c r="U870" s="57">
        <v>127.39</v>
      </c>
    </row>
    <row r="871" spans="1:21" x14ac:dyDescent="0.2">
      <c r="A871" s="266" t="s">
        <v>172</v>
      </c>
      <c r="B871" s="267" t="s">
        <v>172</v>
      </c>
      <c r="C871" s="268" t="s">
        <v>172</v>
      </c>
      <c r="D871" s="98" t="s">
        <v>89</v>
      </c>
      <c r="E871" s="54">
        <v>5002063097</v>
      </c>
      <c r="F871" s="56">
        <v>24</v>
      </c>
      <c r="G871" s="54" t="s">
        <v>26</v>
      </c>
      <c r="H871" s="54" t="s">
        <v>84</v>
      </c>
      <c r="I871" s="54">
        <v>20</v>
      </c>
      <c r="J871" s="57">
        <v>540</v>
      </c>
      <c r="K871" s="57">
        <v>610.77</v>
      </c>
      <c r="L871" s="57">
        <v>489.38</v>
      </c>
      <c r="M871" s="57">
        <v>430</v>
      </c>
      <c r="N871" s="57">
        <v>414.69</v>
      </c>
      <c r="O871" s="57">
        <v>145.16</v>
      </c>
      <c r="P871" s="57">
        <v>280</v>
      </c>
      <c r="Q871" s="57">
        <v>310</v>
      </c>
      <c r="R871" s="57">
        <v>380</v>
      </c>
      <c r="S871" s="57">
        <v>400</v>
      </c>
      <c r="T871" s="57">
        <v>520</v>
      </c>
      <c r="U871" s="57">
        <v>550</v>
      </c>
    </row>
    <row r="872" spans="1:21" x14ac:dyDescent="0.2">
      <c r="A872" s="266" t="s">
        <v>172</v>
      </c>
      <c r="B872" s="267" t="s">
        <v>172</v>
      </c>
      <c r="C872" s="268" t="s">
        <v>172</v>
      </c>
      <c r="D872" s="98" t="s">
        <v>89</v>
      </c>
      <c r="E872" s="54">
        <v>5002063998</v>
      </c>
      <c r="F872" s="56">
        <v>24</v>
      </c>
      <c r="G872" s="54" t="s">
        <v>26</v>
      </c>
      <c r="H872" s="54" t="s">
        <v>84</v>
      </c>
      <c r="I872" s="54">
        <v>20</v>
      </c>
      <c r="J872" s="57">
        <v>2380</v>
      </c>
      <c r="K872" s="57">
        <v>2580</v>
      </c>
      <c r="L872" s="57">
        <v>2080</v>
      </c>
      <c r="M872" s="57">
        <v>1850</v>
      </c>
      <c r="N872" s="57">
        <v>1640</v>
      </c>
      <c r="O872" s="57">
        <v>1530</v>
      </c>
      <c r="P872" s="57">
        <v>1250</v>
      </c>
      <c r="Q872" s="57">
        <v>1340</v>
      </c>
      <c r="R872" s="57">
        <v>1670</v>
      </c>
      <c r="S872" s="57">
        <v>1820</v>
      </c>
      <c r="T872" s="57">
        <v>2210</v>
      </c>
      <c r="U872" s="57">
        <v>2380</v>
      </c>
    </row>
    <row r="873" spans="1:21" x14ac:dyDescent="0.2">
      <c r="A873" s="266" t="s">
        <v>172</v>
      </c>
      <c r="B873" s="267" t="s">
        <v>172</v>
      </c>
      <c r="C873" s="268" t="s">
        <v>172</v>
      </c>
      <c r="D873" s="98" t="s">
        <v>89</v>
      </c>
      <c r="E873" s="54">
        <v>5002068843</v>
      </c>
      <c r="F873" s="56">
        <v>24</v>
      </c>
      <c r="G873" s="54" t="s">
        <v>26</v>
      </c>
      <c r="H873" s="54" t="s">
        <v>84</v>
      </c>
      <c r="I873" s="54">
        <v>20</v>
      </c>
      <c r="J873" s="57">
        <v>4270</v>
      </c>
      <c r="K873" s="57">
        <v>4600</v>
      </c>
      <c r="L873" s="57">
        <v>3690</v>
      </c>
      <c r="M873" s="57">
        <v>3180</v>
      </c>
      <c r="N873" s="57">
        <v>2800</v>
      </c>
      <c r="O873" s="57">
        <v>2610</v>
      </c>
      <c r="P873" s="57">
        <v>2110</v>
      </c>
      <c r="Q873" s="57">
        <v>2310</v>
      </c>
      <c r="R873" s="57">
        <v>2820</v>
      </c>
      <c r="S873" s="57">
        <v>3080</v>
      </c>
      <c r="T873" s="57">
        <v>3760</v>
      </c>
      <c r="U873" s="57">
        <v>4120</v>
      </c>
    </row>
    <row r="874" spans="1:21" x14ac:dyDescent="0.2">
      <c r="A874" s="266" t="s">
        <v>172</v>
      </c>
      <c r="B874" s="267" t="s">
        <v>172</v>
      </c>
      <c r="C874" s="268" t="s">
        <v>172</v>
      </c>
      <c r="D874" s="98" t="s">
        <v>89</v>
      </c>
      <c r="E874" s="54">
        <v>5002068845</v>
      </c>
      <c r="F874" s="56">
        <v>24</v>
      </c>
      <c r="G874" s="54" t="s">
        <v>26</v>
      </c>
      <c r="H874" s="54" t="s">
        <v>84</v>
      </c>
      <c r="I874" s="54">
        <v>20</v>
      </c>
      <c r="J874" s="57">
        <v>1500</v>
      </c>
      <c r="K874" s="57">
        <v>1640</v>
      </c>
      <c r="L874" s="57">
        <v>1310</v>
      </c>
      <c r="M874" s="57">
        <v>1170</v>
      </c>
      <c r="N874" s="57">
        <v>1060</v>
      </c>
      <c r="O874" s="57">
        <v>1020</v>
      </c>
      <c r="P874" s="57">
        <v>820</v>
      </c>
      <c r="Q874" s="57">
        <v>870</v>
      </c>
      <c r="R874" s="57">
        <v>1070</v>
      </c>
      <c r="S874" s="57">
        <v>1150</v>
      </c>
      <c r="T874" s="57">
        <v>1557.19</v>
      </c>
      <c r="U874" s="57">
        <v>1332.81</v>
      </c>
    </row>
    <row r="875" spans="1:21" x14ac:dyDescent="0.2">
      <c r="A875" s="266" t="s">
        <v>172</v>
      </c>
      <c r="B875" s="267" t="s">
        <v>172</v>
      </c>
      <c r="C875" s="268" t="s">
        <v>172</v>
      </c>
      <c r="D875" s="98" t="s">
        <v>89</v>
      </c>
      <c r="E875" s="54">
        <v>5002068853</v>
      </c>
      <c r="F875" s="56">
        <v>24</v>
      </c>
      <c r="G875" s="54" t="s">
        <v>26</v>
      </c>
      <c r="H875" s="54" t="s">
        <v>84</v>
      </c>
      <c r="I875" s="54">
        <v>20</v>
      </c>
      <c r="J875" s="57">
        <v>1620</v>
      </c>
      <c r="K875" s="57">
        <v>1790</v>
      </c>
      <c r="L875" s="57">
        <v>1256.25</v>
      </c>
      <c r="M875" s="57">
        <v>1863.75</v>
      </c>
      <c r="N875" s="57">
        <v>1600</v>
      </c>
      <c r="O875" s="57">
        <v>1699.34</v>
      </c>
      <c r="P875" s="57">
        <v>1280.6600000000001</v>
      </c>
      <c r="Q875" s="57">
        <v>1480</v>
      </c>
      <c r="R875" s="57">
        <v>840.97</v>
      </c>
      <c r="S875" s="57">
        <v>2089.0300000000002</v>
      </c>
      <c r="T875" s="57">
        <v>1640</v>
      </c>
      <c r="U875" s="57">
        <v>1730</v>
      </c>
    </row>
    <row r="876" spans="1:21" x14ac:dyDescent="0.2">
      <c r="A876" s="266" t="s">
        <v>172</v>
      </c>
      <c r="B876" s="267" t="s">
        <v>172</v>
      </c>
      <c r="C876" s="268" t="s">
        <v>172</v>
      </c>
      <c r="D876" s="98" t="s">
        <v>89</v>
      </c>
      <c r="E876" s="54">
        <v>5002085569</v>
      </c>
      <c r="F876" s="56">
        <v>24</v>
      </c>
      <c r="G876" s="54" t="s">
        <v>26</v>
      </c>
      <c r="H876" s="54" t="s">
        <v>84</v>
      </c>
      <c r="I876" s="54">
        <v>20</v>
      </c>
      <c r="J876" s="57">
        <v>1084.24</v>
      </c>
      <c r="K876" s="57">
        <v>820</v>
      </c>
      <c r="L876" s="57">
        <v>840</v>
      </c>
      <c r="M876" s="57">
        <v>780</v>
      </c>
      <c r="N876" s="57">
        <v>690</v>
      </c>
      <c r="O876" s="57">
        <v>640</v>
      </c>
      <c r="P876" s="57">
        <v>480</v>
      </c>
      <c r="Q876" s="57">
        <v>500</v>
      </c>
      <c r="R876" s="57">
        <v>490</v>
      </c>
      <c r="S876" s="57">
        <v>550</v>
      </c>
      <c r="T876" s="57">
        <v>710</v>
      </c>
      <c r="U876" s="57">
        <v>700</v>
      </c>
    </row>
    <row r="877" spans="1:21" x14ac:dyDescent="0.2">
      <c r="A877" s="266" t="s">
        <v>172</v>
      </c>
      <c r="B877" s="267" t="s">
        <v>172</v>
      </c>
      <c r="C877" s="268" t="s">
        <v>172</v>
      </c>
      <c r="D877" s="98" t="s">
        <v>89</v>
      </c>
      <c r="E877" s="54">
        <v>5002102072</v>
      </c>
      <c r="F877" s="56">
        <v>24</v>
      </c>
      <c r="G877" s="54" t="s">
        <v>26</v>
      </c>
      <c r="H877" s="54" t="s">
        <v>84</v>
      </c>
      <c r="I877" s="54">
        <v>20</v>
      </c>
      <c r="J877" s="57">
        <v>690</v>
      </c>
      <c r="K877" s="57">
        <v>700</v>
      </c>
      <c r="L877" s="57">
        <v>570</v>
      </c>
      <c r="M877" s="57">
        <v>510</v>
      </c>
      <c r="N877" s="57">
        <v>440</v>
      </c>
      <c r="O877" s="57">
        <v>400</v>
      </c>
      <c r="P877" s="57">
        <v>310</v>
      </c>
      <c r="Q877" s="57">
        <v>340</v>
      </c>
      <c r="R877" s="57">
        <v>440</v>
      </c>
      <c r="S877" s="57">
        <v>480</v>
      </c>
      <c r="T877" s="57">
        <v>560</v>
      </c>
      <c r="U877" s="57">
        <v>590</v>
      </c>
    </row>
    <row r="878" spans="1:21" x14ac:dyDescent="0.2">
      <c r="A878" s="266" t="s">
        <v>172</v>
      </c>
      <c r="B878" s="267" t="s">
        <v>172</v>
      </c>
      <c r="C878" s="268" t="s">
        <v>172</v>
      </c>
      <c r="D878" s="98" t="s">
        <v>89</v>
      </c>
      <c r="E878" s="54">
        <v>5002106929</v>
      </c>
      <c r="F878" s="56">
        <v>24</v>
      </c>
      <c r="G878" s="54" t="s">
        <v>26</v>
      </c>
      <c r="H878" s="54" t="s">
        <v>84</v>
      </c>
      <c r="I878" s="54">
        <v>20</v>
      </c>
      <c r="J878" s="57">
        <v>750</v>
      </c>
      <c r="K878" s="57">
        <v>730</v>
      </c>
      <c r="L878" s="57">
        <v>650</v>
      </c>
      <c r="M878" s="57">
        <v>530</v>
      </c>
      <c r="N878" s="57">
        <v>470</v>
      </c>
      <c r="O878" s="57">
        <v>400</v>
      </c>
      <c r="P878" s="57">
        <v>380</v>
      </c>
      <c r="Q878" s="57">
        <v>310</v>
      </c>
      <c r="R878" s="57">
        <v>370</v>
      </c>
      <c r="S878" s="57">
        <v>410</v>
      </c>
      <c r="T878" s="57">
        <v>480</v>
      </c>
      <c r="U878" s="57">
        <v>580</v>
      </c>
    </row>
    <row r="879" spans="1:21" x14ac:dyDescent="0.2">
      <c r="A879" s="266" t="s">
        <v>172</v>
      </c>
      <c r="B879" s="267" t="s">
        <v>172</v>
      </c>
      <c r="C879" s="268" t="s">
        <v>172</v>
      </c>
      <c r="D879" s="98" t="s">
        <v>89</v>
      </c>
      <c r="E879" s="54">
        <v>5002108799</v>
      </c>
      <c r="F879" s="56">
        <v>24</v>
      </c>
      <c r="G879" s="54" t="s">
        <v>26</v>
      </c>
      <c r="H879" s="54" t="s">
        <v>84</v>
      </c>
      <c r="I879" s="54">
        <v>20</v>
      </c>
      <c r="J879" s="57">
        <v>950</v>
      </c>
      <c r="K879" s="57">
        <v>1010</v>
      </c>
      <c r="L879" s="57">
        <v>830</v>
      </c>
      <c r="M879" s="57">
        <v>730</v>
      </c>
      <c r="N879" s="57">
        <v>640</v>
      </c>
      <c r="O879" s="57">
        <v>600</v>
      </c>
      <c r="P879" s="57">
        <v>480</v>
      </c>
      <c r="Q879" s="57">
        <v>540</v>
      </c>
      <c r="R879" s="57">
        <v>650</v>
      </c>
      <c r="S879" s="57">
        <v>720</v>
      </c>
      <c r="T879" s="57">
        <v>900</v>
      </c>
      <c r="U879" s="57">
        <v>980</v>
      </c>
    </row>
    <row r="880" spans="1:21" x14ac:dyDescent="0.2">
      <c r="A880" s="266" t="s">
        <v>172</v>
      </c>
      <c r="B880" s="267" t="s">
        <v>172</v>
      </c>
      <c r="C880" s="268" t="s">
        <v>172</v>
      </c>
      <c r="D880" s="98" t="s">
        <v>89</v>
      </c>
      <c r="E880" s="54">
        <v>5002114106</v>
      </c>
      <c r="F880" s="56">
        <v>24</v>
      </c>
      <c r="G880" s="54" t="s">
        <v>26</v>
      </c>
      <c r="H880" s="54" t="s">
        <v>84</v>
      </c>
      <c r="I880" s="54">
        <v>20</v>
      </c>
      <c r="J880" s="57">
        <v>2550</v>
      </c>
      <c r="K880" s="57">
        <v>2590</v>
      </c>
      <c r="L880" s="57">
        <v>2170</v>
      </c>
      <c r="M880" s="57">
        <v>1900</v>
      </c>
      <c r="N880" s="57">
        <v>1750</v>
      </c>
      <c r="O880" s="57">
        <v>1660</v>
      </c>
      <c r="P880" s="57">
        <v>1370</v>
      </c>
      <c r="Q880" s="57">
        <v>1480</v>
      </c>
      <c r="R880" s="57">
        <v>1830</v>
      </c>
      <c r="S880" s="57">
        <v>1990</v>
      </c>
      <c r="T880" s="57">
        <v>2460</v>
      </c>
      <c r="U880" s="57">
        <v>2660</v>
      </c>
    </row>
    <row r="881" spans="1:21" x14ac:dyDescent="0.2">
      <c r="A881" s="266" t="s">
        <v>172</v>
      </c>
      <c r="B881" s="267" t="s">
        <v>172</v>
      </c>
      <c r="C881" s="268" t="s">
        <v>172</v>
      </c>
      <c r="D881" s="98" t="s">
        <v>89</v>
      </c>
      <c r="E881" s="54">
        <v>5002268883</v>
      </c>
      <c r="F881" s="56">
        <v>24</v>
      </c>
      <c r="G881" s="54" t="s">
        <v>19</v>
      </c>
      <c r="H881" s="54" t="s">
        <v>84</v>
      </c>
      <c r="I881" s="54">
        <v>20</v>
      </c>
      <c r="J881" s="57">
        <v>23</v>
      </c>
      <c r="K881" s="57">
        <v>19</v>
      </c>
      <c r="L881" s="57">
        <v>17</v>
      </c>
      <c r="M881" s="57">
        <v>15</v>
      </c>
      <c r="N881" s="57">
        <v>14</v>
      </c>
      <c r="O881" s="57">
        <v>13</v>
      </c>
      <c r="P881" s="57">
        <v>11</v>
      </c>
      <c r="Q881" s="57">
        <v>13</v>
      </c>
      <c r="R881" s="57">
        <v>13</v>
      </c>
      <c r="S881" s="57">
        <v>16</v>
      </c>
      <c r="T881" s="57">
        <v>20</v>
      </c>
      <c r="U881" s="57">
        <v>22</v>
      </c>
    </row>
    <row r="882" spans="1:21" x14ac:dyDescent="0.2">
      <c r="A882" s="266" t="s">
        <v>172</v>
      </c>
      <c r="B882" s="267" t="s">
        <v>172</v>
      </c>
      <c r="C882" s="268" t="s">
        <v>172</v>
      </c>
      <c r="D882" s="98" t="s">
        <v>89</v>
      </c>
      <c r="E882" s="54">
        <v>5002315749</v>
      </c>
      <c r="F882" s="56">
        <v>24</v>
      </c>
      <c r="G882" s="54" t="s">
        <v>26</v>
      </c>
      <c r="H882" s="54" t="s">
        <v>84</v>
      </c>
      <c r="I882" s="54">
        <v>20</v>
      </c>
      <c r="J882" s="57">
        <v>4220</v>
      </c>
      <c r="K882" s="57">
        <v>3622.07</v>
      </c>
      <c r="L882" s="57">
        <v>3973</v>
      </c>
      <c r="M882" s="57">
        <v>3824.93</v>
      </c>
      <c r="N882" s="57">
        <v>4750</v>
      </c>
      <c r="O882" s="57">
        <v>3880</v>
      </c>
      <c r="P882" s="57">
        <v>3760</v>
      </c>
      <c r="Q882" s="57">
        <v>4120</v>
      </c>
      <c r="R882" s="57">
        <v>4020</v>
      </c>
      <c r="S882" s="57">
        <v>3650</v>
      </c>
      <c r="T882" s="57">
        <v>2770</v>
      </c>
      <c r="U882" s="57">
        <v>6870</v>
      </c>
    </row>
    <row r="883" spans="1:21" x14ac:dyDescent="0.2">
      <c r="A883" s="266" t="s">
        <v>172</v>
      </c>
      <c r="B883" s="267" t="s">
        <v>172</v>
      </c>
      <c r="C883" s="268" t="s">
        <v>172</v>
      </c>
      <c r="D883" s="98" t="s">
        <v>89</v>
      </c>
      <c r="E883" s="54">
        <v>5002315750</v>
      </c>
      <c r="F883" s="56">
        <v>24</v>
      </c>
      <c r="G883" s="54" t="s">
        <v>26</v>
      </c>
      <c r="H883" s="54" t="s">
        <v>84</v>
      </c>
      <c r="I883" s="54">
        <v>20</v>
      </c>
      <c r="J883" s="57">
        <v>3180</v>
      </c>
      <c r="K883" s="57">
        <v>2790</v>
      </c>
      <c r="L883" s="57">
        <v>2530</v>
      </c>
      <c r="M883" s="57">
        <v>2250</v>
      </c>
      <c r="N883" s="57">
        <v>2160</v>
      </c>
      <c r="O883" s="57">
        <v>1790</v>
      </c>
      <c r="P883" s="57">
        <v>1600</v>
      </c>
      <c r="Q883" s="57">
        <v>1850</v>
      </c>
      <c r="R883" s="57">
        <v>1970</v>
      </c>
      <c r="S883" s="57">
        <v>2250</v>
      </c>
      <c r="T883" s="57">
        <v>2760</v>
      </c>
      <c r="U883" s="57">
        <v>2890</v>
      </c>
    </row>
    <row r="884" spans="1:21" x14ac:dyDescent="0.2">
      <c r="A884" s="266" t="s">
        <v>172</v>
      </c>
      <c r="B884" s="267" t="s">
        <v>172</v>
      </c>
      <c r="C884" s="268" t="s">
        <v>172</v>
      </c>
      <c r="D884" s="98" t="s">
        <v>89</v>
      </c>
      <c r="E884" s="54">
        <v>5002317544</v>
      </c>
      <c r="F884" s="56">
        <v>24</v>
      </c>
      <c r="G884" s="54" t="s">
        <v>26</v>
      </c>
      <c r="H884" s="54" t="s">
        <v>84</v>
      </c>
      <c r="I884" s="54">
        <v>20</v>
      </c>
      <c r="J884" s="57">
        <v>1203</v>
      </c>
      <c r="K884" s="57">
        <v>1082</v>
      </c>
      <c r="L884" s="57">
        <v>1082</v>
      </c>
      <c r="M884" s="57">
        <v>969</v>
      </c>
      <c r="N884" s="57">
        <v>915</v>
      </c>
      <c r="O884" s="57">
        <v>781</v>
      </c>
      <c r="P884" s="57">
        <v>674</v>
      </c>
      <c r="Q884" s="57">
        <v>704</v>
      </c>
      <c r="R884" s="57">
        <v>687</v>
      </c>
      <c r="S884" s="57">
        <v>747</v>
      </c>
      <c r="T884" s="57">
        <v>908</v>
      </c>
      <c r="U884" s="57">
        <v>903</v>
      </c>
    </row>
    <row r="885" spans="1:21" x14ac:dyDescent="0.2">
      <c r="A885" s="266" t="s">
        <v>172</v>
      </c>
      <c r="B885" s="267" t="s">
        <v>172</v>
      </c>
      <c r="C885" s="268" t="s">
        <v>172</v>
      </c>
      <c r="D885" s="98" t="s">
        <v>89</v>
      </c>
      <c r="E885" s="54">
        <v>5002317912</v>
      </c>
      <c r="F885" s="56">
        <v>24</v>
      </c>
      <c r="G885" s="54" t="s">
        <v>26</v>
      </c>
      <c r="H885" s="54" t="s">
        <v>84</v>
      </c>
      <c r="I885" s="54">
        <v>20</v>
      </c>
      <c r="J885" s="57">
        <v>424</v>
      </c>
      <c r="K885" s="57">
        <v>361</v>
      </c>
      <c r="L885" s="57">
        <v>325</v>
      </c>
      <c r="M885" s="57">
        <v>274</v>
      </c>
      <c r="N885" s="57">
        <v>260</v>
      </c>
      <c r="O885" s="57">
        <v>216</v>
      </c>
      <c r="P885" s="57">
        <v>192</v>
      </c>
      <c r="Q885" s="57">
        <v>217</v>
      </c>
      <c r="R885" s="57">
        <v>228</v>
      </c>
      <c r="S885" s="57">
        <v>265</v>
      </c>
      <c r="T885" s="57">
        <v>332</v>
      </c>
      <c r="U885" s="57">
        <v>346</v>
      </c>
    </row>
    <row r="886" spans="1:21" x14ac:dyDescent="0.2">
      <c r="A886" s="266" t="s">
        <v>172</v>
      </c>
      <c r="B886" s="267" t="s">
        <v>172</v>
      </c>
      <c r="C886" s="268" t="s">
        <v>172</v>
      </c>
      <c r="D886" s="99" t="s">
        <v>87</v>
      </c>
      <c r="E886" s="54">
        <v>5000067792</v>
      </c>
      <c r="F886" s="56">
        <v>24</v>
      </c>
      <c r="G886" s="54" t="s">
        <v>26</v>
      </c>
      <c r="H886" s="54" t="s">
        <v>84</v>
      </c>
      <c r="I886" s="54">
        <v>10</v>
      </c>
      <c r="J886" s="57">
        <v>3519</v>
      </c>
      <c r="K886" s="57">
        <v>4244</v>
      </c>
      <c r="L886" s="57">
        <v>3522</v>
      </c>
      <c r="M886" s="57">
        <v>2816</v>
      </c>
      <c r="N886" s="57">
        <v>1935</v>
      </c>
      <c r="O886" s="57">
        <v>1813</v>
      </c>
      <c r="P886" s="57">
        <v>1829</v>
      </c>
      <c r="Q886" s="57">
        <v>1799</v>
      </c>
      <c r="R886" s="57">
        <v>1619</v>
      </c>
      <c r="S886" s="57">
        <v>2357</v>
      </c>
      <c r="T886" s="57">
        <v>3048</v>
      </c>
      <c r="U886" s="57">
        <v>3687</v>
      </c>
    </row>
    <row r="887" spans="1:21" x14ac:dyDescent="0.2">
      <c r="A887" s="266" t="s">
        <v>172</v>
      </c>
      <c r="B887" s="267" t="s">
        <v>172</v>
      </c>
      <c r="C887" s="268" t="s">
        <v>172</v>
      </c>
      <c r="D887" s="99" t="s">
        <v>87</v>
      </c>
      <c r="E887" s="54">
        <v>5000076134</v>
      </c>
      <c r="F887" s="56">
        <v>24</v>
      </c>
      <c r="G887" s="54" t="s">
        <v>26</v>
      </c>
      <c r="H887" s="54" t="s">
        <v>84</v>
      </c>
      <c r="I887" s="54">
        <v>10</v>
      </c>
      <c r="J887" s="57">
        <v>285</v>
      </c>
      <c r="K887" s="57">
        <v>405</v>
      </c>
      <c r="L887" s="57">
        <v>347</v>
      </c>
      <c r="M887" s="57">
        <v>305</v>
      </c>
      <c r="N887" s="57">
        <v>260</v>
      </c>
      <c r="O887" s="57">
        <v>255</v>
      </c>
      <c r="P887" s="57">
        <v>217</v>
      </c>
      <c r="Q887" s="57">
        <v>274</v>
      </c>
      <c r="R887" s="57">
        <v>290</v>
      </c>
      <c r="S887" s="57">
        <v>344</v>
      </c>
      <c r="T887" s="57">
        <v>391</v>
      </c>
      <c r="U887" s="57">
        <v>417</v>
      </c>
    </row>
    <row r="888" spans="1:21" x14ac:dyDescent="0.2">
      <c r="A888" s="266" t="s">
        <v>172</v>
      </c>
      <c r="B888" s="267" t="s">
        <v>172</v>
      </c>
      <c r="C888" s="268" t="s">
        <v>172</v>
      </c>
      <c r="D888" s="99" t="s">
        <v>87</v>
      </c>
      <c r="E888" s="54">
        <v>5000285143</v>
      </c>
      <c r="F888" s="56">
        <v>24</v>
      </c>
      <c r="G888" s="54" t="s">
        <v>26</v>
      </c>
      <c r="H888" s="54" t="s">
        <v>84</v>
      </c>
      <c r="I888" s="54">
        <v>10</v>
      </c>
      <c r="J888" s="57">
        <v>634</v>
      </c>
      <c r="K888" s="57">
        <v>379</v>
      </c>
      <c r="L888" s="57">
        <v>290</v>
      </c>
      <c r="M888" s="57">
        <v>528</v>
      </c>
      <c r="N888" s="57">
        <v>477</v>
      </c>
      <c r="O888" s="57">
        <v>556</v>
      </c>
      <c r="P888" s="57">
        <v>980</v>
      </c>
      <c r="Q888" s="57">
        <v>960</v>
      </c>
      <c r="R888" s="57">
        <v>778</v>
      </c>
      <c r="S888" s="57">
        <v>588</v>
      </c>
      <c r="T888" s="57">
        <v>823</v>
      </c>
      <c r="U888" s="57">
        <v>803</v>
      </c>
    </row>
    <row r="889" spans="1:21" x14ac:dyDescent="0.2">
      <c r="A889" s="266" t="s">
        <v>172</v>
      </c>
      <c r="B889" s="267" t="s">
        <v>172</v>
      </c>
      <c r="C889" s="268" t="s">
        <v>172</v>
      </c>
      <c r="D889" s="99" t="s">
        <v>87</v>
      </c>
      <c r="E889" s="54">
        <v>5000361380</v>
      </c>
      <c r="F889" s="56">
        <v>24</v>
      </c>
      <c r="G889" s="54" t="s">
        <v>26</v>
      </c>
      <c r="H889" s="54" t="s">
        <v>84</v>
      </c>
      <c r="I889" s="54">
        <v>10</v>
      </c>
      <c r="J889" s="57">
        <v>1090</v>
      </c>
      <c r="K889" s="57">
        <v>1109</v>
      </c>
      <c r="L889" s="57">
        <v>1001</v>
      </c>
      <c r="M889" s="57">
        <v>790</v>
      </c>
      <c r="N889" s="57">
        <v>517</v>
      </c>
      <c r="O889" s="57">
        <v>572</v>
      </c>
      <c r="P889" s="57">
        <v>406</v>
      </c>
      <c r="Q889" s="57">
        <v>420</v>
      </c>
      <c r="R889" s="57">
        <v>493</v>
      </c>
      <c r="S889" s="57">
        <v>589</v>
      </c>
      <c r="T889" s="57">
        <v>807</v>
      </c>
      <c r="U889" s="57">
        <v>1025</v>
      </c>
    </row>
    <row r="890" spans="1:21" x14ac:dyDescent="0.2">
      <c r="A890" s="266" t="s">
        <v>172</v>
      </c>
      <c r="B890" s="267" t="s">
        <v>172</v>
      </c>
      <c r="C890" s="268" t="s">
        <v>172</v>
      </c>
      <c r="D890" s="99" t="s">
        <v>87</v>
      </c>
      <c r="E890" s="54">
        <v>5000699636</v>
      </c>
      <c r="F890" s="56">
        <v>24</v>
      </c>
      <c r="G890" s="54" t="s">
        <v>26</v>
      </c>
      <c r="H890" s="54" t="s">
        <v>84</v>
      </c>
      <c r="I890" s="54">
        <v>10</v>
      </c>
      <c r="J890" s="57">
        <v>7290</v>
      </c>
      <c r="K890" s="57">
        <v>6480</v>
      </c>
      <c r="L890" s="57">
        <v>6860</v>
      </c>
      <c r="M890" s="57">
        <v>7170</v>
      </c>
      <c r="N890" s="57">
        <v>7170</v>
      </c>
      <c r="O890" s="57">
        <v>10460</v>
      </c>
      <c r="P890" s="57">
        <v>12580</v>
      </c>
      <c r="Q890" s="57">
        <v>11920</v>
      </c>
      <c r="R890" s="57">
        <v>10560</v>
      </c>
      <c r="S890" s="57">
        <v>7240</v>
      </c>
      <c r="T890" s="57">
        <v>6510</v>
      </c>
      <c r="U890" s="57">
        <v>6870</v>
      </c>
    </row>
    <row r="891" spans="1:21" x14ac:dyDescent="0.2">
      <c r="A891" s="266" t="s">
        <v>172</v>
      </c>
      <c r="B891" s="267" t="s">
        <v>172</v>
      </c>
      <c r="C891" s="268" t="s">
        <v>172</v>
      </c>
      <c r="D891" s="99" t="s">
        <v>87</v>
      </c>
      <c r="E891" s="54">
        <v>5000747020</v>
      </c>
      <c r="F891" s="56">
        <v>24</v>
      </c>
      <c r="G891" s="54" t="s">
        <v>26</v>
      </c>
      <c r="H891" s="54" t="s">
        <v>84</v>
      </c>
      <c r="I891" s="54">
        <v>10</v>
      </c>
      <c r="J891" s="57">
        <v>3350</v>
      </c>
      <c r="K891" s="57">
        <v>2240</v>
      </c>
      <c r="L891" s="57">
        <v>1980</v>
      </c>
      <c r="M891" s="57">
        <v>1810</v>
      </c>
      <c r="N891" s="57">
        <v>1670</v>
      </c>
      <c r="O891" s="57">
        <v>1330</v>
      </c>
      <c r="P891" s="57">
        <v>1100</v>
      </c>
      <c r="Q891" s="57">
        <v>1170</v>
      </c>
      <c r="R891" s="57">
        <v>1220</v>
      </c>
      <c r="S891" s="57">
        <v>1490</v>
      </c>
      <c r="T891" s="57">
        <v>1570</v>
      </c>
      <c r="U891" s="57">
        <v>2370</v>
      </c>
    </row>
    <row r="892" spans="1:21" x14ac:dyDescent="0.2">
      <c r="A892" s="266" t="s">
        <v>172</v>
      </c>
      <c r="B892" s="267" t="s">
        <v>172</v>
      </c>
      <c r="C892" s="268" t="s">
        <v>172</v>
      </c>
      <c r="D892" s="99" t="s">
        <v>87</v>
      </c>
      <c r="E892" s="54">
        <v>5000831912</v>
      </c>
      <c r="F892" s="55">
        <v>25</v>
      </c>
      <c r="G892" s="54" t="s">
        <v>25</v>
      </c>
      <c r="H892" s="54" t="s">
        <v>84</v>
      </c>
      <c r="I892" s="54">
        <v>10</v>
      </c>
      <c r="J892" s="57">
        <v>27552.48</v>
      </c>
      <c r="K892" s="57">
        <v>32240</v>
      </c>
      <c r="L892" s="57">
        <v>28520</v>
      </c>
      <c r="M892" s="57">
        <v>27120</v>
      </c>
      <c r="N892" s="57">
        <v>22080</v>
      </c>
      <c r="O892" s="57">
        <v>25080</v>
      </c>
      <c r="P892" s="57">
        <v>21840</v>
      </c>
      <c r="Q892" s="57">
        <v>22600</v>
      </c>
      <c r="R892" s="57">
        <v>23680</v>
      </c>
      <c r="S892" s="57">
        <v>29907.919999999998</v>
      </c>
      <c r="T892" s="57">
        <v>26372.080000000002</v>
      </c>
      <c r="U892" s="57">
        <v>29757.32</v>
      </c>
    </row>
    <row r="893" spans="1:21" x14ac:dyDescent="0.2">
      <c r="A893" s="266" t="s">
        <v>172</v>
      </c>
      <c r="B893" s="267" t="s">
        <v>172</v>
      </c>
      <c r="C893" s="268" t="s">
        <v>172</v>
      </c>
      <c r="D893" s="99" t="s">
        <v>87</v>
      </c>
      <c r="E893" s="54">
        <v>5000888102</v>
      </c>
      <c r="F893" s="56">
        <v>24</v>
      </c>
      <c r="G893" s="54" t="s">
        <v>26</v>
      </c>
      <c r="H893" s="54" t="s">
        <v>84</v>
      </c>
      <c r="I893" s="54">
        <v>10</v>
      </c>
      <c r="J893" s="57">
        <v>1780</v>
      </c>
      <c r="K893" s="57">
        <v>1770</v>
      </c>
      <c r="L893" s="57">
        <v>1510</v>
      </c>
      <c r="M893" s="57">
        <v>1470</v>
      </c>
      <c r="N893" s="57">
        <v>1420</v>
      </c>
      <c r="O893" s="57">
        <v>1660</v>
      </c>
      <c r="P893" s="57">
        <v>1990</v>
      </c>
      <c r="Q893" s="57">
        <v>2160</v>
      </c>
      <c r="R893" s="57">
        <v>1700</v>
      </c>
      <c r="S893" s="57">
        <v>1600</v>
      </c>
      <c r="T893" s="57">
        <v>1830</v>
      </c>
      <c r="U893" s="57">
        <v>2130</v>
      </c>
    </row>
    <row r="894" spans="1:21" x14ac:dyDescent="0.2">
      <c r="A894" s="266" t="s">
        <v>172</v>
      </c>
      <c r="B894" s="267" t="s">
        <v>172</v>
      </c>
      <c r="C894" s="268" t="s">
        <v>172</v>
      </c>
      <c r="D894" s="99" t="s">
        <v>87</v>
      </c>
      <c r="E894" s="54">
        <v>5001011004</v>
      </c>
      <c r="F894" s="56">
        <v>24</v>
      </c>
      <c r="G894" s="54" t="s">
        <v>26</v>
      </c>
      <c r="H894" s="54" t="s">
        <v>84</v>
      </c>
      <c r="I894" s="54">
        <v>10</v>
      </c>
      <c r="J894" s="57">
        <v>158</v>
      </c>
      <c r="K894" s="57">
        <v>135</v>
      </c>
      <c r="L894" s="57">
        <v>133</v>
      </c>
      <c r="M894" s="57">
        <v>880</v>
      </c>
      <c r="N894" s="57">
        <v>335</v>
      </c>
      <c r="O894" s="57">
        <v>370</v>
      </c>
      <c r="P894" s="57">
        <v>43</v>
      </c>
      <c r="Q894" s="57">
        <v>43</v>
      </c>
      <c r="R894" s="57">
        <v>84</v>
      </c>
      <c r="S894" s="57">
        <v>157.03399999999999</v>
      </c>
      <c r="T894" s="57">
        <v>138.08000000000001</v>
      </c>
      <c r="U894" s="57">
        <v>143.636</v>
      </c>
    </row>
    <row r="895" spans="1:21" x14ac:dyDescent="0.2">
      <c r="A895" s="266" t="s">
        <v>172</v>
      </c>
      <c r="B895" s="267" t="s">
        <v>172</v>
      </c>
      <c r="C895" s="268" t="s">
        <v>172</v>
      </c>
      <c r="D895" s="99" t="s">
        <v>87</v>
      </c>
      <c r="E895" s="54">
        <v>5001020405</v>
      </c>
      <c r="F895" s="56">
        <v>24</v>
      </c>
      <c r="G895" s="54" t="s">
        <v>26</v>
      </c>
      <c r="H895" s="54" t="s">
        <v>84</v>
      </c>
      <c r="I895" s="54">
        <v>10</v>
      </c>
      <c r="J895" s="57">
        <v>1147</v>
      </c>
      <c r="K895" s="57">
        <v>816</v>
      </c>
      <c r="L895" s="57">
        <v>655</v>
      </c>
      <c r="M895" s="57">
        <v>880</v>
      </c>
      <c r="N895" s="57">
        <v>949</v>
      </c>
      <c r="O895" s="57">
        <v>1265</v>
      </c>
      <c r="P895" s="57">
        <v>1261</v>
      </c>
      <c r="Q895" s="57">
        <v>1187</v>
      </c>
      <c r="R895" s="57">
        <v>1124</v>
      </c>
      <c r="S895" s="57">
        <v>934</v>
      </c>
      <c r="T895" s="57">
        <v>881</v>
      </c>
      <c r="U895" s="57">
        <v>999</v>
      </c>
    </row>
    <row r="896" spans="1:21" x14ac:dyDescent="0.2">
      <c r="A896" s="266" t="s">
        <v>172</v>
      </c>
      <c r="B896" s="267" t="s">
        <v>172</v>
      </c>
      <c r="C896" s="268" t="s">
        <v>172</v>
      </c>
      <c r="D896" s="99" t="s">
        <v>87</v>
      </c>
      <c r="E896" s="54">
        <v>5001567822</v>
      </c>
      <c r="F896" s="56">
        <v>24</v>
      </c>
      <c r="G896" s="54" t="s">
        <v>26</v>
      </c>
      <c r="H896" s="54" t="s">
        <v>84</v>
      </c>
      <c r="I896" s="54">
        <v>10</v>
      </c>
      <c r="J896" s="57">
        <v>609</v>
      </c>
      <c r="K896" s="57">
        <v>356</v>
      </c>
      <c r="L896" s="57">
        <v>190</v>
      </c>
      <c r="M896" s="57">
        <v>52</v>
      </c>
      <c r="N896" s="57">
        <v>50</v>
      </c>
      <c r="O896" s="57">
        <v>56</v>
      </c>
      <c r="P896" s="57">
        <v>53</v>
      </c>
      <c r="Q896" s="57">
        <v>56</v>
      </c>
      <c r="R896" s="57">
        <v>52</v>
      </c>
      <c r="S896" s="57">
        <v>52</v>
      </c>
      <c r="T896" s="57">
        <v>52</v>
      </c>
      <c r="U896" s="57">
        <v>55</v>
      </c>
    </row>
    <row r="897" spans="1:21" x14ac:dyDescent="0.2">
      <c r="A897" s="266" t="s">
        <v>172</v>
      </c>
      <c r="B897" s="267" t="s">
        <v>172</v>
      </c>
      <c r="C897" s="268" t="s">
        <v>172</v>
      </c>
      <c r="D897" s="99" t="s">
        <v>87</v>
      </c>
      <c r="E897" s="54">
        <v>5001764817</v>
      </c>
      <c r="F897" s="56">
        <v>24</v>
      </c>
      <c r="G897" s="54" t="s">
        <v>26</v>
      </c>
      <c r="H897" s="54" t="s">
        <v>84</v>
      </c>
      <c r="I897" s="54">
        <v>10</v>
      </c>
      <c r="J897" s="57">
        <v>3573</v>
      </c>
      <c r="K897" s="57">
        <v>3738</v>
      </c>
      <c r="L897" s="57">
        <v>3294</v>
      </c>
      <c r="M897" s="57">
        <v>2970</v>
      </c>
      <c r="N897" s="57">
        <v>2791</v>
      </c>
      <c r="O897" s="57">
        <v>3097</v>
      </c>
      <c r="P897" s="57">
        <v>2953</v>
      </c>
      <c r="Q897" s="57">
        <v>2736</v>
      </c>
      <c r="R897" s="57">
        <v>2749.6060000000002</v>
      </c>
      <c r="S897" s="57">
        <v>2697.3939999999998</v>
      </c>
      <c r="T897" s="57">
        <v>3148</v>
      </c>
      <c r="U897" s="57">
        <v>3017</v>
      </c>
    </row>
    <row r="898" spans="1:21" x14ac:dyDescent="0.2">
      <c r="A898" s="266" t="s">
        <v>172</v>
      </c>
      <c r="B898" s="267" t="s">
        <v>172</v>
      </c>
      <c r="C898" s="268" t="s">
        <v>172</v>
      </c>
      <c r="D898" s="99" t="s">
        <v>87</v>
      </c>
      <c r="E898" s="54">
        <v>5002007729</v>
      </c>
      <c r="F898" s="56">
        <v>24</v>
      </c>
      <c r="G898" s="54" t="s">
        <v>26</v>
      </c>
      <c r="H898" s="54" t="s">
        <v>84</v>
      </c>
      <c r="I898" s="54">
        <v>10</v>
      </c>
      <c r="J898" s="57">
        <v>397</v>
      </c>
      <c r="K898" s="57">
        <v>308</v>
      </c>
      <c r="L898" s="57">
        <v>78</v>
      </c>
      <c r="M898" s="57">
        <v>22</v>
      </c>
      <c r="N898" s="57">
        <v>32</v>
      </c>
      <c r="O898" s="57">
        <v>55</v>
      </c>
      <c r="P898" s="57">
        <v>58</v>
      </c>
      <c r="Q898" s="57">
        <v>62</v>
      </c>
      <c r="R898" s="57">
        <v>37</v>
      </c>
      <c r="S898" s="57">
        <v>44</v>
      </c>
      <c r="T898" s="57">
        <v>201</v>
      </c>
      <c r="U898" s="57">
        <v>428</v>
      </c>
    </row>
    <row r="899" spans="1:21" x14ac:dyDescent="0.2">
      <c r="A899" s="266" t="s">
        <v>172</v>
      </c>
      <c r="B899" s="267" t="s">
        <v>172</v>
      </c>
      <c r="C899" s="268" t="s">
        <v>172</v>
      </c>
      <c r="D899" s="99" t="s">
        <v>87</v>
      </c>
      <c r="E899" s="54">
        <v>5002101320</v>
      </c>
      <c r="F899" s="56">
        <v>24</v>
      </c>
      <c r="G899" s="54" t="s">
        <v>26</v>
      </c>
      <c r="H899" s="54" t="s">
        <v>84</v>
      </c>
      <c r="I899" s="54">
        <v>10</v>
      </c>
      <c r="J899" s="57">
        <v>221</v>
      </c>
      <c r="K899" s="57">
        <v>161</v>
      </c>
      <c r="L899" s="57">
        <v>115</v>
      </c>
      <c r="M899" s="57">
        <v>70</v>
      </c>
      <c r="N899" s="57">
        <v>62</v>
      </c>
      <c r="O899" s="57">
        <v>65</v>
      </c>
      <c r="P899" s="57">
        <v>58</v>
      </c>
      <c r="Q899" s="57">
        <v>57</v>
      </c>
      <c r="R899" s="57">
        <v>62</v>
      </c>
      <c r="S899" s="57">
        <v>60</v>
      </c>
      <c r="T899" s="57">
        <v>59</v>
      </c>
      <c r="U899" s="57">
        <v>244</v>
      </c>
    </row>
    <row r="900" spans="1:21" x14ac:dyDescent="0.2">
      <c r="A900" s="266" t="s">
        <v>172</v>
      </c>
      <c r="B900" s="267" t="s">
        <v>172</v>
      </c>
      <c r="C900" s="268" t="s">
        <v>172</v>
      </c>
      <c r="D900" s="98" t="s">
        <v>89</v>
      </c>
      <c r="E900" s="54">
        <v>5000160323</v>
      </c>
      <c r="F900" s="56">
        <v>24</v>
      </c>
      <c r="G900" s="54" t="s">
        <v>26</v>
      </c>
      <c r="H900" s="54" t="s">
        <v>84</v>
      </c>
      <c r="I900" s="54">
        <v>20</v>
      </c>
      <c r="J900" s="57">
        <v>520</v>
      </c>
      <c r="K900" s="57">
        <v>540</v>
      </c>
      <c r="L900" s="57">
        <v>498</v>
      </c>
      <c r="M900" s="57">
        <v>463</v>
      </c>
      <c r="N900" s="57">
        <v>392</v>
      </c>
      <c r="O900" s="57">
        <v>397</v>
      </c>
      <c r="P900" s="57">
        <v>232</v>
      </c>
      <c r="Q900" s="57">
        <v>246</v>
      </c>
      <c r="R900" s="57">
        <v>274</v>
      </c>
      <c r="S900" s="57">
        <v>411</v>
      </c>
      <c r="T900" s="57">
        <v>495</v>
      </c>
      <c r="U900" s="57">
        <v>809</v>
      </c>
    </row>
    <row r="901" spans="1:21" x14ac:dyDescent="0.2">
      <c r="A901" s="266" t="s">
        <v>172</v>
      </c>
      <c r="B901" s="267" t="s">
        <v>172</v>
      </c>
      <c r="C901" s="268" t="s">
        <v>172</v>
      </c>
      <c r="D901" s="98" t="s">
        <v>89</v>
      </c>
      <c r="E901" s="54">
        <v>5000168603</v>
      </c>
      <c r="F901" s="56">
        <v>24</v>
      </c>
      <c r="G901" s="54" t="s">
        <v>26</v>
      </c>
      <c r="H901" s="54" t="s">
        <v>84</v>
      </c>
      <c r="I901" s="54">
        <v>20</v>
      </c>
      <c r="J901" s="57">
        <v>743</v>
      </c>
      <c r="K901" s="57">
        <v>775</v>
      </c>
      <c r="L901" s="57">
        <v>691</v>
      </c>
      <c r="M901" s="57">
        <v>657</v>
      </c>
      <c r="N901" s="57">
        <v>590</v>
      </c>
      <c r="O901" s="57">
        <v>604</v>
      </c>
      <c r="P901" s="57">
        <v>476</v>
      </c>
      <c r="Q901" s="57">
        <v>499</v>
      </c>
      <c r="R901" s="57">
        <v>542</v>
      </c>
      <c r="S901" s="57">
        <v>618</v>
      </c>
      <c r="T901" s="57">
        <v>723</v>
      </c>
      <c r="U901" s="57">
        <v>739</v>
      </c>
    </row>
    <row r="902" spans="1:21" x14ac:dyDescent="0.2">
      <c r="A902" s="266" t="s">
        <v>172</v>
      </c>
      <c r="B902" s="267" t="s">
        <v>172</v>
      </c>
      <c r="C902" s="268" t="s">
        <v>172</v>
      </c>
      <c r="D902" s="98" t="s">
        <v>89</v>
      </c>
      <c r="E902" s="54">
        <v>5000192344</v>
      </c>
      <c r="F902" s="56">
        <v>24</v>
      </c>
      <c r="G902" s="54" t="s">
        <v>26</v>
      </c>
      <c r="H902" s="54" t="s">
        <v>84</v>
      </c>
      <c r="I902" s="54">
        <v>20</v>
      </c>
      <c r="J902" s="57">
        <v>6640</v>
      </c>
      <c r="K902" s="57">
        <v>6760</v>
      </c>
      <c r="L902" s="57">
        <v>5160</v>
      </c>
      <c r="M902" s="57">
        <v>3840</v>
      </c>
      <c r="N902" s="57">
        <v>2680</v>
      </c>
      <c r="O902" s="57">
        <v>2240</v>
      </c>
      <c r="P902" s="57">
        <v>3840</v>
      </c>
      <c r="Q902" s="57">
        <v>4280</v>
      </c>
      <c r="R902" s="57">
        <v>3160</v>
      </c>
      <c r="S902" s="57">
        <v>3360</v>
      </c>
      <c r="T902" s="57">
        <v>4400</v>
      </c>
      <c r="U902" s="57">
        <v>5680</v>
      </c>
    </row>
    <row r="903" spans="1:21" x14ac:dyDescent="0.2">
      <c r="A903" s="266" t="s">
        <v>172</v>
      </c>
      <c r="B903" s="267" t="s">
        <v>172</v>
      </c>
      <c r="C903" s="268" t="s">
        <v>172</v>
      </c>
      <c r="D903" s="98" t="s">
        <v>89</v>
      </c>
      <c r="E903" s="54">
        <v>5000214409</v>
      </c>
      <c r="F903" s="56">
        <v>24</v>
      </c>
      <c r="G903" s="54" t="s">
        <v>26</v>
      </c>
      <c r="H903" s="54" t="s">
        <v>84</v>
      </c>
      <c r="I903" s="54">
        <v>20</v>
      </c>
      <c r="J903" s="57">
        <v>927</v>
      </c>
      <c r="K903" s="57">
        <v>945</v>
      </c>
      <c r="L903" s="57">
        <v>883</v>
      </c>
      <c r="M903" s="57">
        <v>218</v>
      </c>
      <c r="N903" s="57">
        <v>22</v>
      </c>
      <c r="O903" s="57">
        <v>29</v>
      </c>
      <c r="P903" s="57">
        <v>46</v>
      </c>
      <c r="Q903" s="57">
        <v>52</v>
      </c>
      <c r="R903" s="57">
        <v>27</v>
      </c>
      <c r="S903" s="57">
        <v>35</v>
      </c>
      <c r="T903" s="57">
        <v>46</v>
      </c>
      <c r="U903" s="57">
        <v>45</v>
      </c>
    </row>
    <row r="904" spans="1:21" x14ac:dyDescent="0.2">
      <c r="A904" s="266" t="s">
        <v>172</v>
      </c>
      <c r="B904" s="267" t="s">
        <v>172</v>
      </c>
      <c r="C904" s="268" t="s">
        <v>172</v>
      </c>
      <c r="D904" s="98" t="s">
        <v>89</v>
      </c>
      <c r="E904" s="54">
        <v>5000299810</v>
      </c>
      <c r="F904" s="56">
        <v>24</v>
      </c>
      <c r="G904" s="54" t="s">
        <v>26</v>
      </c>
      <c r="H904" s="54" t="s">
        <v>84</v>
      </c>
      <c r="I904" s="54">
        <v>20</v>
      </c>
      <c r="J904" s="57">
        <v>961</v>
      </c>
      <c r="K904" s="57">
        <v>936</v>
      </c>
      <c r="L904" s="57">
        <v>808</v>
      </c>
      <c r="M904" s="57">
        <v>767</v>
      </c>
      <c r="N904" s="57">
        <v>678</v>
      </c>
      <c r="O904" s="57">
        <v>705</v>
      </c>
      <c r="P904" s="57">
        <v>581</v>
      </c>
      <c r="Q904" s="57">
        <v>610</v>
      </c>
      <c r="R904" s="57">
        <v>592</v>
      </c>
      <c r="S904" s="57">
        <v>694</v>
      </c>
      <c r="T904" s="57">
        <v>868</v>
      </c>
      <c r="U904" s="57">
        <v>878</v>
      </c>
    </row>
    <row r="905" spans="1:21" x14ac:dyDescent="0.2">
      <c r="A905" s="266" t="s">
        <v>172</v>
      </c>
      <c r="B905" s="267" t="s">
        <v>172</v>
      </c>
      <c r="C905" s="268" t="s">
        <v>172</v>
      </c>
      <c r="D905" s="98" t="s">
        <v>89</v>
      </c>
      <c r="E905" s="54">
        <v>5000302085</v>
      </c>
      <c r="F905" s="56">
        <v>24</v>
      </c>
      <c r="G905" s="54" t="s">
        <v>26</v>
      </c>
      <c r="H905" s="54" t="s">
        <v>84</v>
      </c>
      <c r="I905" s="54">
        <v>20</v>
      </c>
      <c r="J905" s="57">
        <v>1788</v>
      </c>
      <c r="K905" s="57">
        <v>1418</v>
      </c>
      <c r="L905" s="57">
        <v>1186</v>
      </c>
      <c r="M905" s="57">
        <v>1655</v>
      </c>
      <c r="N905" s="57">
        <v>1776</v>
      </c>
      <c r="O905" s="57">
        <v>1272</v>
      </c>
      <c r="P905" s="57">
        <v>1048</v>
      </c>
      <c r="Q905" s="57">
        <v>865</v>
      </c>
      <c r="R905" s="57">
        <v>831</v>
      </c>
      <c r="S905" s="57">
        <v>914</v>
      </c>
      <c r="T905" s="57">
        <v>1324</v>
      </c>
      <c r="U905" s="57">
        <v>1267</v>
      </c>
    </row>
    <row r="906" spans="1:21" x14ac:dyDescent="0.2">
      <c r="A906" s="266" t="s">
        <v>172</v>
      </c>
      <c r="B906" s="267" t="s">
        <v>172</v>
      </c>
      <c r="C906" s="268" t="s">
        <v>172</v>
      </c>
      <c r="D906" s="98" t="s">
        <v>89</v>
      </c>
      <c r="E906" s="54">
        <v>5000307111</v>
      </c>
      <c r="F906" s="56">
        <v>24</v>
      </c>
      <c r="G906" s="54" t="s">
        <v>26</v>
      </c>
      <c r="H906" s="54" t="s">
        <v>84</v>
      </c>
      <c r="I906" s="54">
        <v>20</v>
      </c>
      <c r="J906" s="57">
        <v>1797</v>
      </c>
      <c r="K906" s="57">
        <v>1714</v>
      </c>
      <c r="L906" s="57">
        <v>1769</v>
      </c>
      <c r="M906" s="57">
        <v>1617</v>
      </c>
      <c r="N906" s="57">
        <v>372</v>
      </c>
      <c r="O906" s="57">
        <v>286</v>
      </c>
      <c r="P906" s="57">
        <v>262</v>
      </c>
      <c r="Q906" s="57">
        <v>374</v>
      </c>
      <c r="R906" s="57">
        <v>282</v>
      </c>
      <c r="S906" s="57">
        <v>415</v>
      </c>
      <c r="T906" s="57">
        <v>1226</v>
      </c>
      <c r="U906" s="57">
        <v>1494</v>
      </c>
    </row>
    <row r="907" spans="1:21" x14ac:dyDescent="0.2">
      <c r="A907" s="266" t="s">
        <v>172</v>
      </c>
      <c r="B907" s="267" t="s">
        <v>172</v>
      </c>
      <c r="C907" s="268" t="s">
        <v>172</v>
      </c>
      <c r="D907" s="98" t="s">
        <v>89</v>
      </c>
      <c r="E907" s="54">
        <v>5000353753</v>
      </c>
      <c r="F907" s="56">
        <v>24</v>
      </c>
      <c r="G907" s="54" t="s">
        <v>26</v>
      </c>
      <c r="H907" s="54" t="s">
        <v>84</v>
      </c>
      <c r="I907" s="54">
        <v>20</v>
      </c>
      <c r="J907" s="57">
        <v>8447</v>
      </c>
      <c r="K907" s="57">
        <v>8270</v>
      </c>
      <c r="L907" s="57">
        <v>6805</v>
      </c>
      <c r="M907" s="57">
        <v>4856</v>
      </c>
      <c r="N907" s="57">
        <v>3002</v>
      </c>
      <c r="O907" s="57">
        <v>2522</v>
      </c>
      <c r="P907" s="57">
        <v>2215</v>
      </c>
      <c r="Q907" s="57">
        <v>2323</v>
      </c>
      <c r="R907" s="57">
        <v>3281</v>
      </c>
      <c r="S907" s="57">
        <v>4672</v>
      </c>
      <c r="T907" s="57">
        <v>6590</v>
      </c>
      <c r="U907" s="57">
        <v>6566</v>
      </c>
    </row>
    <row r="908" spans="1:21" x14ac:dyDescent="0.2">
      <c r="A908" s="266" t="s">
        <v>172</v>
      </c>
      <c r="B908" s="267" t="s">
        <v>172</v>
      </c>
      <c r="C908" s="268" t="s">
        <v>172</v>
      </c>
      <c r="D908" s="98" t="s">
        <v>89</v>
      </c>
      <c r="E908" s="54">
        <v>5000385894</v>
      </c>
      <c r="F908" s="56">
        <v>24</v>
      </c>
      <c r="G908" s="54" t="s">
        <v>26</v>
      </c>
      <c r="H908" s="54" t="s">
        <v>84</v>
      </c>
      <c r="I908" s="54">
        <v>20</v>
      </c>
      <c r="J908" s="57">
        <v>7400</v>
      </c>
      <c r="K908" s="57">
        <v>6840</v>
      </c>
      <c r="L908" s="57">
        <v>4960</v>
      </c>
      <c r="M908" s="57">
        <v>4480</v>
      </c>
      <c r="N908" s="57">
        <v>4440</v>
      </c>
      <c r="O908" s="57">
        <v>5800</v>
      </c>
      <c r="P908" s="57">
        <v>4240</v>
      </c>
      <c r="Q908" s="57">
        <v>3560</v>
      </c>
      <c r="R908" s="57">
        <v>2840</v>
      </c>
      <c r="S908" s="57">
        <v>3000</v>
      </c>
      <c r="T908" s="57">
        <v>6040</v>
      </c>
      <c r="U908" s="57">
        <v>6240</v>
      </c>
    </row>
    <row r="909" spans="1:21" x14ac:dyDescent="0.2">
      <c r="A909" s="266" t="s">
        <v>172</v>
      </c>
      <c r="B909" s="267" t="s">
        <v>172</v>
      </c>
      <c r="C909" s="268" t="s">
        <v>172</v>
      </c>
      <c r="D909" s="98" t="s">
        <v>89</v>
      </c>
      <c r="E909" s="54">
        <v>5000412587</v>
      </c>
      <c r="F909" s="56">
        <v>24</v>
      </c>
      <c r="G909" s="54" t="s">
        <v>26</v>
      </c>
      <c r="H909" s="54" t="s">
        <v>84</v>
      </c>
      <c r="I909" s="54">
        <v>20</v>
      </c>
      <c r="J909" s="57">
        <v>1692</v>
      </c>
      <c r="K909" s="57">
        <v>1630</v>
      </c>
      <c r="L909" s="57">
        <v>1408</v>
      </c>
      <c r="M909" s="57">
        <v>1412</v>
      </c>
      <c r="N909" s="57">
        <v>1298</v>
      </c>
      <c r="O909" s="57">
        <v>883</v>
      </c>
      <c r="P909" s="57">
        <v>355</v>
      </c>
      <c r="Q909" s="57">
        <v>356</v>
      </c>
      <c r="R909" s="57">
        <v>398</v>
      </c>
      <c r="S909" s="57">
        <v>483</v>
      </c>
      <c r="T909" s="57">
        <v>804</v>
      </c>
      <c r="U909" s="57">
        <v>815</v>
      </c>
    </row>
    <row r="910" spans="1:21" x14ac:dyDescent="0.2">
      <c r="A910" s="266" t="s">
        <v>172</v>
      </c>
      <c r="B910" s="267" t="s">
        <v>172</v>
      </c>
      <c r="C910" s="268" t="s">
        <v>172</v>
      </c>
      <c r="D910" s="98" t="s">
        <v>89</v>
      </c>
      <c r="E910" s="54">
        <v>5000418194</v>
      </c>
      <c r="F910" s="56">
        <v>24</v>
      </c>
      <c r="G910" s="54" t="s">
        <v>26</v>
      </c>
      <c r="H910" s="54" t="s">
        <v>84</v>
      </c>
      <c r="I910" s="54">
        <v>20</v>
      </c>
      <c r="J910" s="57">
        <v>515</v>
      </c>
      <c r="K910" s="57">
        <v>504</v>
      </c>
      <c r="L910" s="57">
        <v>441</v>
      </c>
      <c r="M910" s="57">
        <v>428</v>
      </c>
      <c r="N910" s="57">
        <v>390</v>
      </c>
      <c r="O910" s="57">
        <v>412</v>
      </c>
      <c r="P910" s="57">
        <v>387</v>
      </c>
      <c r="Q910" s="57">
        <v>434</v>
      </c>
      <c r="R910" s="57">
        <v>434</v>
      </c>
      <c r="S910" s="57">
        <v>459</v>
      </c>
      <c r="T910" s="57">
        <v>505</v>
      </c>
      <c r="U910" s="57">
        <v>512</v>
      </c>
    </row>
    <row r="911" spans="1:21" x14ac:dyDescent="0.2">
      <c r="A911" s="266" t="s">
        <v>172</v>
      </c>
      <c r="B911" s="267" t="s">
        <v>172</v>
      </c>
      <c r="C911" s="268" t="s">
        <v>172</v>
      </c>
      <c r="D911" s="98" t="s">
        <v>89</v>
      </c>
      <c r="E911" s="54">
        <v>5000463998</v>
      </c>
      <c r="F911" s="56">
        <v>24</v>
      </c>
      <c r="G911" s="54" t="s">
        <v>26</v>
      </c>
      <c r="H911" s="54" t="s">
        <v>84</v>
      </c>
      <c r="I911" s="54">
        <v>20</v>
      </c>
      <c r="J911" s="57">
        <v>70</v>
      </c>
      <c r="K911" s="57">
        <v>83</v>
      </c>
      <c r="L911" s="57">
        <v>66</v>
      </c>
      <c r="M911" s="57">
        <v>54</v>
      </c>
      <c r="N911" s="57">
        <v>42</v>
      </c>
      <c r="O911" s="57">
        <v>49</v>
      </c>
      <c r="P911" s="57">
        <v>45</v>
      </c>
      <c r="Q911" s="57">
        <v>47</v>
      </c>
      <c r="R911" s="57">
        <v>46</v>
      </c>
      <c r="S911" s="57">
        <v>47</v>
      </c>
      <c r="T911" s="57">
        <v>60</v>
      </c>
      <c r="U911" s="57">
        <v>85</v>
      </c>
    </row>
    <row r="912" spans="1:21" x14ac:dyDescent="0.2">
      <c r="A912" s="266" t="s">
        <v>172</v>
      </c>
      <c r="B912" s="267" t="s">
        <v>172</v>
      </c>
      <c r="C912" s="268" t="s">
        <v>172</v>
      </c>
      <c r="D912" s="98" t="s">
        <v>89</v>
      </c>
      <c r="E912" s="54">
        <v>5000477615</v>
      </c>
      <c r="F912" s="56">
        <v>24</v>
      </c>
      <c r="G912" s="54" t="s">
        <v>26</v>
      </c>
      <c r="H912" s="54" t="s">
        <v>84</v>
      </c>
      <c r="I912" s="54">
        <v>20</v>
      </c>
      <c r="J912" s="57">
        <v>1549</v>
      </c>
      <c r="K912" s="57">
        <v>1123</v>
      </c>
      <c r="L912" s="57">
        <v>967</v>
      </c>
      <c r="M912" s="57">
        <v>982</v>
      </c>
      <c r="N912" s="57">
        <v>489</v>
      </c>
      <c r="O912" s="57">
        <v>628</v>
      </c>
      <c r="P912" s="57">
        <v>467</v>
      </c>
      <c r="Q912" s="57">
        <v>577</v>
      </c>
      <c r="R912" s="57">
        <v>717</v>
      </c>
      <c r="S912" s="57">
        <v>1024</v>
      </c>
      <c r="T912" s="57">
        <v>1076</v>
      </c>
      <c r="U912" s="57">
        <v>1314</v>
      </c>
    </row>
    <row r="913" spans="1:21" x14ac:dyDescent="0.2">
      <c r="A913" s="266" t="s">
        <v>172</v>
      </c>
      <c r="B913" s="267" t="s">
        <v>172</v>
      </c>
      <c r="C913" s="268" t="s">
        <v>172</v>
      </c>
      <c r="D913" s="98" t="s">
        <v>89</v>
      </c>
      <c r="E913" s="54">
        <v>5000496506</v>
      </c>
      <c r="F913" s="56">
        <v>24</v>
      </c>
      <c r="G913" s="54" t="s">
        <v>26</v>
      </c>
      <c r="H913" s="54" t="s">
        <v>84</v>
      </c>
      <c r="I913" s="54">
        <v>20</v>
      </c>
      <c r="J913" s="57">
        <v>1770</v>
      </c>
      <c r="K913" s="57">
        <v>1663</v>
      </c>
      <c r="L913" s="57">
        <v>1418</v>
      </c>
      <c r="M913" s="57">
        <v>1355</v>
      </c>
      <c r="N913" s="57">
        <v>1265</v>
      </c>
      <c r="O913" s="57">
        <v>1398</v>
      </c>
      <c r="P913" s="57">
        <v>1196</v>
      </c>
      <c r="Q913" s="57">
        <v>1200</v>
      </c>
      <c r="R913" s="57">
        <v>1176</v>
      </c>
      <c r="S913" s="57">
        <v>1256</v>
      </c>
      <c r="T913" s="57">
        <v>1551</v>
      </c>
      <c r="U913" s="57">
        <v>1568</v>
      </c>
    </row>
    <row r="914" spans="1:21" x14ac:dyDescent="0.2">
      <c r="A914" s="266" t="s">
        <v>172</v>
      </c>
      <c r="B914" s="267" t="s">
        <v>172</v>
      </c>
      <c r="C914" s="268" t="s">
        <v>172</v>
      </c>
      <c r="D914" s="98" t="s">
        <v>89</v>
      </c>
      <c r="E914" s="54">
        <v>5000508035</v>
      </c>
      <c r="F914" s="56">
        <v>24</v>
      </c>
      <c r="G914" s="54" t="s">
        <v>26</v>
      </c>
      <c r="H914" s="54" t="s">
        <v>84</v>
      </c>
      <c r="I914" s="54">
        <v>20</v>
      </c>
      <c r="J914" s="57">
        <v>3440</v>
      </c>
      <c r="K914" s="57">
        <v>3040</v>
      </c>
      <c r="L914" s="57">
        <v>2680</v>
      </c>
      <c r="M914" s="57">
        <v>1600</v>
      </c>
      <c r="N914" s="57">
        <v>1680</v>
      </c>
      <c r="O914" s="57">
        <v>1840</v>
      </c>
      <c r="P914" s="57">
        <v>1720</v>
      </c>
      <c r="Q914" s="57">
        <v>2120</v>
      </c>
      <c r="R914" s="57">
        <v>2240</v>
      </c>
      <c r="S914" s="57">
        <v>2560</v>
      </c>
      <c r="T914" s="57">
        <v>3120</v>
      </c>
      <c r="U914" s="57">
        <v>3440</v>
      </c>
    </row>
    <row r="915" spans="1:21" x14ac:dyDescent="0.2">
      <c r="A915" s="266" t="s">
        <v>172</v>
      </c>
      <c r="B915" s="267" t="s">
        <v>172</v>
      </c>
      <c r="C915" s="268" t="s">
        <v>172</v>
      </c>
      <c r="D915" s="98" t="s">
        <v>89</v>
      </c>
      <c r="E915" s="54">
        <v>5000537494</v>
      </c>
      <c r="F915" s="56">
        <v>24</v>
      </c>
      <c r="G915" s="54" t="s">
        <v>26</v>
      </c>
      <c r="H915" s="54" t="s">
        <v>84</v>
      </c>
      <c r="I915" s="54">
        <v>20</v>
      </c>
      <c r="J915" s="57">
        <v>18</v>
      </c>
      <c r="K915" s="57">
        <v>18</v>
      </c>
      <c r="L915" s="57">
        <v>17</v>
      </c>
      <c r="M915" s="57">
        <v>18</v>
      </c>
      <c r="N915" s="57">
        <v>17</v>
      </c>
      <c r="O915" s="57">
        <v>19</v>
      </c>
      <c r="P915" s="57">
        <v>17</v>
      </c>
      <c r="Q915" s="57">
        <v>19</v>
      </c>
      <c r="R915" s="57">
        <v>17</v>
      </c>
      <c r="S915" s="57">
        <v>18</v>
      </c>
      <c r="T915" s="57">
        <v>18</v>
      </c>
      <c r="U915" s="57">
        <v>18</v>
      </c>
    </row>
    <row r="916" spans="1:21" x14ac:dyDescent="0.2">
      <c r="A916" s="266" t="s">
        <v>172</v>
      </c>
      <c r="B916" s="267" t="s">
        <v>172</v>
      </c>
      <c r="C916" s="268" t="s">
        <v>172</v>
      </c>
      <c r="D916" s="98" t="s">
        <v>89</v>
      </c>
      <c r="E916" s="54">
        <v>5000616304</v>
      </c>
      <c r="F916" s="56">
        <v>24</v>
      </c>
      <c r="G916" s="54" t="s">
        <v>26</v>
      </c>
      <c r="H916" s="54" t="s">
        <v>84</v>
      </c>
      <c r="I916" s="54">
        <v>20</v>
      </c>
      <c r="J916" s="57">
        <v>330</v>
      </c>
      <c r="K916" s="57">
        <v>331</v>
      </c>
      <c r="L916" s="57">
        <v>303</v>
      </c>
      <c r="M916" s="57">
        <v>308</v>
      </c>
      <c r="N916" s="57">
        <v>296</v>
      </c>
      <c r="O916" s="57">
        <v>323</v>
      </c>
      <c r="P916" s="57">
        <v>304</v>
      </c>
      <c r="Q916" s="57">
        <v>333</v>
      </c>
      <c r="R916" s="57">
        <v>319</v>
      </c>
      <c r="S916" s="57">
        <v>325</v>
      </c>
      <c r="T916" s="57">
        <v>338</v>
      </c>
      <c r="U916" s="57">
        <v>331</v>
      </c>
    </row>
    <row r="917" spans="1:21" x14ac:dyDescent="0.2">
      <c r="A917" s="266" t="s">
        <v>172</v>
      </c>
      <c r="B917" s="267" t="s">
        <v>172</v>
      </c>
      <c r="C917" s="268" t="s">
        <v>172</v>
      </c>
      <c r="D917" s="98" t="s">
        <v>89</v>
      </c>
      <c r="E917" s="54">
        <v>5000656564</v>
      </c>
      <c r="F917" s="56">
        <v>24</v>
      </c>
      <c r="G917" s="54" t="s">
        <v>26</v>
      </c>
      <c r="H917" s="54" t="s">
        <v>84</v>
      </c>
      <c r="I917" s="54">
        <v>20</v>
      </c>
      <c r="J917" s="57">
        <v>2680</v>
      </c>
      <c r="K917" s="57">
        <v>2720</v>
      </c>
      <c r="L917" s="57">
        <v>2680</v>
      </c>
      <c r="M917" s="57">
        <v>2520</v>
      </c>
      <c r="N917" s="57">
        <v>2440</v>
      </c>
      <c r="O917" s="57">
        <v>2680</v>
      </c>
      <c r="P917" s="57">
        <v>3160</v>
      </c>
      <c r="Q917" s="57">
        <v>3960</v>
      </c>
      <c r="R917" s="57">
        <v>3280</v>
      </c>
      <c r="S917" s="57">
        <v>3120</v>
      </c>
      <c r="T917" s="57">
        <v>3840</v>
      </c>
      <c r="U917" s="57">
        <v>4040</v>
      </c>
    </row>
    <row r="918" spans="1:21" x14ac:dyDescent="0.2">
      <c r="A918" s="266" t="s">
        <v>172</v>
      </c>
      <c r="B918" s="267" t="s">
        <v>172</v>
      </c>
      <c r="C918" s="268" t="s">
        <v>172</v>
      </c>
      <c r="D918" s="98" t="s">
        <v>89</v>
      </c>
      <c r="E918" s="54">
        <v>5000708422</v>
      </c>
      <c r="F918" s="56">
        <v>24</v>
      </c>
      <c r="G918" s="54" t="s">
        <v>26</v>
      </c>
      <c r="H918" s="54" t="s">
        <v>84</v>
      </c>
      <c r="I918" s="54">
        <v>20</v>
      </c>
      <c r="J918" s="57">
        <v>2207</v>
      </c>
      <c r="K918" s="57">
        <v>3582</v>
      </c>
      <c r="L918" s="57">
        <v>3523</v>
      </c>
      <c r="M918" s="57">
        <v>2894</v>
      </c>
      <c r="N918" s="57">
        <v>878</v>
      </c>
      <c r="O918" s="57">
        <v>596</v>
      </c>
      <c r="P918" s="57">
        <v>548</v>
      </c>
      <c r="Q918" s="57">
        <v>602</v>
      </c>
      <c r="R918" s="57">
        <v>1179</v>
      </c>
      <c r="S918" s="57">
        <v>1948</v>
      </c>
      <c r="T918" s="57">
        <v>2725</v>
      </c>
      <c r="U918" s="57">
        <v>3209</v>
      </c>
    </row>
    <row r="919" spans="1:21" x14ac:dyDescent="0.2">
      <c r="A919" s="266" t="s">
        <v>172</v>
      </c>
      <c r="B919" s="267" t="s">
        <v>172</v>
      </c>
      <c r="C919" s="268" t="s">
        <v>172</v>
      </c>
      <c r="D919" s="98" t="s">
        <v>89</v>
      </c>
      <c r="E919" s="54">
        <v>5000719483</v>
      </c>
      <c r="F919" s="56">
        <v>24</v>
      </c>
      <c r="G919" s="54" t="s">
        <v>26</v>
      </c>
      <c r="H919" s="54" t="s">
        <v>84</v>
      </c>
      <c r="I919" s="54">
        <v>20</v>
      </c>
      <c r="J919" s="57">
        <v>358</v>
      </c>
      <c r="K919" s="57">
        <v>353</v>
      </c>
      <c r="L919" s="57">
        <v>316</v>
      </c>
      <c r="M919" s="57">
        <v>315</v>
      </c>
      <c r="N919" s="57">
        <v>296</v>
      </c>
      <c r="O919" s="57">
        <v>320</v>
      </c>
      <c r="P919" s="57">
        <v>301</v>
      </c>
      <c r="Q919" s="57">
        <v>334</v>
      </c>
      <c r="R919" s="57">
        <v>328</v>
      </c>
      <c r="S919" s="57">
        <v>340</v>
      </c>
      <c r="T919" s="57">
        <v>363</v>
      </c>
      <c r="U919" s="57">
        <v>355</v>
      </c>
    </row>
    <row r="920" spans="1:21" x14ac:dyDescent="0.2">
      <c r="A920" s="266" t="s">
        <v>172</v>
      </c>
      <c r="B920" s="267" t="s">
        <v>172</v>
      </c>
      <c r="C920" s="268" t="s">
        <v>172</v>
      </c>
      <c r="D920" s="98" t="s">
        <v>89</v>
      </c>
      <c r="E920" s="54">
        <v>5000720719</v>
      </c>
      <c r="F920" s="56">
        <v>24</v>
      </c>
      <c r="G920" s="54" t="s">
        <v>26</v>
      </c>
      <c r="H920" s="54" t="s">
        <v>84</v>
      </c>
      <c r="I920" s="54">
        <v>20</v>
      </c>
      <c r="J920" s="57">
        <v>5240</v>
      </c>
      <c r="K920" s="57">
        <v>4880</v>
      </c>
      <c r="L920" s="57">
        <v>4040</v>
      </c>
      <c r="M920" s="57">
        <v>3520</v>
      </c>
      <c r="N920" s="57">
        <v>3080</v>
      </c>
      <c r="O920" s="57">
        <v>3240</v>
      </c>
      <c r="P920" s="57">
        <v>3000</v>
      </c>
      <c r="Q920" s="57">
        <v>3560</v>
      </c>
      <c r="R920" s="57">
        <v>3760</v>
      </c>
      <c r="S920" s="57">
        <v>4240</v>
      </c>
      <c r="T920" s="57">
        <v>4920</v>
      </c>
      <c r="U920" s="57">
        <v>5280</v>
      </c>
    </row>
    <row r="921" spans="1:21" x14ac:dyDescent="0.2">
      <c r="A921" s="266" t="s">
        <v>172</v>
      </c>
      <c r="B921" s="267" t="s">
        <v>172</v>
      </c>
      <c r="C921" s="268" t="s">
        <v>172</v>
      </c>
      <c r="D921" s="98" t="s">
        <v>89</v>
      </c>
      <c r="E921" s="54">
        <v>5000781124</v>
      </c>
      <c r="F921" s="56">
        <v>24</v>
      </c>
      <c r="G921" s="54" t="s">
        <v>26</v>
      </c>
      <c r="H921" s="54" t="s">
        <v>84</v>
      </c>
      <c r="I921" s="54">
        <v>20</v>
      </c>
      <c r="J921" s="57">
        <v>1521</v>
      </c>
      <c r="K921" s="57">
        <v>1487</v>
      </c>
      <c r="L921" s="57">
        <v>1234</v>
      </c>
      <c r="M921" s="57">
        <v>1681</v>
      </c>
      <c r="N921" s="57">
        <v>1960</v>
      </c>
      <c r="O921" s="57">
        <v>1370</v>
      </c>
      <c r="P921" s="57">
        <v>1123</v>
      </c>
      <c r="Q921" s="57">
        <v>993</v>
      </c>
      <c r="R921" s="57">
        <v>967</v>
      </c>
      <c r="S921" s="57">
        <v>1041</v>
      </c>
      <c r="T921" s="57">
        <v>1459</v>
      </c>
      <c r="U921" s="57">
        <v>1376</v>
      </c>
    </row>
    <row r="922" spans="1:21" x14ac:dyDescent="0.2">
      <c r="A922" s="266" t="s">
        <v>172</v>
      </c>
      <c r="B922" s="267" t="s">
        <v>172</v>
      </c>
      <c r="C922" s="268" t="s">
        <v>172</v>
      </c>
      <c r="D922" s="98" t="s">
        <v>89</v>
      </c>
      <c r="E922" s="54">
        <v>5000935878</v>
      </c>
      <c r="F922" s="55">
        <v>25</v>
      </c>
      <c r="G922" s="54" t="s">
        <v>25</v>
      </c>
      <c r="H922" s="54" t="s">
        <v>84</v>
      </c>
      <c r="I922" s="54">
        <v>20</v>
      </c>
      <c r="J922" s="57">
        <v>42360</v>
      </c>
      <c r="K922" s="57">
        <v>44160</v>
      </c>
      <c r="L922" s="57">
        <v>40920</v>
      </c>
      <c r="M922" s="57">
        <v>39240</v>
      </c>
      <c r="N922" s="57">
        <v>34440</v>
      </c>
      <c r="O922" s="57">
        <v>37680</v>
      </c>
      <c r="P922" s="57">
        <v>41280</v>
      </c>
      <c r="Q922" s="57">
        <v>43560</v>
      </c>
      <c r="R922" s="57">
        <v>35760</v>
      </c>
      <c r="S922" s="57">
        <v>33000</v>
      </c>
      <c r="T922" s="57">
        <v>39480</v>
      </c>
      <c r="U922" s="57">
        <v>43200</v>
      </c>
    </row>
    <row r="923" spans="1:21" x14ac:dyDescent="0.2">
      <c r="A923" s="266" t="s">
        <v>172</v>
      </c>
      <c r="B923" s="267" t="s">
        <v>172</v>
      </c>
      <c r="C923" s="268" t="s">
        <v>172</v>
      </c>
      <c r="D923" s="98" t="s">
        <v>89</v>
      </c>
      <c r="E923" s="54">
        <v>5000936309</v>
      </c>
      <c r="F923" s="56">
        <v>24</v>
      </c>
      <c r="G923" s="54" t="s">
        <v>26</v>
      </c>
      <c r="H923" s="54" t="s">
        <v>84</v>
      </c>
      <c r="I923" s="54">
        <v>20</v>
      </c>
      <c r="J923" s="57">
        <v>287</v>
      </c>
      <c r="K923" s="57">
        <v>293</v>
      </c>
      <c r="L923" s="57">
        <v>284</v>
      </c>
      <c r="M923" s="57">
        <v>469</v>
      </c>
      <c r="N923" s="57">
        <v>760</v>
      </c>
      <c r="O923" s="57">
        <v>808</v>
      </c>
      <c r="P923" s="57">
        <v>788</v>
      </c>
      <c r="Q923" s="57">
        <v>787</v>
      </c>
      <c r="R923" s="57">
        <v>811</v>
      </c>
      <c r="S923" s="57">
        <v>905</v>
      </c>
      <c r="T923" s="57">
        <v>1166</v>
      </c>
      <c r="U923" s="57">
        <v>1107</v>
      </c>
    </row>
    <row r="924" spans="1:21" x14ac:dyDescent="0.2">
      <c r="A924" s="266" t="s">
        <v>172</v>
      </c>
      <c r="B924" s="267" t="s">
        <v>172</v>
      </c>
      <c r="C924" s="268" t="s">
        <v>172</v>
      </c>
      <c r="D924" s="98" t="s">
        <v>89</v>
      </c>
      <c r="E924" s="54">
        <v>5001061614</v>
      </c>
      <c r="F924" s="56">
        <v>24</v>
      </c>
      <c r="G924" s="54" t="s">
        <v>26</v>
      </c>
      <c r="H924" s="54" t="s">
        <v>84</v>
      </c>
      <c r="I924" s="54">
        <v>20</v>
      </c>
      <c r="J924" s="57">
        <v>2126</v>
      </c>
      <c r="K924" s="57">
        <v>1796</v>
      </c>
      <c r="L924" s="57">
        <v>1437</v>
      </c>
      <c r="M924" s="57">
        <v>1301</v>
      </c>
      <c r="N924" s="57">
        <v>1144</v>
      </c>
      <c r="O924" s="57">
        <v>1230</v>
      </c>
      <c r="P924" s="57">
        <v>1058</v>
      </c>
      <c r="Q924" s="57">
        <v>1176</v>
      </c>
      <c r="R924" s="57">
        <v>1161</v>
      </c>
      <c r="S924" s="57">
        <v>1215</v>
      </c>
      <c r="T924" s="57">
        <v>1730</v>
      </c>
      <c r="U924" s="57">
        <v>2039</v>
      </c>
    </row>
    <row r="925" spans="1:21" x14ac:dyDescent="0.2">
      <c r="A925" s="266" t="s">
        <v>172</v>
      </c>
      <c r="B925" s="267" t="s">
        <v>172</v>
      </c>
      <c r="C925" s="268" t="s">
        <v>172</v>
      </c>
      <c r="D925" s="98" t="s">
        <v>89</v>
      </c>
      <c r="E925" s="54">
        <v>5001071428</v>
      </c>
      <c r="F925" s="56">
        <v>24</v>
      </c>
      <c r="G925" s="54" t="s">
        <v>26</v>
      </c>
      <c r="H925" s="54" t="s">
        <v>84</v>
      </c>
      <c r="I925" s="54">
        <v>20</v>
      </c>
      <c r="J925" s="57">
        <v>877</v>
      </c>
      <c r="K925" s="57">
        <v>927</v>
      </c>
      <c r="L925" s="57">
        <v>885</v>
      </c>
      <c r="M925" s="57">
        <v>948</v>
      </c>
      <c r="N925" s="57">
        <v>987</v>
      </c>
      <c r="O925" s="57">
        <v>1214</v>
      </c>
      <c r="P925" s="57">
        <v>1489</v>
      </c>
      <c r="Q925" s="57">
        <v>1531</v>
      </c>
      <c r="R925" s="57">
        <v>1215</v>
      </c>
      <c r="S925" s="57">
        <v>930</v>
      </c>
      <c r="T925" s="57">
        <v>913</v>
      </c>
      <c r="U925" s="57">
        <v>895</v>
      </c>
    </row>
    <row r="926" spans="1:21" x14ac:dyDescent="0.2">
      <c r="A926" s="266" t="s">
        <v>172</v>
      </c>
      <c r="B926" s="267" t="s">
        <v>172</v>
      </c>
      <c r="C926" s="268" t="s">
        <v>172</v>
      </c>
      <c r="D926" s="98" t="s">
        <v>89</v>
      </c>
      <c r="E926" s="54">
        <v>5001078133</v>
      </c>
      <c r="F926" s="56">
        <v>24</v>
      </c>
      <c r="G926" s="54" t="s">
        <v>26</v>
      </c>
      <c r="H926" s="54" t="s">
        <v>84</v>
      </c>
      <c r="I926" s="54">
        <v>20</v>
      </c>
      <c r="J926" s="57">
        <v>2601</v>
      </c>
      <c r="K926" s="57">
        <v>2264</v>
      </c>
      <c r="L926" s="57">
        <v>1897</v>
      </c>
      <c r="M926" s="57">
        <v>1740</v>
      </c>
      <c r="N926" s="57">
        <v>1573</v>
      </c>
      <c r="O926" s="57">
        <v>1671</v>
      </c>
      <c r="P926" s="57">
        <v>1439</v>
      </c>
      <c r="Q926" s="57">
        <v>1520</v>
      </c>
      <c r="R926" s="57">
        <v>1475</v>
      </c>
      <c r="S926" s="57">
        <v>1637</v>
      </c>
      <c r="T926" s="57">
        <v>2240</v>
      </c>
      <c r="U926" s="57">
        <v>2141</v>
      </c>
    </row>
    <row r="927" spans="1:21" x14ac:dyDescent="0.2">
      <c r="A927" s="266" t="s">
        <v>172</v>
      </c>
      <c r="B927" s="267" t="s">
        <v>172</v>
      </c>
      <c r="C927" s="268" t="s">
        <v>172</v>
      </c>
      <c r="D927" s="98" t="s">
        <v>89</v>
      </c>
      <c r="E927" s="54">
        <v>5001107978</v>
      </c>
      <c r="F927" s="56">
        <v>24</v>
      </c>
      <c r="G927" s="54" t="s">
        <v>26</v>
      </c>
      <c r="H927" s="54" t="s">
        <v>84</v>
      </c>
      <c r="I927" s="54">
        <v>20</v>
      </c>
      <c r="J927" s="57">
        <v>7000</v>
      </c>
      <c r="K927" s="57">
        <v>8160</v>
      </c>
      <c r="L927" s="57">
        <v>6720</v>
      </c>
      <c r="M927" s="57">
        <v>6720</v>
      </c>
      <c r="N927" s="57">
        <v>6640</v>
      </c>
      <c r="O927" s="57">
        <v>8840</v>
      </c>
      <c r="P927" s="57">
        <v>9880</v>
      </c>
      <c r="Q927" s="57">
        <v>11520</v>
      </c>
      <c r="R927" s="57">
        <v>9480</v>
      </c>
      <c r="S927" s="57">
        <v>8560</v>
      </c>
      <c r="T927" s="57">
        <v>8880</v>
      </c>
      <c r="U927" s="57">
        <v>10840</v>
      </c>
    </row>
    <row r="928" spans="1:21" x14ac:dyDescent="0.2">
      <c r="A928" s="266" t="s">
        <v>172</v>
      </c>
      <c r="B928" s="267" t="s">
        <v>172</v>
      </c>
      <c r="C928" s="268" t="s">
        <v>172</v>
      </c>
      <c r="D928" s="98" t="s">
        <v>89</v>
      </c>
      <c r="E928" s="54">
        <v>5001109633</v>
      </c>
      <c r="F928" s="56">
        <v>24</v>
      </c>
      <c r="G928" s="54" t="s">
        <v>26</v>
      </c>
      <c r="H928" s="54" t="s">
        <v>84</v>
      </c>
      <c r="I928" s="54">
        <v>20</v>
      </c>
      <c r="J928" s="57">
        <v>520</v>
      </c>
      <c r="K928" s="57">
        <v>508</v>
      </c>
      <c r="L928" s="57">
        <v>452</v>
      </c>
      <c r="M928" s="57">
        <v>440</v>
      </c>
      <c r="N928" s="57">
        <v>401</v>
      </c>
      <c r="O928" s="57">
        <v>427</v>
      </c>
      <c r="P928" s="57">
        <v>399</v>
      </c>
      <c r="Q928" s="57">
        <v>447</v>
      </c>
      <c r="R928" s="57">
        <v>448</v>
      </c>
      <c r="S928" s="57">
        <v>476</v>
      </c>
      <c r="T928" s="57">
        <v>518</v>
      </c>
      <c r="U928" s="57">
        <v>522</v>
      </c>
    </row>
    <row r="929" spans="1:21" x14ac:dyDescent="0.2">
      <c r="A929" s="266" t="s">
        <v>172</v>
      </c>
      <c r="B929" s="267" t="s">
        <v>172</v>
      </c>
      <c r="C929" s="268" t="s">
        <v>172</v>
      </c>
      <c r="D929" s="98" t="s">
        <v>89</v>
      </c>
      <c r="E929" s="54">
        <v>5001138501</v>
      </c>
      <c r="F929" s="56">
        <v>24</v>
      </c>
      <c r="G929" s="54" t="s">
        <v>26</v>
      </c>
      <c r="H929" s="54" t="s">
        <v>84</v>
      </c>
      <c r="I929" s="54">
        <v>20</v>
      </c>
      <c r="J929" s="57">
        <v>19</v>
      </c>
      <c r="K929" s="57">
        <v>14</v>
      </c>
      <c r="L929" s="57">
        <v>13</v>
      </c>
      <c r="M929" s="57">
        <v>12</v>
      </c>
      <c r="N929" s="57">
        <v>13</v>
      </c>
      <c r="O929" s="57">
        <v>13</v>
      </c>
      <c r="P929" s="57">
        <v>13</v>
      </c>
      <c r="Q929" s="57">
        <v>13</v>
      </c>
      <c r="R929" s="57">
        <v>14</v>
      </c>
      <c r="S929" s="57">
        <v>14</v>
      </c>
      <c r="T929" s="57">
        <v>10</v>
      </c>
      <c r="U929" s="57">
        <v>7</v>
      </c>
    </row>
    <row r="930" spans="1:21" x14ac:dyDescent="0.2">
      <c r="A930" s="266" t="s">
        <v>172</v>
      </c>
      <c r="B930" s="267" t="s">
        <v>172</v>
      </c>
      <c r="C930" s="268" t="s">
        <v>172</v>
      </c>
      <c r="D930" s="98" t="s">
        <v>89</v>
      </c>
      <c r="E930" s="54">
        <v>5001154003</v>
      </c>
      <c r="F930" s="55">
        <v>25</v>
      </c>
      <c r="G930" s="54" t="s">
        <v>25</v>
      </c>
      <c r="H930" s="54" t="s">
        <v>84</v>
      </c>
      <c r="I930" s="54">
        <v>20</v>
      </c>
      <c r="J930" s="57">
        <v>32340.486000000001</v>
      </c>
      <c r="K930" s="57">
        <v>30776.063999999998</v>
      </c>
      <c r="L930" s="57">
        <v>32284.493999999999</v>
      </c>
      <c r="M930" s="57">
        <v>29489.423999999999</v>
      </c>
      <c r="N930" s="57">
        <v>34966.769999999997</v>
      </c>
      <c r="O930" s="57">
        <v>36204.114000000001</v>
      </c>
      <c r="P930" s="57">
        <v>40871.777999999998</v>
      </c>
      <c r="Q930" s="57">
        <v>39682.853999999999</v>
      </c>
      <c r="R930" s="57">
        <v>34244.748</v>
      </c>
      <c r="S930" s="57">
        <v>33661.146000000001</v>
      </c>
      <c r="T930" s="57">
        <v>32395.056</v>
      </c>
      <c r="U930" s="57">
        <v>35275.326000000001</v>
      </c>
    </row>
    <row r="931" spans="1:21" x14ac:dyDescent="0.2">
      <c r="A931" s="266" t="s">
        <v>172</v>
      </c>
      <c r="B931" s="267" t="s">
        <v>172</v>
      </c>
      <c r="C931" s="268" t="s">
        <v>172</v>
      </c>
      <c r="D931" s="98" t="s">
        <v>89</v>
      </c>
      <c r="E931" s="54">
        <v>5001184506</v>
      </c>
      <c r="F931" s="56">
        <v>24</v>
      </c>
      <c r="G931" s="54" t="s">
        <v>26</v>
      </c>
      <c r="H931" s="54" t="s">
        <v>84</v>
      </c>
      <c r="I931" s="54">
        <v>20</v>
      </c>
      <c r="J931" s="57">
        <v>229</v>
      </c>
      <c r="K931" s="57">
        <v>224</v>
      </c>
      <c r="L931" s="57">
        <v>191</v>
      </c>
      <c r="M931" s="57">
        <v>178</v>
      </c>
      <c r="N931" s="57">
        <v>157</v>
      </c>
      <c r="O931" s="57">
        <v>164</v>
      </c>
      <c r="P931" s="57">
        <v>153</v>
      </c>
      <c r="Q931" s="57">
        <v>174</v>
      </c>
      <c r="R931" s="57">
        <v>166</v>
      </c>
      <c r="S931" s="57">
        <v>194</v>
      </c>
      <c r="T931" s="57">
        <v>218</v>
      </c>
      <c r="U931" s="57">
        <v>223</v>
      </c>
    </row>
    <row r="932" spans="1:21" x14ac:dyDescent="0.2">
      <c r="A932" s="266" t="s">
        <v>172</v>
      </c>
      <c r="B932" s="267" t="s">
        <v>172</v>
      </c>
      <c r="C932" s="268" t="s">
        <v>172</v>
      </c>
      <c r="D932" s="98" t="s">
        <v>89</v>
      </c>
      <c r="E932" s="54">
        <v>5001200614</v>
      </c>
      <c r="F932" s="55">
        <v>25</v>
      </c>
      <c r="G932" s="54" t="s">
        <v>25</v>
      </c>
      <c r="H932" s="54" t="s">
        <v>84</v>
      </c>
      <c r="I932" s="54">
        <v>20</v>
      </c>
      <c r="J932" s="57">
        <v>6560</v>
      </c>
      <c r="K932" s="57">
        <v>7440</v>
      </c>
      <c r="L932" s="57">
        <v>6800</v>
      </c>
      <c r="M932" s="57">
        <v>5840</v>
      </c>
      <c r="N932" s="57">
        <v>4960</v>
      </c>
      <c r="O932" s="57">
        <v>4480</v>
      </c>
      <c r="P932" s="57">
        <v>5040</v>
      </c>
      <c r="Q932" s="57">
        <v>3360</v>
      </c>
      <c r="R932" s="57">
        <v>7360</v>
      </c>
      <c r="S932" s="57">
        <v>7360</v>
      </c>
      <c r="T932" s="57">
        <v>8480</v>
      </c>
      <c r="U932" s="57">
        <v>5760</v>
      </c>
    </row>
    <row r="933" spans="1:21" x14ac:dyDescent="0.2">
      <c r="A933" s="266" t="s">
        <v>172</v>
      </c>
      <c r="B933" s="267" t="s">
        <v>172</v>
      </c>
      <c r="C933" s="268" t="s">
        <v>172</v>
      </c>
      <c r="D933" s="98" t="s">
        <v>89</v>
      </c>
      <c r="E933" s="54">
        <v>5001277803</v>
      </c>
      <c r="F933" s="56">
        <v>24</v>
      </c>
      <c r="G933" s="54" t="s">
        <v>26</v>
      </c>
      <c r="H933" s="54" t="s">
        <v>84</v>
      </c>
      <c r="I933" s="54">
        <v>20</v>
      </c>
      <c r="J933" s="57">
        <v>1700</v>
      </c>
      <c r="K933" s="57">
        <v>1474</v>
      </c>
      <c r="L933" s="57">
        <v>1268</v>
      </c>
      <c r="M933" s="57">
        <v>1646</v>
      </c>
      <c r="N933" s="57">
        <v>1752</v>
      </c>
      <c r="O933" s="57">
        <v>1335</v>
      </c>
      <c r="P933" s="57">
        <v>1347</v>
      </c>
      <c r="Q933" s="57">
        <v>958</v>
      </c>
      <c r="R933" s="57">
        <v>1024</v>
      </c>
      <c r="S933" s="57">
        <v>1132</v>
      </c>
      <c r="T933" s="57">
        <v>1485</v>
      </c>
      <c r="U933" s="57">
        <v>1414</v>
      </c>
    </row>
    <row r="934" spans="1:21" x14ac:dyDescent="0.2">
      <c r="A934" s="266" t="s">
        <v>172</v>
      </c>
      <c r="B934" s="267" t="s">
        <v>172</v>
      </c>
      <c r="C934" s="268" t="s">
        <v>172</v>
      </c>
      <c r="D934" s="98" t="s">
        <v>89</v>
      </c>
      <c r="E934" s="54">
        <v>5001298417</v>
      </c>
      <c r="F934" s="56">
        <v>24</v>
      </c>
      <c r="G934" s="54" t="s">
        <v>26</v>
      </c>
      <c r="H934" s="54" t="s">
        <v>84</v>
      </c>
      <c r="I934" s="54">
        <v>20</v>
      </c>
      <c r="J934" s="57">
        <v>1120</v>
      </c>
      <c r="K934" s="57">
        <v>1144</v>
      </c>
      <c r="L934" s="57">
        <v>1070</v>
      </c>
      <c r="M934" s="57">
        <v>1000</v>
      </c>
      <c r="N934" s="57">
        <v>435</v>
      </c>
      <c r="O934" s="57">
        <v>47</v>
      </c>
      <c r="P934" s="57">
        <v>40</v>
      </c>
      <c r="Q934" s="57">
        <v>42</v>
      </c>
      <c r="R934" s="57">
        <v>37</v>
      </c>
      <c r="S934" s="57">
        <v>34</v>
      </c>
      <c r="T934" s="57">
        <v>33</v>
      </c>
      <c r="U934" s="57">
        <v>33</v>
      </c>
    </row>
    <row r="935" spans="1:21" x14ac:dyDescent="0.2">
      <c r="A935" s="266" t="s">
        <v>172</v>
      </c>
      <c r="B935" s="267" t="s">
        <v>172</v>
      </c>
      <c r="C935" s="268" t="s">
        <v>172</v>
      </c>
      <c r="D935" s="98" t="s">
        <v>89</v>
      </c>
      <c r="E935" s="54">
        <v>5001298468</v>
      </c>
      <c r="F935" s="56">
        <v>24</v>
      </c>
      <c r="G935" s="54" t="s">
        <v>26</v>
      </c>
      <c r="H935" s="54" t="s">
        <v>84</v>
      </c>
      <c r="I935" s="54">
        <v>20</v>
      </c>
      <c r="J935" s="57">
        <v>1133</v>
      </c>
      <c r="K935" s="57">
        <v>1148</v>
      </c>
      <c r="L935" s="57">
        <v>1098</v>
      </c>
      <c r="M935" s="57">
        <v>109</v>
      </c>
      <c r="N935" s="57">
        <v>77</v>
      </c>
      <c r="O935" s="57">
        <v>93</v>
      </c>
      <c r="P935" s="57">
        <v>93</v>
      </c>
      <c r="Q935" s="57">
        <v>93</v>
      </c>
      <c r="R935" s="57">
        <v>77</v>
      </c>
      <c r="S935" s="57">
        <v>77</v>
      </c>
      <c r="T935" s="57">
        <v>94</v>
      </c>
      <c r="U935" s="57">
        <v>410</v>
      </c>
    </row>
    <row r="936" spans="1:21" x14ac:dyDescent="0.2">
      <c r="A936" s="266" t="s">
        <v>172</v>
      </c>
      <c r="B936" s="267" t="s">
        <v>172</v>
      </c>
      <c r="C936" s="268" t="s">
        <v>172</v>
      </c>
      <c r="D936" s="98" t="s">
        <v>89</v>
      </c>
      <c r="E936" s="54">
        <v>5001420128</v>
      </c>
      <c r="F936" s="56">
        <v>24</v>
      </c>
      <c r="G936" s="54" t="s">
        <v>26</v>
      </c>
      <c r="H936" s="54" t="s">
        <v>84</v>
      </c>
      <c r="I936" s="54">
        <v>20</v>
      </c>
      <c r="J936" s="57">
        <v>10120</v>
      </c>
      <c r="K936" s="57">
        <v>9760</v>
      </c>
      <c r="L936" s="57">
        <v>9040</v>
      </c>
      <c r="M936" s="57">
        <v>9320</v>
      </c>
      <c r="N936" s="57">
        <v>8760</v>
      </c>
      <c r="O936" s="57">
        <v>9680</v>
      </c>
      <c r="P936" s="57">
        <v>11000</v>
      </c>
      <c r="Q936" s="57">
        <v>11360</v>
      </c>
      <c r="R936" s="57">
        <v>9040</v>
      </c>
      <c r="S936" s="57">
        <v>9422.08</v>
      </c>
      <c r="T936" s="57">
        <v>7537.92</v>
      </c>
      <c r="U936" s="57">
        <v>9200</v>
      </c>
    </row>
    <row r="937" spans="1:21" x14ac:dyDescent="0.2">
      <c r="A937" s="266" t="s">
        <v>172</v>
      </c>
      <c r="B937" s="267" t="s">
        <v>172</v>
      </c>
      <c r="C937" s="268" t="s">
        <v>172</v>
      </c>
      <c r="D937" s="98" t="s">
        <v>89</v>
      </c>
      <c r="E937" s="54">
        <v>5001467187</v>
      </c>
      <c r="F937" s="56">
        <v>24</v>
      </c>
      <c r="G937" s="54" t="s">
        <v>26</v>
      </c>
      <c r="H937" s="54" t="s">
        <v>84</v>
      </c>
      <c r="I937" s="54">
        <v>20</v>
      </c>
      <c r="J937" s="57">
        <v>1515</v>
      </c>
      <c r="K937" s="57">
        <v>1929</v>
      </c>
      <c r="L937" s="57">
        <v>1663</v>
      </c>
      <c r="M937" s="57">
        <v>1581</v>
      </c>
      <c r="N937" s="57">
        <v>1510</v>
      </c>
      <c r="O937" s="57">
        <v>1584</v>
      </c>
      <c r="P937" s="57">
        <v>1149</v>
      </c>
      <c r="Q937" s="57">
        <v>1022</v>
      </c>
      <c r="R937" s="57">
        <v>1061</v>
      </c>
      <c r="S937" s="57">
        <v>1197</v>
      </c>
      <c r="T937" s="57">
        <v>2612</v>
      </c>
      <c r="U937" s="57">
        <v>2590</v>
      </c>
    </row>
    <row r="938" spans="1:21" x14ac:dyDescent="0.2">
      <c r="A938" s="266" t="s">
        <v>172</v>
      </c>
      <c r="B938" s="267" t="s">
        <v>172</v>
      </c>
      <c r="C938" s="268" t="s">
        <v>172</v>
      </c>
      <c r="D938" s="98" t="s">
        <v>89</v>
      </c>
      <c r="E938" s="54">
        <v>5001487855</v>
      </c>
      <c r="F938" s="56">
        <v>24</v>
      </c>
      <c r="G938" s="54" t="s">
        <v>26</v>
      </c>
      <c r="H938" s="54" t="s">
        <v>84</v>
      </c>
      <c r="I938" s="54">
        <v>20</v>
      </c>
      <c r="J938" s="57">
        <v>420</v>
      </c>
      <c r="K938" s="57">
        <v>399</v>
      </c>
      <c r="L938" s="57">
        <v>324</v>
      </c>
      <c r="M938" s="57">
        <v>285</v>
      </c>
      <c r="N938" s="57">
        <v>261</v>
      </c>
      <c r="O938" s="57">
        <v>277</v>
      </c>
      <c r="P938" s="57">
        <v>264</v>
      </c>
      <c r="Q938" s="57">
        <v>320</v>
      </c>
      <c r="R938" s="57">
        <v>339</v>
      </c>
      <c r="S938" s="57">
        <v>391</v>
      </c>
      <c r="T938" s="57">
        <v>471</v>
      </c>
      <c r="U938" s="57">
        <v>476</v>
      </c>
    </row>
    <row r="939" spans="1:21" x14ac:dyDescent="0.2">
      <c r="A939" s="266" t="s">
        <v>172</v>
      </c>
      <c r="B939" s="267" t="s">
        <v>172</v>
      </c>
      <c r="C939" s="268" t="s">
        <v>172</v>
      </c>
      <c r="D939" s="98" t="s">
        <v>89</v>
      </c>
      <c r="E939" s="54">
        <v>5001492100</v>
      </c>
      <c r="F939" s="56">
        <v>24</v>
      </c>
      <c r="G939" s="54" t="s">
        <v>26</v>
      </c>
      <c r="H939" s="54" t="s">
        <v>84</v>
      </c>
      <c r="I939" s="54">
        <v>20</v>
      </c>
      <c r="J939" s="57">
        <v>498</v>
      </c>
      <c r="K939" s="57">
        <v>537</v>
      </c>
      <c r="L939" s="57">
        <v>481</v>
      </c>
      <c r="M939" s="57">
        <v>468</v>
      </c>
      <c r="N939" s="57">
        <v>409</v>
      </c>
      <c r="O939" s="57">
        <v>429</v>
      </c>
      <c r="P939" s="57">
        <v>346</v>
      </c>
      <c r="Q939" s="57">
        <v>357</v>
      </c>
      <c r="R939" s="57">
        <v>367</v>
      </c>
      <c r="S939" s="57">
        <v>422</v>
      </c>
      <c r="T939" s="57">
        <v>561</v>
      </c>
      <c r="U939" s="57">
        <v>502</v>
      </c>
    </row>
    <row r="940" spans="1:21" x14ac:dyDescent="0.2">
      <c r="A940" s="266" t="s">
        <v>172</v>
      </c>
      <c r="B940" s="267" t="s">
        <v>172</v>
      </c>
      <c r="C940" s="268" t="s">
        <v>172</v>
      </c>
      <c r="D940" s="98" t="s">
        <v>89</v>
      </c>
      <c r="E940" s="54">
        <v>5001516590</v>
      </c>
      <c r="F940" s="56">
        <v>24</v>
      </c>
      <c r="G940" s="54" t="s">
        <v>26</v>
      </c>
      <c r="H940" s="54" t="s">
        <v>84</v>
      </c>
      <c r="I940" s="54">
        <v>20</v>
      </c>
      <c r="J940" s="57">
        <v>57</v>
      </c>
      <c r="K940" s="57">
        <v>63</v>
      </c>
      <c r="L940" s="57">
        <v>57</v>
      </c>
      <c r="M940" s="57">
        <v>51</v>
      </c>
      <c r="N940" s="57">
        <v>47</v>
      </c>
      <c r="O940" s="57">
        <v>46</v>
      </c>
      <c r="P940" s="57">
        <v>44</v>
      </c>
      <c r="Q940" s="57">
        <v>56</v>
      </c>
      <c r="R940" s="57">
        <v>41</v>
      </c>
      <c r="S940" s="57">
        <v>41</v>
      </c>
      <c r="T940" s="57">
        <v>49</v>
      </c>
      <c r="U940" s="57">
        <v>56</v>
      </c>
    </row>
    <row r="941" spans="1:21" x14ac:dyDescent="0.2">
      <c r="A941" s="266" t="s">
        <v>172</v>
      </c>
      <c r="B941" s="267" t="s">
        <v>172</v>
      </c>
      <c r="C941" s="268" t="s">
        <v>172</v>
      </c>
      <c r="D941" s="98" t="s">
        <v>89</v>
      </c>
      <c r="E941" s="54">
        <v>5001552325</v>
      </c>
      <c r="F941" s="56">
        <v>24</v>
      </c>
      <c r="G941" s="54" t="s">
        <v>26</v>
      </c>
      <c r="H941" s="54" t="s">
        <v>84</v>
      </c>
      <c r="I941" s="54">
        <v>20</v>
      </c>
      <c r="J941" s="57">
        <v>415</v>
      </c>
      <c r="K941" s="57">
        <v>399</v>
      </c>
      <c r="L941" s="57">
        <v>334</v>
      </c>
      <c r="M941" s="57">
        <v>309</v>
      </c>
      <c r="N941" s="57">
        <v>284</v>
      </c>
      <c r="O941" s="57">
        <v>303</v>
      </c>
      <c r="P941" s="57">
        <v>281</v>
      </c>
      <c r="Q941" s="57">
        <v>311</v>
      </c>
      <c r="R941" s="57">
        <v>306</v>
      </c>
      <c r="S941" s="57">
        <v>341</v>
      </c>
      <c r="T941" s="57">
        <v>383</v>
      </c>
      <c r="U941" s="57">
        <v>387</v>
      </c>
    </row>
    <row r="942" spans="1:21" x14ac:dyDescent="0.2">
      <c r="A942" s="266" t="s">
        <v>172</v>
      </c>
      <c r="B942" s="267" t="s">
        <v>172</v>
      </c>
      <c r="C942" s="268" t="s">
        <v>172</v>
      </c>
      <c r="D942" s="98" t="s">
        <v>89</v>
      </c>
      <c r="E942" s="54">
        <v>5001575878</v>
      </c>
      <c r="F942" s="56">
        <v>24</v>
      </c>
      <c r="G942" s="54" t="s">
        <v>26</v>
      </c>
      <c r="H942" s="54" t="s">
        <v>84</v>
      </c>
      <c r="I942" s="54">
        <v>20</v>
      </c>
      <c r="J942" s="57">
        <v>21</v>
      </c>
      <c r="K942" s="57">
        <v>20</v>
      </c>
      <c r="L942" s="57">
        <v>19</v>
      </c>
      <c r="M942" s="57">
        <v>20</v>
      </c>
      <c r="N942" s="57">
        <v>19</v>
      </c>
      <c r="O942" s="57">
        <v>21</v>
      </c>
      <c r="P942" s="57">
        <v>20</v>
      </c>
      <c r="Q942" s="57">
        <v>21</v>
      </c>
      <c r="R942" s="57">
        <v>19</v>
      </c>
      <c r="S942" s="57">
        <v>20</v>
      </c>
      <c r="T942" s="57">
        <v>21</v>
      </c>
      <c r="U942" s="57">
        <v>19</v>
      </c>
    </row>
    <row r="943" spans="1:21" x14ac:dyDescent="0.2">
      <c r="A943" s="266" t="s">
        <v>172</v>
      </c>
      <c r="B943" s="267" t="s">
        <v>172</v>
      </c>
      <c r="C943" s="268" t="s">
        <v>172</v>
      </c>
      <c r="D943" s="98" t="s">
        <v>89</v>
      </c>
      <c r="E943" s="54">
        <v>5001582802</v>
      </c>
      <c r="F943" s="56">
        <v>24</v>
      </c>
      <c r="G943" s="54" t="s">
        <v>26</v>
      </c>
      <c r="H943" s="54" t="s">
        <v>84</v>
      </c>
      <c r="I943" s="54">
        <v>20</v>
      </c>
      <c r="J943" s="57">
        <v>2480</v>
      </c>
      <c r="K943" s="57">
        <v>2250</v>
      </c>
      <c r="L943" s="57">
        <v>1820</v>
      </c>
      <c r="M943" s="57">
        <v>1910</v>
      </c>
      <c r="N943" s="57">
        <v>1560</v>
      </c>
      <c r="O943" s="57">
        <v>1690</v>
      </c>
      <c r="P943" s="57">
        <v>1440</v>
      </c>
      <c r="Q943" s="57">
        <v>1260</v>
      </c>
      <c r="R943" s="57">
        <v>1580</v>
      </c>
      <c r="S943" s="57">
        <v>1520</v>
      </c>
      <c r="T943" s="57">
        <v>1850</v>
      </c>
      <c r="U943" s="57">
        <v>2360</v>
      </c>
    </row>
    <row r="944" spans="1:21" x14ac:dyDescent="0.2">
      <c r="A944" s="266" t="s">
        <v>172</v>
      </c>
      <c r="B944" s="267" t="s">
        <v>172</v>
      </c>
      <c r="C944" s="268" t="s">
        <v>172</v>
      </c>
      <c r="D944" s="98" t="s">
        <v>89</v>
      </c>
      <c r="E944" s="54">
        <v>5001610178</v>
      </c>
      <c r="F944" s="56">
        <v>24</v>
      </c>
      <c r="G944" s="54" t="s">
        <v>26</v>
      </c>
      <c r="H944" s="54" t="s">
        <v>84</v>
      </c>
      <c r="I944" s="54">
        <v>20</v>
      </c>
      <c r="J944" s="57">
        <v>2890</v>
      </c>
      <c r="K944" s="57">
        <v>2313</v>
      </c>
      <c r="L944" s="57">
        <v>1942</v>
      </c>
      <c r="M944" s="57">
        <v>1800</v>
      </c>
      <c r="N944" s="57">
        <v>1592</v>
      </c>
      <c r="O944" s="57">
        <v>1697</v>
      </c>
      <c r="P944" s="57">
        <v>1410</v>
      </c>
      <c r="Q944" s="57">
        <v>1453</v>
      </c>
      <c r="R944" s="57">
        <v>1450</v>
      </c>
      <c r="S944" s="57">
        <v>1600</v>
      </c>
      <c r="T944" s="57">
        <v>2039</v>
      </c>
      <c r="U944" s="57">
        <v>2275</v>
      </c>
    </row>
    <row r="945" spans="1:21" x14ac:dyDescent="0.2">
      <c r="A945" s="266" t="s">
        <v>172</v>
      </c>
      <c r="B945" s="267" t="s">
        <v>172</v>
      </c>
      <c r="C945" s="268" t="s">
        <v>172</v>
      </c>
      <c r="D945" s="98" t="s">
        <v>89</v>
      </c>
      <c r="E945" s="54">
        <v>5001709049</v>
      </c>
      <c r="F945" s="56">
        <v>24</v>
      </c>
      <c r="G945" s="54" t="s">
        <v>26</v>
      </c>
      <c r="H945" s="54" t="s">
        <v>84</v>
      </c>
      <c r="I945" s="54">
        <v>20</v>
      </c>
      <c r="J945" s="57">
        <v>985</v>
      </c>
      <c r="K945" s="57">
        <v>1799</v>
      </c>
      <c r="L945" s="57">
        <v>850</v>
      </c>
      <c r="M945" s="57">
        <v>1045.0899999999999</v>
      </c>
      <c r="N945" s="57">
        <v>1277.8699999999999</v>
      </c>
      <c r="O945" s="57">
        <v>1626.13</v>
      </c>
      <c r="P945" s="57">
        <v>720.91</v>
      </c>
      <c r="Q945" s="57">
        <v>670</v>
      </c>
      <c r="R945" s="57">
        <v>630</v>
      </c>
      <c r="S945" s="57">
        <v>730</v>
      </c>
      <c r="T945" s="57">
        <v>1100</v>
      </c>
      <c r="U945" s="57">
        <v>1070</v>
      </c>
    </row>
    <row r="946" spans="1:21" x14ac:dyDescent="0.2">
      <c r="A946" s="266" t="s">
        <v>172</v>
      </c>
      <c r="B946" s="267" t="s">
        <v>172</v>
      </c>
      <c r="C946" s="268" t="s">
        <v>172</v>
      </c>
      <c r="D946" s="98" t="s">
        <v>89</v>
      </c>
      <c r="E946" s="54">
        <v>5001729864</v>
      </c>
      <c r="F946" s="56">
        <v>24</v>
      </c>
      <c r="G946" s="54" t="s">
        <v>26</v>
      </c>
      <c r="H946" s="54" t="s">
        <v>84</v>
      </c>
      <c r="I946" s="54">
        <v>20</v>
      </c>
      <c r="J946" s="57">
        <v>60</v>
      </c>
      <c r="K946" s="57">
        <v>55</v>
      </c>
      <c r="L946" s="57">
        <v>46</v>
      </c>
      <c r="M946" s="57">
        <v>43</v>
      </c>
      <c r="N946" s="57">
        <v>34</v>
      </c>
      <c r="O946" s="57">
        <v>64</v>
      </c>
      <c r="P946" s="57">
        <v>118</v>
      </c>
      <c r="Q946" s="57">
        <v>116</v>
      </c>
      <c r="R946" s="57">
        <v>71</v>
      </c>
      <c r="S946" s="57">
        <v>50</v>
      </c>
      <c r="T946" s="57">
        <v>53</v>
      </c>
      <c r="U946" s="57">
        <v>51</v>
      </c>
    </row>
    <row r="947" spans="1:21" x14ac:dyDescent="0.2">
      <c r="A947" s="266" t="s">
        <v>172</v>
      </c>
      <c r="B947" s="267" t="s">
        <v>172</v>
      </c>
      <c r="C947" s="268" t="s">
        <v>172</v>
      </c>
      <c r="D947" s="98" t="s">
        <v>89</v>
      </c>
      <c r="E947" s="54">
        <v>5001810573</v>
      </c>
      <c r="F947" s="56">
        <v>24</v>
      </c>
      <c r="G947" s="54" t="s">
        <v>26</v>
      </c>
      <c r="H947" s="54" t="s">
        <v>84</v>
      </c>
      <c r="I947" s="54">
        <v>20</v>
      </c>
      <c r="J947" s="57">
        <v>1467.47</v>
      </c>
      <c r="K947" s="57">
        <v>1120</v>
      </c>
      <c r="L947" s="57">
        <v>900.38</v>
      </c>
      <c r="M947" s="57">
        <v>1173.6199999999999</v>
      </c>
      <c r="N947" s="57">
        <v>844</v>
      </c>
      <c r="O947" s="57">
        <v>845</v>
      </c>
      <c r="P947" s="57">
        <v>731</v>
      </c>
      <c r="Q947" s="57">
        <v>747</v>
      </c>
      <c r="R947" s="57">
        <v>731</v>
      </c>
      <c r="S947" s="57">
        <v>821</v>
      </c>
      <c r="T947" s="57">
        <v>1048</v>
      </c>
      <c r="U947" s="57">
        <v>1044</v>
      </c>
    </row>
    <row r="948" spans="1:21" x14ac:dyDescent="0.2">
      <c r="A948" s="266" t="s">
        <v>172</v>
      </c>
      <c r="B948" s="267" t="s">
        <v>172</v>
      </c>
      <c r="C948" s="268" t="s">
        <v>172</v>
      </c>
      <c r="D948" s="98" t="s">
        <v>89</v>
      </c>
      <c r="E948" s="54">
        <v>5001866179</v>
      </c>
      <c r="F948" s="56">
        <v>24</v>
      </c>
      <c r="G948" s="54" t="s">
        <v>26</v>
      </c>
      <c r="H948" s="54" t="s">
        <v>84</v>
      </c>
      <c r="I948" s="54">
        <v>20</v>
      </c>
      <c r="J948" s="57">
        <v>1119</v>
      </c>
      <c r="K948" s="57">
        <v>1151</v>
      </c>
      <c r="L948" s="57">
        <v>1068</v>
      </c>
      <c r="M948" s="57">
        <v>1128</v>
      </c>
      <c r="N948" s="57">
        <v>965</v>
      </c>
      <c r="O948" s="57">
        <v>88</v>
      </c>
      <c r="P948" s="57">
        <v>140</v>
      </c>
      <c r="Q948" s="57">
        <v>133</v>
      </c>
      <c r="R948" s="57">
        <v>85</v>
      </c>
      <c r="S948" s="57">
        <v>48</v>
      </c>
      <c r="T948" s="57">
        <v>60</v>
      </c>
      <c r="U948" s="57">
        <v>63</v>
      </c>
    </row>
    <row r="949" spans="1:21" x14ac:dyDescent="0.2">
      <c r="A949" s="266" t="s">
        <v>172</v>
      </c>
      <c r="B949" s="267" t="s">
        <v>172</v>
      </c>
      <c r="C949" s="268" t="s">
        <v>172</v>
      </c>
      <c r="D949" s="98" t="s">
        <v>89</v>
      </c>
      <c r="E949" s="54">
        <v>5001895207</v>
      </c>
      <c r="F949" s="55">
        <v>25</v>
      </c>
      <c r="G949" s="54" t="s">
        <v>18</v>
      </c>
      <c r="H949" s="54" t="s">
        <v>84</v>
      </c>
      <c r="I949" s="54">
        <v>20</v>
      </c>
      <c r="J949" s="57">
        <v>25600</v>
      </c>
      <c r="K949" s="57">
        <v>29120</v>
      </c>
      <c r="L949" s="57">
        <v>26240</v>
      </c>
      <c r="M949" s="57">
        <v>23840</v>
      </c>
      <c r="N949" s="57">
        <v>22720</v>
      </c>
      <c r="O949" s="57">
        <v>28800</v>
      </c>
      <c r="P949" s="57">
        <v>36000</v>
      </c>
      <c r="Q949" s="57">
        <v>37920</v>
      </c>
      <c r="R949" s="57">
        <v>27520</v>
      </c>
      <c r="S949" s="57">
        <v>22240</v>
      </c>
      <c r="T949" s="57">
        <v>25440</v>
      </c>
      <c r="U949" s="57">
        <v>27840</v>
      </c>
    </row>
    <row r="950" spans="1:21" x14ac:dyDescent="0.2">
      <c r="A950" s="266" t="s">
        <v>172</v>
      </c>
      <c r="B950" s="267" t="s">
        <v>172</v>
      </c>
      <c r="C950" s="268" t="s">
        <v>172</v>
      </c>
      <c r="D950" s="98" t="s">
        <v>89</v>
      </c>
      <c r="E950" s="54">
        <v>5001900552</v>
      </c>
      <c r="F950" s="56">
        <v>24</v>
      </c>
      <c r="G950" s="54" t="s">
        <v>26</v>
      </c>
      <c r="H950" s="54" t="s">
        <v>84</v>
      </c>
      <c r="I950" s="54">
        <v>20</v>
      </c>
      <c r="J950" s="57">
        <v>2279</v>
      </c>
      <c r="K950" s="57">
        <v>2085</v>
      </c>
      <c r="L950" s="57">
        <v>1657</v>
      </c>
      <c r="M950" s="57">
        <v>1532</v>
      </c>
      <c r="N950" s="57">
        <v>1303</v>
      </c>
      <c r="O950" s="57">
        <v>707</v>
      </c>
      <c r="P950" s="57">
        <v>338</v>
      </c>
      <c r="Q950" s="57">
        <v>370</v>
      </c>
      <c r="R950" s="57">
        <v>352</v>
      </c>
      <c r="S950" s="57">
        <v>654</v>
      </c>
      <c r="T950" s="57">
        <v>1587</v>
      </c>
      <c r="U950" s="57">
        <v>2069</v>
      </c>
    </row>
    <row r="951" spans="1:21" x14ac:dyDescent="0.2">
      <c r="A951" s="266" t="s">
        <v>172</v>
      </c>
      <c r="B951" s="267" t="s">
        <v>172</v>
      </c>
      <c r="C951" s="268" t="s">
        <v>172</v>
      </c>
      <c r="D951" s="98" t="s">
        <v>89</v>
      </c>
      <c r="E951" s="54">
        <v>5001952346</v>
      </c>
      <c r="F951" s="56">
        <v>24</v>
      </c>
      <c r="G951" s="54" t="s">
        <v>26</v>
      </c>
      <c r="H951" s="54" t="s">
        <v>84</v>
      </c>
      <c r="I951" s="54">
        <v>20</v>
      </c>
      <c r="J951" s="57">
        <v>45</v>
      </c>
      <c r="K951" s="57">
        <v>135</v>
      </c>
      <c r="L951" s="57">
        <v>68</v>
      </c>
      <c r="M951" s="57">
        <v>135</v>
      </c>
      <c r="N951" s="57">
        <v>173</v>
      </c>
      <c r="O951" s="57">
        <v>119</v>
      </c>
      <c r="P951" s="57">
        <v>53</v>
      </c>
      <c r="Q951" s="57">
        <v>135</v>
      </c>
      <c r="R951" s="57">
        <v>38</v>
      </c>
      <c r="S951" s="57">
        <v>222</v>
      </c>
      <c r="T951" s="57">
        <v>236</v>
      </c>
      <c r="U951" s="57">
        <v>162</v>
      </c>
    </row>
    <row r="952" spans="1:21" x14ac:dyDescent="0.2">
      <c r="A952" s="266" t="s">
        <v>172</v>
      </c>
      <c r="B952" s="267" t="s">
        <v>172</v>
      </c>
      <c r="C952" s="268" t="s">
        <v>172</v>
      </c>
      <c r="D952" s="98" t="s">
        <v>89</v>
      </c>
      <c r="E952" s="54">
        <v>5002204571</v>
      </c>
      <c r="F952" s="55">
        <v>25</v>
      </c>
      <c r="G952" s="54" t="s">
        <v>25</v>
      </c>
      <c r="H952" s="54" t="s">
        <v>84</v>
      </c>
      <c r="I952" s="54">
        <v>20</v>
      </c>
      <c r="J952" s="57">
        <v>15480</v>
      </c>
      <c r="K952" s="57">
        <v>16080</v>
      </c>
      <c r="L952" s="57">
        <v>13080</v>
      </c>
      <c r="M952" s="57">
        <v>12000</v>
      </c>
      <c r="N952" s="57">
        <v>8760</v>
      </c>
      <c r="O952" s="57">
        <v>9240</v>
      </c>
      <c r="P952" s="57">
        <v>9120</v>
      </c>
      <c r="Q952" s="57">
        <v>10440</v>
      </c>
      <c r="R952" s="57">
        <v>8760</v>
      </c>
      <c r="S952" s="57">
        <v>11400</v>
      </c>
      <c r="T952" s="57">
        <v>13680</v>
      </c>
      <c r="U952" s="57">
        <v>15120</v>
      </c>
    </row>
    <row r="953" spans="1:21" x14ac:dyDescent="0.2">
      <c r="A953" s="266" t="s">
        <v>172</v>
      </c>
      <c r="B953" s="267" t="s">
        <v>172</v>
      </c>
      <c r="C953" s="268" t="s">
        <v>172</v>
      </c>
      <c r="D953" s="98" t="s">
        <v>89</v>
      </c>
      <c r="E953" s="54">
        <v>5000000929</v>
      </c>
      <c r="F953" s="56">
        <v>24</v>
      </c>
      <c r="G953" s="54" t="s">
        <v>26</v>
      </c>
      <c r="H953" s="54" t="s">
        <v>84</v>
      </c>
      <c r="I953" s="54">
        <v>20</v>
      </c>
      <c r="J953" s="57">
        <v>2860</v>
      </c>
      <c r="K953" s="57">
        <v>2490</v>
      </c>
      <c r="L953" s="57">
        <v>2320</v>
      </c>
      <c r="M953" s="57">
        <v>1910</v>
      </c>
      <c r="N953" s="57">
        <v>1680</v>
      </c>
      <c r="O953" s="57">
        <v>1650</v>
      </c>
      <c r="P953" s="57">
        <v>1590</v>
      </c>
      <c r="Q953" s="57">
        <v>1790</v>
      </c>
      <c r="R953" s="57">
        <v>2200</v>
      </c>
      <c r="S953" s="57">
        <v>2449</v>
      </c>
      <c r="T953" s="57">
        <v>3022</v>
      </c>
      <c r="U953" s="57">
        <v>2837</v>
      </c>
    </row>
    <row r="954" spans="1:21" x14ac:dyDescent="0.2">
      <c r="A954" s="266" t="s">
        <v>172</v>
      </c>
      <c r="B954" s="267" t="s">
        <v>172</v>
      </c>
      <c r="C954" s="268" t="s">
        <v>172</v>
      </c>
      <c r="D954" s="98" t="s">
        <v>89</v>
      </c>
      <c r="E954" s="54">
        <v>5000013444</v>
      </c>
      <c r="F954" s="56">
        <v>24</v>
      </c>
      <c r="G954" s="54" t="s">
        <v>26</v>
      </c>
      <c r="H954" s="54" t="s">
        <v>84</v>
      </c>
      <c r="I954" s="54">
        <v>20</v>
      </c>
      <c r="J954" s="57">
        <v>67</v>
      </c>
      <c r="K954" s="57">
        <v>58</v>
      </c>
      <c r="L954" s="57">
        <v>53</v>
      </c>
      <c r="M954" s="57">
        <v>46</v>
      </c>
      <c r="N954" s="57">
        <v>43</v>
      </c>
      <c r="O954" s="57">
        <v>35</v>
      </c>
      <c r="P954" s="57">
        <v>31</v>
      </c>
      <c r="Q954" s="57">
        <v>37</v>
      </c>
      <c r="R954" s="57">
        <v>39</v>
      </c>
      <c r="S954" s="57">
        <v>50</v>
      </c>
      <c r="T954" s="57">
        <v>51</v>
      </c>
      <c r="U954" s="57">
        <v>64</v>
      </c>
    </row>
    <row r="955" spans="1:21" x14ac:dyDescent="0.2">
      <c r="A955" s="266" t="s">
        <v>172</v>
      </c>
      <c r="B955" s="267" t="s">
        <v>172</v>
      </c>
      <c r="C955" s="268" t="s">
        <v>172</v>
      </c>
      <c r="D955" s="98" t="s">
        <v>89</v>
      </c>
      <c r="E955" s="54">
        <v>5000020054</v>
      </c>
      <c r="F955" s="55">
        <v>25</v>
      </c>
      <c r="G955" s="54" t="s">
        <v>25</v>
      </c>
      <c r="H955" s="54" t="s">
        <v>84</v>
      </c>
      <c r="I955" s="54">
        <v>20</v>
      </c>
      <c r="J955" s="57">
        <v>29700</v>
      </c>
      <c r="K955" s="57">
        <v>30000</v>
      </c>
      <c r="L955" s="57">
        <v>30900</v>
      </c>
      <c r="M955" s="57">
        <v>29100</v>
      </c>
      <c r="N955" s="57">
        <v>30900</v>
      </c>
      <c r="O955" s="57">
        <v>27600</v>
      </c>
      <c r="P955" s="57">
        <v>39300</v>
      </c>
      <c r="Q955" s="57">
        <v>39600</v>
      </c>
      <c r="R955" s="57">
        <v>43800</v>
      </c>
      <c r="S955" s="57">
        <v>37500</v>
      </c>
      <c r="T955" s="57">
        <v>34200</v>
      </c>
      <c r="U955" s="57">
        <v>35400</v>
      </c>
    </row>
    <row r="956" spans="1:21" x14ac:dyDescent="0.2">
      <c r="A956" s="266" t="s">
        <v>172</v>
      </c>
      <c r="B956" s="267" t="s">
        <v>172</v>
      </c>
      <c r="C956" s="268" t="s">
        <v>172</v>
      </c>
      <c r="D956" s="98" t="s">
        <v>89</v>
      </c>
      <c r="E956" s="54">
        <v>5000035235</v>
      </c>
      <c r="F956" s="56">
        <v>24</v>
      </c>
      <c r="G956" s="54" t="s">
        <v>26</v>
      </c>
      <c r="H956" s="54" t="s">
        <v>84</v>
      </c>
      <c r="I956" s="54">
        <v>20</v>
      </c>
      <c r="J956" s="57">
        <v>630</v>
      </c>
      <c r="K956" s="57">
        <v>550</v>
      </c>
      <c r="L956" s="57">
        <v>510</v>
      </c>
      <c r="M956" s="57">
        <v>420</v>
      </c>
      <c r="N956" s="57">
        <v>370</v>
      </c>
      <c r="O956" s="57">
        <v>360</v>
      </c>
      <c r="P956" s="57">
        <v>340</v>
      </c>
      <c r="Q956" s="57">
        <v>390</v>
      </c>
      <c r="R956" s="57">
        <v>480</v>
      </c>
      <c r="S956" s="57">
        <v>539</v>
      </c>
      <c r="T956" s="57">
        <v>658</v>
      </c>
      <c r="U956" s="57">
        <v>623</v>
      </c>
    </row>
    <row r="957" spans="1:21" x14ac:dyDescent="0.2">
      <c r="A957" s="266" t="s">
        <v>172</v>
      </c>
      <c r="B957" s="267" t="s">
        <v>172</v>
      </c>
      <c r="C957" s="268" t="s">
        <v>172</v>
      </c>
      <c r="D957" s="98" t="s">
        <v>89</v>
      </c>
      <c r="E957" s="54">
        <v>5000047067</v>
      </c>
      <c r="F957" s="56">
        <v>24</v>
      </c>
      <c r="G957" s="54" t="s">
        <v>19</v>
      </c>
      <c r="H957" s="54" t="s">
        <v>84</v>
      </c>
      <c r="I957" s="54">
        <v>20</v>
      </c>
      <c r="J957" s="57">
        <v>1050</v>
      </c>
      <c r="K957" s="57">
        <v>910</v>
      </c>
      <c r="L957" s="57">
        <v>820</v>
      </c>
      <c r="M957" s="57">
        <v>710</v>
      </c>
      <c r="N957" s="57">
        <v>670</v>
      </c>
      <c r="O957" s="57">
        <v>540</v>
      </c>
      <c r="P957" s="57">
        <v>480</v>
      </c>
      <c r="Q957" s="57">
        <v>550</v>
      </c>
      <c r="R957" s="57">
        <v>610</v>
      </c>
      <c r="S957" s="57">
        <v>770</v>
      </c>
      <c r="T957" s="57">
        <v>834</v>
      </c>
      <c r="U957" s="57">
        <v>1031</v>
      </c>
    </row>
    <row r="958" spans="1:21" x14ac:dyDescent="0.2">
      <c r="A958" s="266" t="s">
        <v>172</v>
      </c>
      <c r="B958" s="267" t="s">
        <v>172</v>
      </c>
      <c r="C958" s="268" t="s">
        <v>172</v>
      </c>
      <c r="D958" s="98" t="s">
        <v>89</v>
      </c>
      <c r="E958" s="54">
        <v>5000051296</v>
      </c>
      <c r="F958" s="56">
        <v>24</v>
      </c>
      <c r="G958" s="54" t="s">
        <v>26</v>
      </c>
      <c r="H958" s="54" t="s">
        <v>84</v>
      </c>
      <c r="I958" s="54">
        <v>20</v>
      </c>
      <c r="J958" s="57">
        <v>620</v>
      </c>
      <c r="K958" s="57">
        <v>632</v>
      </c>
      <c r="L958" s="57">
        <v>616</v>
      </c>
      <c r="M958" s="57">
        <v>519</v>
      </c>
      <c r="N958" s="57">
        <v>535</v>
      </c>
      <c r="O958" s="57">
        <v>470</v>
      </c>
      <c r="P958" s="57">
        <v>464</v>
      </c>
      <c r="Q958" s="57">
        <v>442</v>
      </c>
      <c r="R958" s="57">
        <v>517</v>
      </c>
      <c r="S958" s="57">
        <v>507</v>
      </c>
      <c r="T958" s="57">
        <v>528</v>
      </c>
      <c r="U958" s="57">
        <v>633</v>
      </c>
    </row>
    <row r="959" spans="1:21" x14ac:dyDescent="0.2">
      <c r="A959" s="266" t="s">
        <v>172</v>
      </c>
      <c r="B959" s="267" t="s">
        <v>172</v>
      </c>
      <c r="C959" s="268" t="s">
        <v>172</v>
      </c>
      <c r="D959" s="98" t="s">
        <v>89</v>
      </c>
      <c r="E959" s="54">
        <v>5000070924</v>
      </c>
      <c r="F959" s="56">
        <v>24</v>
      </c>
      <c r="G959" s="54" t="s">
        <v>19</v>
      </c>
      <c r="H959" s="54" t="s">
        <v>84</v>
      </c>
      <c r="I959" s="54">
        <v>20</v>
      </c>
      <c r="J959" s="57">
        <v>373</v>
      </c>
      <c r="K959" s="57">
        <v>341</v>
      </c>
      <c r="L959" s="57">
        <v>320</v>
      </c>
      <c r="M959" s="57">
        <v>259</v>
      </c>
      <c r="N959" s="57">
        <v>212</v>
      </c>
      <c r="O959" s="57">
        <v>184</v>
      </c>
      <c r="P959" s="57">
        <v>189</v>
      </c>
      <c r="Q959" s="57">
        <v>184</v>
      </c>
      <c r="R959" s="57">
        <v>200</v>
      </c>
      <c r="S959" s="57">
        <v>221</v>
      </c>
      <c r="T959" s="57">
        <v>265</v>
      </c>
      <c r="U959" s="57">
        <v>326</v>
      </c>
    </row>
    <row r="960" spans="1:21" x14ac:dyDescent="0.2">
      <c r="A960" s="266" t="s">
        <v>172</v>
      </c>
      <c r="B960" s="267" t="s">
        <v>172</v>
      </c>
      <c r="C960" s="268" t="s">
        <v>172</v>
      </c>
      <c r="D960" s="98" t="s">
        <v>89</v>
      </c>
      <c r="E960" s="54">
        <v>5000095478</v>
      </c>
      <c r="F960" s="56">
        <v>24</v>
      </c>
      <c r="G960" s="54" t="s">
        <v>26</v>
      </c>
      <c r="H960" s="54" t="s">
        <v>84</v>
      </c>
      <c r="I960" s="54">
        <v>20</v>
      </c>
      <c r="J960" s="57">
        <v>2840</v>
      </c>
      <c r="K960" s="57">
        <v>5658</v>
      </c>
      <c r="L960" s="57">
        <v>5417</v>
      </c>
      <c r="M960" s="57">
        <v>2708</v>
      </c>
      <c r="N960" s="57">
        <v>3837</v>
      </c>
      <c r="O960" s="57">
        <v>2015</v>
      </c>
      <c r="P960" s="57">
        <v>1685</v>
      </c>
      <c r="Q960" s="57">
        <v>1469</v>
      </c>
      <c r="R960" s="57">
        <v>1681</v>
      </c>
      <c r="S960" s="57">
        <v>1956</v>
      </c>
      <c r="T960" s="57">
        <v>2159</v>
      </c>
      <c r="U960" s="57">
        <v>2401</v>
      </c>
    </row>
    <row r="961" spans="1:21" x14ac:dyDescent="0.2">
      <c r="A961" s="266" t="s">
        <v>172</v>
      </c>
      <c r="B961" s="267" t="s">
        <v>172</v>
      </c>
      <c r="C961" s="268" t="s">
        <v>172</v>
      </c>
      <c r="D961" s="98" t="s">
        <v>89</v>
      </c>
      <c r="E961" s="54">
        <v>5000095494</v>
      </c>
      <c r="F961" s="56">
        <v>24</v>
      </c>
      <c r="G961" s="54" t="s">
        <v>26</v>
      </c>
      <c r="H961" s="54" t="s">
        <v>84</v>
      </c>
      <c r="I961" s="54">
        <v>20</v>
      </c>
      <c r="J961" s="57">
        <v>2079</v>
      </c>
      <c r="K961" s="57">
        <v>1598</v>
      </c>
      <c r="L961" s="57">
        <v>1837</v>
      </c>
      <c r="M961" s="57">
        <v>2625</v>
      </c>
      <c r="N961" s="57">
        <v>2023</v>
      </c>
      <c r="O961" s="57">
        <v>1605</v>
      </c>
      <c r="P961" s="57">
        <v>1437</v>
      </c>
      <c r="Q961" s="57">
        <v>1352</v>
      </c>
      <c r="R961" s="57">
        <v>1796</v>
      </c>
      <c r="S961" s="57">
        <v>1646</v>
      </c>
      <c r="T961" s="57">
        <v>2511</v>
      </c>
      <c r="U961" s="57">
        <v>3053</v>
      </c>
    </row>
    <row r="962" spans="1:21" x14ac:dyDescent="0.2">
      <c r="A962" s="266" t="s">
        <v>172</v>
      </c>
      <c r="B962" s="267" t="s">
        <v>172</v>
      </c>
      <c r="C962" s="268" t="s">
        <v>172</v>
      </c>
      <c r="D962" s="98" t="s">
        <v>89</v>
      </c>
      <c r="E962" s="54">
        <v>5000096322</v>
      </c>
      <c r="F962" s="56">
        <v>24</v>
      </c>
      <c r="G962" s="54" t="s">
        <v>19</v>
      </c>
      <c r="H962" s="54" t="s">
        <v>84</v>
      </c>
      <c r="I962" s="54">
        <v>20</v>
      </c>
      <c r="J962" s="57">
        <v>129</v>
      </c>
      <c r="K962" s="57">
        <v>113</v>
      </c>
      <c r="L962" s="57">
        <v>103</v>
      </c>
      <c r="M962" s="57">
        <v>82</v>
      </c>
      <c r="N962" s="57">
        <v>64</v>
      </c>
      <c r="O962" s="57">
        <v>63</v>
      </c>
      <c r="P962" s="57">
        <v>61</v>
      </c>
      <c r="Q962" s="57">
        <v>70</v>
      </c>
      <c r="R962" s="57">
        <v>88</v>
      </c>
      <c r="S962" s="57">
        <v>97</v>
      </c>
      <c r="T962" s="57">
        <v>122</v>
      </c>
      <c r="U962" s="57">
        <v>113</v>
      </c>
    </row>
    <row r="963" spans="1:21" x14ac:dyDescent="0.2">
      <c r="A963" s="266" t="s">
        <v>172</v>
      </c>
      <c r="B963" s="267" t="s">
        <v>172</v>
      </c>
      <c r="C963" s="268" t="s">
        <v>172</v>
      </c>
      <c r="D963" s="98" t="s">
        <v>89</v>
      </c>
      <c r="E963" s="54">
        <v>5000105627</v>
      </c>
      <c r="F963" s="56">
        <v>24</v>
      </c>
      <c r="G963" s="54" t="s">
        <v>26</v>
      </c>
      <c r="H963" s="54" t="s">
        <v>84</v>
      </c>
      <c r="I963" s="54">
        <v>20</v>
      </c>
      <c r="J963" s="57">
        <v>290</v>
      </c>
      <c r="K963" s="57">
        <v>230</v>
      </c>
      <c r="L963" s="57">
        <v>220</v>
      </c>
      <c r="M963" s="57">
        <v>190</v>
      </c>
      <c r="N963" s="57">
        <v>190</v>
      </c>
      <c r="O963" s="57">
        <v>140</v>
      </c>
      <c r="P963" s="57">
        <v>130</v>
      </c>
      <c r="Q963" s="57">
        <v>150</v>
      </c>
      <c r="R963" s="57">
        <v>170</v>
      </c>
      <c r="S963" s="57">
        <v>200</v>
      </c>
      <c r="T963" s="57">
        <v>230</v>
      </c>
      <c r="U963" s="57">
        <v>270</v>
      </c>
    </row>
    <row r="964" spans="1:21" x14ac:dyDescent="0.2">
      <c r="A964" s="266" t="s">
        <v>172</v>
      </c>
      <c r="B964" s="267" t="s">
        <v>172</v>
      </c>
      <c r="C964" s="268" t="s">
        <v>172</v>
      </c>
      <c r="D964" s="98" t="s">
        <v>89</v>
      </c>
      <c r="E964" s="54">
        <v>5000111006</v>
      </c>
      <c r="F964" s="56">
        <v>24</v>
      </c>
      <c r="G964" s="54" t="s">
        <v>26</v>
      </c>
      <c r="H964" s="54" t="s">
        <v>84</v>
      </c>
      <c r="I964" s="54">
        <v>20</v>
      </c>
      <c r="J964" s="57">
        <v>1331</v>
      </c>
      <c r="K964" s="57">
        <v>1307</v>
      </c>
      <c r="L964" s="57">
        <v>1226</v>
      </c>
      <c r="M964" s="57">
        <v>981</v>
      </c>
      <c r="N964" s="57">
        <v>883</v>
      </c>
      <c r="O964" s="57">
        <v>784</v>
      </c>
      <c r="P964" s="57">
        <v>785</v>
      </c>
      <c r="Q964" s="57">
        <v>724</v>
      </c>
      <c r="R964" s="57">
        <v>816</v>
      </c>
      <c r="S964" s="57">
        <v>823</v>
      </c>
      <c r="T964" s="57">
        <v>910</v>
      </c>
      <c r="U964" s="57">
        <v>1084</v>
      </c>
    </row>
    <row r="965" spans="1:21" x14ac:dyDescent="0.2">
      <c r="A965" s="266" t="s">
        <v>172</v>
      </c>
      <c r="B965" s="267" t="s">
        <v>172</v>
      </c>
      <c r="C965" s="268" t="s">
        <v>172</v>
      </c>
      <c r="D965" s="98" t="s">
        <v>89</v>
      </c>
      <c r="E965" s="54">
        <v>5000118169</v>
      </c>
      <c r="F965" s="56">
        <v>24</v>
      </c>
      <c r="G965" s="54" t="s">
        <v>26</v>
      </c>
      <c r="H965" s="54" t="s">
        <v>84</v>
      </c>
      <c r="I965" s="54">
        <v>20</v>
      </c>
      <c r="J965" s="57">
        <v>597</v>
      </c>
      <c r="K965" s="57">
        <v>429</v>
      </c>
      <c r="L965" s="57">
        <v>561</v>
      </c>
      <c r="M965" s="57">
        <v>299</v>
      </c>
      <c r="N965" s="57">
        <v>171</v>
      </c>
      <c r="O965" s="57">
        <v>95</v>
      </c>
      <c r="P965" s="57">
        <v>96</v>
      </c>
      <c r="Q965" s="57">
        <v>92</v>
      </c>
      <c r="R965" s="57">
        <v>107</v>
      </c>
      <c r="S965" s="57">
        <v>104</v>
      </c>
      <c r="T965" s="57">
        <v>118</v>
      </c>
      <c r="U965" s="57">
        <v>476</v>
      </c>
    </row>
    <row r="966" spans="1:21" x14ac:dyDescent="0.2">
      <c r="A966" s="266" t="s">
        <v>172</v>
      </c>
      <c r="B966" s="267" t="s">
        <v>172</v>
      </c>
      <c r="C966" s="268" t="s">
        <v>172</v>
      </c>
      <c r="D966" s="98" t="s">
        <v>89</v>
      </c>
      <c r="E966" s="54">
        <v>5000153482</v>
      </c>
      <c r="F966" s="56">
        <v>24</v>
      </c>
      <c r="G966" s="54" t="s">
        <v>26</v>
      </c>
      <c r="H966" s="54" t="s">
        <v>84</v>
      </c>
      <c r="I966" s="54">
        <v>20</v>
      </c>
      <c r="J966" s="57">
        <v>536</v>
      </c>
      <c r="K966" s="57">
        <v>573</v>
      </c>
      <c r="L966" s="57">
        <v>591</v>
      </c>
      <c r="M966" s="57">
        <v>507</v>
      </c>
      <c r="N966" s="57">
        <v>514</v>
      </c>
      <c r="O966" s="57">
        <v>458</v>
      </c>
      <c r="P966" s="57">
        <v>616</v>
      </c>
      <c r="Q966" s="57">
        <v>540</v>
      </c>
      <c r="R966" s="57">
        <v>671</v>
      </c>
      <c r="S966" s="57">
        <v>391</v>
      </c>
      <c r="T966" s="57">
        <v>512</v>
      </c>
      <c r="U966" s="57">
        <v>563</v>
      </c>
    </row>
    <row r="967" spans="1:21" x14ac:dyDescent="0.2">
      <c r="A967" s="266" t="s">
        <v>172</v>
      </c>
      <c r="B967" s="267" t="s">
        <v>172</v>
      </c>
      <c r="C967" s="268" t="s">
        <v>172</v>
      </c>
      <c r="D967" s="98" t="s">
        <v>89</v>
      </c>
      <c r="E967" s="54">
        <v>5000167196</v>
      </c>
      <c r="F967" s="56">
        <v>24</v>
      </c>
      <c r="G967" s="54" t="s">
        <v>26</v>
      </c>
      <c r="H967" s="54" t="s">
        <v>84</v>
      </c>
      <c r="I967" s="54">
        <v>20</v>
      </c>
      <c r="J967" s="57">
        <v>1091</v>
      </c>
      <c r="K967" s="57">
        <v>1106</v>
      </c>
      <c r="L967" s="57">
        <v>1076</v>
      </c>
      <c r="M967" s="57">
        <v>903</v>
      </c>
      <c r="N967" s="57">
        <v>835</v>
      </c>
      <c r="O967" s="57">
        <v>743</v>
      </c>
      <c r="P967" s="57">
        <v>768</v>
      </c>
      <c r="Q967" s="57">
        <v>738</v>
      </c>
      <c r="R967" s="57">
        <v>849</v>
      </c>
      <c r="S967" s="57">
        <v>875</v>
      </c>
      <c r="T967" s="57">
        <v>953</v>
      </c>
      <c r="U967" s="57">
        <v>1182</v>
      </c>
    </row>
    <row r="968" spans="1:21" x14ac:dyDescent="0.2">
      <c r="A968" s="266" t="s">
        <v>172</v>
      </c>
      <c r="B968" s="267" t="s">
        <v>172</v>
      </c>
      <c r="C968" s="268" t="s">
        <v>172</v>
      </c>
      <c r="D968" s="98" t="s">
        <v>89</v>
      </c>
      <c r="E968" s="54">
        <v>5000172164</v>
      </c>
      <c r="F968" s="55">
        <v>31</v>
      </c>
      <c r="G968" s="54" t="s">
        <v>23</v>
      </c>
      <c r="H968" s="54" t="s">
        <v>84</v>
      </c>
      <c r="I968" s="54">
        <v>20</v>
      </c>
      <c r="J968" s="57">
        <v>2100</v>
      </c>
      <c r="K968" s="57">
        <v>2100</v>
      </c>
      <c r="L968" s="57">
        <v>2400</v>
      </c>
      <c r="M968" s="57">
        <v>2100</v>
      </c>
      <c r="N968" s="57">
        <v>2100</v>
      </c>
      <c r="O968" s="57">
        <v>1200</v>
      </c>
      <c r="P968" s="57">
        <v>1200</v>
      </c>
      <c r="Q968" s="57">
        <v>900</v>
      </c>
      <c r="R968" s="57">
        <v>900</v>
      </c>
      <c r="S968" s="57">
        <v>1500</v>
      </c>
      <c r="T968" s="57">
        <v>1500</v>
      </c>
      <c r="U968" s="57">
        <v>2100</v>
      </c>
    </row>
    <row r="969" spans="1:21" x14ac:dyDescent="0.2">
      <c r="A969" s="266" t="s">
        <v>172</v>
      </c>
      <c r="B969" s="267" t="s">
        <v>172</v>
      </c>
      <c r="C969" s="268" t="s">
        <v>172</v>
      </c>
      <c r="D969" s="98" t="s">
        <v>89</v>
      </c>
      <c r="E969" s="54">
        <v>5000183120</v>
      </c>
      <c r="F969" s="56">
        <v>24</v>
      </c>
      <c r="G969" s="54" t="s">
        <v>26</v>
      </c>
      <c r="H969" s="54" t="s">
        <v>84</v>
      </c>
      <c r="I969" s="54">
        <v>20</v>
      </c>
      <c r="J969" s="57">
        <v>940</v>
      </c>
      <c r="K969" s="57">
        <v>780</v>
      </c>
      <c r="L969" s="57">
        <v>790</v>
      </c>
      <c r="M969" s="57">
        <v>960</v>
      </c>
      <c r="N969" s="57">
        <v>1160</v>
      </c>
      <c r="O969" s="57">
        <v>920</v>
      </c>
      <c r="P969" s="57">
        <v>580</v>
      </c>
      <c r="Q969" s="57">
        <v>600</v>
      </c>
      <c r="R969" s="57">
        <v>620</v>
      </c>
      <c r="S969" s="57">
        <v>720</v>
      </c>
      <c r="T969" s="57">
        <v>780</v>
      </c>
      <c r="U969" s="57">
        <v>930</v>
      </c>
    </row>
    <row r="970" spans="1:21" x14ac:dyDescent="0.2">
      <c r="A970" s="266" t="s">
        <v>172</v>
      </c>
      <c r="B970" s="267" t="s">
        <v>172</v>
      </c>
      <c r="C970" s="268" t="s">
        <v>172</v>
      </c>
      <c r="D970" s="98" t="s">
        <v>89</v>
      </c>
      <c r="E970" s="54">
        <v>5000198713</v>
      </c>
      <c r="F970" s="56">
        <v>24</v>
      </c>
      <c r="G970" s="54" t="s">
        <v>26</v>
      </c>
      <c r="H970" s="54" t="s">
        <v>84</v>
      </c>
      <c r="I970" s="54">
        <v>20</v>
      </c>
      <c r="J970" s="57">
        <v>800</v>
      </c>
      <c r="K970" s="57">
        <v>700</v>
      </c>
      <c r="L970" s="57">
        <v>640</v>
      </c>
      <c r="M970" s="57">
        <v>550</v>
      </c>
      <c r="N970" s="57">
        <v>520</v>
      </c>
      <c r="O970" s="57">
        <v>440</v>
      </c>
      <c r="P970" s="57">
        <v>390</v>
      </c>
      <c r="Q970" s="57">
        <v>450</v>
      </c>
      <c r="R970" s="57">
        <v>470</v>
      </c>
      <c r="S970" s="57">
        <v>550</v>
      </c>
      <c r="T970" s="57">
        <v>590</v>
      </c>
      <c r="U970" s="57">
        <v>692</v>
      </c>
    </row>
    <row r="971" spans="1:21" x14ac:dyDescent="0.2">
      <c r="A971" s="266" t="s">
        <v>172</v>
      </c>
      <c r="B971" s="267" t="s">
        <v>172</v>
      </c>
      <c r="C971" s="268" t="s">
        <v>172</v>
      </c>
      <c r="D971" s="98" t="s">
        <v>89</v>
      </c>
      <c r="E971" s="54">
        <v>5000201038</v>
      </c>
      <c r="F971" s="55">
        <v>25</v>
      </c>
      <c r="G971" s="54" t="s">
        <v>25</v>
      </c>
      <c r="H971" s="54" t="s">
        <v>84</v>
      </c>
      <c r="I971" s="54">
        <v>20</v>
      </c>
      <c r="J971" s="57">
        <v>7840</v>
      </c>
      <c r="K971" s="57">
        <v>6440</v>
      </c>
      <c r="L971" s="57">
        <v>5200</v>
      </c>
      <c r="M971" s="57">
        <v>4360</v>
      </c>
      <c r="N971" s="57">
        <v>2920</v>
      </c>
      <c r="O971" s="57">
        <v>2960</v>
      </c>
      <c r="P971" s="57">
        <v>11880</v>
      </c>
      <c r="Q971" s="57">
        <v>13560</v>
      </c>
      <c r="R971" s="57">
        <v>11440</v>
      </c>
      <c r="S971" s="57">
        <v>3880</v>
      </c>
      <c r="T971" s="57">
        <v>7440</v>
      </c>
      <c r="U971" s="57">
        <v>17640</v>
      </c>
    </row>
    <row r="972" spans="1:21" x14ac:dyDescent="0.2">
      <c r="A972" s="266" t="s">
        <v>172</v>
      </c>
      <c r="B972" s="267" t="s">
        <v>172</v>
      </c>
      <c r="C972" s="268" t="s">
        <v>172</v>
      </c>
      <c r="D972" s="98" t="s">
        <v>89</v>
      </c>
      <c r="E972" s="54">
        <v>5000207607</v>
      </c>
      <c r="F972" s="56">
        <v>24</v>
      </c>
      <c r="G972" s="54" t="s">
        <v>26</v>
      </c>
      <c r="H972" s="54" t="s">
        <v>84</v>
      </c>
      <c r="I972" s="54">
        <v>20</v>
      </c>
      <c r="J972" s="57">
        <v>7307</v>
      </c>
      <c r="K972" s="57">
        <v>7129</v>
      </c>
      <c r="L972" s="57">
        <v>7192</v>
      </c>
      <c r="M972" s="57">
        <v>7750</v>
      </c>
      <c r="N972" s="57">
        <v>4646</v>
      </c>
      <c r="O972" s="57">
        <v>1941</v>
      </c>
      <c r="P972" s="57">
        <v>623</v>
      </c>
      <c r="Q972" s="57">
        <v>542</v>
      </c>
      <c r="R972" s="57">
        <v>572</v>
      </c>
      <c r="S972" s="57">
        <v>333</v>
      </c>
      <c r="T972" s="57">
        <v>1797</v>
      </c>
      <c r="U972" s="57">
        <v>8166</v>
      </c>
    </row>
    <row r="973" spans="1:21" x14ac:dyDescent="0.2">
      <c r="A973" s="266" t="s">
        <v>172</v>
      </c>
      <c r="B973" s="267" t="s">
        <v>172</v>
      </c>
      <c r="C973" s="268" t="s">
        <v>172</v>
      </c>
      <c r="D973" s="98" t="s">
        <v>89</v>
      </c>
      <c r="E973" s="54">
        <v>5000212823</v>
      </c>
      <c r="F973" s="56">
        <v>24</v>
      </c>
      <c r="G973" s="54" t="s">
        <v>26</v>
      </c>
      <c r="H973" s="54" t="s">
        <v>84</v>
      </c>
      <c r="I973" s="54">
        <v>20</v>
      </c>
      <c r="J973" s="57">
        <v>6720</v>
      </c>
      <c r="K973" s="57">
        <v>9600</v>
      </c>
      <c r="L973" s="57">
        <v>7520</v>
      </c>
      <c r="M973" s="57">
        <v>5360</v>
      </c>
      <c r="N973" s="57">
        <v>5000</v>
      </c>
      <c r="O973" s="57">
        <v>3120</v>
      </c>
      <c r="P973" s="57">
        <v>2880</v>
      </c>
      <c r="Q973" s="57">
        <v>2160</v>
      </c>
      <c r="R973" s="57">
        <v>2400</v>
      </c>
      <c r="S973" s="57">
        <v>2320</v>
      </c>
      <c r="T973" s="57">
        <v>3320</v>
      </c>
      <c r="U973" s="57">
        <v>8560</v>
      </c>
    </row>
    <row r="974" spans="1:21" x14ac:dyDescent="0.2">
      <c r="A974" s="266" t="s">
        <v>172</v>
      </c>
      <c r="B974" s="267" t="s">
        <v>172</v>
      </c>
      <c r="C974" s="268" t="s">
        <v>172</v>
      </c>
      <c r="D974" s="98" t="s">
        <v>89</v>
      </c>
      <c r="E974" s="54">
        <v>5000217578</v>
      </c>
      <c r="F974" s="56">
        <v>24</v>
      </c>
      <c r="G974" s="54" t="s">
        <v>26</v>
      </c>
      <c r="H974" s="54" t="s">
        <v>84</v>
      </c>
      <c r="I974" s="54">
        <v>20</v>
      </c>
      <c r="J974" s="57">
        <v>560</v>
      </c>
      <c r="K974" s="57">
        <v>640</v>
      </c>
      <c r="L974" s="57">
        <v>560</v>
      </c>
      <c r="M974" s="57">
        <v>570</v>
      </c>
      <c r="N974" s="57">
        <v>540</v>
      </c>
      <c r="O974" s="57">
        <v>520</v>
      </c>
      <c r="P974" s="57">
        <v>520</v>
      </c>
      <c r="Q974" s="57">
        <v>560</v>
      </c>
      <c r="R974" s="57">
        <v>510</v>
      </c>
      <c r="S974" s="57">
        <v>550</v>
      </c>
      <c r="T974" s="57">
        <v>486</v>
      </c>
      <c r="U974" s="57">
        <v>755</v>
      </c>
    </row>
    <row r="975" spans="1:21" x14ac:dyDescent="0.2">
      <c r="A975" s="266" t="s">
        <v>172</v>
      </c>
      <c r="B975" s="267" t="s">
        <v>172</v>
      </c>
      <c r="C975" s="268" t="s">
        <v>172</v>
      </c>
      <c r="D975" s="98" t="s">
        <v>89</v>
      </c>
      <c r="E975" s="54">
        <v>5000237611</v>
      </c>
      <c r="F975" s="56">
        <v>24</v>
      </c>
      <c r="G975" s="54" t="s">
        <v>26</v>
      </c>
      <c r="H975" s="54" t="s">
        <v>84</v>
      </c>
      <c r="I975" s="54">
        <v>20</v>
      </c>
      <c r="J975" s="57">
        <v>723</v>
      </c>
      <c r="K975" s="57">
        <v>1069</v>
      </c>
      <c r="L975" s="57">
        <v>1182</v>
      </c>
      <c r="M975" s="57">
        <v>801</v>
      </c>
      <c r="N975" s="57">
        <v>673</v>
      </c>
      <c r="O975" s="57">
        <v>495</v>
      </c>
      <c r="P975" s="57">
        <v>79</v>
      </c>
      <c r="Q975" s="57">
        <v>49</v>
      </c>
      <c r="R975" s="57">
        <v>39</v>
      </c>
      <c r="S975" s="57">
        <v>37</v>
      </c>
      <c r="T975" s="57">
        <v>638</v>
      </c>
      <c r="U975" s="57">
        <v>1140</v>
      </c>
    </row>
    <row r="976" spans="1:21" x14ac:dyDescent="0.2">
      <c r="A976" s="266" t="s">
        <v>172</v>
      </c>
      <c r="B976" s="267" t="s">
        <v>172</v>
      </c>
      <c r="C976" s="268" t="s">
        <v>172</v>
      </c>
      <c r="D976" s="98" t="s">
        <v>89</v>
      </c>
      <c r="E976" s="54">
        <v>5000254742</v>
      </c>
      <c r="F976" s="56">
        <v>24</v>
      </c>
      <c r="G976" s="54" t="s">
        <v>26</v>
      </c>
      <c r="H976" s="54" t="s">
        <v>84</v>
      </c>
      <c r="I976" s="54">
        <v>20</v>
      </c>
      <c r="J976" s="57">
        <v>1498</v>
      </c>
      <c r="K976" s="57">
        <v>1358</v>
      </c>
      <c r="L976" s="57">
        <v>1269</v>
      </c>
      <c r="M976" s="57">
        <v>1062</v>
      </c>
      <c r="N976" s="57">
        <v>935</v>
      </c>
      <c r="O976" s="57">
        <v>953</v>
      </c>
      <c r="P976" s="57">
        <v>932</v>
      </c>
      <c r="Q976" s="57">
        <v>1051</v>
      </c>
      <c r="R976" s="57">
        <v>1299</v>
      </c>
      <c r="S976" s="57">
        <v>1460</v>
      </c>
      <c r="T976" s="57">
        <v>1957</v>
      </c>
      <c r="U976" s="57">
        <v>1787</v>
      </c>
    </row>
    <row r="977" spans="1:21" x14ac:dyDescent="0.2">
      <c r="A977" s="266" t="s">
        <v>172</v>
      </c>
      <c r="B977" s="267" t="s">
        <v>172</v>
      </c>
      <c r="C977" s="268" t="s">
        <v>172</v>
      </c>
      <c r="D977" s="98" t="s">
        <v>89</v>
      </c>
      <c r="E977" s="54">
        <v>5000257430</v>
      </c>
      <c r="F977" s="56">
        <v>24</v>
      </c>
      <c r="G977" s="54" t="s">
        <v>19</v>
      </c>
      <c r="H977" s="54" t="s">
        <v>84</v>
      </c>
      <c r="I977" s="54">
        <v>20</v>
      </c>
      <c r="J977" s="57"/>
      <c r="K977" s="57"/>
      <c r="L977" s="57"/>
      <c r="M977" s="57">
        <v>363</v>
      </c>
      <c r="N977" s="57">
        <v>1392</v>
      </c>
      <c r="O977" s="57">
        <v>1950</v>
      </c>
      <c r="P977" s="57">
        <v>1994</v>
      </c>
      <c r="Q977" s="57">
        <v>1259</v>
      </c>
      <c r="R977" s="57">
        <v>878</v>
      </c>
      <c r="S977" s="57">
        <v>1848</v>
      </c>
      <c r="T977" s="57">
        <v>731</v>
      </c>
      <c r="U977" s="57"/>
    </row>
    <row r="978" spans="1:21" x14ac:dyDescent="0.2">
      <c r="A978" s="266" t="s">
        <v>172</v>
      </c>
      <c r="B978" s="267" t="s">
        <v>172</v>
      </c>
      <c r="C978" s="268" t="s">
        <v>172</v>
      </c>
      <c r="D978" s="98" t="s">
        <v>89</v>
      </c>
      <c r="E978" s="54">
        <v>5000268418</v>
      </c>
      <c r="F978" s="56">
        <v>24</v>
      </c>
      <c r="G978" s="54" t="s">
        <v>26</v>
      </c>
      <c r="H978" s="54" t="s">
        <v>84</v>
      </c>
      <c r="I978" s="54">
        <v>20</v>
      </c>
      <c r="J978" s="57">
        <v>435</v>
      </c>
      <c r="K978" s="57">
        <v>388</v>
      </c>
      <c r="L978" s="57">
        <v>360</v>
      </c>
      <c r="M978" s="57">
        <v>297</v>
      </c>
      <c r="N978" s="57">
        <v>253</v>
      </c>
      <c r="O978" s="57">
        <v>250</v>
      </c>
      <c r="P978" s="57">
        <v>244</v>
      </c>
      <c r="Q978" s="57">
        <v>274</v>
      </c>
      <c r="R978" s="57">
        <v>345</v>
      </c>
      <c r="S978" s="57">
        <v>380</v>
      </c>
      <c r="T978" s="57">
        <v>481</v>
      </c>
      <c r="U978" s="57">
        <v>449</v>
      </c>
    </row>
    <row r="979" spans="1:21" x14ac:dyDescent="0.2">
      <c r="A979" s="266" t="s">
        <v>172</v>
      </c>
      <c r="B979" s="267" t="s">
        <v>172</v>
      </c>
      <c r="C979" s="268" t="s">
        <v>172</v>
      </c>
      <c r="D979" s="98" t="s">
        <v>89</v>
      </c>
      <c r="E979" s="54">
        <v>5000317236</v>
      </c>
      <c r="F979" s="56">
        <v>24</v>
      </c>
      <c r="G979" s="54" t="s">
        <v>26</v>
      </c>
      <c r="H979" s="54" t="s">
        <v>84</v>
      </c>
      <c r="I979" s="54">
        <v>20</v>
      </c>
      <c r="J979" s="57">
        <v>275</v>
      </c>
      <c r="K979" s="57">
        <v>282</v>
      </c>
      <c r="L979" s="57">
        <v>311</v>
      </c>
      <c r="M979" s="57">
        <v>269</v>
      </c>
      <c r="N979" s="57">
        <v>214</v>
      </c>
      <c r="O979" s="57">
        <v>185</v>
      </c>
      <c r="P979" s="57">
        <v>142</v>
      </c>
      <c r="Q979" s="57">
        <v>116</v>
      </c>
      <c r="R979" s="57">
        <v>125</v>
      </c>
      <c r="S979" s="57">
        <v>151</v>
      </c>
      <c r="T979" s="57">
        <v>222</v>
      </c>
      <c r="U979" s="57">
        <v>296</v>
      </c>
    </row>
    <row r="980" spans="1:21" x14ac:dyDescent="0.2">
      <c r="A980" s="266" t="s">
        <v>172</v>
      </c>
      <c r="B980" s="267" t="s">
        <v>172</v>
      </c>
      <c r="C980" s="268" t="s">
        <v>172</v>
      </c>
      <c r="D980" s="98" t="s">
        <v>89</v>
      </c>
      <c r="E980" s="54">
        <v>5000342406</v>
      </c>
      <c r="F980" s="56">
        <v>24</v>
      </c>
      <c r="G980" s="54" t="s">
        <v>26</v>
      </c>
      <c r="H980" s="54" t="s">
        <v>84</v>
      </c>
      <c r="I980" s="54">
        <v>20</v>
      </c>
      <c r="J980" s="57">
        <v>3220</v>
      </c>
      <c r="K980" s="57">
        <v>3124.1410000000001</v>
      </c>
      <c r="L980" s="57">
        <v>1881.8589999999999</v>
      </c>
      <c r="M980" s="57">
        <v>1776</v>
      </c>
      <c r="N980" s="57">
        <v>793</v>
      </c>
      <c r="O980" s="57">
        <v>550</v>
      </c>
      <c r="P980" s="57">
        <v>547</v>
      </c>
      <c r="Q980" s="57">
        <v>521</v>
      </c>
      <c r="R980" s="57">
        <v>577</v>
      </c>
      <c r="S980" s="57">
        <v>585</v>
      </c>
      <c r="T980" s="57">
        <v>971</v>
      </c>
      <c r="U980" s="57">
        <v>1975</v>
      </c>
    </row>
    <row r="981" spans="1:21" x14ac:dyDescent="0.2">
      <c r="A981" s="266" t="s">
        <v>172</v>
      </c>
      <c r="B981" s="267" t="s">
        <v>172</v>
      </c>
      <c r="C981" s="268" t="s">
        <v>172</v>
      </c>
      <c r="D981" s="98" t="s">
        <v>89</v>
      </c>
      <c r="E981" s="54">
        <v>5000355127</v>
      </c>
      <c r="F981" s="55">
        <v>25</v>
      </c>
      <c r="G981" s="54" t="s">
        <v>25</v>
      </c>
      <c r="H981" s="54" t="s">
        <v>84</v>
      </c>
      <c r="I981" s="54">
        <v>20</v>
      </c>
      <c r="J981" s="57">
        <v>2360</v>
      </c>
      <c r="K981" s="57">
        <v>1960</v>
      </c>
      <c r="L981" s="57">
        <v>1960</v>
      </c>
      <c r="M981" s="57">
        <v>1760</v>
      </c>
      <c r="N981" s="57">
        <v>1360</v>
      </c>
      <c r="O981" s="57">
        <v>1120</v>
      </c>
      <c r="P981" s="57">
        <v>800</v>
      </c>
      <c r="Q981" s="57">
        <v>720</v>
      </c>
      <c r="R981" s="57">
        <v>760</v>
      </c>
      <c r="S981" s="57">
        <v>960</v>
      </c>
      <c r="T981" s="57">
        <v>1520</v>
      </c>
      <c r="U981" s="57">
        <v>1680</v>
      </c>
    </row>
    <row r="982" spans="1:21" x14ac:dyDescent="0.2">
      <c r="A982" s="266" t="s">
        <v>172</v>
      </c>
      <c r="B982" s="267" t="s">
        <v>172</v>
      </c>
      <c r="C982" s="268" t="s">
        <v>172</v>
      </c>
      <c r="D982" s="98" t="s">
        <v>89</v>
      </c>
      <c r="E982" s="54">
        <v>5000363392</v>
      </c>
      <c r="F982" s="56">
        <v>24</v>
      </c>
      <c r="G982" s="54" t="s">
        <v>26</v>
      </c>
      <c r="H982" s="54" t="s">
        <v>84</v>
      </c>
      <c r="I982" s="54">
        <v>20</v>
      </c>
      <c r="J982" s="57">
        <v>220</v>
      </c>
      <c r="K982" s="57">
        <v>280</v>
      </c>
      <c r="L982" s="57">
        <v>320</v>
      </c>
      <c r="M982" s="57">
        <v>310</v>
      </c>
      <c r="N982" s="57">
        <v>260</v>
      </c>
      <c r="O982" s="57">
        <v>190</v>
      </c>
      <c r="P982" s="57">
        <v>180</v>
      </c>
      <c r="Q982" s="57">
        <v>370</v>
      </c>
      <c r="R982" s="57">
        <v>470</v>
      </c>
      <c r="S982" s="57">
        <v>500</v>
      </c>
      <c r="T982" s="57">
        <v>520</v>
      </c>
      <c r="U982" s="57">
        <v>540</v>
      </c>
    </row>
    <row r="983" spans="1:21" x14ac:dyDescent="0.2">
      <c r="A983" s="266" t="s">
        <v>172</v>
      </c>
      <c r="B983" s="267" t="s">
        <v>172</v>
      </c>
      <c r="C983" s="268" t="s">
        <v>172</v>
      </c>
      <c r="D983" s="98" t="s">
        <v>89</v>
      </c>
      <c r="E983" s="54">
        <v>5000366028</v>
      </c>
      <c r="F983" s="56">
        <v>24</v>
      </c>
      <c r="G983" s="54" t="s">
        <v>26</v>
      </c>
      <c r="H983" s="54" t="s">
        <v>84</v>
      </c>
      <c r="I983" s="54">
        <v>20</v>
      </c>
      <c r="J983" s="57">
        <v>130</v>
      </c>
      <c r="K983" s="57">
        <v>120</v>
      </c>
      <c r="L983" s="57">
        <v>130</v>
      </c>
      <c r="M983" s="57">
        <v>130</v>
      </c>
      <c r="N983" s="57">
        <v>110</v>
      </c>
      <c r="O983" s="57">
        <v>100</v>
      </c>
      <c r="P983" s="57">
        <v>90</v>
      </c>
      <c r="Q983" s="57">
        <v>90</v>
      </c>
      <c r="R983" s="57">
        <v>90</v>
      </c>
      <c r="S983" s="57">
        <v>90</v>
      </c>
      <c r="T983" s="57">
        <v>112</v>
      </c>
      <c r="U983" s="57">
        <v>129</v>
      </c>
    </row>
    <row r="984" spans="1:21" x14ac:dyDescent="0.2">
      <c r="A984" s="266" t="s">
        <v>172</v>
      </c>
      <c r="B984" s="267" t="s">
        <v>172</v>
      </c>
      <c r="C984" s="268" t="s">
        <v>172</v>
      </c>
      <c r="D984" s="98" t="s">
        <v>89</v>
      </c>
      <c r="E984" s="54">
        <v>5000409845</v>
      </c>
      <c r="F984" s="56">
        <v>24</v>
      </c>
      <c r="G984" s="54" t="s">
        <v>26</v>
      </c>
      <c r="H984" s="54" t="s">
        <v>84</v>
      </c>
      <c r="I984" s="54">
        <v>20</v>
      </c>
      <c r="J984" s="57">
        <v>720</v>
      </c>
      <c r="K984" s="57">
        <v>630</v>
      </c>
      <c r="L984" s="57">
        <v>560</v>
      </c>
      <c r="M984" s="57">
        <v>490</v>
      </c>
      <c r="N984" s="57">
        <v>460</v>
      </c>
      <c r="O984" s="57">
        <v>370</v>
      </c>
      <c r="P984" s="57">
        <v>330</v>
      </c>
      <c r="Q984" s="57">
        <v>380</v>
      </c>
      <c r="R984" s="57">
        <v>420</v>
      </c>
      <c r="S984" s="57">
        <v>530</v>
      </c>
      <c r="T984" s="57">
        <v>585</v>
      </c>
      <c r="U984" s="57">
        <v>794</v>
      </c>
    </row>
    <row r="985" spans="1:21" x14ac:dyDescent="0.2">
      <c r="A985" s="266" t="s">
        <v>172</v>
      </c>
      <c r="B985" s="267" t="s">
        <v>172</v>
      </c>
      <c r="C985" s="268" t="s">
        <v>172</v>
      </c>
      <c r="D985" s="98" t="s">
        <v>89</v>
      </c>
      <c r="E985" s="54">
        <v>5000414540</v>
      </c>
      <c r="F985" s="56">
        <v>24</v>
      </c>
      <c r="G985" s="54" t="s">
        <v>26</v>
      </c>
      <c r="H985" s="54" t="s">
        <v>84</v>
      </c>
      <c r="I985" s="54">
        <v>20</v>
      </c>
      <c r="J985" s="57">
        <v>488</v>
      </c>
      <c r="K985" s="57">
        <v>496</v>
      </c>
      <c r="L985" s="57">
        <v>457</v>
      </c>
      <c r="M985" s="57">
        <v>367</v>
      </c>
      <c r="N985" s="57">
        <v>310</v>
      </c>
      <c r="O985" s="57">
        <v>260</v>
      </c>
      <c r="P985" s="57">
        <v>250</v>
      </c>
      <c r="Q985" s="57">
        <v>246</v>
      </c>
      <c r="R985" s="57">
        <v>305</v>
      </c>
      <c r="S985" s="57">
        <v>340</v>
      </c>
      <c r="T985" s="57">
        <v>398</v>
      </c>
      <c r="U985" s="57">
        <v>500</v>
      </c>
    </row>
    <row r="986" spans="1:21" x14ac:dyDescent="0.2">
      <c r="A986" s="266" t="s">
        <v>172</v>
      </c>
      <c r="B986" s="267" t="s">
        <v>172</v>
      </c>
      <c r="C986" s="268" t="s">
        <v>172</v>
      </c>
      <c r="D986" s="98" t="s">
        <v>89</v>
      </c>
      <c r="E986" s="54">
        <v>5000441444</v>
      </c>
      <c r="F986" s="56">
        <v>24</v>
      </c>
      <c r="G986" s="54" t="s">
        <v>26</v>
      </c>
      <c r="H986" s="54" t="s">
        <v>84</v>
      </c>
      <c r="I986" s="54">
        <v>20</v>
      </c>
      <c r="J986" s="57">
        <v>740</v>
      </c>
      <c r="K986" s="57">
        <v>770</v>
      </c>
      <c r="L986" s="57">
        <v>840</v>
      </c>
      <c r="M986" s="57">
        <v>760</v>
      </c>
      <c r="N986" s="57">
        <v>650</v>
      </c>
      <c r="O986" s="57">
        <v>600</v>
      </c>
      <c r="P986" s="57">
        <v>570</v>
      </c>
      <c r="Q986" s="57">
        <v>470</v>
      </c>
      <c r="R986" s="57">
        <v>460</v>
      </c>
      <c r="S986" s="57">
        <v>460</v>
      </c>
      <c r="T986" s="57">
        <v>580</v>
      </c>
      <c r="U986" s="57">
        <v>770</v>
      </c>
    </row>
    <row r="987" spans="1:21" x14ac:dyDescent="0.2">
      <c r="A987" s="266" t="s">
        <v>172</v>
      </c>
      <c r="B987" s="267" t="s">
        <v>172</v>
      </c>
      <c r="C987" s="268" t="s">
        <v>172</v>
      </c>
      <c r="D987" s="98" t="s">
        <v>89</v>
      </c>
      <c r="E987" s="54">
        <v>5000443602</v>
      </c>
      <c r="F987" s="56">
        <v>24</v>
      </c>
      <c r="G987" s="54" t="s">
        <v>19</v>
      </c>
      <c r="H987" s="54" t="s">
        <v>84</v>
      </c>
      <c r="I987" s="54">
        <v>20</v>
      </c>
      <c r="J987" s="57">
        <v>430</v>
      </c>
      <c r="K987" s="57">
        <v>510</v>
      </c>
      <c r="L987" s="57">
        <v>470</v>
      </c>
      <c r="M987" s="57">
        <v>350</v>
      </c>
      <c r="N987" s="57">
        <v>300</v>
      </c>
      <c r="O987" s="57">
        <v>240</v>
      </c>
      <c r="P987" s="57">
        <v>260</v>
      </c>
      <c r="Q987" s="57">
        <v>240</v>
      </c>
      <c r="R987" s="57">
        <v>310</v>
      </c>
      <c r="S987" s="57">
        <v>340</v>
      </c>
      <c r="T987" s="57">
        <v>490</v>
      </c>
      <c r="U987" s="57">
        <v>659</v>
      </c>
    </row>
    <row r="988" spans="1:21" x14ac:dyDescent="0.2">
      <c r="A988" s="266" t="s">
        <v>172</v>
      </c>
      <c r="B988" s="267" t="s">
        <v>172</v>
      </c>
      <c r="C988" s="268" t="s">
        <v>172</v>
      </c>
      <c r="D988" s="98" t="s">
        <v>89</v>
      </c>
      <c r="E988" s="54">
        <v>5000445047</v>
      </c>
      <c r="F988" s="56">
        <v>24</v>
      </c>
      <c r="G988" s="54" t="s">
        <v>26</v>
      </c>
      <c r="H988" s="54" t="s">
        <v>84</v>
      </c>
      <c r="I988" s="54">
        <v>20</v>
      </c>
      <c r="J988" s="57">
        <v>3440</v>
      </c>
      <c r="K988" s="57">
        <v>2680</v>
      </c>
      <c r="L988" s="57">
        <v>4200</v>
      </c>
      <c r="M988" s="57">
        <v>2400</v>
      </c>
      <c r="N988" s="57">
        <v>2400</v>
      </c>
      <c r="O988" s="57">
        <v>1960</v>
      </c>
      <c r="P988" s="57">
        <v>1120</v>
      </c>
      <c r="Q988" s="57">
        <v>560</v>
      </c>
      <c r="R988" s="57">
        <v>560</v>
      </c>
      <c r="S988" s="57">
        <v>800</v>
      </c>
      <c r="T988" s="57">
        <v>1000</v>
      </c>
      <c r="U988" s="57">
        <v>2120</v>
      </c>
    </row>
    <row r="989" spans="1:21" x14ac:dyDescent="0.2">
      <c r="A989" s="266" t="s">
        <v>172</v>
      </c>
      <c r="B989" s="267" t="s">
        <v>172</v>
      </c>
      <c r="C989" s="268" t="s">
        <v>172</v>
      </c>
      <c r="D989" s="98" t="s">
        <v>89</v>
      </c>
      <c r="E989" s="54">
        <v>5000446962</v>
      </c>
      <c r="F989" s="56">
        <v>24</v>
      </c>
      <c r="G989" s="54" t="s">
        <v>26</v>
      </c>
      <c r="H989" s="54" t="s">
        <v>84</v>
      </c>
      <c r="I989" s="54">
        <v>20</v>
      </c>
      <c r="J989" s="57">
        <v>1480</v>
      </c>
      <c r="K989" s="57">
        <v>1270</v>
      </c>
      <c r="L989" s="57">
        <v>1130</v>
      </c>
      <c r="M989" s="57">
        <v>1010</v>
      </c>
      <c r="N989" s="57">
        <v>950</v>
      </c>
      <c r="O989" s="57">
        <v>760</v>
      </c>
      <c r="P989" s="57">
        <v>670</v>
      </c>
      <c r="Q989" s="57">
        <v>740</v>
      </c>
      <c r="R989" s="57">
        <v>820</v>
      </c>
      <c r="S989" s="57">
        <v>1010</v>
      </c>
      <c r="T989" s="57">
        <v>1106</v>
      </c>
      <c r="U989" s="57">
        <v>1392</v>
      </c>
    </row>
    <row r="990" spans="1:21" x14ac:dyDescent="0.2">
      <c r="A990" s="266" t="s">
        <v>172</v>
      </c>
      <c r="B990" s="267" t="s">
        <v>172</v>
      </c>
      <c r="C990" s="268" t="s">
        <v>172</v>
      </c>
      <c r="D990" s="98" t="s">
        <v>89</v>
      </c>
      <c r="E990" s="54">
        <v>5000452985</v>
      </c>
      <c r="F990" s="56">
        <v>24</v>
      </c>
      <c r="G990" s="54" t="s">
        <v>26</v>
      </c>
      <c r="H990" s="54" t="s">
        <v>84</v>
      </c>
      <c r="I990" s="54">
        <v>20</v>
      </c>
      <c r="J990" s="57">
        <v>260</v>
      </c>
      <c r="K990" s="57">
        <v>162</v>
      </c>
      <c r="L990" s="57">
        <v>247</v>
      </c>
      <c r="M990" s="57">
        <v>172</v>
      </c>
      <c r="N990" s="57">
        <v>132</v>
      </c>
      <c r="O990" s="57">
        <v>107</v>
      </c>
      <c r="P990" s="57">
        <v>71</v>
      </c>
      <c r="Q990" s="57">
        <v>69</v>
      </c>
      <c r="R990" s="57">
        <v>84</v>
      </c>
      <c r="S990" s="57">
        <v>91</v>
      </c>
      <c r="T990" s="57">
        <v>106</v>
      </c>
      <c r="U990" s="57">
        <v>127</v>
      </c>
    </row>
    <row r="991" spans="1:21" x14ac:dyDescent="0.2">
      <c r="A991" s="266" t="s">
        <v>172</v>
      </c>
      <c r="B991" s="267" t="s">
        <v>172</v>
      </c>
      <c r="C991" s="268" t="s">
        <v>172</v>
      </c>
      <c r="D991" s="98" t="s">
        <v>89</v>
      </c>
      <c r="E991" s="54">
        <v>5000455608</v>
      </c>
      <c r="F991" s="56">
        <v>24</v>
      </c>
      <c r="G991" s="54" t="s">
        <v>26</v>
      </c>
      <c r="H991" s="54" t="s">
        <v>84</v>
      </c>
      <c r="I991" s="54">
        <v>20</v>
      </c>
      <c r="J991" s="57">
        <v>43</v>
      </c>
      <c r="K991" s="57">
        <v>22</v>
      </c>
      <c r="L991" s="57">
        <v>18</v>
      </c>
      <c r="M991" s="57">
        <v>8</v>
      </c>
      <c r="N991" s="57"/>
      <c r="O991" s="57"/>
      <c r="P991" s="57"/>
      <c r="Q991" s="57"/>
      <c r="R991" s="57"/>
      <c r="S991" s="57"/>
      <c r="T991" s="57">
        <v>14</v>
      </c>
      <c r="U991" s="57">
        <v>27</v>
      </c>
    </row>
    <row r="992" spans="1:21" x14ac:dyDescent="0.2">
      <c r="A992" s="266" t="s">
        <v>172</v>
      </c>
      <c r="B992" s="267" t="s">
        <v>172</v>
      </c>
      <c r="C992" s="268" t="s">
        <v>172</v>
      </c>
      <c r="D992" s="98" t="s">
        <v>89</v>
      </c>
      <c r="E992" s="54">
        <v>5000486443</v>
      </c>
      <c r="F992" s="56">
        <v>24</v>
      </c>
      <c r="G992" s="54" t="s">
        <v>26</v>
      </c>
      <c r="H992" s="54" t="s">
        <v>84</v>
      </c>
      <c r="I992" s="54">
        <v>20</v>
      </c>
      <c r="J992" s="57">
        <v>1520</v>
      </c>
      <c r="K992" s="57">
        <v>1110</v>
      </c>
      <c r="L992" s="57">
        <v>750</v>
      </c>
      <c r="M992" s="57">
        <v>510</v>
      </c>
      <c r="N992" s="57">
        <v>400</v>
      </c>
      <c r="O992" s="57">
        <v>510</v>
      </c>
      <c r="P992" s="57">
        <v>410</v>
      </c>
      <c r="Q992" s="57">
        <v>400</v>
      </c>
      <c r="R992" s="57">
        <v>410</v>
      </c>
      <c r="S992" s="57">
        <v>473.45</v>
      </c>
      <c r="T992" s="57">
        <v>928.75</v>
      </c>
      <c r="U992" s="57">
        <v>802.98</v>
      </c>
    </row>
    <row r="993" spans="1:21" x14ac:dyDescent="0.2">
      <c r="A993" s="266" t="s">
        <v>172</v>
      </c>
      <c r="B993" s="267" t="s">
        <v>172</v>
      </c>
      <c r="C993" s="268" t="s">
        <v>172</v>
      </c>
      <c r="D993" s="98" t="s">
        <v>89</v>
      </c>
      <c r="E993" s="54">
        <v>5000501445</v>
      </c>
      <c r="F993" s="56">
        <v>24</v>
      </c>
      <c r="G993" s="54" t="s">
        <v>26</v>
      </c>
      <c r="H993" s="54" t="s">
        <v>84</v>
      </c>
      <c r="I993" s="54">
        <v>20</v>
      </c>
      <c r="J993" s="57">
        <v>121</v>
      </c>
      <c r="K993" s="57">
        <v>123</v>
      </c>
      <c r="L993" s="57">
        <v>108</v>
      </c>
      <c r="M993" s="57">
        <v>85</v>
      </c>
      <c r="N993" s="57">
        <v>70</v>
      </c>
      <c r="O993" s="57">
        <v>65</v>
      </c>
      <c r="P993" s="57">
        <v>58</v>
      </c>
      <c r="Q993" s="57">
        <v>63</v>
      </c>
      <c r="R993" s="57">
        <v>91</v>
      </c>
      <c r="S993" s="57">
        <v>84</v>
      </c>
      <c r="T993" s="57">
        <v>74</v>
      </c>
      <c r="U993" s="57">
        <v>72</v>
      </c>
    </row>
    <row r="994" spans="1:21" x14ac:dyDescent="0.2">
      <c r="A994" s="266" t="s">
        <v>172</v>
      </c>
      <c r="B994" s="267" t="s">
        <v>172</v>
      </c>
      <c r="C994" s="268" t="s">
        <v>172</v>
      </c>
      <c r="D994" s="98" t="s">
        <v>89</v>
      </c>
      <c r="E994" s="54">
        <v>5000522999</v>
      </c>
      <c r="F994" s="56">
        <v>24</v>
      </c>
      <c r="G994" s="54" t="s">
        <v>26</v>
      </c>
      <c r="H994" s="54" t="s">
        <v>84</v>
      </c>
      <c r="I994" s="54">
        <v>20</v>
      </c>
      <c r="J994" s="57">
        <v>609</v>
      </c>
      <c r="K994" s="57">
        <v>563</v>
      </c>
      <c r="L994" s="57">
        <v>431</v>
      </c>
      <c r="M994" s="57">
        <v>352</v>
      </c>
      <c r="N994" s="57">
        <v>309</v>
      </c>
      <c r="O994" s="57">
        <v>259</v>
      </c>
      <c r="P994" s="57">
        <v>252</v>
      </c>
      <c r="Q994" s="57">
        <v>246</v>
      </c>
      <c r="R994" s="57">
        <v>307</v>
      </c>
      <c r="S994" s="57">
        <v>340</v>
      </c>
      <c r="T994" s="57">
        <v>399</v>
      </c>
      <c r="U994" s="57">
        <v>609</v>
      </c>
    </row>
    <row r="995" spans="1:21" x14ac:dyDescent="0.2">
      <c r="A995" s="266" t="s">
        <v>172</v>
      </c>
      <c r="B995" s="267" t="s">
        <v>172</v>
      </c>
      <c r="C995" s="268" t="s">
        <v>172</v>
      </c>
      <c r="D995" s="98" t="s">
        <v>89</v>
      </c>
      <c r="E995" s="54">
        <v>5000532512</v>
      </c>
      <c r="F995" s="56">
        <v>24</v>
      </c>
      <c r="G995" s="54" t="s">
        <v>19</v>
      </c>
      <c r="H995" s="54" t="s">
        <v>84</v>
      </c>
      <c r="I995" s="54">
        <v>20</v>
      </c>
      <c r="J995" s="57">
        <v>70</v>
      </c>
      <c r="K995" s="57">
        <v>60</v>
      </c>
      <c r="L995" s="57">
        <v>50</v>
      </c>
      <c r="M995" s="57">
        <v>50</v>
      </c>
      <c r="N995" s="57">
        <v>50</v>
      </c>
      <c r="O995" s="57">
        <v>30</v>
      </c>
      <c r="P995" s="57">
        <v>30</v>
      </c>
      <c r="Q995" s="57">
        <v>40</v>
      </c>
      <c r="R995" s="57">
        <v>40</v>
      </c>
      <c r="S995" s="57">
        <v>50</v>
      </c>
      <c r="T995" s="57">
        <v>60</v>
      </c>
      <c r="U995" s="57">
        <v>67</v>
      </c>
    </row>
    <row r="996" spans="1:21" x14ac:dyDescent="0.2">
      <c r="A996" s="266" t="s">
        <v>172</v>
      </c>
      <c r="B996" s="267" t="s">
        <v>172</v>
      </c>
      <c r="C996" s="268" t="s">
        <v>172</v>
      </c>
      <c r="D996" s="98" t="s">
        <v>89</v>
      </c>
      <c r="E996" s="54">
        <v>5000554477</v>
      </c>
      <c r="F996" s="56">
        <v>24</v>
      </c>
      <c r="G996" s="54" t="s">
        <v>26</v>
      </c>
      <c r="H996" s="54" t="s">
        <v>84</v>
      </c>
      <c r="I996" s="54">
        <v>20</v>
      </c>
      <c r="J996" s="57">
        <v>217</v>
      </c>
      <c r="K996" s="57">
        <v>186</v>
      </c>
      <c r="L996" s="57">
        <v>176</v>
      </c>
      <c r="M996" s="57">
        <v>154</v>
      </c>
      <c r="N996" s="57">
        <v>146</v>
      </c>
      <c r="O996" s="57">
        <v>162</v>
      </c>
      <c r="P996" s="57">
        <v>152</v>
      </c>
      <c r="Q996" s="57">
        <v>161</v>
      </c>
      <c r="R996" s="57">
        <v>167</v>
      </c>
      <c r="S996" s="57">
        <v>190</v>
      </c>
      <c r="T996" s="57">
        <v>233</v>
      </c>
      <c r="U996" s="57">
        <v>220</v>
      </c>
    </row>
    <row r="997" spans="1:21" x14ac:dyDescent="0.2">
      <c r="A997" s="266" t="s">
        <v>172</v>
      </c>
      <c r="B997" s="267" t="s">
        <v>172</v>
      </c>
      <c r="C997" s="268" t="s">
        <v>172</v>
      </c>
      <c r="D997" s="98" t="s">
        <v>89</v>
      </c>
      <c r="E997" s="54">
        <v>5000564501</v>
      </c>
      <c r="F997" s="55">
        <v>25</v>
      </c>
      <c r="G997" s="54" t="s">
        <v>25</v>
      </c>
      <c r="H997" s="54" t="s">
        <v>84</v>
      </c>
      <c r="I997" s="54">
        <v>20</v>
      </c>
      <c r="J997" s="57">
        <v>12000</v>
      </c>
      <c r="K997" s="57">
        <v>12720</v>
      </c>
      <c r="L997" s="57">
        <v>13960</v>
      </c>
      <c r="M997" s="57">
        <v>12760</v>
      </c>
      <c r="N997" s="57">
        <v>13120</v>
      </c>
      <c r="O997" s="57">
        <v>11240</v>
      </c>
      <c r="P997" s="57">
        <v>13120</v>
      </c>
      <c r="Q997" s="57">
        <v>13760</v>
      </c>
      <c r="R997" s="57">
        <v>14720</v>
      </c>
      <c r="S997" s="57">
        <v>10960</v>
      </c>
      <c r="T997" s="57">
        <v>11560</v>
      </c>
      <c r="U997" s="57">
        <v>10600</v>
      </c>
    </row>
    <row r="998" spans="1:21" x14ac:dyDescent="0.2">
      <c r="A998" s="266" t="s">
        <v>172</v>
      </c>
      <c r="B998" s="267" t="s">
        <v>172</v>
      </c>
      <c r="C998" s="268" t="s">
        <v>172</v>
      </c>
      <c r="D998" s="98" t="s">
        <v>89</v>
      </c>
      <c r="E998" s="54">
        <v>5000566169</v>
      </c>
      <c r="F998" s="56">
        <v>24</v>
      </c>
      <c r="G998" s="54" t="s">
        <v>19</v>
      </c>
      <c r="H998" s="54" t="s">
        <v>84</v>
      </c>
      <c r="I998" s="54">
        <v>20</v>
      </c>
      <c r="J998" s="57">
        <v>850</v>
      </c>
      <c r="K998" s="57">
        <v>750</v>
      </c>
      <c r="L998" s="57">
        <v>670</v>
      </c>
      <c r="M998" s="57">
        <v>590</v>
      </c>
      <c r="N998" s="57">
        <v>560</v>
      </c>
      <c r="O998" s="57">
        <v>470</v>
      </c>
      <c r="P998" s="57">
        <v>420</v>
      </c>
      <c r="Q998" s="57">
        <v>490</v>
      </c>
      <c r="R998" s="57">
        <v>530</v>
      </c>
      <c r="S998" s="57">
        <v>600</v>
      </c>
      <c r="T998" s="57">
        <v>750</v>
      </c>
      <c r="U998" s="57">
        <v>797</v>
      </c>
    </row>
    <row r="999" spans="1:21" x14ac:dyDescent="0.2">
      <c r="A999" s="266" t="s">
        <v>172</v>
      </c>
      <c r="B999" s="267" t="s">
        <v>172</v>
      </c>
      <c r="C999" s="268" t="s">
        <v>172</v>
      </c>
      <c r="D999" s="98" t="s">
        <v>89</v>
      </c>
      <c r="E999" s="54">
        <v>5000582992</v>
      </c>
      <c r="F999" s="55">
        <v>25</v>
      </c>
      <c r="G999" s="54" t="s">
        <v>25</v>
      </c>
      <c r="H999" s="54" t="s">
        <v>84</v>
      </c>
      <c r="I999" s="54">
        <v>20</v>
      </c>
      <c r="J999" s="57">
        <v>21000</v>
      </c>
      <c r="K999" s="57">
        <v>20400</v>
      </c>
      <c r="L999" s="57">
        <v>22200</v>
      </c>
      <c r="M999" s="57">
        <v>20280</v>
      </c>
      <c r="N999" s="57">
        <v>19920</v>
      </c>
      <c r="O999" s="57">
        <v>19200</v>
      </c>
      <c r="P999" s="57">
        <v>25920</v>
      </c>
      <c r="Q999" s="57">
        <v>22920</v>
      </c>
      <c r="R999" s="57">
        <v>26640</v>
      </c>
      <c r="S999" s="57">
        <v>22440</v>
      </c>
      <c r="T999" s="57">
        <v>19680</v>
      </c>
      <c r="U999" s="57">
        <v>22080</v>
      </c>
    </row>
    <row r="1000" spans="1:21" x14ac:dyDescent="0.2">
      <c r="A1000" s="266" t="s">
        <v>172</v>
      </c>
      <c r="B1000" s="267" t="s">
        <v>172</v>
      </c>
      <c r="C1000" s="268" t="s">
        <v>172</v>
      </c>
      <c r="D1000" s="98" t="s">
        <v>89</v>
      </c>
      <c r="E1000" s="54">
        <v>5000587886</v>
      </c>
      <c r="F1000" s="56">
        <v>24</v>
      </c>
      <c r="G1000" s="54" t="s">
        <v>26</v>
      </c>
      <c r="H1000" s="54" t="s">
        <v>84</v>
      </c>
      <c r="I1000" s="54">
        <v>20</v>
      </c>
      <c r="J1000" s="57">
        <v>1610</v>
      </c>
      <c r="K1000" s="57">
        <v>1550</v>
      </c>
      <c r="L1000" s="57">
        <v>1460</v>
      </c>
      <c r="M1000" s="57">
        <v>1270</v>
      </c>
      <c r="N1000" s="57">
        <v>1090</v>
      </c>
      <c r="O1000" s="57">
        <v>1090</v>
      </c>
      <c r="P1000" s="57">
        <v>1040</v>
      </c>
      <c r="Q1000" s="57">
        <v>1180</v>
      </c>
      <c r="R1000" s="57">
        <v>1450</v>
      </c>
      <c r="S1000" s="57">
        <v>1560</v>
      </c>
      <c r="T1000" s="57">
        <v>1918</v>
      </c>
      <c r="U1000" s="57">
        <v>1783</v>
      </c>
    </row>
    <row r="1001" spans="1:21" x14ac:dyDescent="0.2">
      <c r="A1001" s="266" t="s">
        <v>172</v>
      </c>
      <c r="B1001" s="267" t="s">
        <v>172</v>
      </c>
      <c r="C1001" s="268" t="s">
        <v>172</v>
      </c>
      <c r="D1001" s="98" t="s">
        <v>89</v>
      </c>
      <c r="E1001" s="54">
        <v>5000592633</v>
      </c>
      <c r="F1001" s="56">
        <v>24</v>
      </c>
      <c r="G1001" s="54" t="s">
        <v>19</v>
      </c>
      <c r="H1001" s="54" t="s">
        <v>84</v>
      </c>
      <c r="I1001" s="54">
        <v>20</v>
      </c>
      <c r="J1001" s="57">
        <v>140</v>
      </c>
      <c r="K1001" s="57">
        <v>130</v>
      </c>
      <c r="L1001" s="57">
        <v>110</v>
      </c>
      <c r="M1001" s="57">
        <v>100</v>
      </c>
      <c r="N1001" s="57">
        <v>80</v>
      </c>
      <c r="O1001" s="57">
        <v>80</v>
      </c>
      <c r="P1001" s="57">
        <v>80</v>
      </c>
      <c r="Q1001" s="57">
        <v>60</v>
      </c>
      <c r="R1001" s="57">
        <v>75</v>
      </c>
      <c r="S1001" s="57">
        <v>80</v>
      </c>
      <c r="T1001" s="57">
        <v>99</v>
      </c>
      <c r="U1001" s="57">
        <v>93</v>
      </c>
    </row>
    <row r="1002" spans="1:21" x14ac:dyDescent="0.2">
      <c r="A1002" s="266" t="s">
        <v>172</v>
      </c>
      <c r="B1002" s="267" t="s">
        <v>172</v>
      </c>
      <c r="C1002" s="268" t="s">
        <v>172</v>
      </c>
      <c r="D1002" s="98" t="s">
        <v>89</v>
      </c>
      <c r="E1002" s="54">
        <v>5000596888</v>
      </c>
      <c r="F1002" s="56">
        <v>24</v>
      </c>
      <c r="G1002" s="54" t="s">
        <v>26</v>
      </c>
      <c r="H1002" s="54" t="s">
        <v>84</v>
      </c>
      <c r="I1002" s="54">
        <v>20</v>
      </c>
      <c r="J1002" s="57">
        <v>1460</v>
      </c>
      <c r="K1002" s="57">
        <v>1290</v>
      </c>
      <c r="L1002" s="57">
        <v>1270</v>
      </c>
      <c r="M1002" s="57">
        <v>860</v>
      </c>
      <c r="N1002" s="57">
        <v>470</v>
      </c>
      <c r="O1002" s="57">
        <v>500</v>
      </c>
      <c r="P1002" s="57">
        <v>420</v>
      </c>
      <c r="Q1002" s="57">
        <v>410</v>
      </c>
      <c r="R1002" s="57">
        <v>435</v>
      </c>
      <c r="S1002" s="57">
        <v>390</v>
      </c>
      <c r="T1002" s="57">
        <v>658</v>
      </c>
      <c r="U1002" s="57">
        <v>863</v>
      </c>
    </row>
    <row r="1003" spans="1:21" x14ac:dyDescent="0.2">
      <c r="A1003" s="266" t="s">
        <v>172</v>
      </c>
      <c r="B1003" s="267" t="s">
        <v>172</v>
      </c>
      <c r="C1003" s="268" t="s">
        <v>172</v>
      </c>
      <c r="D1003" s="98" t="s">
        <v>89</v>
      </c>
      <c r="E1003" s="54">
        <v>5000622090</v>
      </c>
      <c r="F1003" s="56">
        <v>24</v>
      </c>
      <c r="G1003" s="54" t="s">
        <v>26</v>
      </c>
      <c r="H1003" s="54" t="s">
        <v>84</v>
      </c>
      <c r="I1003" s="54">
        <v>20</v>
      </c>
      <c r="J1003" s="57">
        <v>326</v>
      </c>
      <c r="K1003" s="57">
        <v>329</v>
      </c>
      <c r="L1003" s="57">
        <v>309</v>
      </c>
      <c r="M1003" s="57">
        <v>252</v>
      </c>
      <c r="N1003" s="57">
        <v>223</v>
      </c>
      <c r="O1003" s="57">
        <v>187</v>
      </c>
      <c r="P1003" s="57">
        <v>185</v>
      </c>
      <c r="Q1003" s="57">
        <v>181</v>
      </c>
      <c r="R1003" s="57">
        <v>223</v>
      </c>
      <c r="S1003" s="57">
        <v>244</v>
      </c>
      <c r="T1003" s="57">
        <v>286</v>
      </c>
      <c r="U1003" s="57">
        <v>356</v>
      </c>
    </row>
    <row r="1004" spans="1:21" x14ac:dyDescent="0.2">
      <c r="A1004" s="266" t="s">
        <v>172</v>
      </c>
      <c r="B1004" s="267" t="s">
        <v>172</v>
      </c>
      <c r="C1004" s="268" t="s">
        <v>172</v>
      </c>
      <c r="D1004" s="98" t="s">
        <v>89</v>
      </c>
      <c r="E1004" s="54">
        <v>5000625600</v>
      </c>
      <c r="F1004" s="56">
        <v>24</v>
      </c>
      <c r="G1004" s="54" t="s">
        <v>26</v>
      </c>
      <c r="H1004" s="54" t="s">
        <v>84</v>
      </c>
      <c r="I1004" s="54">
        <v>20</v>
      </c>
      <c r="J1004" s="57">
        <v>563</v>
      </c>
      <c r="K1004" s="57">
        <v>559</v>
      </c>
      <c r="L1004" s="57">
        <v>537</v>
      </c>
      <c r="M1004" s="57">
        <v>430</v>
      </c>
      <c r="N1004" s="57">
        <v>375</v>
      </c>
      <c r="O1004" s="57">
        <v>320</v>
      </c>
      <c r="P1004" s="57">
        <v>314</v>
      </c>
      <c r="Q1004" s="57">
        <v>298</v>
      </c>
      <c r="R1004" s="57">
        <v>351</v>
      </c>
      <c r="S1004" s="57">
        <v>397</v>
      </c>
      <c r="T1004" s="57">
        <v>478</v>
      </c>
      <c r="U1004" s="57">
        <v>589</v>
      </c>
    </row>
    <row r="1005" spans="1:21" x14ac:dyDescent="0.2">
      <c r="A1005" s="266" t="s">
        <v>172</v>
      </c>
      <c r="B1005" s="267" t="s">
        <v>172</v>
      </c>
      <c r="C1005" s="268" t="s">
        <v>172</v>
      </c>
      <c r="D1005" s="98" t="s">
        <v>89</v>
      </c>
      <c r="E1005" s="54">
        <v>5000646424</v>
      </c>
      <c r="F1005" s="56">
        <v>24</v>
      </c>
      <c r="G1005" s="54" t="s">
        <v>26</v>
      </c>
      <c r="H1005" s="54" t="s">
        <v>84</v>
      </c>
      <c r="I1005" s="54">
        <v>20</v>
      </c>
      <c r="J1005" s="57">
        <v>443.43799999999999</v>
      </c>
      <c r="K1005" s="57">
        <v>414.95699999999999</v>
      </c>
      <c r="L1005" s="57">
        <v>596</v>
      </c>
      <c r="M1005" s="57">
        <v>505</v>
      </c>
      <c r="N1005" s="57">
        <v>348</v>
      </c>
      <c r="O1005" s="57">
        <v>232</v>
      </c>
      <c r="P1005" s="57">
        <v>219</v>
      </c>
      <c r="Q1005" s="57">
        <v>259</v>
      </c>
      <c r="R1005" s="57">
        <v>266</v>
      </c>
      <c r="S1005" s="57">
        <v>261</v>
      </c>
      <c r="T1005" s="57">
        <v>324</v>
      </c>
      <c r="U1005" s="57">
        <v>458</v>
      </c>
    </row>
    <row r="1006" spans="1:21" x14ac:dyDescent="0.2">
      <c r="A1006" s="266" t="s">
        <v>172</v>
      </c>
      <c r="B1006" s="267" t="s">
        <v>172</v>
      </c>
      <c r="C1006" s="268" t="s">
        <v>172</v>
      </c>
      <c r="D1006" s="98" t="s">
        <v>89</v>
      </c>
      <c r="E1006" s="54">
        <v>5000667087</v>
      </c>
      <c r="F1006" s="56">
        <v>24</v>
      </c>
      <c r="G1006" s="54" t="s">
        <v>19</v>
      </c>
      <c r="H1006" s="54" t="s">
        <v>84</v>
      </c>
      <c r="I1006" s="54">
        <v>20</v>
      </c>
      <c r="J1006" s="57">
        <v>120</v>
      </c>
      <c r="K1006" s="57">
        <v>110</v>
      </c>
      <c r="L1006" s="57">
        <v>110</v>
      </c>
      <c r="M1006" s="57">
        <v>90</v>
      </c>
      <c r="N1006" s="57">
        <v>70</v>
      </c>
      <c r="O1006" s="57">
        <v>70</v>
      </c>
      <c r="P1006" s="57">
        <v>70</v>
      </c>
      <c r="Q1006" s="57">
        <v>60</v>
      </c>
      <c r="R1006" s="57">
        <v>80</v>
      </c>
      <c r="S1006" s="57">
        <v>90</v>
      </c>
      <c r="T1006" s="57">
        <v>100</v>
      </c>
      <c r="U1006" s="57">
        <v>120</v>
      </c>
    </row>
    <row r="1007" spans="1:21" x14ac:dyDescent="0.2">
      <c r="A1007" s="266" t="s">
        <v>172</v>
      </c>
      <c r="B1007" s="267" t="s">
        <v>172</v>
      </c>
      <c r="C1007" s="268" t="s">
        <v>172</v>
      </c>
      <c r="D1007" s="98" t="s">
        <v>89</v>
      </c>
      <c r="E1007" s="54">
        <v>5000673356</v>
      </c>
      <c r="F1007" s="56">
        <v>24</v>
      </c>
      <c r="G1007" s="54" t="s">
        <v>26</v>
      </c>
      <c r="H1007" s="54" t="s">
        <v>84</v>
      </c>
      <c r="I1007" s="54">
        <v>20</v>
      </c>
      <c r="J1007" s="57">
        <v>827</v>
      </c>
      <c r="K1007" s="57">
        <v>786</v>
      </c>
      <c r="L1007" s="57">
        <v>733</v>
      </c>
      <c r="M1007" s="57">
        <v>595</v>
      </c>
      <c r="N1007" s="57">
        <v>530</v>
      </c>
      <c r="O1007" s="57">
        <v>453</v>
      </c>
      <c r="P1007" s="57">
        <v>470</v>
      </c>
      <c r="Q1007" s="57">
        <v>485</v>
      </c>
      <c r="R1007" s="57">
        <v>542</v>
      </c>
      <c r="S1007" s="57">
        <v>596</v>
      </c>
      <c r="T1007" s="57">
        <v>689</v>
      </c>
      <c r="U1007" s="57">
        <v>848</v>
      </c>
    </row>
    <row r="1008" spans="1:21" x14ac:dyDescent="0.2">
      <c r="A1008" s="266" t="s">
        <v>172</v>
      </c>
      <c r="B1008" s="267" t="s">
        <v>172</v>
      </c>
      <c r="C1008" s="268" t="s">
        <v>172</v>
      </c>
      <c r="D1008" s="98" t="s">
        <v>89</v>
      </c>
      <c r="E1008" s="54">
        <v>5000691095</v>
      </c>
      <c r="F1008" s="56">
        <v>24</v>
      </c>
      <c r="G1008" s="54" t="s">
        <v>26</v>
      </c>
      <c r="H1008" s="54" t="s">
        <v>84</v>
      </c>
      <c r="I1008" s="54">
        <v>20</v>
      </c>
      <c r="J1008" s="57">
        <v>4500</v>
      </c>
      <c r="K1008" s="57">
        <v>3900</v>
      </c>
      <c r="L1008" s="57">
        <v>3300</v>
      </c>
      <c r="M1008" s="57">
        <v>3600</v>
      </c>
      <c r="N1008" s="57">
        <v>3600</v>
      </c>
      <c r="O1008" s="57">
        <v>3000</v>
      </c>
      <c r="P1008" s="57">
        <v>3300</v>
      </c>
      <c r="Q1008" s="57">
        <v>3600</v>
      </c>
      <c r="R1008" s="57">
        <v>5100</v>
      </c>
      <c r="S1008" s="57">
        <v>4800</v>
      </c>
      <c r="T1008" s="57">
        <v>3900</v>
      </c>
      <c r="U1008" s="57">
        <v>4200</v>
      </c>
    </row>
    <row r="1009" spans="1:21" x14ac:dyDescent="0.2">
      <c r="A1009" s="266" t="s">
        <v>172</v>
      </c>
      <c r="B1009" s="267" t="s">
        <v>172</v>
      </c>
      <c r="C1009" s="268" t="s">
        <v>172</v>
      </c>
      <c r="D1009" s="98" t="s">
        <v>89</v>
      </c>
      <c r="E1009" s="54">
        <v>5000700184</v>
      </c>
      <c r="F1009" s="56">
        <v>24</v>
      </c>
      <c r="G1009" s="54" t="s">
        <v>26</v>
      </c>
      <c r="H1009" s="54" t="s">
        <v>84</v>
      </c>
      <c r="I1009" s="54">
        <v>20</v>
      </c>
      <c r="J1009" s="57">
        <v>3900</v>
      </c>
      <c r="K1009" s="57">
        <v>3340</v>
      </c>
      <c r="L1009" s="57">
        <v>2460</v>
      </c>
      <c r="M1009" s="57">
        <v>1400</v>
      </c>
      <c r="N1009" s="57">
        <v>1030</v>
      </c>
      <c r="O1009" s="57">
        <v>1090</v>
      </c>
      <c r="P1009" s="57">
        <v>820</v>
      </c>
      <c r="Q1009" s="57">
        <v>780</v>
      </c>
      <c r="R1009" s="57">
        <v>950</v>
      </c>
      <c r="S1009" s="57">
        <v>1180</v>
      </c>
      <c r="T1009" s="57">
        <v>3330</v>
      </c>
      <c r="U1009" s="57">
        <v>3010</v>
      </c>
    </row>
    <row r="1010" spans="1:21" x14ac:dyDescent="0.2">
      <c r="A1010" s="266" t="s">
        <v>172</v>
      </c>
      <c r="B1010" s="267" t="s">
        <v>172</v>
      </c>
      <c r="C1010" s="268" t="s">
        <v>172</v>
      </c>
      <c r="D1010" s="98" t="s">
        <v>89</v>
      </c>
      <c r="E1010" s="54">
        <v>5000703228</v>
      </c>
      <c r="F1010" s="56">
        <v>24</v>
      </c>
      <c r="G1010" s="54" t="s">
        <v>19</v>
      </c>
      <c r="H1010" s="54" t="s">
        <v>84</v>
      </c>
      <c r="I1010" s="54">
        <v>20</v>
      </c>
      <c r="J1010" s="57">
        <v>285</v>
      </c>
      <c r="K1010" s="57">
        <v>259</v>
      </c>
      <c r="L1010" s="57">
        <v>239</v>
      </c>
      <c r="M1010" s="57">
        <v>197</v>
      </c>
      <c r="N1010" s="57">
        <v>166</v>
      </c>
      <c r="O1010" s="57">
        <v>168</v>
      </c>
      <c r="P1010" s="57">
        <v>163</v>
      </c>
      <c r="Q1010" s="57">
        <v>186</v>
      </c>
      <c r="R1010" s="57">
        <v>231</v>
      </c>
      <c r="S1010" s="57">
        <v>257</v>
      </c>
      <c r="T1010" s="57">
        <v>314</v>
      </c>
      <c r="U1010" s="57">
        <v>293</v>
      </c>
    </row>
    <row r="1011" spans="1:21" x14ac:dyDescent="0.2">
      <c r="A1011" s="266" t="s">
        <v>172</v>
      </c>
      <c r="B1011" s="267" t="s">
        <v>172</v>
      </c>
      <c r="C1011" s="268" t="s">
        <v>172</v>
      </c>
      <c r="D1011" s="98" t="s">
        <v>89</v>
      </c>
      <c r="E1011" s="54">
        <v>5000724836</v>
      </c>
      <c r="F1011" s="56">
        <v>24</v>
      </c>
      <c r="G1011" s="54" t="s">
        <v>26</v>
      </c>
      <c r="H1011" s="54" t="s">
        <v>84</v>
      </c>
      <c r="I1011" s="54">
        <v>20</v>
      </c>
      <c r="J1011" s="57">
        <v>640</v>
      </c>
      <c r="K1011" s="57">
        <v>550</v>
      </c>
      <c r="L1011" s="57">
        <v>500</v>
      </c>
      <c r="M1011" s="57">
        <v>440</v>
      </c>
      <c r="N1011" s="57">
        <v>410</v>
      </c>
      <c r="O1011" s="57">
        <v>320</v>
      </c>
      <c r="P1011" s="57">
        <v>290</v>
      </c>
      <c r="Q1011" s="57">
        <v>330</v>
      </c>
      <c r="R1011" s="57">
        <v>370</v>
      </c>
      <c r="S1011" s="57">
        <v>450</v>
      </c>
      <c r="T1011" s="57">
        <v>458</v>
      </c>
      <c r="U1011" s="57">
        <v>560</v>
      </c>
    </row>
    <row r="1012" spans="1:21" x14ac:dyDescent="0.2">
      <c r="A1012" s="266" t="s">
        <v>172</v>
      </c>
      <c r="B1012" s="267" t="s">
        <v>172</v>
      </c>
      <c r="C1012" s="268" t="s">
        <v>172</v>
      </c>
      <c r="D1012" s="98" t="s">
        <v>89</v>
      </c>
      <c r="E1012" s="54">
        <v>5000734934</v>
      </c>
      <c r="F1012" s="55">
        <v>25</v>
      </c>
      <c r="G1012" s="54" t="s">
        <v>25</v>
      </c>
      <c r="H1012" s="54" t="s">
        <v>84</v>
      </c>
      <c r="I1012" s="54">
        <v>20</v>
      </c>
      <c r="J1012" s="57">
        <v>66240</v>
      </c>
      <c r="K1012" s="57">
        <v>67200</v>
      </c>
      <c r="L1012" s="57">
        <v>72240</v>
      </c>
      <c r="M1012" s="57">
        <v>63960</v>
      </c>
      <c r="N1012" s="57">
        <v>65040</v>
      </c>
      <c r="O1012" s="57">
        <v>59760</v>
      </c>
      <c r="P1012" s="57">
        <v>74280</v>
      </c>
      <c r="Q1012" s="57">
        <v>71280</v>
      </c>
      <c r="R1012" s="57">
        <v>79680</v>
      </c>
      <c r="S1012" s="57">
        <v>67680</v>
      </c>
      <c r="T1012" s="57">
        <v>60360</v>
      </c>
      <c r="U1012" s="57">
        <v>70080</v>
      </c>
    </row>
    <row r="1013" spans="1:21" x14ac:dyDescent="0.2">
      <c r="A1013" s="266" t="s">
        <v>172</v>
      </c>
      <c r="B1013" s="267" t="s">
        <v>172</v>
      </c>
      <c r="C1013" s="268" t="s">
        <v>172</v>
      </c>
      <c r="D1013" s="98" t="s">
        <v>89</v>
      </c>
      <c r="E1013" s="54">
        <v>5000754992</v>
      </c>
      <c r="F1013" s="56">
        <v>24</v>
      </c>
      <c r="G1013" s="54" t="s">
        <v>26</v>
      </c>
      <c r="H1013" s="54" t="s">
        <v>84</v>
      </c>
      <c r="I1013" s="54">
        <v>20</v>
      </c>
      <c r="J1013" s="57">
        <v>685</v>
      </c>
      <c r="K1013" s="57">
        <v>610</v>
      </c>
      <c r="L1013" s="57">
        <v>544</v>
      </c>
      <c r="M1013" s="57">
        <v>440</v>
      </c>
      <c r="N1013" s="57">
        <v>341</v>
      </c>
      <c r="O1013" s="57">
        <v>340</v>
      </c>
      <c r="P1013" s="57">
        <v>322</v>
      </c>
      <c r="Q1013" s="57">
        <v>360</v>
      </c>
      <c r="R1013" s="57">
        <v>447</v>
      </c>
      <c r="S1013" s="57">
        <v>509</v>
      </c>
      <c r="T1013" s="57">
        <v>600</v>
      </c>
      <c r="U1013" s="57">
        <v>576</v>
      </c>
    </row>
    <row r="1014" spans="1:21" x14ac:dyDescent="0.2">
      <c r="A1014" s="266" t="s">
        <v>172</v>
      </c>
      <c r="B1014" s="267" t="s">
        <v>172</v>
      </c>
      <c r="C1014" s="268" t="s">
        <v>172</v>
      </c>
      <c r="D1014" s="98" t="s">
        <v>89</v>
      </c>
      <c r="E1014" s="54">
        <v>5000765669</v>
      </c>
      <c r="F1014" s="56">
        <v>24</v>
      </c>
      <c r="G1014" s="54" t="s">
        <v>26</v>
      </c>
      <c r="H1014" s="54" t="s">
        <v>84</v>
      </c>
      <c r="I1014" s="54">
        <v>20</v>
      </c>
      <c r="J1014" s="57">
        <v>397</v>
      </c>
      <c r="K1014" s="57">
        <v>401</v>
      </c>
      <c r="L1014" s="57">
        <v>394</v>
      </c>
      <c r="M1014" s="57">
        <v>324</v>
      </c>
      <c r="N1014" s="57">
        <v>147</v>
      </c>
      <c r="O1014" s="57">
        <v>68</v>
      </c>
      <c r="P1014" s="57">
        <v>70</v>
      </c>
      <c r="Q1014" s="57">
        <v>41</v>
      </c>
      <c r="R1014" s="57">
        <v>49</v>
      </c>
      <c r="S1014" s="57">
        <v>80</v>
      </c>
      <c r="T1014" s="57">
        <v>210</v>
      </c>
      <c r="U1014" s="57">
        <v>295</v>
      </c>
    </row>
    <row r="1015" spans="1:21" x14ac:dyDescent="0.2">
      <c r="A1015" s="266" t="s">
        <v>172</v>
      </c>
      <c r="B1015" s="267" t="s">
        <v>172</v>
      </c>
      <c r="C1015" s="268" t="s">
        <v>172</v>
      </c>
      <c r="D1015" s="98" t="s">
        <v>89</v>
      </c>
      <c r="E1015" s="54">
        <v>5000779532</v>
      </c>
      <c r="F1015" s="55">
        <v>25</v>
      </c>
      <c r="G1015" s="54" t="s">
        <v>25</v>
      </c>
      <c r="H1015" s="54" t="s">
        <v>84</v>
      </c>
      <c r="I1015" s="54">
        <v>20</v>
      </c>
      <c r="J1015" s="57">
        <v>13289.531999999999</v>
      </c>
      <c r="K1015" s="57">
        <v>11899.103999999999</v>
      </c>
      <c r="L1015" s="57">
        <v>13432.776</v>
      </c>
      <c r="M1015" s="57">
        <v>11832.216</v>
      </c>
      <c r="N1015" s="57">
        <v>11404.152</v>
      </c>
      <c r="O1015" s="57">
        <v>14281.031999999999</v>
      </c>
      <c r="P1015" s="57">
        <v>29918.376</v>
      </c>
      <c r="Q1015" s="57"/>
      <c r="R1015" s="57">
        <v>12027.036</v>
      </c>
      <c r="S1015" s="57">
        <v>13151.304</v>
      </c>
      <c r="T1015" s="57">
        <v>13129.608</v>
      </c>
      <c r="U1015" s="57">
        <v>13698.324000000001</v>
      </c>
    </row>
    <row r="1016" spans="1:21" x14ac:dyDescent="0.2">
      <c r="A1016" s="266" t="s">
        <v>172</v>
      </c>
      <c r="B1016" s="267" t="s">
        <v>172</v>
      </c>
      <c r="C1016" s="268" t="s">
        <v>172</v>
      </c>
      <c r="D1016" s="98" t="s">
        <v>89</v>
      </c>
      <c r="E1016" s="54">
        <v>5000782475</v>
      </c>
      <c r="F1016" s="55">
        <v>25</v>
      </c>
      <c r="G1016" s="54" t="s">
        <v>25</v>
      </c>
      <c r="H1016" s="54" t="s">
        <v>84</v>
      </c>
      <c r="I1016" s="54">
        <v>20</v>
      </c>
      <c r="J1016" s="57">
        <v>24560</v>
      </c>
      <c r="K1016" s="57">
        <v>17880</v>
      </c>
      <c r="L1016" s="57">
        <v>21360</v>
      </c>
      <c r="M1016" s="57">
        <v>21320</v>
      </c>
      <c r="N1016" s="57">
        <v>21840</v>
      </c>
      <c r="O1016" s="57">
        <v>29520</v>
      </c>
      <c r="P1016" s="57">
        <v>34680</v>
      </c>
      <c r="Q1016" s="57">
        <v>36840</v>
      </c>
      <c r="R1016" s="57">
        <v>29760</v>
      </c>
      <c r="S1016" s="57">
        <v>21880</v>
      </c>
      <c r="T1016" s="57">
        <v>24600</v>
      </c>
      <c r="U1016" s="57">
        <v>21920</v>
      </c>
    </row>
    <row r="1017" spans="1:21" x14ac:dyDescent="0.2">
      <c r="A1017" s="266" t="s">
        <v>172</v>
      </c>
      <c r="B1017" s="267" t="s">
        <v>172</v>
      </c>
      <c r="C1017" s="268" t="s">
        <v>172</v>
      </c>
      <c r="D1017" s="98" t="s">
        <v>89</v>
      </c>
      <c r="E1017" s="54">
        <v>5000789530</v>
      </c>
      <c r="F1017" s="56">
        <v>24</v>
      </c>
      <c r="G1017" s="54" t="s">
        <v>26</v>
      </c>
      <c r="H1017" s="54" t="s">
        <v>84</v>
      </c>
      <c r="I1017" s="54">
        <v>20</v>
      </c>
      <c r="J1017" s="57">
        <v>115</v>
      </c>
      <c r="K1017" s="57">
        <v>101</v>
      </c>
      <c r="L1017" s="57">
        <v>93</v>
      </c>
      <c r="M1017" s="57">
        <v>76</v>
      </c>
      <c r="N1017" s="57">
        <v>68</v>
      </c>
      <c r="O1017" s="57">
        <v>70</v>
      </c>
      <c r="P1017" s="57">
        <v>65</v>
      </c>
      <c r="Q1017" s="57">
        <v>72</v>
      </c>
      <c r="R1017" s="57">
        <v>87</v>
      </c>
      <c r="S1017" s="57">
        <v>101</v>
      </c>
      <c r="T1017" s="57">
        <v>133</v>
      </c>
      <c r="U1017" s="57">
        <v>142</v>
      </c>
    </row>
    <row r="1018" spans="1:21" x14ac:dyDescent="0.2">
      <c r="A1018" s="266" t="s">
        <v>172</v>
      </c>
      <c r="B1018" s="267" t="s">
        <v>172</v>
      </c>
      <c r="C1018" s="268" t="s">
        <v>172</v>
      </c>
      <c r="D1018" s="98" t="s">
        <v>89</v>
      </c>
      <c r="E1018" s="54">
        <v>5000793746</v>
      </c>
      <c r="F1018" s="56">
        <v>24</v>
      </c>
      <c r="G1018" s="54" t="s">
        <v>19</v>
      </c>
      <c r="H1018" s="54" t="s">
        <v>84</v>
      </c>
      <c r="I1018" s="54">
        <v>20</v>
      </c>
      <c r="J1018" s="57">
        <v>1075</v>
      </c>
      <c r="K1018" s="57">
        <v>971</v>
      </c>
      <c r="L1018" s="57">
        <v>904</v>
      </c>
      <c r="M1018" s="57">
        <v>744</v>
      </c>
      <c r="N1018" s="57">
        <v>632</v>
      </c>
      <c r="O1018" s="57">
        <v>586</v>
      </c>
      <c r="P1018" s="57">
        <v>563</v>
      </c>
      <c r="Q1018" s="57">
        <v>649</v>
      </c>
      <c r="R1018" s="57">
        <v>832</v>
      </c>
      <c r="S1018" s="57">
        <v>930</v>
      </c>
      <c r="T1018" s="57">
        <v>1184</v>
      </c>
      <c r="U1018" s="57">
        <v>1117</v>
      </c>
    </row>
    <row r="1019" spans="1:21" x14ac:dyDescent="0.2">
      <c r="A1019" s="266" t="s">
        <v>172</v>
      </c>
      <c r="B1019" s="267" t="s">
        <v>172</v>
      </c>
      <c r="C1019" s="268" t="s">
        <v>172</v>
      </c>
      <c r="D1019" s="98" t="s">
        <v>89</v>
      </c>
      <c r="E1019" s="54">
        <v>5000842700</v>
      </c>
      <c r="F1019" s="56">
        <v>24</v>
      </c>
      <c r="G1019" s="54" t="s">
        <v>26</v>
      </c>
      <c r="H1019" s="54" t="s">
        <v>84</v>
      </c>
      <c r="I1019" s="54">
        <v>20</v>
      </c>
      <c r="J1019" s="57">
        <v>584</v>
      </c>
      <c r="K1019" s="57">
        <v>516</v>
      </c>
      <c r="L1019" s="57">
        <v>481</v>
      </c>
      <c r="M1019" s="57">
        <v>396</v>
      </c>
      <c r="N1019" s="57">
        <v>349</v>
      </c>
      <c r="O1019" s="57">
        <v>349</v>
      </c>
      <c r="P1019" s="57">
        <v>333</v>
      </c>
      <c r="Q1019" s="57">
        <v>366</v>
      </c>
      <c r="R1019" s="57">
        <v>447</v>
      </c>
      <c r="S1019" s="57">
        <v>502</v>
      </c>
      <c r="T1019" s="57">
        <v>611</v>
      </c>
      <c r="U1019" s="57">
        <v>574</v>
      </c>
    </row>
    <row r="1020" spans="1:21" x14ac:dyDescent="0.2">
      <c r="A1020" s="266" t="s">
        <v>172</v>
      </c>
      <c r="B1020" s="267" t="s">
        <v>172</v>
      </c>
      <c r="C1020" s="268" t="s">
        <v>172</v>
      </c>
      <c r="D1020" s="98" t="s">
        <v>89</v>
      </c>
      <c r="E1020" s="54">
        <v>5000849240</v>
      </c>
      <c r="F1020" s="56">
        <v>24</v>
      </c>
      <c r="G1020" s="54" t="s">
        <v>26</v>
      </c>
      <c r="H1020" s="54" t="s">
        <v>84</v>
      </c>
      <c r="I1020" s="54">
        <v>20</v>
      </c>
      <c r="J1020" s="57">
        <v>140</v>
      </c>
      <c r="K1020" s="57">
        <v>120</v>
      </c>
      <c r="L1020" s="57">
        <v>110</v>
      </c>
      <c r="M1020" s="57">
        <v>90</v>
      </c>
      <c r="N1020" s="57">
        <v>80</v>
      </c>
      <c r="O1020" s="57">
        <v>80</v>
      </c>
      <c r="P1020" s="57">
        <v>70</v>
      </c>
      <c r="Q1020" s="57">
        <v>90</v>
      </c>
      <c r="R1020" s="57">
        <v>96</v>
      </c>
      <c r="S1020" s="57">
        <v>101</v>
      </c>
      <c r="T1020" s="57">
        <v>126</v>
      </c>
      <c r="U1020" s="57">
        <v>118</v>
      </c>
    </row>
    <row r="1021" spans="1:21" x14ac:dyDescent="0.2">
      <c r="A1021" s="266" t="s">
        <v>172</v>
      </c>
      <c r="B1021" s="267" t="s">
        <v>172</v>
      </c>
      <c r="C1021" s="268" t="s">
        <v>172</v>
      </c>
      <c r="D1021" s="98" t="s">
        <v>89</v>
      </c>
      <c r="E1021" s="54">
        <v>5000868698</v>
      </c>
      <c r="F1021" s="56">
        <v>24</v>
      </c>
      <c r="G1021" s="54" t="s">
        <v>19</v>
      </c>
      <c r="H1021" s="54" t="s">
        <v>84</v>
      </c>
      <c r="I1021" s="54">
        <v>20</v>
      </c>
      <c r="J1021" s="57">
        <v>160</v>
      </c>
      <c r="K1021" s="57">
        <v>160</v>
      </c>
      <c r="L1021" s="57">
        <v>160</v>
      </c>
      <c r="M1021" s="57">
        <v>120</v>
      </c>
      <c r="N1021" s="57">
        <v>120</v>
      </c>
      <c r="O1021" s="57">
        <v>100</v>
      </c>
      <c r="P1021" s="57">
        <v>100</v>
      </c>
      <c r="Q1021" s="57">
        <v>100</v>
      </c>
      <c r="R1021" s="57">
        <v>110</v>
      </c>
      <c r="S1021" s="57">
        <v>130</v>
      </c>
      <c r="T1021" s="57">
        <v>150</v>
      </c>
      <c r="U1021" s="57">
        <v>177</v>
      </c>
    </row>
    <row r="1022" spans="1:21" x14ac:dyDescent="0.2">
      <c r="A1022" s="266" t="s">
        <v>172</v>
      </c>
      <c r="B1022" s="267" t="s">
        <v>172</v>
      </c>
      <c r="C1022" s="268" t="s">
        <v>172</v>
      </c>
      <c r="D1022" s="98" t="s">
        <v>89</v>
      </c>
      <c r="E1022" s="54">
        <v>5000878606</v>
      </c>
      <c r="F1022" s="56">
        <v>24</v>
      </c>
      <c r="G1022" s="54" t="s">
        <v>26</v>
      </c>
      <c r="H1022" s="54" t="s">
        <v>84</v>
      </c>
      <c r="I1022" s="54">
        <v>20</v>
      </c>
      <c r="J1022" s="57">
        <v>450</v>
      </c>
      <c r="K1022" s="57">
        <v>480</v>
      </c>
      <c r="L1022" s="57">
        <v>490</v>
      </c>
      <c r="M1022" s="57">
        <v>450</v>
      </c>
      <c r="N1022" s="57">
        <v>500</v>
      </c>
      <c r="O1022" s="57">
        <v>470</v>
      </c>
      <c r="P1022" s="57">
        <v>520</v>
      </c>
      <c r="Q1022" s="57">
        <v>490</v>
      </c>
      <c r="R1022" s="57">
        <v>530</v>
      </c>
      <c r="S1022" s="57">
        <v>490</v>
      </c>
      <c r="T1022" s="57">
        <v>480</v>
      </c>
      <c r="U1022" s="57">
        <v>547</v>
      </c>
    </row>
    <row r="1023" spans="1:21" x14ac:dyDescent="0.2">
      <c r="A1023" s="266" t="s">
        <v>172</v>
      </c>
      <c r="B1023" s="267" t="s">
        <v>172</v>
      </c>
      <c r="C1023" s="268" t="s">
        <v>172</v>
      </c>
      <c r="D1023" s="98" t="s">
        <v>89</v>
      </c>
      <c r="E1023" s="54">
        <v>5000883723</v>
      </c>
      <c r="F1023" s="56">
        <v>24</v>
      </c>
      <c r="G1023" s="54" t="s">
        <v>26</v>
      </c>
      <c r="H1023" s="54" t="s">
        <v>84</v>
      </c>
      <c r="I1023" s="54">
        <v>20</v>
      </c>
      <c r="J1023" s="57">
        <v>650</v>
      </c>
      <c r="K1023" s="57">
        <v>658</v>
      </c>
      <c r="L1023" s="57">
        <v>720</v>
      </c>
      <c r="M1023" s="57">
        <v>636</v>
      </c>
      <c r="N1023" s="57">
        <v>612</v>
      </c>
      <c r="O1023" s="57">
        <v>611</v>
      </c>
      <c r="P1023" s="57">
        <v>712</v>
      </c>
      <c r="Q1023" s="57">
        <v>724</v>
      </c>
      <c r="R1023" s="57">
        <v>769</v>
      </c>
      <c r="S1023" s="57">
        <v>703</v>
      </c>
      <c r="T1023" s="57">
        <v>736</v>
      </c>
      <c r="U1023" s="57">
        <v>773</v>
      </c>
    </row>
    <row r="1024" spans="1:21" x14ac:dyDescent="0.2">
      <c r="A1024" s="266" t="s">
        <v>172</v>
      </c>
      <c r="B1024" s="267" t="s">
        <v>172</v>
      </c>
      <c r="C1024" s="268" t="s">
        <v>172</v>
      </c>
      <c r="D1024" s="98" t="s">
        <v>89</v>
      </c>
      <c r="E1024" s="54">
        <v>5000884093</v>
      </c>
      <c r="F1024" s="56">
        <v>24</v>
      </c>
      <c r="G1024" s="54" t="s">
        <v>19</v>
      </c>
      <c r="H1024" s="54" t="s">
        <v>84</v>
      </c>
      <c r="I1024" s="54">
        <v>20</v>
      </c>
      <c r="J1024" s="57">
        <v>1539</v>
      </c>
      <c r="K1024" s="57">
        <v>1376</v>
      </c>
      <c r="L1024" s="57">
        <v>1273</v>
      </c>
      <c r="M1024" s="57">
        <v>1041</v>
      </c>
      <c r="N1024" s="57">
        <v>898</v>
      </c>
      <c r="O1024" s="57">
        <v>871</v>
      </c>
      <c r="P1024" s="57">
        <v>860</v>
      </c>
      <c r="Q1024" s="57">
        <v>971</v>
      </c>
      <c r="R1024" s="57">
        <v>1204</v>
      </c>
      <c r="S1024" s="57">
        <v>1336</v>
      </c>
      <c r="T1024" s="57">
        <v>1659</v>
      </c>
      <c r="U1024" s="57">
        <v>1543</v>
      </c>
    </row>
    <row r="1025" spans="1:21" x14ac:dyDescent="0.2">
      <c r="A1025" s="266" t="s">
        <v>172</v>
      </c>
      <c r="B1025" s="267" t="s">
        <v>172</v>
      </c>
      <c r="C1025" s="268" t="s">
        <v>172</v>
      </c>
      <c r="D1025" s="98" t="s">
        <v>89</v>
      </c>
      <c r="E1025" s="54">
        <v>5000885227</v>
      </c>
      <c r="F1025" s="56">
        <v>24</v>
      </c>
      <c r="G1025" s="54" t="s">
        <v>26</v>
      </c>
      <c r="H1025" s="54" t="s">
        <v>84</v>
      </c>
      <c r="I1025" s="54">
        <v>20</v>
      </c>
      <c r="J1025" s="57">
        <v>640</v>
      </c>
      <c r="K1025" s="57">
        <v>640</v>
      </c>
      <c r="L1025" s="57">
        <v>580</v>
      </c>
      <c r="M1025" s="57">
        <v>530</v>
      </c>
      <c r="N1025" s="57">
        <v>540</v>
      </c>
      <c r="O1025" s="57">
        <v>640</v>
      </c>
      <c r="P1025" s="57">
        <v>670</v>
      </c>
      <c r="Q1025" s="57">
        <v>630</v>
      </c>
      <c r="R1025" s="57">
        <v>710</v>
      </c>
      <c r="S1025" s="57">
        <v>770</v>
      </c>
      <c r="T1025" s="57">
        <v>770</v>
      </c>
      <c r="U1025" s="57">
        <v>885</v>
      </c>
    </row>
    <row r="1026" spans="1:21" x14ac:dyDescent="0.2">
      <c r="A1026" s="266" t="s">
        <v>172</v>
      </c>
      <c r="B1026" s="267" t="s">
        <v>172</v>
      </c>
      <c r="C1026" s="268" t="s">
        <v>172</v>
      </c>
      <c r="D1026" s="98" t="s">
        <v>89</v>
      </c>
      <c r="E1026" s="54">
        <v>5000944703</v>
      </c>
      <c r="F1026" s="56">
        <v>24</v>
      </c>
      <c r="G1026" s="54" t="s">
        <v>26</v>
      </c>
      <c r="H1026" s="54" t="s">
        <v>84</v>
      </c>
      <c r="I1026" s="54">
        <v>20</v>
      </c>
      <c r="J1026" s="57">
        <v>907</v>
      </c>
      <c r="K1026" s="57">
        <v>820</v>
      </c>
      <c r="L1026" s="57">
        <v>760</v>
      </c>
      <c r="M1026" s="57">
        <v>677</v>
      </c>
      <c r="N1026" s="57">
        <v>575</v>
      </c>
      <c r="O1026" s="57">
        <v>571</v>
      </c>
      <c r="P1026" s="57">
        <v>557</v>
      </c>
      <c r="Q1026" s="57">
        <v>617</v>
      </c>
      <c r="R1026" s="57">
        <v>754</v>
      </c>
      <c r="S1026" s="57">
        <v>794</v>
      </c>
      <c r="T1026" s="57">
        <v>964</v>
      </c>
      <c r="U1026" s="57">
        <v>860</v>
      </c>
    </row>
    <row r="1027" spans="1:21" x14ac:dyDescent="0.2">
      <c r="A1027" s="266" t="s">
        <v>172</v>
      </c>
      <c r="B1027" s="267" t="s">
        <v>172</v>
      </c>
      <c r="C1027" s="268" t="s">
        <v>172</v>
      </c>
      <c r="D1027" s="98" t="s">
        <v>89</v>
      </c>
      <c r="E1027" s="54">
        <v>5000945765</v>
      </c>
      <c r="F1027" s="56">
        <v>24</v>
      </c>
      <c r="G1027" s="54" t="s">
        <v>26</v>
      </c>
      <c r="H1027" s="54" t="s">
        <v>84</v>
      </c>
      <c r="I1027" s="54">
        <v>20</v>
      </c>
      <c r="J1027" s="57">
        <v>1821</v>
      </c>
      <c r="K1027" s="57">
        <v>1644</v>
      </c>
      <c r="L1027" s="57">
        <v>1562</v>
      </c>
      <c r="M1027" s="57">
        <v>1315</v>
      </c>
      <c r="N1027" s="57">
        <v>1103</v>
      </c>
      <c r="O1027" s="57">
        <v>1100</v>
      </c>
      <c r="P1027" s="57">
        <v>1066</v>
      </c>
      <c r="Q1027" s="57">
        <v>1208</v>
      </c>
      <c r="R1027" s="57">
        <v>1496</v>
      </c>
      <c r="S1027" s="57">
        <v>1610</v>
      </c>
      <c r="T1027" s="57">
        <v>2001</v>
      </c>
      <c r="U1027" s="57">
        <v>1844</v>
      </c>
    </row>
    <row r="1028" spans="1:21" x14ac:dyDescent="0.2">
      <c r="A1028" s="266" t="s">
        <v>172</v>
      </c>
      <c r="B1028" s="267" t="s">
        <v>172</v>
      </c>
      <c r="C1028" s="268" t="s">
        <v>172</v>
      </c>
      <c r="D1028" s="98" t="s">
        <v>89</v>
      </c>
      <c r="E1028" s="54">
        <v>5000952891</v>
      </c>
      <c r="F1028" s="56">
        <v>24</v>
      </c>
      <c r="G1028" s="54" t="s">
        <v>26</v>
      </c>
      <c r="H1028" s="54" t="s">
        <v>84</v>
      </c>
      <c r="I1028" s="54">
        <v>20</v>
      </c>
      <c r="J1028" s="57">
        <v>3920</v>
      </c>
      <c r="K1028" s="57">
        <v>3680</v>
      </c>
      <c r="L1028" s="57">
        <v>4040</v>
      </c>
      <c r="M1028" s="57">
        <v>5280</v>
      </c>
      <c r="N1028" s="57">
        <v>5000</v>
      </c>
      <c r="O1028" s="57">
        <v>5000</v>
      </c>
      <c r="P1028" s="57">
        <v>5360</v>
      </c>
      <c r="Q1028" s="57">
        <v>6040</v>
      </c>
      <c r="R1028" s="57">
        <v>5240</v>
      </c>
      <c r="S1028" s="57">
        <v>4960</v>
      </c>
      <c r="T1028" s="57">
        <v>5240</v>
      </c>
      <c r="U1028" s="57">
        <v>6440</v>
      </c>
    </row>
    <row r="1029" spans="1:21" x14ac:dyDescent="0.2">
      <c r="A1029" s="266" t="s">
        <v>172</v>
      </c>
      <c r="B1029" s="267" t="s">
        <v>172</v>
      </c>
      <c r="C1029" s="268" t="s">
        <v>172</v>
      </c>
      <c r="D1029" s="98" t="s">
        <v>89</v>
      </c>
      <c r="E1029" s="54">
        <v>5000957819</v>
      </c>
      <c r="F1029" s="56">
        <v>24</v>
      </c>
      <c r="G1029" s="54" t="s">
        <v>26</v>
      </c>
      <c r="H1029" s="54" t="s">
        <v>84</v>
      </c>
      <c r="I1029" s="54">
        <v>20</v>
      </c>
      <c r="J1029" s="57">
        <v>1440</v>
      </c>
      <c r="K1029" s="57">
        <v>1460</v>
      </c>
      <c r="L1029" s="57">
        <v>1360</v>
      </c>
      <c r="M1029" s="57">
        <v>1120</v>
      </c>
      <c r="N1029" s="57">
        <v>1030</v>
      </c>
      <c r="O1029" s="57">
        <v>970</v>
      </c>
      <c r="P1029" s="57">
        <v>990</v>
      </c>
      <c r="Q1029" s="57">
        <v>990</v>
      </c>
      <c r="R1029" s="57">
        <v>1220</v>
      </c>
      <c r="S1029" s="57">
        <v>1340</v>
      </c>
      <c r="T1029" s="57">
        <v>1280</v>
      </c>
      <c r="U1029" s="57">
        <v>1450</v>
      </c>
    </row>
    <row r="1030" spans="1:21" x14ac:dyDescent="0.2">
      <c r="A1030" s="266" t="s">
        <v>172</v>
      </c>
      <c r="B1030" s="267" t="s">
        <v>172</v>
      </c>
      <c r="C1030" s="268" t="s">
        <v>172</v>
      </c>
      <c r="D1030" s="98" t="s">
        <v>89</v>
      </c>
      <c r="E1030" s="54">
        <v>5000985936</v>
      </c>
      <c r="F1030" s="56">
        <v>24</v>
      </c>
      <c r="G1030" s="54" t="s">
        <v>26</v>
      </c>
      <c r="H1030" s="54" t="s">
        <v>84</v>
      </c>
      <c r="I1030" s="54">
        <v>20</v>
      </c>
      <c r="J1030" s="57">
        <v>147</v>
      </c>
      <c r="K1030" s="57">
        <v>130</v>
      </c>
      <c r="L1030" s="57">
        <v>121</v>
      </c>
      <c r="M1030" s="57">
        <v>101</v>
      </c>
      <c r="N1030" s="57">
        <v>85</v>
      </c>
      <c r="O1030" s="57">
        <v>82</v>
      </c>
      <c r="P1030" s="57">
        <v>80</v>
      </c>
      <c r="Q1030" s="57">
        <v>92</v>
      </c>
      <c r="R1030" s="57">
        <v>115</v>
      </c>
      <c r="S1030" s="57">
        <v>129</v>
      </c>
      <c r="T1030" s="57">
        <v>159</v>
      </c>
      <c r="U1030" s="57">
        <v>148</v>
      </c>
    </row>
    <row r="1031" spans="1:21" x14ac:dyDescent="0.2">
      <c r="A1031" s="266" t="s">
        <v>172</v>
      </c>
      <c r="B1031" s="267" t="s">
        <v>172</v>
      </c>
      <c r="C1031" s="268" t="s">
        <v>172</v>
      </c>
      <c r="D1031" s="98" t="s">
        <v>89</v>
      </c>
      <c r="E1031" s="54">
        <v>5000986766</v>
      </c>
      <c r="F1031" s="56">
        <v>24</v>
      </c>
      <c r="G1031" s="54" t="s">
        <v>26</v>
      </c>
      <c r="H1031" s="54" t="s">
        <v>84</v>
      </c>
      <c r="I1031" s="54">
        <v>20</v>
      </c>
      <c r="J1031" s="57">
        <v>1397</v>
      </c>
      <c r="K1031" s="57">
        <v>1189</v>
      </c>
      <c r="L1031" s="57">
        <v>1108</v>
      </c>
      <c r="M1031" s="57">
        <v>1086</v>
      </c>
      <c r="N1031" s="57">
        <v>804</v>
      </c>
      <c r="O1031" s="57">
        <v>773</v>
      </c>
      <c r="P1031" s="57">
        <v>809</v>
      </c>
      <c r="Q1031" s="57">
        <v>950</v>
      </c>
      <c r="R1031" s="57">
        <v>1116</v>
      </c>
      <c r="S1031" s="57">
        <v>1150</v>
      </c>
      <c r="T1031" s="57">
        <v>1441</v>
      </c>
      <c r="U1031" s="57">
        <v>1310</v>
      </c>
    </row>
    <row r="1032" spans="1:21" x14ac:dyDescent="0.2">
      <c r="A1032" s="266" t="s">
        <v>172</v>
      </c>
      <c r="B1032" s="267" t="s">
        <v>172</v>
      </c>
      <c r="C1032" s="268" t="s">
        <v>172</v>
      </c>
      <c r="D1032" s="98" t="s">
        <v>89</v>
      </c>
      <c r="E1032" s="54">
        <v>5001000322</v>
      </c>
      <c r="F1032" s="56">
        <v>24</v>
      </c>
      <c r="G1032" s="54" t="s">
        <v>26</v>
      </c>
      <c r="H1032" s="54" t="s">
        <v>84</v>
      </c>
      <c r="I1032" s="54">
        <v>20</v>
      </c>
      <c r="J1032" s="57">
        <v>148</v>
      </c>
      <c r="K1032" s="57">
        <v>127</v>
      </c>
      <c r="L1032" s="57">
        <v>111</v>
      </c>
      <c r="M1032" s="57">
        <v>97</v>
      </c>
      <c r="N1032" s="57">
        <v>92</v>
      </c>
      <c r="O1032" s="57">
        <v>79</v>
      </c>
      <c r="P1032" s="57">
        <v>66</v>
      </c>
      <c r="Q1032" s="57">
        <v>66</v>
      </c>
      <c r="R1032" s="57">
        <v>68</v>
      </c>
      <c r="S1032" s="57">
        <v>84</v>
      </c>
      <c r="T1032" s="57">
        <v>97</v>
      </c>
      <c r="U1032" s="57">
        <v>120</v>
      </c>
    </row>
    <row r="1033" spans="1:21" x14ac:dyDescent="0.2">
      <c r="A1033" s="266" t="s">
        <v>172</v>
      </c>
      <c r="B1033" s="267" t="s">
        <v>172</v>
      </c>
      <c r="C1033" s="268" t="s">
        <v>172</v>
      </c>
      <c r="D1033" s="98" t="s">
        <v>89</v>
      </c>
      <c r="E1033" s="54">
        <v>5001018628</v>
      </c>
      <c r="F1033" s="56">
        <v>24</v>
      </c>
      <c r="G1033" s="54" t="s">
        <v>26</v>
      </c>
      <c r="H1033" s="54" t="s">
        <v>84</v>
      </c>
      <c r="I1033" s="54">
        <v>20</v>
      </c>
      <c r="J1033" s="57">
        <v>316</v>
      </c>
      <c r="K1033" s="57">
        <v>266</v>
      </c>
      <c r="L1033" s="57">
        <v>246</v>
      </c>
      <c r="M1033" s="57">
        <v>210</v>
      </c>
      <c r="N1033" s="57">
        <v>193</v>
      </c>
      <c r="O1033" s="57">
        <v>171</v>
      </c>
      <c r="P1033" s="57">
        <v>170</v>
      </c>
      <c r="Q1033" s="57">
        <v>159</v>
      </c>
      <c r="R1033" s="57">
        <v>187</v>
      </c>
      <c r="S1033" s="57">
        <v>161</v>
      </c>
      <c r="T1033" s="57">
        <v>154</v>
      </c>
      <c r="U1033" s="57">
        <v>191</v>
      </c>
    </row>
    <row r="1034" spans="1:21" x14ac:dyDescent="0.2">
      <c r="A1034" s="266" t="s">
        <v>172</v>
      </c>
      <c r="B1034" s="267" t="s">
        <v>172</v>
      </c>
      <c r="C1034" s="268" t="s">
        <v>172</v>
      </c>
      <c r="D1034" s="98" t="s">
        <v>89</v>
      </c>
      <c r="E1034" s="54">
        <v>5001039493</v>
      </c>
      <c r="F1034" s="56">
        <v>24</v>
      </c>
      <c r="G1034" s="54" t="s">
        <v>26</v>
      </c>
      <c r="H1034" s="54" t="s">
        <v>84</v>
      </c>
      <c r="I1034" s="54">
        <v>20</v>
      </c>
      <c r="J1034" s="57">
        <v>170</v>
      </c>
      <c r="K1034" s="57">
        <v>170</v>
      </c>
      <c r="L1034" s="57">
        <v>150</v>
      </c>
      <c r="M1034" s="57">
        <v>130</v>
      </c>
      <c r="N1034" s="57">
        <v>120</v>
      </c>
      <c r="O1034" s="57">
        <v>90</v>
      </c>
      <c r="P1034" s="57">
        <v>90</v>
      </c>
      <c r="Q1034" s="57">
        <v>100</v>
      </c>
      <c r="R1034" s="57">
        <v>110</v>
      </c>
      <c r="S1034" s="57">
        <v>120</v>
      </c>
      <c r="T1034" s="57">
        <v>150</v>
      </c>
      <c r="U1034" s="57">
        <v>180</v>
      </c>
    </row>
    <row r="1035" spans="1:21" x14ac:dyDescent="0.2">
      <c r="A1035" s="266" t="s">
        <v>172</v>
      </c>
      <c r="B1035" s="267" t="s">
        <v>172</v>
      </c>
      <c r="C1035" s="268" t="s">
        <v>172</v>
      </c>
      <c r="D1035" s="98" t="s">
        <v>89</v>
      </c>
      <c r="E1035" s="54">
        <v>5001041544</v>
      </c>
      <c r="F1035" s="56">
        <v>24</v>
      </c>
      <c r="G1035" s="54" t="s">
        <v>19</v>
      </c>
      <c r="H1035" s="54" t="s">
        <v>84</v>
      </c>
      <c r="I1035" s="54">
        <v>20</v>
      </c>
      <c r="J1035" s="57">
        <v>422</v>
      </c>
      <c r="K1035" s="57">
        <v>370</v>
      </c>
      <c r="L1035" s="57">
        <v>344</v>
      </c>
      <c r="M1035" s="57">
        <v>284</v>
      </c>
      <c r="N1035" s="57">
        <v>249</v>
      </c>
      <c r="O1035" s="57">
        <v>248</v>
      </c>
      <c r="P1035" s="57">
        <v>241</v>
      </c>
      <c r="Q1035" s="57">
        <v>271</v>
      </c>
      <c r="R1035" s="57">
        <v>334</v>
      </c>
      <c r="S1035" s="57">
        <v>370</v>
      </c>
      <c r="T1035" s="57">
        <v>450</v>
      </c>
      <c r="U1035" s="57">
        <v>422</v>
      </c>
    </row>
    <row r="1036" spans="1:21" x14ac:dyDescent="0.2">
      <c r="A1036" s="266" t="s">
        <v>172</v>
      </c>
      <c r="B1036" s="267" t="s">
        <v>172</v>
      </c>
      <c r="C1036" s="268" t="s">
        <v>172</v>
      </c>
      <c r="D1036" s="98" t="s">
        <v>89</v>
      </c>
      <c r="E1036" s="54">
        <v>5001043565</v>
      </c>
      <c r="F1036" s="56">
        <v>24</v>
      </c>
      <c r="G1036" s="54" t="s">
        <v>26</v>
      </c>
      <c r="H1036" s="54" t="s">
        <v>84</v>
      </c>
      <c r="I1036" s="54">
        <v>20</v>
      </c>
      <c r="J1036" s="57">
        <v>1493</v>
      </c>
      <c r="K1036" s="57">
        <v>459</v>
      </c>
      <c r="L1036" s="57">
        <v>433</v>
      </c>
      <c r="M1036" s="57">
        <v>261.72399999999999</v>
      </c>
      <c r="N1036" s="57">
        <v>181.733</v>
      </c>
      <c r="O1036" s="57">
        <v>53</v>
      </c>
      <c r="P1036" s="57">
        <v>338.54300000000001</v>
      </c>
      <c r="Q1036" s="57">
        <v>156</v>
      </c>
      <c r="R1036" s="57">
        <v>178</v>
      </c>
      <c r="S1036" s="57">
        <v>313</v>
      </c>
      <c r="T1036" s="57">
        <v>443</v>
      </c>
      <c r="U1036" s="57">
        <v>501</v>
      </c>
    </row>
    <row r="1037" spans="1:21" x14ac:dyDescent="0.2">
      <c r="A1037" s="266" t="s">
        <v>172</v>
      </c>
      <c r="B1037" s="267" t="s">
        <v>172</v>
      </c>
      <c r="C1037" s="268" t="s">
        <v>172</v>
      </c>
      <c r="D1037" s="98" t="s">
        <v>89</v>
      </c>
      <c r="E1037" s="54">
        <v>5001053066</v>
      </c>
      <c r="F1037" s="56">
        <v>24</v>
      </c>
      <c r="G1037" s="54" t="s">
        <v>26</v>
      </c>
      <c r="H1037" s="54" t="s">
        <v>84</v>
      </c>
      <c r="I1037" s="54">
        <v>20</v>
      </c>
      <c r="J1037" s="57">
        <v>102</v>
      </c>
      <c r="K1037" s="57">
        <v>211</v>
      </c>
      <c r="L1037" s="57">
        <v>291</v>
      </c>
      <c r="M1037" s="57">
        <v>103</v>
      </c>
      <c r="N1037" s="57">
        <v>64</v>
      </c>
      <c r="O1037" s="57">
        <v>55</v>
      </c>
      <c r="P1037" s="57">
        <v>53</v>
      </c>
      <c r="Q1037" s="57">
        <v>60</v>
      </c>
      <c r="R1037" s="57">
        <v>56</v>
      </c>
      <c r="S1037" s="57">
        <v>63</v>
      </c>
      <c r="T1037" s="57">
        <v>62</v>
      </c>
      <c r="U1037" s="57">
        <v>66</v>
      </c>
    </row>
    <row r="1038" spans="1:21" x14ac:dyDescent="0.2">
      <c r="A1038" s="266" t="s">
        <v>172</v>
      </c>
      <c r="B1038" s="267" t="s">
        <v>172</v>
      </c>
      <c r="C1038" s="268" t="s">
        <v>172</v>
      </c>
      <c r="D1038" s="98" t="s">
        <v>89</v>
      </c>
      <c r="E1038" s="54">
        <v>5001059332</v>
      </c>
      <c r="F1038" s="56">
        <v>24</v>
      </c>
      <c r="G1038" s="54" t="s">
        <v>26</v>
      </c>
      <c r="H1038" s="54" t="s">
        <v>84</v>
      </c>
      <c r="I1038" s="54">
        <v>20</v>
      </c>
      <c r="J1038" s="57">
        <v>950</v>
      </c>
      <c r="K1038" s="57">
        <v>820</v>
      </c>
      <c r="L1038" s="57">
        <v>780</v>
      </c>
      <c r="M1038" s="57">
        <v>640</v>
      </c>
      <c r="N1038" s="57">
        <v>610</v>
      </c>
      <c r="O1038" s="57">
        <v>510</v>
      </c>
      <c r="P1038" s="57">
        <v>450</v>
      </c>
      <c r="Q1038" s="57">
        <v>520</v>
      </c>
      <c r="R1038" s="57">
        <v>560</v>
      </c>
      <c r="S1038" s="57">
        <v>690</v>
      </c>
      <c r="T1038" s="57">
        <v>760</v>
      </c>
      <c r="U1038" s="57">
        <v>923</v>
      </c>
    </row>
    <row r="1039" spans="1:21" x14ac:dyDescent="0.2">
      <c r="A1039" s="266" t="s">
        <v>172</v>
      </c>
      <c r="B1039" s="267" t="s">
        <v>172</v>
      </c>
      <c r="C1039" s="268" t="s">
        <v>172</v>
      </c>
      <c r="D1039" s="98" t="s">
        <v>89</v>
      </c>
      <c r="E1039" s="54">
        <v>5001063843</v>
      </c>
      <c r="F1039" s="56">
        <v>24</v>
      </c>
      <c r="G1039" s="54" t="s">
        <v>26</v>
      </c>
      <c r="H1039" s="54" t="s">
        <v>84</v>
      </c>
      <c r="I1039" s="54">
        <v>20</v>
      </c>
      <c r="J1039" s="57">
        <v>1111</v>
      </c>
      <c r="K1039" s="57">
        <v>906</v>
      </c>
      <c r="L1039" s="57">
        <v>784</v>
      </c>
      <c r="M1039" s="57">
        <v>692</v>
      </c>
      <c r="N1039" s="57">
        <v>533</v>
      </c>
      <c r="O1039" s="57">
        <v>481</v>
      </c>
      <c r="P1039" s="57">
        <v>521</v>
      </c>
      <c r="Q1039" s="57">
        <v>576</v>
      </c>
      <c r="R1039" s="57">
        <v>677</v>
      </c>
      <c r="S1039" s="57">
        <v>856</v>
      </c>
      <c r="T1039" s="57">
        <v>874</v>
      </c>
      <c r="U1039" s="57">
        <v>1067</v>
      </c>
    </row>
    <row r="1040" spans="1:21" x14ac:dyDescent="0.2">
      <c r="A1040" s="266" t="s">
        <v>172</v>
      </c>
      <c r="B1040" s="267" t="s">
        <v>172</v>
      </c>
      <c r="C1040" s="268" t="s">
        <v>172</v>
      </c>
      <c r="D1040" s="98" t="s">
        <v>89</v>
      </c>
      <c r="E1040" s="54">
        <v>5001077067</v>
      </c>
      <c r="F1040" s="56">
        <v>24</v>
      </c>
      <c r="G1040" s="54" t="s">
        <v>26</v>
      </c>
      <c r="H1040" s="54" t="s">
        <v>84</v>
      </c>
      <c r="I1040" s="54">
        <v>20</v>
      </c>
      <c r="J1040" s="57">
        <v>270</v>
      </c>
      <c r="K1040" s="57">
        <v>278</v>
      </c>
      <c r="L1040" s="57">
        <v>288</v>
      </c>
      <c r="M1040" s="57">
        <v>268</v>
      </c>
      <c r="N1040" s="57">
        <v>275</v>
      </c>
      <c r="O1040" s="57">
        <v>265</v>
      </c>
      <c r="P1040" s="57">
        <v>285</v>
      </c>
      <c r="Q1040" s="57">
        <v>267</v>
      </c>
      <c r="R1040" s="57">
        <v>282</v>
      </c>
      <c r="S1040" s="57">
        <v>271</v>
      </c>
      <c r="T1040" s="57">
        <v>275</v>
      </c>
      <c r="U1040" s="57">
        <v>306</v>
      </c>
    </row>
    <row r="1041" spans="1:21" x14ac:dyDescent="0.2">
      <c r="A1041" s="266" t="s">
        <v>172</v>
      </c>
      <c r="B1041" s="267" t="s">
        <v>172</v>
      </c>
      <c r="C1041" s="268" t="s">
        <v>172</v>
      </c>
      <c r="D1041" s="98" t="s">
        <v>89</v>
      </c>
      <c r="E1041" s="54">
        <v>5001116226</v>
      </c>
      <c r="F1041" s="56">
        <v>24</v>
      </c>
      <c r="G1041" s="54" t="s">
        <v>26</v>
      </c>
      <c r="H1041" s="54" t="s">
        <v>84</v>
      </c>
      <c r="I1041" s="54">
        <v>20</v>
      </c>
      <c r="J1041" s="57">
        <v>1662</v>
      </c>
      <c r="K1041" s="57">
        <v>1706</v>
      </c>
      <c r="L1041" s="57">
        <v>2103</v>
      </c>
      <c r="M1041" s="57">
        <v>2030</v>
      </c>
      <c r="N1041" s="57">
        <v>1810</v>
      </c>
      <c r="O1041" s="57">
        <v>1626</v>
      </c>
      <c r="P1041" s="57">
        <v>1603</v>
      </c>
      <c r="Q1041" s="57">
        <v>1089</v>
      </c>
      <c r="R1041" s="57">
        <v>1136</v>
      </c>
      <c r="S1041" s="57">
        <v>1164</v>
      </c>
      <c r="T1041" s="57">
        <v>1390</v>
      </c>
      <c r="U1041" s="57">
        <v>1890</v>
      </c>
    </row>
    <row r="1042" spans="1:21" x14ac:dyDescent="0.2">
      <c r="A1042" s="266" t="s">
        <v>172</v>
      </c>
      <c r="B1042" s="267" t="s">
        <v>172</v>
      </c>
      <c r="C1042" s="268" t="s">
        <v>172</v>
      </c>
      <c r="D1042" s="98" t="s">
        <v>89</v>
      </c>
      <c r="E1042" s="54">
        <v>5001131185</v>
      </c>
      <c r="F1042" s="56">
        <v>24</v>
      </c>
      <c r="G1042" s="54" t="s">
        <v>26</v>
      </c>
      <c r="H1042" s="54" t="s">
        <v>84</v>
      </c>
      <c r="I1042" s="54">
        <v>20</v>
      </c>
      <c r="J1042" s="57">
        <v>1150</v>
      </c>
      <c r="K1042" s="57">
        <v>1070</v>
      </c>
      <c r="L1042" s="57">
        <v>1570</v>
      </c>
      <c r="M1042" s="57">
        <v>1710</v>
      </c>
      <c r="N1042" s="57">
        <v>1830</v>
      </c>
      <c r="O1042" s="57">
        <v>1280</v>
      </c>
      <c r="P1042" s="57">
        <v>900</v>
      </c>
      <c r="Q1042" s="57">
        <v>880</v>
      </c>
      <c r="R1042" s="57">
        <v>850</v>
      </c>
      <c r="S1042" s="57">
        <v>910</v>
      </c>
      <c r="T1042" s="57">
        <v>923</v>
      </c>
      <c r="U1042" s="57">
        <v>1109</v>
      </c>
    </row>
    <row r="1043" spans="1:21" x14ac:dyDescent="0.2">
      <c r="A1043" s="266" t="s">
        <v>172</v>
      </c>
      <c r="B1043" s="267" t="s">
        <v>172</v>
      </c>
      <c r="C1043" s="268" t="s">
        <v>172</v>
      </c>
      <c r="D1043" s="98" t="s">
        <v>89</v>
      </c>
      <c r="E1043" s="54">
        <v>5001135623</v>
      </c>
      <c r="F1043" s="55">
        <v>25</v>
      </c>
      <c r="G1043" s="54" t="s">
        <v>25</v>
      </c>
      <c r="H1043" s="54" t="s">
        <v>84</v>
      </c>
      <c r="I1043" s="54">
        <v>20</v>
      </c>
      <c r="J1043" s="57">
        <v>24160</v>
      </c>
      <c r="K1043" s="57">
        <v>22360</v>
      </c>
      <c r="L1043" s="57">
        <v>22000</v>
      </c>
      <c r="M1043" s="57">
        <v>24720</v>
      </c>
      <c r="N1043" s="57">
        <v>27400</v>
      </c>
      <c r="O1043" s="57">
        <v>25480</v>
      </c>
      <c r="P1043" s="57">
        <v>28320</v>
      </c>
      <c r="Q1043" s="57">
        <v>39120</v>
      </c>
      <c r="R1043" s="57">
        <v>43760</v>
      </c>
      <c r="S1043" s="57">
        <v>35280</v>
      </c>
      <c r="T1043" s="57">
        <v>35200</v>
      </c>
      <c r="U1043" s="57">
        <v>38400</v>
      </c>
    </row>
    <row r="1044" spans="1:21" x14ac:dyDescent="0.2">
      <c r="A1044" s="266" t="s">
        <v>172</v>
      </c>
      <c r="B1044" s="267" t="s">
        <v>172</v>
      </c>
      <c r="C1044" s="268" t="s">
        <v>172</v>
      </c>
      <c r="D1044" s="98" t="s">
        <v>89</v>
      </c>
      <c r="E1044" s="54">
        <v>5001138185</v>
      </c>
      <c r="F1044" s="56">
        <v>24</v>
      </c>
      <c r="G1044" s="54" t="s">
        <v>26</v>
      </c>
      <c r="H1044" s="54" t="s">
        <v>84</v>
      </c>
      <c r="I1044" s="54">
        <v>20</v>
      </c>
      <c r="J1044" s="57">
        <v>117</v>
      </c>
      <c r="K1044" s="57">
        <v>72</v>
      </c>
      <c r="L1044" s="57">
        <v>77</v>
      </c>
      <c r="M1044" s="57">
        <v>42</v>
      </c>
      <c r="N1044" s="57">
        <v>14</v>
      </c>
      <c r="O1044" s="57">
        <v>18</v>
      </c>
      <c r="P1044" s="57">
        <v>19</v>
      </c>
      <c r="Q1044" s="57">
        <v>17</v>
      </c>
      <c r="R1044" s="57">
        <v>15</v>
      </c>
      <c r="S1044" s="57">
        <v>16</v>
      </c>
      <c r="T1044" s="57">
        <v>81</v>
      </c>
      <c r="U1044" s="57">
        <v>157</v>
      </c>
    </row>
    <row r="1045" spans="1:21" x14ac:dyDescent="0.2">
      <c r="A1045" s="266" t="s">
        <v>172</v>
      </c>
      <c r="B1045" s="267" t="s">
        <v>172</v>
      </c>
      <c r="C1045" s="268" t="s">
        <v>172</v>
      </c>
      <c r="D1045" s="98" t="s">
        <v>89</v>
      </c>
      <c r="E1045" s="54">
        <v>5001146142</v>
      </c>
      <c r="F1045" s="56">
        <v>24</v>
      </c>
      <c r="G1045" s="54" t="s">
        <v>26</v>
      </c>
      <c r="H1045" s="54" t="s">
        <v>84</v>
      </c>
      <c r="I1045" s="54">
        <v>20</v>
      </c>
      <c r="J1045" s="57">
        <v>378</v>
      </c>
      <c r="K1045" s="57">
        <v>526</v>
      </c>
      <c r="L1045" s="57">
        <v>730</v>
      </c>
      <c r="M1045" s="57">
        <v>239</v>
      </c>
      <c r="N1045" s="57">
        <v>258</v>
      </c>
      <c r="O1045" s="57">
        <v>137</v>
      </c>
      <c r="P1045" s="57">
        <v>137</v>
      </c>
      <c r="Q1045" s="57">
        <v>143</v>
      </c>
      <c r="R1045" s="57">
        <v>167</v>
      </c>
      <c r="S1045" s="57">
        <v>163</v>
      </c>
      <c r="T1045" s="57">
        <v>199</v>
      </c>
      <c r="U1045" s="57">
        <v>668</v>
      </c>
    </row>
    <row r="1046" spans="1:21" x14ac:dyDescent="0.2">
      <c r="A1046" s="266" t="s">
        <v>172</v>
      </c>
      <c r="B1046" s="267" t="s">
        <v>172</v>
      </c>
      <c r="C1046" s="268" t="s">
        <v>172</v>
      </c>
      <c r="D1046" s="98" t="s">
        <v>89</v>
      </c>
      <c r="E1046" s="54">
        <v>5001169748</v>
      </c>
      <c r="F1046" s="56">
        <v>24</v>
      </c>
      <c r="G1046" s="54" t="s">
        <v>19</v>
      </c>
      <c r="H1046" s="54" t="s">
        <v>84</v>
      </c>
      <c r="I1046" s="54">
        <v>20</v>
      </c>
      <c r="J1046" s="57">
        <v>201</v>
      </c>
      <c r="K1046" s="57">
        <v>175</v>
      </c>
      <c r="L1046" s="57">
        <v>164</v>
      </c>
      <c r="M1046" s="57">
        <v>141</v>
      </c>
      <c r="N1046" s="57">
        <v>117</v>
      </c>
      <c r="O1046" s="57">
        <v>114</v>
      </c>
      <c r="P1046" s="57">
        <v>111</v>
      </c>
      <c r="Q1046" s="57">
        <v>128</v>
      </c>
      <c r="R1046" s="57">
        <v>162</v>
      </c>
      <c r="S1046" s="57">
        <v>179</v>
      </c>
      <c r="T1046" s="57">
        <v>222</v>
      </c>
      <c r="U1046" s="57">
        <v>205</v>
      </c>
    </row>
    <row r="1047" spans="1:21" x14ac:dyDescent="0.2">
      <c r="A1047" s="266" t="s">
        <v>172</v>
      </c>
      <c r="B1047" s="267" t="s">
        <v>172</v>
      </c>
      <c r="C1047" s="268" t="s">
        <v>172</v>
      </c>
      <c r="D1047" s="98" t="s">
        <v>89</v>
      </c>
      <c r="E1047" s="54">
        <v>5001170195</v>
      </c>
      <c r="F1047" s="56">
        <v>24</v>
      </c>
      <c r="G1047" s="54" t="s">
        <v>19</v>
      </c>
      <c r="H1047" s="54" t="s">
        <v>84</v>
      </c>
      <c r="I1047" s="54">
        <v>20</v>
      </c>
      <c r="J1047" s="57">
        <v>100</v>
      </c>
      <c r="K1047" s="57">
        <v>110</v>
      </c>
      <c r="L1047" s="57">
        <v>100</v>
      </c>
      <c r="M1047" s="57">
        <v>80</v>
      </c>
      <c r="N1047" s="57">
        <v>70</v>
      </c>
      <c r="O1047" s="57">
        <v>60</v>
      </c>
      <c r="P1047" s="57">
        <v>60</v>
      </c>
      <c r="Q1047" s="57">
        <v>60</v>
      </c>
      <c r="R1047" s="57">
        <v>80</v>
      </c>
      <c r="S1047" s="57">
        <v>80</v>
      </c>
      <c r="T1047" s="57">
        <v>90</v>
      </c>
      <c r="U1047" s="57">
        <v>114</v>
      </c>
    </row>
    <row r="1048" spans="1:21" x14ac:dyDescent="0.2">
      <c r="A1048" s="266" t="s">
        <v>172</v>
      </c>
      <c r="B1048" s="267" t="s">
        <v>172</v>
      </c>
      <c r="C1048" s="268" t="s">
        <v>172</v>
      </c>
      <c r="D1048" s="98" t="s">
        <v>89</v>
      </c>
      <c r="E1048" s="54">
        <v>5001171421</v>
      </c>
      <c r="F1048" s="56">
        <v>24</v>
      </c>
      <c r="G1048" s="54" t="s">
        <v>26</v>
      </c>
      <c r="H1048" s="54" t="s">
        <v>84</v>
      </c>
      <c r="I1048" s="54">
        <v>20</v>
      </c>
      <c r="J1048" s="57"/>
      <c r="K1048" s="57"/>
      <c r="L1048" s="57"/>
      <c r="M1048" s="57">
        <v>306</v>
      </c>
      <c r="N1048" s="57">
        <v>1294</v>
      </c>
      <c r="O1048" s="57">
        <v>2048</v>
      </c>
      <c r="P1048" s="57">
        <v>2096</v>
      </c>
      <c r="Q1048" s="57">
        <v>1326</v>
      </c>
      <c r="R1048" s="57">
        <v>951</v>
      </c>
      <c r="S1048" s="57">
        <v>2066</v>
      </c>
      <c r="T1048" s="57">
        <v>811</v>
      </c>
      <c r="U1048" s="57"/>
    </row>
    <row r="1049" spans="1:21" x14ac:dyDescent="0.2">
      <c r="A1049" s="266" t="s">
        <v>172</v>
      </c>
      <c r="B1049" s="267" t="s">
        <v>172</v>
      </c>
      <c r="C1049" s="268" t="s">
        <v>172</v>
      </c>
      <c r="D1049" s="98" t="s">
        <v>89</v>
      </c>
      <c r="E1049" s="54">
        <v>5001174574</v>
      </c>
      <c r="F1049" s="56">
        <v>24</v>
      </c>
      <c r="G1049" s="54" t="s">
        <v>26</v>
      </c>
      <c r="H1049" s="54" t="s">
        <v>84</v>
      </c>
      <c r="I1049" s="54">
        <v>20</v>
      </c>
      <c r="J1049" s="57">
        <v>2340</v>
      </c>
      <c r="K1049" s="57">
        <v>2050</v>
      </c>
      <c r="L1049" s="57">
        <v>1900</v>
      </c>
      <c r="M1049" s="57">
        <v>1630</v>
      </c>
      <c r="N1049" s="57">
        <v>1550</v>
      </c>
      <c r="O1049" s="57">
        <v>1720</v>
      </c>
      <c r="P1049" s="57">
        <v>1920</v>
      </c>
      <c r="Q1049" s="57">
        <v>1590</v>
      </c>
      <c r="R1049" s="57">
        <v>1450</v>
      </c>
      <c r="S1049" s="57">
        <v>1480</v>
      </c>
      <c r="T1049" s="57">
        <v>1890</v>
      </c>
      <c r="U1049" s="57">
        <v>1761</v>
      </c>
    </row>
    <row r="1050" spans="1:21" x14ac:dyDescent="0.2">
      <c r="A1050" s="266" t="s">
        <v>172</v>
      </c>
      <c r="B1050" s="267" t="s">
        <v>172</v>
      </c>
      <c r="C1050" s="268" t="s">
        <v>172</v>
      </c>
      <c r="D1050" s="98" t="s">
        <v>89</v>
      </c>
      <c r="E1050" s="54">
        <v>5001205903</v>
      </c>
      <c r="F1050" s="55">
        <v>25</v>
      </c>
      <c r="G1050" s="54" t="s">
        <v>25</v>
      </c>
      <c r="H1050" s="54" t="s">
        <v>84</v>
      </c>
      <c r="I1050" s="54">
        <v>20</v>
      </c>
      <c r="J1050" s="57">
        <v>46360</v>
      </c>
      <c r="K1050" s="57">
        <v>51160</v>
      </c>
      <c r="L1050" s="57">
        <v>48880</v>
      </c>
      <c r="M1050" s="57">
        <v>51120</v>
      </c>
      <c r="N1050" s="57">
        <v>58040</v>
      </c>
      <c r="O1050" s="57">
        <v>70720</v>
      </c>
      <c r="P1050" s="57">
        <v>71960</v>
      </c>
      <c r="Q1050" s="57">
        <v>68160</v>
      </c>
      <c r="R1050" s="57">
        <v>63400</v>
      </c>
      <c r="S1050" s="57">
        <v>56480</v>
      </c>
      <c r="T1050" s="57">
        <v>58800</v>
      </c>
      <c r="U1050" s="57">
        <v>37800</v>
      </c>
    </row>
    <row r="1051" spans="1:21" x14ac:dyDescent="0.2">
      <c r="A1051" s="266" t="s">
        <v>172</v>
      </c>
      <c r="B1051" s="267" t="s">
        <v>172</v>
      </c>
      <c r="C1051" s="268" t="s">
        <v>172</v>
      </c>
      <c r="D1051" s="98" t="s">
        <v>89</v>
      </c>
      <c r="E1051" s="54">
        <v>5001233280</v>
      </c>
      <c r="F1051" s="56">
        <v>24</v>
      </c>
      <c r="G1051" s="54" t="s">
        <v>26</v>
      </c>
      <c r="H1051" s="54" t="s">
        <v>84</v>
      </c>
      <c r="I1051" s="54">
        <v>20</v>
      </c>
      <c r="J1051" s="57">
        <v>96</v>
      </c>
      <c r="K1051" s="57">
        <v>86</v>
      </c>
      <c r="L1051" s="57">
        <v>79</v>
      </c>
      <c r="M1051" s="57">
        <v>65</v>
      </c>
      <c r="N1051" s="57">
        <v>54</v>
      </c>
      <c r="O1051" s="57">
        <v>55</v>
      </c>
      <c r="P1051" s="57">
        <v>53</v>
      </c>
      <c r="Q1051" s="57">
        <v>61</v>
      </c>
      <c r="R1051" s="57">
        <v>78</v>
      </c>
      <c r="S1051" s="57">
        <v>91</v>
      </c>
      <c r="T1051" s="57">
        <v>118</v>
      </c>
      <c r="U1051" s="57">
        <v>112</v>
      </c>
    </row>
    <row r="1052" spans="1:21" x14ac:dyDescent="0.2">
      <c r="A1052" s="266" t="s">
        <v>172</v>
      </c>
      <c r="B1052" s="267" t="s">
        <v>172</v>
      </c>
      <c r="C1052" s="268" t="s">
        <v>172</v>
      </c>
      <c r="D1052" s="98" t="s">
        <v>89</v>
      </c>
      <c r="E1052" s="54">
        <v>5001245508</v>
      </c>
      <c r="F1052" s="56">
        <v>24</v>
      </c>
      <c r="G1052" s="54" t="s">
        <v>26</v>
      </c>
      <c r="H1052" s="54" t="s">
        <v>84</v>
      </c>
      <c r="I1052" s="54">
        <v>20</v>
      </c>
      <c r="J1052" s="57">
        <v>750</v>
      </c>
      <c r="K1052" s="57">
        <v>840</v>
      </c>
      <c r="L1052" s="57">
        <v>680</v>
      </c>
      <c r="M1052" s="57">
        <v>330</v>
      </c>
      <c r="N1052" s="57">
        <v>180</v>
      </c>
      <c r="O1052" s="57">
        <v>140</v>
      </c>
      <c r="P1052" s="57">
        <v>70</v>
      </c>
      <c r="Q1052" s="57">
        <v>80</v>
      </c>
      <c r="R1052" s="57">
        <v>130</v>
      </c>
      <c r="S1052" s="57">
        <v>719</v>
      </c>
      <c r="T1052" s="57">
        <v>1244</v>
      </c>
      <c r="U1052" s="57">
        <v>1251</v>
      </c>
    </row>
    <row r="1053" spans="1:21" x14ac:dyDescent="0.2">
      <c r="A1053" s="266" t="s">
        <v>172</v>
      </c>
      <c r="B1053" s="267" t="s">
        <v>172</v>
      </c>
      <c r="C1053" s="268" t="s">
        <v>172</v>
      </c>
      <c r="D1053" s="98" t="s">
        <v>89</v>
      </c>
      <c r="E1053" s="54">
        <v>5001247625</v>
      </c>
      <c r="F1053" s="56">
        <v>24</v>
      </c>
      <c r="G1053" s="54" t="s">
        <v>19</v>
      </c>
      <c r="H1053" s="54" t="s">
        <v>84</v>
      </c>
      <c r="I1053" s="54">
        <v>20</v>
      </c>
      <c r="J1053" s="57">
        <v>660</v>
      </c>
      <c r="K1053" s="57">
        <v>590</v>
      </c>
      <c r="L1053" s="57">
        <v>570</v>
      </c>
      <c r="M1053" s="57">
        <v>470</v>
      </c>
      <c r="N1053" s="57">
        <v>400</v>
      </c>
      <c r="O1053" s="57">
        <v>410</v>
      </c>
      <c r="P1053" s="57">
        <v>390</v>
      </c>
      <c r="Q1053" s="57">
        <v>450</v>
      </c>
      <c r="R1053" s="57">
        <v>547</v>
      </c>
      <c r="S1053" s="57">
        <v>603</v>
      </c>
      <c r="T1053" s="57">
        <v>734</v>
      </c>
      <c r="U1053" s="57">
        <v>690</v>
      </c>
    </row>
    <row r="1054" spans="1:21" x14ac:dyDescent="0.2">
      <c r="A1054" s="266" t="s">
        <v>172</v>
      </c>
      <c r="B1054" s="267" t="s">
        <v>172</v>
      </c>
      <c r="C1054" s="268" t="s">
        <v>172</v>
      </c>
      <c r="D1054" s="98" t="s">
        <v>89</v>
      </c>
      <c r="E1054" s="54">
        <v>5001266037</v>
      </c>
      <c r="F1054" s="56">
        <v>24</v>
      </c>
      <c r="G1054" s="54" t="s">
        <v>26</v>
      </c>
      <c r="H1054" s="54" t="s">
        <v>84</v>
      </c>
      <c r="I1054" s="54">
        <v>20</v>
      </c>
      <c r="J1054" s="57">
        <v>376</v>
      </c>
      <c r="K1054" s="57">
        <v>389</v>
      </c>
      <c r="L1054" s="57">
        <v>375</v>
      </c>
      <c r="M1054" s="57">
        <v>288</v>
      </c>
      <c r="N1054" s="57">
        <v>248</v>
      </c>
      <c r="O1054" s="57">
        <v>228</v>
      </c>
      <c r="P1054" s="57">
        <v>241</v>
      </c>
      <c r="Q1054" s="57">
        <v>228</v>
      </c>
      <c r="R1054" s="57">
        <v>256</v>
      </c>
      <c r="S1054" s="57">
        <v>254</v>
      </c>
      <c r="T1054" s="57">
        <v>281</v>
      </c>
      <c r="U1054" s="57">
        <v>397</v>
      </c>
    </row>
    <row r="1055" spans="1:21" x14ac:dyDescent="0.2">
      <c r="A1055" s="266" t="s">
        <v>172</v>
      </c>
      <c r="B1055" s="267" t="s">
        <v>172</v>
      </c>
      <c r="C1055" s="268" t="s">
        <v>172</v>
      </c>
      <c r="D1055" s="98" t="s">
        <v>89</v>
      </c>
      <c r="E1055" s="54">
        <v>5001274033</v>
      </c>
      <c r="F1055" s="56">
        <v>24</v>
      </c>
      <c r="G1055" s="54" t="s">
        <v>26</v>
      </c>
      <c r="H1055" s="54" t="s">
        <v>84</v>
      </c>
      <c r="I1055" s="54">
        <v>20</v>
      </c>
      <c r="J1055" s="57">
        <v>1550</v>
      </c>
      <c r="K1055" s="57">
        <v>3390</v>
      </c>
      <c r="L1055" s="57">
        <v>3710</v>
      </c>
      <c r="M1055" s="57">
        <v>2780</v>
      </c>
      <c r="N1055" s="57">
        <v>1820</v>
      </c>
      <c r="O1055" s="57">
        <v>1280</v>
      </c>
      <c r="P1055" s="57">
        <v>1120</v>
      </c>
      <c r="Q1055" s="57">
        <v>900</v>
      </c>
      <c r="R1055" s="57">
        <v>910</v>
      </c>
      <c r="S1055" s="57">
        <v>850</v>
      </c>
      <c r="T1055" s="57">
        <v>990</v>
      </c>
      <c r="U1055" s="57">
        <v>1868</v>
      </c>
    </row>
    <row r="1056" spans="1:21" x14ac:dyDescent="0.2">
      <c r="A1056" s="266" t="s">
        <v>172</v>
      </c>
      <c r="B1056" s="267" t="s">
        <v>172</v>
      </c>
      <c r="C1056" s="268" t="s">
        <v>172</v>
      </c>
      <c r="D1056" s="98" t="s">
        <v>89</v>
      </c>
      <c r="E1056" s="54">
        <v>5001282825</v>
      </c>
      <c r="F1056" s="56">
        <v>24</v>
      </c>
      <c r="G1056" s="54" t="s">
        <v>26</v>
      </c>
      <c r="H1056" s="54" t="s">
        <v>84</v>
      </c>
      <c r="I1056" s="54">
        <v>20</v>
      </c>
      <c r="J1056" s="57">
        <v>550</v>
      </c>
      <c r="K1056" s="57">
        <v>570</v>
      </c>
      <c r="L1056" s="57">
        <v>630</v>
      </c>
      <c r="M1056" s="57">
        <v>480</v>
      </c>
      <c r="N1056" s="57">
        <v>260</v>
      </c>
      <c r="O1056" s="57">
        <v>170</v>
      </c>
      <c r="P1056" s="57">
        <v>170</v>
      </c>
      <c r="Q1056" s="57">
        <v>160</v>
      </c>
      <c r="R1056" s="57">
        <v>190</v>
      </c>
      <c r="S1056" s="57">
        <v>180</v>
      </c>
      <c r="T1056" s="57">
        <v>320</v>
      </c>
      <c r="U1056" s="57">
        <v>846</v>
      </c>
    </row>
    <row r="1057" spans="1:21" x14ac:dyDescent="0.2">
      <c r="A1057" s="266" t="s">
        <v>172</v>
      </c>
      <c r="B1057" s="267" t="s">
        <v>172</v>
      </c>
      <c r="C1057" s="268" t="s">
        <v>172</v>
      </c>
      <c r="D1057" s="98" t="s">
        <v>89</v>
      </c>
      <c r="E1057" s="54">
        <v>5001297535</v>
      </c>
      <c r="F1057" s="56">
        <v>24</v>
      </c>
      <c r="G1057" s="54" t="s">
        <v>19</v>
      </c>
      <c r="H1057" s="54" t="s">
        <v>84</v>
      </c>
      <c r="I1057" s="54">
        <v>20</v>
      </c>
      <c r="J1057" s="57">
        <v>1070</v>
      </c>
      <c r="K1057" s="57">
        <v>910</v>
      </c>
      <c r="L1057" s="57">
        <v>820</v>
      </c>
      <c r="M1057" s="57">
        <v>720</v>
      </c>
      <c r="N1057" s="57">
        <v>700</v>
      </c>
      <c r="O1057" s="57">
        <v>570</v>
      </c>
      <c r="P1057" s="57">
        <v>530</v>
      </c>
      <c r="Q1057" s="57">
        <v>600</v>
      </c>
      <c r="R1057" s="57">
        <v>650</v>
      </c>
      <c r="S1057" s="57">
        <v>800</v>
      </c>
      <c r="T1057" s="57">
        <v>877</v>
      </c>
      <c r="U1057" s="57">
        <v>1076</v>
      </c>
    </row>
    <row r="1058" spans="1:21" x14ac:dyDescent="0.2">
      <c r="A1058" s="266" t="s">
        <v>172</v>
      </c>
      <c r="B1058" s="267" t="s">
        <v>172</v>
      </c>
      <c r="C1058" s="268" t="s">
        <v>172</v>
      </c>
      <c r="D1058" s="98" t="s">
        <v>89</v>
      </c>
      <c r="E1058" s="54">
        <v>5001303473</v>
      </c>
      <c r="F1058" s="56">
        <v>24</v>
      </c>
      <c r="G1058" s="54" t="s">
        <v>26</v>
      </c>
      <c r="H1058" s="54" t="s">
        <v>84</v>
      </c>
      <c r="I1058" s="54">
        <v>20</v>
      </c>
      <c r="J1058" s="57">
        <v>135</v>
      </c>
      <c r="K1058" s="57">
        <v>136</v>
      </c>
      <c r="L1058" s="57">
        <v>139</v>
      </c>
      <c r="M1058" s="57">
        <v>124</v>
      </c>
      <c r="N1058" s="57">
        <v>117</v>
      </c>
      <c r="O1058" s="57">
        <v>128</v>
      </c>
      <c r="P1058" s="57">
        <v>125</v>
      </c>
      <c r="Q1058" s="57">
        <v>125</v>
      </c>
      <c r="R1058" s="57">
        <v>139</v>
      </c>
      <c r="S1058" s="57">
        <v>141</v>
      </c>
      <c r="T1058" s="57">
        <v>172</v>
      </c>
      <c r="U1058" s="57">
        <v>181</v>
      </c>
    </row>
    <row r="1059" spans="1:21" x14ac:dyDescent="0.2">
      <c r="A1059" s="266" t="s">
        <v>172</v>
      </c>
      <c r="B1059" s="267" t="s">
        <v>172</v>
      </c>
      <c r="C1059" s="268" t="s">
        <v>172</v>
      </c>
      <c r="D1059" s="98" t="s">
        <v>89</v>
      </c>
      <c r="E1059" s="54">
        <v>5001312137</v>
      </c>
      <c r="F1059" s="56">
        <v>24</v>
      </c>
      <c r="G1059" s="54" t="s">
        <v>19</v>
      </c>
      <c r="H1059" s="54" t="s">
        <v>84</v>
      </c>
      <c r="I1059" s="54">
        <v>20</v>
      </c>
      <c r="J1059" s="57">
        <v>1083</v>
      </c>
      <c r="K1059" s="57">
        <v>1102</v>
      </c>
      <c r="L1059" s="57">
        <v>1061</v>
      </c>
      <c r="M1059" s="57">
        <v>899</v>
      </c>
      <c r="N1059" s="57">
        <v>826</v>
      </c>
      <c r="O1059" s="57">
        <v>717</v>
      </c>
      <c r="P1059" s="57">
        <v>725</v>
      </c>
      <c r="Q1059" s="57">
        <v>707</v>
      </c>
      <c r="R1059" s="57">
        <v>830</v>
      </c>
      <c r="S1059" s="57">
        <v>871</v>
      </c>
      <c r="T1059" s="57">
        <v>979</v>
      </c>
      <c r="U1059" s="57">
        <v>1175</v>
      </c>
    </row>
    <row r="1060" spans="1:21" x14ac:dyDescent="0.2">
      <c r="A1060" s="266" t="s">
        <v>172</v>
      </c>
      <c r="B1060" s="267" t="s">
        <v>172</v>
      </c>
      <c r="C1060" s="268" t="s">
        <v>172</v>
      </c>
      <c r="D1060" s="98" t="s">
        <v>89</v>
      </c>
      <c r="E1060" s="54">
        <v>5001318948</v>
      </c>
      <c r="F1060" s="56">
        <v>24</v>
      </c>
      <c r="G1060" s="54" t="s">
        <v>26</v>
      </c>
      <c r="H1060" s="54" t="s">
        <v>84</v>
      </c>
      <c r="I1060" s="54">
        <v>20</v>
      </c>
      <c r="J1060" s="57">
        <v>380</v>
      </c>
      <c r="K1060" s="57">
        <v>430</v>
      </c>
      <c r="L1060" s="57">
        <v>460</v>
      </c>
      <c r="M1060" s="57">
        <v>390</v>
      </c>
      <c r="N1060" s="57">
        <v>390</v>
      </c>
      <c r="O1060" s="57">
        <v>410</v>
      </c>
      <c r="P1060" s="57">
        <v>440</v>
      </c>
      <c r="Q1060" s="57">
        <v>350</v>
      </c>
      <c r="R1060" s="57">
        <v>380</v>
      </c>
      <c r="S1060" s="57">
        <v>350</v>
      </c>
      <c r="T1060" s="57">
        <v>350</v>
      </c>
      <c r="U1060" s="57">
        <v>590</v>
      </c>
    </row>
    <row r="1061" spans="1:21" x14ac:dyDescent="0.2">
      <c r="A1061" s="266" t="s">
        <v>172</v>
      </c>
      <c r="B1061" s="267" t="s">
        <v>172</v>
      </c>
      <c r="C1061" s="268" t="s">
        <v>172</v>
      </c>
      <c r="D1061" s="98" t="s">
        <v>89</v>
      </c>
      <c r="E1061" s="54">
        <v>5001349110</v>
      </c>
      <c r="F1061" s="56">
        <v>24</v>
      </c>
      <c r="G1061" s="54" t="s">
        <v>26</v>
      </c>
      <c r="H1061" s="54" t="s">
        <v>84</v>
      </c>
      <c r="I1061" s="54">
        <v>20</v>
      </c>
      <c r="J1061" s="57">
        <v>4215.13</v>
      </c>
      <c r="K1061" s="57">
        <v>2570</v>
      </c>
      <c r="L1061" s="57">
        <v>2050</v>
      </c>
      <c r="M1061" s="57">
        <v>1700</v>
      </c>
      <c r="N1061" s="57">
        <v>1210</v>
      </c>
      <c r="O1061" s="57">
        <v>1090</v>
      </c>
      <c r="P1061" s="57">
        <v>1010</v>
      </c>
      <c r="Q1061" s="57">
        <v>820</v>
      </c>
      <c r="R1061" s="57">
        <v>933.55</v>
      </c>
      <c r="S1061" s="57">
        <v>1141.45</v>
      </c>
      <c r="T1061" s="57">
        <v>2515</v>
      </c>
      <c r="U1061" s="57">
        <v>3475</v>
      </c>
    </row>
    <row r="1062" spans="1:21" x14ac:dyDescent="0.2">
      <c r="A1062" s="266" t="s">
        <v>172</v>
      </c>
      <c r="B1062" s="267" t="s">
        <v>172</v>
      </c>
      <c r="C1062" s="268" t="s">
        <v>172</v>
      </c>
      <c r="D1062" s="98" t="s">
        <v>89</v>
      </c>
      <c r="E1062" s="54">
        <v>5001429238</v>
      </c>
      <c r="F1062" s="56">
        <v>24</v>
      </c>
      <c r="G1062" s="54" t="s">
        <v>26</v>
      </c>
      <c r="H1062" s="54" t="s">
        <v>84</v>
      </c>
      <c r="I1062" s="54">
        <v>20</v>
      </c>
      <c r="J1062" s="57">
        <v>2190</v>
      </c>
      <c r="K1062" s="57">
        <v>1800</v>
      </c>
      <c r="L1062" s="57">
        <v>1390</v>
      </c>
      <c r="M1062" s="57">
        <v>1090</v>
      </c>
      <c r="N1062" s="57">
        <v>910</v>
      </c>
      <c r="O1062" s="57">
        <v>940</v>
      </c>
      <c r="P1062" s="57">
        <v>810</v>
      </c>
      <c r="Q1062" s="57">
        <v>770</v>
      </c>
      <c r="R1062" s="57">
        <v>860</v>
      </c>
      <c r="S1062" s="57">
        <v>968</v>
      </c>
      <c r="T1062" s="57">
        <v>1839</v>
      </c>
      <c r="U1062" s="57">
        <v>1842</v>
      </c>
    </row>
    <row r="1063" spans="1:21" x14ac:dyDescent="0.2">
      <c r="A1063" s="266" t="s">
        <v>172</v>
      </c>
      <c r="B1063" s="267" t="s">
        <v>172</v>
      </c>
      <c r="C1063" s="268" t="s">
        <v>172</v>
      </c>
      <c r="D1063" s="98" t="s">
        <v>89</v>
      </c>
      <c r="E1063" s="54">
        <v>5001431197</v>
      </c>
      <c r="F1063" s="56">
        <v>24</v>
      </c>
      <c r="G1063" s="54" t="s">
        <v>19</v>
      </c>
      <c r="H1063" s="54" t="s">
        <v>84</v>
      </c>
      <c r="I1063" s="54">
        <v>20</v>
      </c>
      <c r="J1063" s="57">
        <v>385</v>
      </c>
      <c r="K1063" s="57">
        <v>385</v>
      </c>
      <c r="L1063" s="57">
        <v>360</v>
      </c>
      <c r="M1063" s="57">
        <v>293</v>
      </c>
      <c r="N1063" s="57">
        <v>258</v>
      </c>
      <c r="O1063" s="57">
        <v>222</v>
      </c>
      <c r="P1063" s="57">
        <v>216</v>
      </c>
      <c r="Q1063" s="57">
        <v>211</v>
      </c>
      <c r="R1063" s="57">
        <v>257</v>
      </c>
      <c r="S1063" s="57">
        <v>288</v>
      </c>
      <c r="T1063" s="57">
        <v>337</v>
      </c>
      <c r="U1063" s="57">
        <v>415</v>
      </c>
    </row>
    <row r="1064" spans="1:21" x14ac:dyDescent="0.2">
      <c r="A1064" s="266" t="s">
        <v>172</v>
      </c>
      <c r="B1064" s="267" t="s">
        <v>172</v>
      </c>
      <c r="C1064" s="268" t="s">
        <v>172</v>
      </c>
      <c r="D1064" s="98" t="s">
        <v>89</v>
      </c>
      <c r="E1064" s="54">
        <v>5001432820</v>
      </c>
      <c r="F1064" s="56">
        <v>24</v>
      </c>
      <c r="G1064" s="54" t="s">
        <v>26</v>
      </c>
      <c r="H1064" s="54" t="s">
        <v>84</v>
      </c>
      <c r="I1064" s="54">
        <v>20</v>
      </c>
      <c r="J1064" s="57">
        <v>3800</v>
      </c>
      <c r="K1064" s="57">
        <v>3630</v>
      </c>
      <c r="L1064" s="57">
        <v>4250</v>
      </c>
      <c r="M1064" s="57">
        <v>4600</v>
      </c>
      <c r="N1064" s="57">
        <v>4390</v>
      </c>
      <c r="O1064" s="57">
        <v>3770</v>
      </c>
      <c r="P1064" s="57">
        <v>3990</v>
      </c>
      <c r="Q1064" s="57">
        <v>3360</v>
      </c>
      <c r="R1064" s="57">
        <v>3220</v>
      </c>
      <c r="S1064" s="57">
        <v>3950</v>
      </c>
      <c r="T1064" s="57">
        <v>4780</v>
      </c>
      <c r="U1064" s="57">
        <v>4230</v>
      </c>
    </row>
    <row r="1065" spans="1:21" x14ac:dyDescent="0.2">
      <c r="A1065" s="266" t="s">
        <v>172</v>
      </c>
      <c r="B1065" s="267" t="s">
        <v>172</v>
      </c>
      <c r="C1065" s="268" t="s">
        <v>172</v>
      </c>
      <c r="D1065" s="98" t="s">
        <v>89</v>
      </c>
      <c r="E1065" s="54">
        <v>5001443088</v>
      </c>
      <c r="F1065" s="56">
        <v>24</v>
      </c>
      <c r="G1065" s="54" t="s">
        <v>26</v>
      </c>
      <c r="H1065" s="54" t="s">
        <v>84</v>
      </c>
      <c r="I1065" s="54">
        <v>20</v>
      </c>
      <c r="J1065" s="57">
        <v>290</v>
      </c>
      <c r="K1065" s="57">
        <v>520</v>
      </c>
      <c r="L1065" s="57">
        <v>530</v>
      </c>
      <c r="M1065" s="57">
        <v>370</v>
      </c>
      <c r="N1065" s="57">
        <v>350</v>
      </c>
      <c r="O1065" s="57">
        <v>330</v>
      </c>
      <c r="P1065" s="57">
        <v>400</v>
      </c>
      <c r="Q1065" s="57">
        <v>350</v>
      </c>
      <c r="R1065" s="57">
        <v>360</v>
      </c>
      <c r="S1065" s="57">
        <v>330</v>
      </c>
      <c r="T1065" s="57">
        <v>310</v>
      </c>
      <c r="U1065" s="57">
        <v>362</v>
      </c>
    </row>
    <row r="1066" spans="1:21" x14ac:dyDescent="0.2">
      <c r="A1066" s="266" t="s">
        <v>172</v>
      </c>
      <c r="B1066" s="267" t="s">
        <v>172</v>
      </c>
      <c r="C1066" s="268" t="s">
        <v>172</v>
      </c>
      <c r="D1066" s="98" t="s">
        <v>89</v>
      </c>
      <c r="E1066" s="54">
        <v>5001452174</v>
      </c>
      <c r="F1066" s="56">
        <v>24</v>
      </c>
      <c r="G1066" s="54" t="s">
        <v>26</v>
      </c>
      <c r="H1066" s="54" t="s">
        <v>84</v>
      </c>
      <c r="I1066" s="54">
        <v>20</v>
      </c>
      <c r="J1066" s="57">
        <v>730</v>
      </c>
      <c r="K1066" s="57">
        <v>630</v>
      </c>
      <c r="L1066" s="57">
        <v>600</v>
      </c>
      <c r="M1066" s="57">
        <v>520</v>
      </c>
      <c r="N1066" s="57">
        <v>500</v>
      </c>
      <c r="O1066" s="57">
        <v>410</v>
      </c>
      <c r="P1066" s="57">
        <v>370</v>
      </c>
      <c r="Q1066" s="57">
        <v>430</v>
      </c>
      <c r="R1066" s="57">
        <v>460</v>
      </c>
      <c r="S1066" s="57">
        <v>580</v>
      </c>
      <c r="T1066" s="57">
        <v>630</v>
      </c>
      <c r="U1066" s="57">
        <v>773</v>
      </c>
    </row>
    <row r="1067" spans="1:21" x14ac:dyDescent="0.2">
      <c r="A1067" s="266" t="s">
        <v>172</v>
      </c>
      <c r="B1067" s="267" t="s">
        <v>172</v>
      </c>
      <c r="C1067" s="268" t="s">
        <v>172</v>
      </c>
      <c r="D1067" s="98" t="s">
        <v>89</v>
      </c>
      <c r="E1067" s="54">
        <v>5001453993</v>
      </c>
      <c r="F1067" s="56">
        <v>24</v>
      </c>
      <c r="G1067" s="54" t="s">
        <v>26</v>
      </c>
      <c r="H1067" s="54" t="s">
        <v>84</v>
      </c>
      <c r="I1067" s="54">
        <v>20</v>
      </c>
      <c r="J1067" s="57">
        <v>875</v>
      </c>
      <c r="K1067" s="57">
        <v>782</v>
      </c>
      <c r="L1067" s="57">
        <v>721</v>
      </c>
      <c r="M1067" s="57">
        <v>604</v>
      </c>
      <c r="N1067" s="57">
        <v>515</v>
      </c>
      <c r="O1067" s="57">
        <v>551</v>
      </c>
      <c r="P1067" s="57">
        <v>603</v>
      </c>
      <c r="Q1067" s="57">
        <v>691</v>
      </c>
      <c r="R1067" s="57">
        <v>695</v>
      </c>
      <c r="S1067" s="57">
        <v>610</v>
      </c>
      <c r="T1067" s="57">
        <v>682</v>
      </c>
      <c r="U1067" s="57">
        <v>623</v>
      </c>
    </row>
    <row r="1068" spans="1:21" x14ac:dyDescent="0.2">
      <c r="A1068" s="266" t="s">
        <v>172</v>
      </c>
      <c r="B1068" s="267" t="s">
        <v>172</v>
      </c>
      <c r="C1068" s="268" t="s">
        <v>172</v>
      </c>
      <c r="D1068" s="98" t="s">
        <v>89</v>
      </c>
      <c r="E1068" s="54">
        <v>5001463055</v>
      </c>
      <c r="F1068" s="56">
        <v>24</v>
      </c>
      <c r="G1068" s="54" t="s">
        <v>19</v>
      </c>
      <c r="H1068" s="54" t="s">
        <v>84</v>
      </c>
      <c r="I1068" s="54">
        <v>20</v>
      </c>
      <c r="J1068" s="57">
        <v>334</v>
      </c>
      <c r="K1068" s="57">
        <v>338</v>
      </c>
      <c r="L1068" s="57">
        <v>316</v>
      </c>
      <c r="M1068" s="57">
        <v>257</v>
      </c>
      <c r="N1068" s="57">
        <v>228</v>
      </c>
      <c r="O1068" s="57">
        <v>193</v>
      </c>
      <c r="P1068" s="57">
        <v>189</v>
      </c>
      <c r="Q1068" s="57">
        <v>185</v>
      </c>
      <c r="R1068" s="57">
        <v>227</v>
      </c>
      <c r="S1068" s="57">
        <v>251</v>
      </c>
      <c r="T1068" s="57">
        <v>293</v>
      </c>
      <c r="U1068" s="57">
        <v>364</v>
      </c>
    </row>
    <row r="1069" spans="1:21" x14ac:dyDescent="0.2">
      <c r="A1069" s="266" t="s">
        <v>172</v>
      </c>
      <c r="B1069" s="267" t="s">
        <v>172</v>
      </c>
      <c r="C1069" s="268" t="s">
        <v>172</v>
      </c>
      <c r="D1069" s="98" t="s">
        <v>89</v>
      </c>
      <c r="E1069" s="54">
        <v>5001482862</v>
      </c>
      <c r="F1069" s="56">
        <v>24</v>
      </c>
      <c r="G1069" s="54" t="s">
        <v>26</v>
      </c>
      <c r="H1069" s="54" t="s">
        <v>84</v>
      </c>
      <c r="I1069" s="54">
        <v>20</v>
      </c>
      <c r="J1069" s="57">
        <v>2340</v>
      </c>
      <c r="K1069" s="57">
        <v>2290</v>
      </c>
      <c r="L1069" s="57">
        <v>2280</v>
      </c>
      <c r="M1069" s="57">
        <v>1670</v>
      </c>
      <c r="N1069" s="57">
        <v>1300</v>
      </c>
      <c r="O1069" s="57">
        <v>1210</v>
      </c>
      <c r="P1069" s="57">
        <v>1440</v>
      </c>
      <c r="Q1069" s="57">
        <v>5260</v>
      </c>
      <c r="R1069" s="57">
        <v>7870</v>
      </c>
      <c r="S1069" s="57">
        <v>7150</v>
      </c>
      <c r="T1069" s="57">
        <v>6190</v>
      </c>
      <c r="U1069" s="57">
        <v>4127</v>
      </c>
    </row>
    <row r="1070" spans="1:21" x14ac:dyDescent="0.2">
      <c r="A1070" s="266" t="s">
        <v>172</v>
      </c>
      <c r="B1070" s="267" t="s">
        <v>172</v>
      </c>
      <c r="C1070" s="268" t="s">
        <v>172</v>
      </c>
      <c r="D1070" s="98" t="s">
        <v>89</v>
      </c>
      <c r="E1070" s="54">
        <v>5001516079</v>
      </c>
      <c r="F1070" s="56">
        <v>24</v>
      </c>
      <c r="G1070" s="54" t="s">
        <v>26</v>
      </c>
      <c r="H1070" s="54" t="s">
        <v>84</v>
      </c>
      <c r="I1070" s="54">
        <v>20</v>
      </c>
      <c r="J1070" s="57">
        <v>358</v>
      </c>
      <c r="K1070" s="57">
        <v>336</v>
      </c>
      <c r="L1070" s="57">
        <v>508</v>
      </c>
      <c r="M1070" s="57">
        <v>462</v>
      </c>
      <c r="N1070" s="57">
        <v>244</v>
      </c>
      <c r="O1070" s="57">
        <v>182</v>
      </c>
      <c r="P1070" s="57">
        <v>197</v>
      </c>
      <c r="Q1070" s="57">
        <v>191</v>
      </c>
      <c r="R1070" s="57">
        <v>197</v>
      </c>
      <c r="S1070" s="57">
        <v>205</v>
      </c>
      <c r="T1070" s="57">
        <v>222</v>
      </c>
      <c r="U1070" s="57">
        <v>270</v>
      </c>
    </row>
    <row r="1071" spans="1:21" x14ac:dyDescent="0.2">
      <c r="A1071" s="266" t="s">
        <v>172</v>
      </c>
      <c r="B1071" s="267" t="s">
        <v>172</v>
      </c>
      <c r="C1071" s="268" t="s">
        <v>172</v>
      </c>
      <c r="D1071" s="98" t="s">
        <v>89</v>
      </c>
      <c r="E1071" s="54">
        <v>5001539881</v>
      </c>
      <c r="F1071" s="56">
        <v>24</v>
      </c>
      <c r="G1071" s="54" t="s">
        <v>26</v>
      </c>
      <c r="H1071" s="54" t="s">
        <v>84</v>
      </c>
      <c r="I1071" s="54">
        <v>20</v>
      </c>
      <c r="J1071" s="57">
        <v>85</v>
      </c>
      <c r="K1071" s="57">
        <v>89</v>
      </c>
      <c r="L1071" s="57">
        <v>89</v>
      </c>
      <c r="M1071" s="57">
        <v>81</v>
      </c>
      <c r="N1071" s="57">
        <v>81</v>
      </c>
      <c r="O1071" s="57">
        <v>78</v>
      </c>
      <c r="P1071" s="57">
        <v>85</v>
      </c>
      <c r="Q1071" s="57">
        <v>79</v>
      </c>
      <c r="R1071" s="57">
        <v>85</v>
      </c>
      <c r="S1071" s="57">
        <v>81</v>
      </c>
      <c r="T1071" s="57">
        <v>84</v>
      </c>
      <c r="U1071" s="57">
        <v>93</v>
      </c>
    </row>
    <row r="1072" spans="1:21" x14ac:dyDescent="0.2">
      <c r="A1072" s="266" t="s">
        <v>172</v>
      </c>
      <c r="B1072" s="267" t="s">
        <v>172</v>
      </c>
      <c r="C1072" s="268" t="s">
        <v>172</v>
      </c>
      <c r="D1072" s="98" t="s">
        <v>89</v>
      </c>
      <c r="E1072" s="54">
        <v>5001543693</v>
      </c>
      <c r="F1072" s="56">
        <v>24</v>
      </c>
      <c r="G1072" s="54" t="s">
        <v>26</v>
      </c>
      <c r="H1072" s="54" t="s">
        <v>84</v>
      </c>
      <c r="I1072" s="54">
        <v>20</v>
      </c>
      <c r="J1072" s="57">
        <v>1736</v>
      </c>
      <c r="K1072" s="57">
        <v>1648</v>
      </c>
      <c r="L1072" s="57">
        <v>2048</v>
      </c>
      <c r="M1072" s="57">
        <v>1703</v>
      </c>
      <c r="N1072" s="57">
        <v>1465</v>
      </c>
      <c r="O1072" s="57">
        <v>1378</v>
      </c>
      <c r="P1072" s="57">
        <v>1172</v>
      </c>
      <c r="Q1072" s="57">
        <v>1147</v>
      </c>
      <c r="R1072" s="57">
        <v>1401</v>
      </c>
      <c r="S1072" s="57">
        <v>1715</v>
      </c>
      <c r="T1072" s="57">
        <v>2140</v>
      </c>
      <c r="U1072" s="57">
        <v>2163</v>
      </c>
    </row>
    <row r="1073" spans="1:21" x14ac:dyDescent="0.2">
      <c r="A1073" s="266" t="s">
        <v>172</v>
      </c>
      <c r="B1073" s="267" t="s">
        <v>172</v>
      </c>
      <c r="C1073" s="268" t="s">
        <v>172</v>
      </c>
      <c r="D1073" s="98" t="s">
        <v>89</v>
      </c>
      <c r="E1073" s="54">
        <v>5001553715</v>
      </c>
      <c r="F1073" s="56">
        <v>24</v>
      </c>
      <c r="G1073" s="54" t="s">
        <v>26</v>
      </c>
      <c r="H1073" s="54" t="s">
        <v>84</v>
      </c>
      <c r="I1073" s="54">
        <v>20</v>
      </c>
      <c r="J1073" s="57">
        <v>720</v>
      </c>
      <c r="K1073" s="57">
        <v>720</v>
      </c>
      <c r="L1073" s="57">
        <v>690</v>
      </c>
      <c r="M1073" s="57">
        <v>570</v>
      </c>
      <c r="N1073" s="57">
        <v>530</v>
      </c>
      <c r="O1073" s="57">
        <v>430</v>
      </c>
      <c r="P1073" s="57">
        <v>450</v>
      </c>
      <c r="Q1073" s="57">
        <v>420</v>
      </c>
      <c r="R1073" s="57">
        <v>480</v>
      </c>
      <c r="S1073" s="57">
        <v>490</v>
      </c>
      <c r="T1073" s="57">
        <v>550</v>
      </c>
      <c r="U1073" s="57">
        <v>680</v>
      </c>
    </row>
    <row r="1074" spans="1:21" x14ac:dyDescent="0.2">
      <c r="A1074" s="266" t="s">
        <v>172</v>
      </c>
      <c r="B1074" s="267" t="s">
        <v>172</v>
      </c>
      <c r="C1074" s="268" t="s">
        <v>172</v>
      </c>
      <c r="D1074" s="98" t="s">
        <v>89</v>
      </c>
      <c r="E1074" s="54">
        <v>5001571815</v>
      </c>
      <c r="F1074" s="56">
        <v>24</v>
      </c>
      <c r="G1074" s="54" t="s">
        <v>26</v>
      </c>
      <c r="H1074" s="54" t="s">
        <v>84</v>
      </c>
      <c r="I1074" s="54">
        <v>20</v>
      </c>
      <c r="J1074" s="57">
        <v>340</v>
      </c>
      <c r="K1074" s="57">
        <v>390</v>
      </c>
      <c r="L1074" s="57">
        <v>760</v>
      </c>
      <c r="M1074" s="57">
        <v>970</v>
      </c>
      <c r="N1074" s="57">
        <v>620</v>
      </c>
      <c r="O1074" s="57">
        <v>400</v>
      </c>
      <c r="P1074" s="57">
        <v>350</v>
      </c>
      <c r="Q1074" s="57">
        <v>440</v>
      </c>
      <c r="R1074" s="57">
        <v>300</v>
      </c>
      <c r="S1074" s="57">
        <v>270</v>
      </c>
      <c r="T1074" s="57">
        <v>280</v>
      </c>
      <c r="U1074" s="57">
        <v>558</v>
      </c>
    </row>
    <row r="1075" spans="1:21" x14ac:dyDescent="0.2">
      <c r="A1075" s="266" t="s">
        <v>172</v>
      </c>
      <c r="B1075" s="267" t="s">
        <v>172</v>
      </c>
      <c r="C1075" s="268" t="s">
        <v>172</v>
      </c>
      <c r="D1075" s="98" t="s">
        <v>89</v>
      </c>
      <c r="E1075" s="54">
        <v>5001583972</v>
      </c>
      <c r="F1075" s="56">
        <v>24</v>
      </c>
      <c r="G1075" s="54" t="s">
        <v>26</v>
      </c>
      <c r="H1075" s="54" t="s">
        <v>84</v>
      </c>
      <c r="I1075" s="54">
        <v>20</v>
      </c>
      <c r="J1075" s="57">
        <v>100</v>
      </c>
      <c r="K1075" s="57">
        <v>111</v>
      </c>
      <c r="L1075" s="57">
        <v>86</v>
      </c>
      <c r="M1075" s="57">
        <v>76</v>
      </c>
      <c r="N1075" s="57">
        <v>67</v>
      </c>
      <c r="O1075" s="57">
        <v>67</v>
      </c>
      <c r="P1075" s="57">
        <v>55</v>
      </c>
      <c r="Q1075" s="57">
        <v>60</v>
      </c>
      <c r="R1075" s="57">
        <v>72</v>
      </c>
      <c r="S1075" s="57">
        <v>112</v>
      </c>
      <c r="T1075" s="57">
        <v>152</v>
      </c>
      <c r="U1075" s="57">
        <v>150</v>
      </c>
    </row>
    <row r="1076" spans="1:21" x14ac:dyDescent="0.2">
      <c r="A1076" s="266" t="s">
        <v>172</v>
      </c>
      <c r="B1076" s="267" t="s">
        <v>172</v>
      </c>
      <c r="C1076" s="268" t="s">
        <v>172</v>
      </c>
      <c r="D1076" s="98" t="s">
        <v>89</v>
      </c>
      <c r="E1076" s="54">
        <v>5001591929</v>
      </c>
      <c r="F1076" s="56">
        <v>24</v>
      </c>
      <c r="G1076" s="54" t="s">
        <v>19</v>
      </c>
      <c r="H1076" s="54" t="s">
        <v>84</v>
      </c>
      <c r="I1076" s="54">
        <v>20</v>
      </c>
      <c r="J1076" s="57">
        <v>175</v>
      </c>
      <c r="K1076" s="57">
        <v>154</v>
      </c>
      <c r="L1076" s="57">
        <v>141</v>
      </c>
      <c r="M1076" s="57">
        <v>120</v>
      </c>
      <c r="N1076" s="57">
        <v>115</v>
      </c>
      <c r="O1076" s="57">
        <v>123</v>
      </c>
      <c r="P1076" s="57">
        <v>118</v>
      </c>
      <c r="Q1076" s="57">
        <v>115</v>
      </c>
      <c r="R1076" s="57">
        <v>139</v>
      </c>
      <c r="S1076" s="57">
        <v>169</v>
      </c>
      <c r="T1076" s="57">
        <v>205</v>
      </c>
      <c r="U1076" s="57">
        <v>186</v>
      </c>
    </row>
    <row r="1077" spans="1:21" x14ac:dyDescent="0.2">
      <c r="A1077" s="266" t="s">
        <v>172</v>
      </c>
      <c r="B1077" s="267" t="s">
        <v>172</v>
      </c>
      <c r="C1077" s="268" t="s">
        <v>172</v>
      </c>
      <c r="D1077" s="98" t="s">
        <v>89</v>
      </c>
      <c r="E1077" s="54">
        <v>5001594367</v>
      </c>
      <c r="F1077" s="56">
        <v>24</v>
      </c>
      <c r="G1077" s="54" t="s">
        <v>26</v>
      </c>
      <c r="H1077" s="54" t="s">
        <v>84</v>
      </c>
      <c r="I1077" s="54">
        <v>20</v>
      </c>
      <c r="J1077" s="57">
        <v>5415</v>
      </c>
      <c r="K1077" s="57">
        <v>5663</v>
      </c>
      <c r="L1077" s="57">
        <v>6812</v>
      </c>
      <c r="M1077" s="57">
        <v>5152</v>
      </c>
      <c r="N1077" s="57">
        <v>3286</v>
      </c>
      <c r="O1077" s="57">
        <v>2348</v>
      </c>
      <c r="P1077" s="57">
        <v>1995</v>
      </c>
      <c r="Q1077" s="57">
        <v>1516</v>
      </c>
      <c r="R1077" s="57">
        <v>1705</v>
      </c>
      <c r="S1077" s="57">
        <v>2036</v>
      </c>
      <c r="T1077" s="57">
        <v>3980</v>
      </c>
      <c r="U1077" s="57">
        <v>4913</v>
      </c>
    </row>
    <row r="1078" spans="1:21" x14ac:dyDescent="0.2">
      <c r="A1078" s="266" t="s">
        <v>172</v>
      </c>
      <c r="B1078" s="267" t="s">
        <v>172</v>
      </c>
      <c r="C1078" s="268" t="s">
        <v>172</v>
      </c>
      <c r="D1078" s="98" t="s">
        <v>89</v>
      </c>
      <c r="E1078" s="54">
        <v>5001611452</v>
      </c>
      <c r="F1078" s="56">
        <v>24</v>
      </c>
      <c r="G1078" s="54" t="s">
        <v>26</v>
      </c>
      <c r="H1078" s="54" t="s">
        <v>84</v>
      </c>
      <c r="I1078" s="54">
        <v>20</v>
      </c>
      <c r="J1078" s="57">
        <v>505.31</v>
      </c>
      <c r="K1078" s="57">
        <v>424.69</v>
      </c>
      <c r="L1078" s="57">
        <v>410</v>
      </c>
      <c r="M1078" s="57">
        <v>370</v>
      </c>
      <c r="N1078" s="57">
        <v>390</v>
      </c>
      <c r="O1078" s="57">
        <v>330</v>
      </c>
      <c r="P1078" s="57">
        <v>310</v>
      </c>
      <c r="Q1078" s="57">
        <v>360</v>
      </c>
      <c r="R1078" s="57">
        <v>340</v>
      </c>
      <c r="S1078" s="57">
        <v>410</v>
      </c>
      <c r="T1078" s="57">
        <v>410</v>
      </c>
      <c r="U1078" s="57">
        <v>486</v>
      </c>
    </row>
    <row r="1079" spans="1:21" x14ac:dyDescent="0.2">
      <c r="A1079" s="266" t="s">
        <v>172</v>
      </c>
      <c r="B1079" s="267" t="s">
        <v>172</v>
      </c>
      <c r="C1079" s="268" t="s">
        <v>172</v>
      </c>
      <c r="D1079" s="98" t="s">
        <v>89</v>
      </c>
      <c r="E1079" s="54">
        <v>5001614489</v>
      </c>
      <c r="F1079" s="55">
        <v>25</v>
      </c>
      <c r="G1079" s="54" t="s">
        <v>25</v>
      </c>
      <c r="H1079" s="54" t="s">
        <v>84</v>
      </c>
      <c r="I1079" s="54">
        <v>20</v>
      </c>
      <c r="J1079" s="57">
        <v>3720</v>
      </c>
      <c r="K1079" s="57">
        <v>3160</v>
      </c>
      <c r="L1079" s="57">
        <v>3360</v>
      </c>
      <c r="M1079" s="57">
        <v>3120</v>
      </c>
      <c r="N1079" s="57">
        <v>2200</v>
      </c>
      <c r="O1079" s="57">
        <v>51360</v>
      </c>
      <c r="P1079" s="57">
        <v>48880</v>
      </c>
      <c r="Q1079" s="57">
        <v>53120</v>
      </c>
      <c r="R1079" s="57">
        <v>49160</v>
      </c>
      <c r="S1079" s="57">
        <v>53760</v>
      </c>
      <c r="T1079" s="57">
        <v>5520</v>
      </c>
      <c r="U1079" s="57">
        <v>4400</v>
      </c>
    </row>
    <row r="1080" spans="1:21" x14ac:dyDescent="0.2">
      <c r="A1080" s="266" t="s">
        <v>172</v>
      </c>
      <c r="B1080" s="267" t="s">
        <v>172</v>
      </c>
      <c r="C1080" s="268" t="s">
        <v>172</v>
      </c>
      <c r="D1080" s="98" t="s">
        <v>89</v>
      </c>
      <c r="E1080" s="54">
        <v>5001615991</v>
      </c>
      <c r="F1080" s="56">
        <v>24</v>
      </c>
      <c r="G1080" s="54" t="s">
        <v>26</v>
      </c>
      <c r="H1080" s="54" t="s">
        <v>84</v>
      </c>
      <c r="I1080" s="54">
        <v>20</v>
      </c>
      <c r="J1080" s="57">
        <v>1320</v>
      </c>
      <c r="K1080" s="57">
        <v>1260</v>
      </c>
      <c r="L1080" s="57">
        <v>1350</v>
      </c>
      <c r="M1080" s="57">
        <v>1240</v>
      </c>
      <c r="N1080" s="57">
        <v>1350</v>
      </c>
      <c r="O1080" s="57">
        <v>1290</v>
      </c>
      <c r="P1080" s="57">
        <v>1190</v>
      </c>
      <c r="Q1080" s="57">
        <v>1200</v>
      </c>
      <c r="R1080" s="57">
        <v>1380</v>
      </c>
      <c r="S1080" s="57">
        <v>1490</v>
      </c>
      <c r="T1080" s="57">
        <v>1750</v>
      </c>
      <c r="U1080" s="57">
        <v>1595</v>
      </c>
    </row>
    <row r="1081" spans="1:21" x14ac:dyDescent="0.2">
      <c r="A1081" s="266" t="s">
        <v>172</v>
      </c>
      <c r="B1081" s="267" t="s">
        <v>172</v>
      </c>
      <c r="C1081" s="268" t="s">
        <v>172</v>
      </c>
      <c r="D1081" s="98" t="s">
        <v>89</v>
      </c>
      <c r="E1081" s="54">
        <v>5001651940</v>
      </c>
      <c r="F1081" s="56">
        <v>24</v>
      </c>
      <c r="G1081" s="54" t="s">
        <v>26</v>
      </c>
      <c r="H1081" s="54" t="s">
        <v>84</v>
      </c>
      <c r="I1081" s="54">
        <v>20</v>
      </c>
      <c r="J1081" s="57">
        <v>360</v>
      </c>
      <c r="K1081" s="57">
        <v>321</v>
      </c>
      <c r="L1081" s="57">
        <v>294</v>
      </c>
      <c r="M1081" s="57">
        <v>244</v>
      </c>
      <c r="N1081" s="57">
        <v>213</v>
      </c>
      <c r="O1081" s="57">
        <v>205</v>
      </c>
      <c r="P1081" s="57">
        <v>194</v>
      </c>
      <c r="Q1081" s="57">
        <v>238.54499999999999</v>
      </c>
      <c r="R1081" s="57">
        <v>257.45499999999998</v>
      </c>
      <c r="S1081" s="57">
        <v>309</v>
      </c>
      <c r="T1081" s="57">
        <v>380</v>
      </c>
      <c r="U1081" s="57">
        <v>372</v>
      </c>
    </row>
    <row r="1082" spans="1:21" x14ac:dyDescent="0.2">
      <c r="A1082" s="266" t="s">
        <v>172</v>
      </c>
      <c r="B1082" s="267" t="s">
        <v>172</v>
      </c>
      <c r="C1082" s="268" t="s">
        <v>172</v>
      </c>
      <c r="D1082" s="98" t="s">
        <v>89</v>
      </c>
      <c r="E1082" s="54">
        <v>5001663397</v>
      </c>
      <c r="F1082" s="56">
        <v>24</v>
      </c>
      <c r="G1082" s="54" t="s">
        <v>26</v>
      </c>
      <c r="H1082" s="54" t="s">
        <v>84</v>
      </c>
      <c r="I1082" s="54">
        <v>20</v>
      </c>
      <c r="J1082" s="57">
        <v>160</v>
      </c>
      <c r="K1082" s="57">
        <v>130</v>
      </c>
      <c r="L1082" s="57">
        <v>120</v>
      </c>
      <c r="M1082" s="57">
        <v>110</v>
      </c>
      <c r="N1082" s="57">
        <v>90</v>
      </c>
      <c r="O1082" s="57">
        <v>80</v>
      </c>
      <c r="P1082" s="57">
        <v>80</v>
      </c>
      <c r="Q1082" s="57">
        <v>100</v>
      </c>
      <c r="R1082" s="57">
        <v>100</v>
      </c>
      <c r="S1082" s="57">
        <v>138</v>
      </c>
      <c r="T1082" s="57">
        <v>140</v>
      </c>
      <c r="U1082" s="57">
        <v>171</v>
      </c>
    </row>
    <row r="1083" spans="1:21" x14ac:dyDescent="0.2">
      <c r="A1083" s="266" t="s">
        <v>172</v>
      </c>
      <c r="B1083" s="267" t="s">
        <v>172</v>
      </c>
      <c r="C1083" s="268" t="s">
        <v>172</v>
      </c>
      <c r="D1083" s="98" t="s">
        <v>89</v>
      </c>
      <c r="E1083" s="54">
        <v>5001670219</v>
      </c>
      <c r="F1083" s="56">
        <v>24</v>
      </c>
      <c r="G1083" s="54" t="s">
        <v>26</v>
      </c>
      <c r="H1083" s="54" t="s">
        <v>84</v>
      </c>
      <c r="I1083" s="54">
        <v>20</v>
      </c>
      <c r="J1083" s="57">
        <v>3083</v>
      </c>
      <c r="K1083" s="57">
        <v>2777</v>
      </c>
      <c r="L1083" s="57">
        <v>2411</v>
      </c>
      <c r="M1083" s="57">
        <v>1704</v>
      </c>
      <c r="N1083" s="57">
        <v>2086</v>
      </c>
      <c r="O1083" s="57">
        <v>1892</v>
      </c>
      <c r="P1083" s="57">
        <v>1688</v>
      </c>
      <c r="Q1083" s="57">
        <v>1713</v>
      </c>
      <c r="R1083" s="57">
        <v>1445</v>
      </c>
      <c r="S1083" s="57">
        <v>1756</v>
      </c>
      <c r="T1083" s="57">
        <v>2356</v>
      </c>
      <c r="U1083" s="57">
        <v>1712</v>
      </c>
    </row>
    <row r="1084" spans="1:21" x14ac:dyDescent="0.2">
      <c r="A1084" s="266" t="s">
        <v>172</v>
      </c>
      <c r="B1084" s="267" t="s">
        <v>172</v>
      </c>
      <c r="C1084" s="268" t="s">
        <v>172</v>
      </c>
      <c r="D1084" s="98" t="s">
        <v>89</v>
      </c>
      <c r="E1084" s="54">
        <v>5001670234</v>
      </c>
      <c r="F1084" s="56">
        <v>24</v>
      </c>
      <c r="G1084" s="54" t="s">
        <v>26</v>
      </c>
      <c r="H1084" s="54" t="s">
        <v>84</v>
      </c>
      <c r="I1084" s="54">
        <v>20</v>
      </c>
      <c r="J1084" s="57">
        <v>4966</v>
      </c>
      <c r="K1084" s="57">
        <v>3415</v>
      </c>
      <c r="L1084" s="57">
        <v>2939</v>
      </c>
      <c r="M1084" s="57">
        <v>3643</v>
      </c>
      <c r="N1084" s="57">
        <v>1781</v>
      </c>
      <c r="O1084" s="57">
        <v>1051</v>
      </c>
      <c r="P1084" s="57">
        <v>858</v>
      </c>
      <c r="Q1084" s="57">
        <v>459</v>
      </c>
      <c r="R1084" s="57">
        <v>293</v>
      </c>
      <c r="S1084" s="57">
        <v>1571</v>
      </c>
      <c r="T1084" s="57">
        <v>3786</v>
      </c>
      <c r="U1084" s="57">
        <v>4562</v>
      </c>
    </row>
    <row r="1085" spans="1:21" x14ac:dyDescent="0.2">
      <c r="A1085" s="266" t="s">
        <v>172</v>
      </c>
      <c r="B1085" s="267" t="s">
        <v>172</v>
      </c>
      <c r="C1085" s="268" t="s">
        <v>172</v>
      </c>
      <c r="D1085" s="98" t="s">
        <v>89</v>
      </c>
      <c r="E1085" s="54">
        <v>5001748726</v>
      </c>
      <c r="F1085" s="56">
        <v>24</v>
      </c>
      <c r="G1085" s="54" t="s">
        <v>19</v>
      </c>
      <c r="H1085" s="54" t="s">
        <v>84</v>
      </c>
      <c r="I1085" s="54">
        <v>20</v>
      </c>
      <c r="J1085" s="57">
        <v>776</v>
      </c>
      <c r="K1085" s="57">
        <v>756</v>
      </c>
      <c r="L1085" s="57">
        <v>673</v>
      </c>
      <c r="M1085" s="57">
        <v>420</v>
      </c>
      <c r="N1085" s="57">
        <v>315</v>
      </c>
      <c r="O1085" s="57">
        <v>230</v>
      </c>
      <c r="P1085" s="57">
        <v>161</v>
      </c>
      <c r="Q1085" s="57">
        <v>153</v>
      </c>
      <c r="R1085" s="57">
        <v>247</v>
      </c>
      <c r="S1085" s="57">
        <v>504</v>
      </c>
      <c r="T1085" s="57">
        <v>732</v>
      </c>
      <c r="U1085" s="57">
        <v>710</v>
      </c>
    </row>
    <row r="1086" spans="1:21" x14ac:dyDescent="0.2">
      <c r="A1086" s="266" t="s">
        <v>172</v>
      </c>
      <c r="B1086" s="267" t="s">
        <v>172</v>
      </c>
      <c r="C1086" s="268" t="s">
        <v>172</v>
      </c>
      <c r="D1086" s="98" t="s">
        <v>89</v>
      </c>
      <c r="E1086" s="54">
        <v>5001748942</v>
      </c>
      <c r="F1086" s="56">
        <v>24</v>
      </c>
      <c r="G1086" s="54" t="s">
        <v>19</v>
      </c>
      <c r="H1086" s="54" t="s">
        <v>84</v>
      </c>
      <c r="I1086" s="54">
        <v>20</v>
      </c>
      <c r="J1086" s="57">
        <v>349</v>
      </c>
      <c r="K1086" s="57">
        <v>339</v>
      </c>
      <c r="L1086" s="57">
        <v>328</v>
      </c>
      <c r="M1086" s="57">
        <v>251</v>
      </c>
      <c r="N1086" s="57">
        <v>233.37200000000001</v>
      </c>
      <c r="O1086" s="57">
        <v>207.62799999999999</v>
      </c>
      <c r="P1086" s="57">
        <v>205</v>
      </c>
      <c r="Q1086" s="57">
        <v>199</v>
      </c>
      <c r="R1086" s="57">
        <v>236</v>
      </c>
      <c r="S1086" s="57">
        <v>259</v>
      </c>
      <c r="T1086" s="57">
        <v>300</v>
      </c>
      <c r="U1086" s="57">
        <v>373</v>
      </c>
    </row>
    <row r="1087" spans="1:21" x14ac:dyDescent="0.2">
      <c r="A1087" s="266" t="s">
        <v>172</v>
      </c>
      <c r="B1087" s="267" t="s">
        <v>172</v>
      </c>
      <c r="C1087" s="268" t="s">
        <v>172</v>
      </c>
      <c r="D1087" s="98" t="s">
        <v>89</v>
      </c>
      <c r="E1087" s="54">
        <v>5001758106</v>
      </c>
      <c r="F1087" s="56">
        <v>24</v>
      </c>
      <c r="G1087" s="54" t="s">
        <v>26</v>
      </c>
      <c r="H1087" s="54" t="s">
        <v>84</v>
      </c>
      <c r="I1087" s="54">
        <v>20</v>
      </c>
      <c r="J1087" s="57">
        <v>90</v>
      </c>
      <c r="K1087" s="57">
        <v>80</v>
      </c>
      <c r="L1087" s="57">
        <v>70</v>
      </c>
      <c r="M1087" s="57">
        <v>70</v>
      </c>
      <c r="N1087" s="57">
        <v>50</v>
      </c>
      <c r="O1087" s="57">
        <v>50</v>
      </c>
      <c r="P1087" s="57">
        <v>50</v>
      </c>
      <c r="Q1087" s="57">
        <v>50</v>
      </c>
      <c r="R1087" s="57">
        <v>61</v>
      </c>
      <c r="S1087" s="57">
        <v>74</v>
      </c>
      <c r="T1087" s="57">
        <v>92</v>
      </c>
      <c r="U1087" s="57">
        <v>95</v>
      </c>
    </row>
    <row r="1088" spans="1:21" x14ac:dyDescent="0.2">
      <c r="A1088" s="266" t="s">
        <v>172</v>
      </c>
      <c r="B1088" s="267" t="s">
        <v>172</v>
      </c>
      <c r="C1088" s="268" t="s">
        <v>172</v>
      </c>
      <c r="D1088" s="98" t="s">
        <v>89</v>
      </c>
      <c r="E1088" s="54">
        <v>5001762606</v>
      </c>
      <c r="F1088" s="56">
        <v>24</v>
      </c>
      <c r="G1088" s="54" t="s">
        <v>26</v>
      </c>
      <c r="H1088" s="54" t="s">
        <v>84</v>
      </c>
      <c r="I1088" s="54">
        <v>20</v>
      </c>
      <c r="J1088" s="57">
        <v>1080</v>
      </c>
      <c r="K1088" s="57">
        <v>1010</v>
      </c>
      <c r="L1088" s="57">
        <v>900</v>
      </c>
      <c r="M1088" s="57">
        <v>720</v>
      </c>
      <c r="N1088" s="57">
        <v>710</v>
      </c>
      <c r="O1088" s="57">
        <v>730</v>
      </c>
      <c r="P1088" s="57">
        <v>720</v>
      </c>
      <c r="Q1088" s="57">
        <v>790</v>
      </c>
      <c r="R1088" s="57">
        <v>920</v>
      </c>
      <c r="S1088" s="57">
        <v>940</v>
      </c>
      <c r="T1088" s="57">
        <v>1260</v>
      </c>
      <c r="U1088" s="57">
        <v>1120</v>
      </c>
    </row>
    <row r="1089" spans="1:21" x14ac:dyDescent="0.2">
      <c r="A1089" s="266" t="s">
        <v>172</v>
      </c>
      <c r="B1089" s="267" t="s">
        <v>172</v>
      </c>
      <c r="C1089" s="268" t="s">
        <v>172</v>
      </c>
      <c r="D1089" s="98" t="s">
        <v>89</v>
      </c>
      <c r="E1089" s="54">
        <v>5001764033</v>
      </c>
      <c r="F1089" s="56">
        <v>24</v>
      </c>
      <c r="G1089" s="54" t="s">
        <v>19</v>
      </c>
      <c r="H1089" s="54" t="s">
        <v>84</v>
      </c>
      <c r="I1089" s="54">
        <v>20</v>
      </c>
      <c r="J1089" s="57">
        <v>795.67</v>
      </c>
      <c r="K1089" s="57">
        <v>716.88</v>
      </c>
      <c r="L1089" s="57">
        <v>577.45000000000005</v>
      </c>
      <c r="M1089" s="57">
        <v>530</v>
      </c>
      <c r="N1089" s="57">
        <v>460</v>
      </c>
      <c r="O1089" s="57">
        <v>450</v>
      </c>
      <c r="P1089" s="57">
        <v>430</v>
      </c>
      <c r="Q1089" s="57">
        <v>500</v>
      </c>
      <c r="R1089" s="57">
        <v>620</v>
      </c>
      <c r="S1089" s="57">
        <v>680</v>
      </c>
      <c r="T1089" s="57">
        <v>840</v>
      </c>
      <c r="U1089" s="57">
        <v>791</v>
      </c>
    </row>
    <row r="1090" spans="1:21" x14ac:dyDescent="0.2">
      <c r="A1090" s="266" t="s">
        <v>172</v>
      </c>
      <c r="B1090" s="267" t="s">
        <v>172</v>
      </c>
      <c r="C1090" s="268" t="s">
        <v>172</v>
      </c>
      <c r="D1090" s="98" t="s">
        <v>89</v>
      </c>
      <c r="E1090" s="54">
        <v>5001778587</v>
      </c>
      <c r="F1090" s="56">
        <v>24</v>
      </c>
      <c r="G1090" s="54" t="s">
        <v>26</v>
      </c>
      <c r="H1090" s="54" t="s">
        <v>84</v>
      </c>
      <c r="I1090" s="54">
        <v>20</v>
      </c>
      <c r="J1090" s="57">
        <v>1420</v>
      </c>
      <c r="K1090" s="57">
        <v>1420</v>
      </c>
      <c r="L1090" s="57">
        <v>1390</v>
      </c>
      <c r="M1090" s="57">
        <v>1220</v>
      </c>
      <c r="N1090" s="57">
        <v>1160</v>
      </c>
      <c r="O1090" s="57">
        <v>960</v>
      </c>
      <c r="P1090" s="57">
        <v>830</v>
      </c>
      <c r="Q1090" s="57">
        <v>800</v>
      </c>
      <c r="R1090" s="57">
        <v>710</v>
      </c>
      <c r="S1090" s="57">
        <v>840</v>
      </c>
      <c r="T1090" s="57">
        <v>940</v>
      </c>
      <c r="U1090" s="57">
        <v>1337</v>
      </c>
    </row>
    <row r="1091" spans="1:21" x14ac:dyDescent="0.2">
      <c r="A1091" s="266" t="s">
        <v>172</v>
      </c>
      <c r="B1091" s="267" t="s">
        <v>172</v>
      </c>
      <c r="C1091" s="268" t="s">
        <v>172</v>
      </c>
      <c r="D1091" s="98" t="s">
        <v>89</v>
      </c>
      <c r="E1091" s="54">
        <v>5001786089</v>
      </c>
      <c r="F1091" s="56">
        <v>24</v>
      </c>
      <c r="G1091" s="54" t="s">
        <v>26</v>
      </c>
      <c r="H1091" s="54" t="s">
        <v>84</v>
      </c>
      <c r="I1091" s="54">
        <v>20</v>
      </c>
      <c r="J1091" s="57">
        <v>250</v>
      </c>
      <c r="K1091" s="57">
        <v>220</v>
      </c>
      <c r="L1091" s="57">
        <v>190</v>
      </c>
      <c r="M1091" s="57">
        <v>170</v>
      </c>
      <c r="N1091" s="57">
        <v>160</v>
      </c>
      <c r="O1091" s="57">
        <v>130</v>
      </c>
      <c r="P1091" s="57">
        <v>120</v>
      </c>
      <c r="Q1091" s="57">
        <v>140</v>
      </c>
      <c r="R1091" s="57">
        <v>150</v>
      </c>
      <c r="S1091" s="57">
        <v>180</v>
      </c>
      <c r="T1091" s="57">
        <v>200</v>
      </c>
      <c r="U1091" s="57">
        <v>246</v>
      </c>
    </row>
    <row r="1092" spans="1:21" x14ac:dyDescent="0.2">
      <c r="A1092" s="266" t="s">
        <v>172</v>
      </c>
      <c r="B1092" s="267" t="s">
        <v>172</v>
      </c>
      <c r="C1092" s="268" t="s">
        <v>172</v>
      </c>
      <c r="D1092" s="98" t="s">
        <v>89</v>
      </c>
      <c r="E1092" s="54">
        <v>5001814457</v>
      </c>
      <c r="F1092" s="56">
        <v>24</v>
      </c>
      <c r="G1092" s="54" t="s">
        <v>26</v>
      </c>
      <c r="H1092" s="54" t="s">
        <v>84</v>
      </c>
      <c r="I1092" s="54">
        <v>20</v>
      </c>
      <c r="J1092" s="57">
        <v>575</v>
      </c>
      <c r="K1092" s="57">
        <v>506</v>
      </c>
      <c r="L1092" s="57">
        <v>466</v>
      </c>
      <c r="M1092" s="57">
        <v>384</v>
      </c>
      <c r="N1092" s="57">
        <v>323</v>
      </c>
      <c r="O1092" s="57">
        <v>317</v>
      </c>
      <c r="P1092" s="57">
        <v>305</v>
      </c>
      <c r="Q1092" s="57">
        <v>346</v>
      </c>
      <c r="R1092" s="57">
        <v>437</v>
      </c>
      <c r="S1092" s="57">
        <v>480</v>
      </c>
      <c r="T1092" s="57">
        <v>591</v>
      </c>
      <c r="U1092" s="57">
        <v>555</v>
      </c>
    </row>
    <row r="1093" spans="1:21" x14ac:dyDescent="0.2">
      <c r="A1093" s="266" t="s">
        <v>172</v>
      </c>
      <c r="B1093" s="267" t="s">
        <v>172</v>
      </c>
      <c r="C1093" s="268" t="s">
        <v>172</v>
      </c>
      <c r="D1093" s="98" t="s">
        <v>89</v>
      </c>
      <c r="E1093" s="54">
        <v>5001818840</v>
      </c>
      <c r="F1093" s="55">
        <v>25</v>
      </c>
      <c r="G1093" s="54" t="s">
        <v>25</v>
      </c>
      <c r="H1093" s="54" t="s">
        <v>84</v>
      </c>
      <c r="I1093" s="54">
        <v>20</v>
      </c>
      <c r="J1093" s="57">
        <v>17760</v>
      </c>
      <c r="K1093" s="57">
        <v>20000</v>
      </c>
      <c r="L1093" s="57">
        <v>23200</v>
      </c>
      <c r="M1093" s="57">
        <v>19200</v>
      </c>
      <c r="N1093" s="57">
        <v>17760</v>
      </c>
      <c r="O1093" s="57">
        <v>16640</v>
      </c>
      <c r="P1093" s="57">
        <v>19200</v>
      </c>
      <c r="Q1093" s="57">
        <v>18400</v>
      </c>
      <c r="R1093" s="57">
        <v>20960</v>
      </c>
      <c r="S1093" s="57">
        <v>17120</v>
      </c>
      <c r="T1093" s="57">
        <v>17920</v>
      </c>
      <c r="U1093" s="57">
        <v>20640</v>
      </c>
    </row>
    <row r="1094" spans="1:21" x14ac:dyDescent="0.2">
      <c r="A1094" s="266" t="s">
        <v>172</v>
      </c>
      <c r="B1094" s="267" t="s">
        <v>172</v>
      </c>
      <c r="C1094" s="268" t="s">
        <v>172</v>
      </c>
      <c r="D1094" s="98" t="s">
        <v>89</v>
      </c>
      <c r="E1094" s="54">
        <v>5001823923</v>
      </c>
      <c r="F1094" s="56">
        <v>24</v>
      </c>
      <c r="G1094" s="54" t="s">
        <v>26</v>
      </c>
      <c r="H1094" s="54" t="s">
        <v>84</v>
      </c>
      <c r="I1094" s="54">
        <v>20</v>
      </c>
      <c r="J1094" s="57">
        <v>251</v>
      </c>
      <c r="K1094" s="57">
        <v>242</v>
      </c>
      <c r="L1094" s="57">
        <v>396</v>
      </c>
      <c r="M1094" s="57">
        <v>681</v>
      </c>
      <c r="N1094" s="57">
        <v>221</v>
      </c>
      <c r="O1094" s="57">
        <v>269</v>
      </c>
      <c r="P1094" s="57">
        <v>318</v>
      </c>
      <c r="Q1094" s="57">
        <v>235</v>
      </c>
      <c r="R1094" s="57">
        <v>267</v>
      </c>
      <c r="S1094" s="57">
        <v>259</v>
      </c>
      <c r="T1094" s="57">
        <v>332</v>
      </c>
      <c r="U1094" s="57">
        <v>525</v>
      </c>
    </row>
    <row r="1095" spans="1:21" x14ac:dyDescent="0.2">
      <c r="A1095" s="266" t="s">
        <v>172</v>
      </c>
      <c r="B1095" s="267" t="s">
        <v>172</v>
      </c>
      <c r="C1095" s="268" t="s">
        <v>172</v>
      </c>
      <c r="D1095" s="98" t="s">
        <v>89</v>
      </c>
      <c r="E1095" s="54">
        <v>5001848074</v>
      </c>
      <c r="F1095" s="56">
        <v>24</v>
      </c>
      <c r="G1095" s="54" t="s">
        <v>26</v>
      </c>
      <c r="H1095" s="54" t="s">
        <v>84</v>
      </c>
      <c r="I1095" s="54">
        <v>20</v>
      </c>
      <c r="J1095" s="57">
        <v>6320</v>
      </c>
      <c r="K1095" s="57">
        <v>11120</v>
      </c>
      <c r="L1095" s="57">
        <v>6560</v>
      </c>
      <c r="M1095" s="57">
        <v>6240</v>
      </c>
      <c r="N1095" s="57">
        <v>5680</v>
      </c>
      <c r="O1095" s="57">
        <v>2880</v>
      </c>
      <c r="P1095" s="57">
        <v>2880</v>
      </c>
      <c r="Q1095" s="57">
        <v>2880</v>
      </c>
      <c r="R1095" s="57">
        <v>3520</v>
      </c>
      <c r="S1095" s="57">
        <v>5600</v>
      </c>
      <c r="T1095" s="57">
        <v>7280</v>
      </c>
      <c r="U1095" s="57">
        <v>5440</v>
      </c>
    </row>
    <row r="1096" spans="1:21" x14ac:dyDescent="0.2">
      <c r="A1096" s="266" t="s">
        <v>172</v>
      </c>
      <c r="B1096" s="267" t="s">
        <v>172</v>
      </c>
      <c r="C1096" s="268" t="s">
        <v>172</v>
      </c>
      <c r="D1096" s="98" t="s">
        <v>89</v>
      </c>
      <c r="E1096" s="54">
        <v>5001871304</v>
      </c>
      <c r="F1096" s="56">
        <v>24</v>
      </c>
      <c r="G1096" s="54" t="s">
        <v>26</v>
      </c>
      <c r="H1096" s="54" t="s">
        <v>84</v>
      </c>
      <c r="I1096" s="54">
        <v>20</v>
      </c>
      <c r="J1096" s="57">
        <v>2200</v>
      </c>
      <c r="K1096" s="57">
        <v>1960</v>
      </c>
      <c r="L1096" s="57">
        <v>1760</v>
      </c>
      <c r="M1096" s="57">
        <v>1440</v>
      </c>
      <c r="N1096" s="57">
        <v>1200</v>
      </c>
      <c r="O1096" s="57">
        <v>1160</v>
      </c>
      <c r="P1096" s="57">
        <v>1080</v>
      </c>
      <c r="Q1096" s="57">
        <v>1280</v>
      </c>
      <c r="R1096" s="57">
        <v>1600</v>
      </c>
      <c r="S1096" s="57">
        <v>1720</v>
      </c>
      <c r="T1096" s="57">
        <v>2040</v>
      </c>
      <c r="U1096" s="57">
        <v>2000</v>
      </c>
    </row>
    <row r="1097" spans="1:21" x14ac:dyDescent="0.2">
      <c r="A1097" s="266" t="s">
        <v>172</v>
      </c>
      <c r="B1097" s="267" t="s">
        <v>172</v>
      </c>
      <c r="C1097" s="268" t="s">
        <v>172</v>
      </c>
      <c r="D1097" s="98" t="s">
        <v>89</v>
      </c>
      <c r="E1097" s="54">
        <v>5001877245</v>
      </c>
      <c r="F1097" s="56">
        <v>24</v>
      </c>
      <c r="G1097" s="54" t="s">
        <v>26</v>
      </c>
      <c r="H1097" s="54" t="s">
        <v>84</v>
      </c>
      <c r="I1097" s="54">
        <v>20</v>
      </c>
      <c r="J1097" s="57">
        <v>500</v>
      </c>
      <c r="K1097" s="57">
        <v>440</v>
      </c>
      <c r="L1097" s="57">
        <v>400</v>
      </c>
      <c r="M1097" s="57">
        <v>340</v>
      </c>
      <c r="N1097" s="57">
        <v>340</v>
      </c>
      <c r="O1097" s="57">
        <v>280</v>
      </c>
      <c r="P1097" s="57">
        <v>260</v>
      </c>
      <c r="Q1097" s="57">
        <v>290</v>
      </c>
      <c r="R1097" s="57">
        <v>320</v>
      </c>
      <c r="S1097" s="57">
        <v>380</v>
      </c>
      <c r="T1097" s="57">
        <v>410</v>
      </c>
      <c r="U1097" s="57">
        <v>496</v>
      </c>
    </row>
    <row r="1098" spans="1:21" x14ac:dyDescent="0.2">
      <c r="A1098" s="266" t="s">
        <v>172</v>
      </c>
      <c r="B1098" s="267" t="s">
        <v>172</v>
      </c>
      <c r="C1098" s="268" t="s">
        <v>172</v>
      </c>
      <c r="D1098" s="98" t="s">
        <v>89</v>
      </c>
      <c r="E1098" s="54">
        <v>5001900597</v>
      </c>
      <c r="F1098" s="56">
        <v>24</v>
      </c>
      <c r="G1098" s="54" t="s">
        <v>26</v>
      </c>
      <c r="H1098" s="54" t="s">
        <v>84</v>
      </c>
      <c r="I1098" s="54">
        <v>20</v>
      </c>
      <c r="J1098" s="57">
        <v>133</v>
      </c>
      <c r="K1098" s="57">
        <v>258</v>
      </c>
      <c r="L1098" s="57">
        <v>172</v>
      </c>
      <c r="M1098" s="57">
        <v>359</v>
      </c>
      <c r="N1098" s="57">
        <v>107</v>
      </c>
      <c r="O1098" s="57">
        <v>99</v>
      </c>
      <c r="P1098" s="57">
        <v>132</v>
      </c>
      <c r="Q1098" s="57">
        <v>126</v>
      </c>
      <c r="R1098" s="57">
        <v>60</v>
      </c>
      <c r="S1098" s="57">
        <v>50</v>
      </c>
      <c r="T1098" s="57">
        <v>56</v>
      </c>
      <c r="U1098" s="57">
        <v>55</v>
      </c>
    </row>
    <row r="1099" spans="1:21" x14ac:dyDescent="0.2">
      <c r="A1099" s="266" t="s">
        <v>172</v>
      </c>
      <c r="B1099" s="267" t="s">
        <v>172</v>
      </c>
      <c r="C1099" s="268" t="s">
        <v>172</v>
      </c>
      <c r="D1099" s="98" t="s">
        <v>89</v>
      </c>
      <c r="E1099" s="54">
        <v>5001902714</v>
      </c>
      <c r="F1099" s="56">
        <v>24</v>
      </c>
      <c r="G1099" s="54" t="s">
        <v>19</v>
      </c>
      <c r="H1099" s="54" t="s">
        <v>84</v>
      </c>
      <c r="I1099" s="54">
        <v>20</v>
      </c>
      <c r="J1099" s="57">
        <v>466</v>
      </c>
      <c r="K1099" s="57">
        <v>408</v>
      </c>
      <c r="L1099" s="57">
        <v>400</v>
      </c>
      <c r="M1099" s="57">
        <v>355</v>
      </c>
      <c r="N1099" s="57">
        <v>336</v>
      </c>
      <c r="O1099" s="57">
        <v>270</v>
      </c>
      <c r="P1099" s="57">
        <v>241</v>
      </c>
      <c r="Q1099" s="57">
        <v>281</v>
      </c>
      <c r="R1099" s="57">
        <v>308</v>
      </c>
      <c r="S1099" s="57">
        <v>388</v>
      </c>
      <c r="T1099" s="57">
        <v>424</v>
      </c>
      <c r="U1099" s="57">
        <v>525</v>
      </c>
    </row>
    <row r="1100" spans="1:21" x14ac:dyDescent="0.2">
      <c r="A1100" s="266" t="s">
        <v>172</v>
      </c>
      <c r="B1100" s="267" t="s">
        <v>172</v>
      </c>
      <c r="C1100" s="268" t="s">
        <v>172</v>
      </c>
      <c r="D1100" s="98" t="s">
        <v>89</v>
      </c>
      <c r="E1100" s="54">
        <v>5001912056</v>
      </c>
      <c r="F1100" s="56">
        <v>24</v>
      </c>
      <c r="G1100" s="54" t="s">
        <v>26</v>
      </c>
      <c r="H1100" s="54" t="s">
        <v>84</v>
      </c>
      <c r="I1100" s="54">
        <v>20</v>
      </c>
      <c r="J1100" s="57">
        <v>1120</v>
      </c>
      <c r="K1100" s="57">
        <v>1610</v>
      </c>
      <c r="L1100" s="57">
        <v>2070</v>
      </c>
      <c r="M1100" s="57">
        <v>1510</v>
      </c>
      <c r="N1100" s="57">
        <v>1230</v>
      </c>
      <c r="O1100" s="57">
        <v>1010</v>
      </c>
      <c r="P1100" s="57">
        <v>430</v>
      </c>
      <c r="Q1100" s="57">
        <v>350</v>
      </c>
      <c r="R1100" s="57">
        <v>350</v>
      </c>
      <c r="S1100" s="57">
        <v>451</v>
      </c>
      <c r="T1100" s="57">
        <v>725</v>
      </c>
      <c r="U1100" s="57">
        <v>1058</v>
      </c>
    </row>
    <row r="1101" spans="1:21" x14ac:dyDescent="0.2">
      <c r="A1101" s="266" t="s">
        <v>172</v>
      </c>
      <c r="B1101" s="267" t="s">
        <v>172</v>
      </c>
      <c r="C1101" s="268" t="s">
        <v>172</v>
      </c>
      <c r="D1101" s="98" t="s">
        <v>89</v>
      </c>
      <c r="E1101" s="54">
        <v>5001946884</v>
      </c>
      <c r="F1101" s="56">
        <v>24</v>
      </c>
      <c r="G1101" s="54" t="s">
        <v>26</v>
      </c>
      <c r="H1101" s="54" t="s">
        <v>84</v>
      </c>
      <c r="I1101" s="54">
        <v>20</v>
      </c>
      <c r="J1101" s="57">
        <v>1265</v>
      </c>
      <c r="K1101" s="57">
        <v>1184</v>
      </c>
      <c r="L1101" s="57">
        <v>1122</v>
      </c>
      <c r="M1101" s="57">
        <v>939</v>
      </c>
      <c r="N1101" s="57">
        <v>839</v>
      </c>
      <c r="O1101" s="57">
        <v>849</v>
      </c>
      <c r="P1101" s="57">
        <v>816</v>
      </c>
      <c r="Q1101" s="57">
        <v>882</v>
      </c>
      <c r="R1101" s="57">
        <v>1034</v>
      </c>
      <c r="S1101" s="57">
        <v>1119</v>
      </c>
      <c r="T1101" s="57">
        <v>1364</v>
      </c>
      <c r="U1101" s="57">
        <v>1278</v>
      </c>
    </row>
    <row r="1102" spans="1:21" x14ac:dyDescent="0.2">
      <c r="A1102" s="266" t="s">
        <v>172</v>
      </c>
      <c r="B1102" s="267" t="s">
        <v>172</v>
      </c>
      <c r="C1102" s="268" t="s">
        <v>172</v>
      </c>
      <c r="D1102" s="98" t="s">
        <v>89</v>
      </c>
      <c r="E1102" s="54">
        <v>5001947660</v>
      </c>
      <c r="F1102" s="56">
        <v>24</v>
      </c>
      <c r="G1102" s="54" t="s">
        <v>26</v>
      </c>
      <c r="H1102" s="54" t="s">
        <v>84</v>
      </c>
      <c r="I1102" s="54">
        <v>20</v>
      </c>
      <c r="J1102" s="57">
        <v>18680</v>
      </c>
      <c r="K1102" s="57">
        <v>19080</v>
      </c>
      <c r="L1102" s="57">
        <v>21400</v>
      </c>
      <c r="M1102" s="57">
        <v>21520</v>
      </c>
      <c r="N1102" s="57">
        <v>24360</v>
      </c>
      <c r="O1102" s="57">
        <v>30440</v>
      </c>
      <c r="P1102" s="57">
        <v>30160</v>
      </c>
      <c r="Q1102" s="57">
        <v>28880</v>
      </c>
      <c r="R1102" s="57">
        <v>28240</v>
      </c>
      <c r="S1102" s="57">
        <v>22640</v>
      </c>
      <c r="T1102" s="57">
        <v>24520</v>
      </c>
      <c r="U1102" s="57">
        <v>16360</v>
      </c>
    </row>
    <row r="1103" spans="1:21" x14ac:dyDescent="0.2">
      <c r="A1103" s="266" t="s">
        <v>172</v>
      </c>
      <c r="B1103" s="267" t="s">
        <v>172</v>
      </c>
      <c r="C1103" s="268" t="s">
        <v>172</v>
      </c>
      <c r="D1103" s="98" t="s">
        <v>89</v>
      </c>
      <c r="E1103" s="54">
        <v>5001954794</v>
      </c>
      <c r="F1103" s="56">
        <v>24</v>
      </c>
      <c r="G1103" s="54" t="s">
        <v>26</v>
      </c>
      <c r="H1103" s="54" t="s">
        <v>84</v>
      </c>
      <c r="I1103" s="54">
        <v>20</v>
      </c>
      <c r="J1103" s="57">
        <v>480</v>
      </c>
      <c r="K1103" s="57">
        <v>410</v>
      </c>
      <c r="L1103" s="57">
        <v>360</v>
      </c>
      <c r="M1103" s="57">
        <v>280</v>
      </c>
      <c r="N1103" s="57">
        <v>260</v>
      </c>
      <c r="O1103" s="57">
        <v>250</v>
      </c>
      <c r="P1103" s="57">
        <v>230</v>
      </c>
      <c r="Q1103" s="57">
        <v>280</v>
      </c>
      <c r="R1103" s="57">
        <v>344</v>
      </c>
      <c r="S1103" s="57">
        <v>341</v>
      </c>
      <c r="T1103" s="57">
        <v>411</v>
      </c>
      <c r="U1103" s="57">
        <v>380</v>
      </c>
    </row>
    <row r="1104" spans="1:21" x14ac:dyDescent="0.2">
      <c r="A1104" s="266" t="s">
        <v>172</v>
      </c>
      <c r="B1104" s="267" t="s">
        <v>172</v>
      </c>
      <c r="C1104" s="268" t="s">
        <v>172</v>
      </c>
      <c r="D1104" s="98" t="s">
        <v>89</v>
      </c>
      <c r="E1104" s="54">
        <v>5001955127</v>
      </c>
      <c r="F1104" s="56">
        <v>24</v>
      </c>
      <c r="G1104" s="54" t="s">
        <v>26</v>
      </c>
      <c r="H1104" s="54" t="s">
        <v>84</v>
      </c>
      <c r="I1104" s="54">
        <v>20</v>
      </c>
      <c r="J1104" s="57">
        <v>870</v>
      </c>
      <c r="K1104" s="57">
        <v>750</v>
      </c>
      <c r="L1104" s="57">
        <v>720</v>
      </c>
      <c r="M1104" s="57">
        <v>620</v>
      </c>
      <c r="N1104" s="57">
        <v>520</v>
      </c>
      <c r="O1104" s="57">
        <v>530</v>
      </c>
      <c r="P1104" s="57">
        <v>510</v>
      </c>
      <c r="Q1104" s="57">
        <v>570</v>
      </c>
      <c r="R1104" s="57">
        <v>710</v>
      </c>
      <c r="S1104" s="57">
        <v>770</v>
      </c>
      <c r="T1104" s="57">
        <v>951</v>
      </c>
      <c r="U1104" s="57">
        <v>1018</v>
      </c>
    </row>
    <row r="1105" spans="1:21" x14ac:dyDescent="0.2">
      <c r="A1105" s="266" t="s">
        <v>172</v>
      </c>
      <c r="B1105" s="267" t="s">
        <v>172</v>
      </c>
      <c r="C1105" s="268" t="s">
        <v>172</v>
      </c>
      <c r="D1105" s="98" t="s">
        <v>89</v>
      </c>
      <c r="E1105" s="54">
        <v>5001961719</v>
      </c>
      <c r="F1105" s="56">
        <v>24</v>
      </c>
      <c r="G1105" s="54" t="s">
        <v>26</v>
      </c>
      <c r="H1105" s="54" t="s">
        <v>84</v>
      </c>
      <c r="I1105" s="54">
        <v>20</v>
      </c>
      <c r="J1105" s="57">
        <v>100</v>
      </c>
      <c r="K1105" s="57">
        <v>90</v>
      </c>
      <c r="L1105" s="57">
        <v>90</v>
      </c>
      <c r="M1105" s="57">
        <v>80</v>
      </c>
      <c r="N1105" s="57">
        <v>60</v>
      </c>
      <c r="O1105" s="57">
        <v>50</v>
      </c>
      <c r="P1105" s="57">
        <v>60</v>
      </c>
      <c r="Q1105" s="57">
        <v>50</v>
      </c>
      <c r="R1105" s="57">
        <v>60</v>
      </c>
      <c r="S1105" s="57">
        <v>70</v>
      </c>
      <c r="T1105" s="57">
        <v>80</v>
      </c>
      <c r="U1105" s="57">
        <v>109</v>
      </c>
    </row>
    <row r="1106" spans="1:21" x14ac:dyDescent="0.2">
      <c r="A1106" s="266" t="s">
        <v>172</v>
      </c>
      <c r="B1106" s="267" t="s">
        <v>172</v>
      </c>
      <c r="C1106" s="268" t="s">
        <v>172</v>
      </c>
      <c r="D1106" s="98" t="s">
        <v>89</v>
      </c>
      <c r="E1106" s="54">
        <v>5001967026</v>
      </c>
      <c r="F1106" s="56">
        <v>24</v>
      </c>
      <c r="G1106" s="54" t="s">
        <v>26</v>
      </c>
      <c r="H1106" s="54" t="s">
        <v>84</v>
      </c>
      <c r="I1106" s="54">
        <v>20</v>
      </c>
      <c r="J1106" s="57">
        <v>440</v>
      </c>
      <c r="K1106" s="57">
        <v>400</v>
      </c>
      <c r="L1106" s="57">
        <v>370</v>
      </c>
      <c r="M1106" s="57">
        <v>300</v>
      </c>
      <c r="N1106" s="57">
        <v>260</v>
      </c>
      <c r="O1106" s="57">
        <v>250</v>
      </c>
      <c r="P1106" s="57">
        <v>250</v>
      </c>
      <c r="Q1106" s="57">
        <v>280</v>
      </c>
      <c r="R1106" s="57">
        <v>350</v>
      </c>
      <c r="S1106" s="57">
        <v>385</v>
      </c>
      <c r="T1106" s="57">
        <v>478</v>
      </c>
      <c r="U1106" s="57">
        <v>443</v>
      </c>
    </row>
    <row r="1107" spans="1:21" x14ac:dyDescent="0.2">
      <c r="A1107" s="266" t="s">
        <v>172</v>
      </c>
      <c r="B1107" s="267" t="s">
        <v>172</v>
      </c>
      <c r="C1107" s="268" t="s">
        <v>172</v>
      </c>
      <c r="D1107" s="98" t="s">
        <v>89</v>
      </c>
      <c r="E1107" s="54">
        <v>5001967915</v>
      </c>
      <c r="F1107" s="56">
        <v>24</v>
      </c>
      <c r="G1107" s="54" t="s">
        <v>26</v>
      </c>
      <c r="H1107" s="54" t="s">
        <v>84</v>
      </c>
      <c r="I1107" s="54">
        <v>20</v>
      </c>
      <c r="J1107" s="57">
        <v>690</v>
      </c>
      <c r="K1107" s="57">
        <v>600</v>
      </c>
      <c r="L1107" s="57">
        <v>540</v>
      </c>
      <c r="M1107" s="57">
        <v>450</v>
      </c>
      <c r="N1107" s="57">
        <v>390</v>
      </c>
      <c r="O1107" s="57">
        <v>410</v>
      </c>
      <c r="P1107" s="57">
        <v>370</v>
      </c>
      <c r="Q1107" s="57">
        <v>450</v>
      </c>
      <c r="R1107" s="57">
        <v>540</v>
      </c>
      <c r="S1107" s="57">
        <v>608</v>
      </c>
      <c r="T1107" s="57">
        <v>872</v>
      </c>
      <c r="U1107" s="57">
        <v>816</v>
      </c>
    </row>
    <row r="1108" spans="1:21" x14ac:dyDescent="0.2">
      <c r="A1108" s="266" t="s">
        <v>172</v>
      </c>
      <c r="B1108" s="267" t="s">
        <v>172</v>
      </c>
      <c r="C1108" s="268" t="s">
        <v>172</v>
      </c>
      <c r="D1108" s="98" t="s">
        <v>89</v>
      </c>
      <c r="E1108" s="54">
        <v>5001971001</v>
      </c>
      <c r="F1108" s="55">
        <v>31</v>
      </c>
      <c r="G1108" s="54" t="s">
        <v>23</v>
      </c>
      <c r="H1108" s="54" t="s">
        <v>84</v>
      </c>
      <c r="I1108" s="54">
        <v>20</v>
      </c>
      <c r="J1108" s="57">
        <v>193200</v>
      </c>
      <c r="K1108" s="57">
        <v>207900</v>
      </c>
      <c r="L1108" s="57">
        <v>194906.4</v>
      </c>
      <c r="M1108" s="57">
        <v>188409.60000000001</v>
      </c>
      <c r="N1108" s="57">
        <v>207900.3</v>
      </c>
      <c r="O1108" s="57">
        <v>194906.4</v>
      </c>
      <c r="P1108" s="57">
        <v>240600</v>
      </c>
      <c r="Q1108" s="57">
        <v>357000</v>
      </c>
      <c r="R1108" s="57">
        <v>347400</v>
      </c>
      <c r="S1108" s="57">
        <v>219000</v>
      </c>
      <c r="T1108" s="57">
        <v>204300</v>
      </c>
      <c r="U1108" s="57">
        <v>227400</v>
      </c>
    </row>
    <row r="1109" spans="1:21" x14ac:dyDescent="0.2">
      <c r="A1109" s="266" t="s">
        <v>172</v>
      </c>
      <c r="B1109" s="267" t="s">
        <v>172</v>
      </c>
      <c r="C1109" s="268" t="s">
        <v>172</v>
      </c>
      <c r="D1109" s="98" t="s">
        <v>89</v>
      </c>
      <c r="E1109" s="54">
        <v>5001986514</v>
      </c>
      <c r="F1109" s="56">
        <v>24</v>
      </c>
      <c r="G1109" s="54" t="s">
        <v>26</v>
      </c>
      <c r="H1109" s="54" t="s">
        <v>84</v>
      </c>
      <c r="I1109" s="54">
        <v>20</v>
      </c>
      <c r="J1109" s="57">
        <v>10240</v>
      </c>
      <c r="K1109" s="57">
        <v>8840</v>
      </c>
      <c r="L1109" s="57">
        <v>6960</v>
      </c>
      <c r="M1109" s="57">
        <v>5040</v>
      </c>
      <c r="N1109" s="57">
        <v>3960</v>
      </c>
      <c r="O1109" s="57">
        <v>4280</v>
      </c>
      <c r="P1109" s="57">
        <v>3360</v>
      </c>
      <c r="Q1109" s="57">
        <v>3160</v>
      </c>
      <c r="R1109" s="57">
        <v>3760</v>
      </c>
      <c r="S1109" s="57">
        <v>4680</v>
      </c>
      <c r="T1109" s="57">
        <v>9480</v>
      </c>
      <c r="U1109" s="57">
        <v>9960</v>
      </c>
    </row>
    <row r="1110" spans="1:21" x14ac:dyDescent="0.2">
      <c r="A1110" s="266" t="s">
        <v>172</v>
      </c>
      <c r="B1110" s="267" t="s">
        <v>172</v>
      </c>
      <c r="C1110" s="268" t="s">
        <v>172</v>
      </c>
      <c r="D1110" s="98" t="s">
        <v>89</v>
      </c>
      <c r="E1110" s="54">
        <v>5001994742</v>
      </c>
      <c r="F1110" s="56">
        <v>24</v>
      </c>
      <c r="G1110" s="54" t="s">
        <v>26</v>
      </c>
      <c r="H1110" s="54" t="s">
        <v>84</v>
      </c>
      <c r="I1110" s="54">
        <v>20</v>
      </c>
      <c r="J1110" s="57">
        <v>720</v>
      </c>
      <c r="K1110" s="57">
        <v>760</v>
      </c>
      <c r="L1110" s="57">
        <v>720</v>
      </c>
      <c r="M1110" s="57">
        <v>640</v>
      </c>
      <c r="N1110" s="57">
        <v>600</v>
      </c>
      <c r="O1110" s="57">
        <v>560</v>
      </c>
      <c r="P1110" s="57">
        <v>600</v>
      </c>
      <c r="Q1110" s="57">
        <v>680</v>
      </c>
      <c r="R1110" s="57">
        <v>640</v>
      </c>
      <c r="S1110" s="57">
        <v>680</v>
      </c>
      <c r="T1110" s="57">
        <v>800</v>
      </c>
      <c r="U1110" s="57">
        <v>880</v>
      </c>
    </row>
    <row r="1111" spans="1:21" x14ac:dyDescent="0.2">
      <c r="A1111" s="266" t="s">
        <v>172</v>
      </c>
      <c r="B1111" s="267" t="s">
        <v>172</v>
      </c>
      <c r="C1111" s="268" t="s">
        <v>172</v>
      </c>
      <c r="D1111" s="98" t="s">
        <v>89</v>
      </c>
      <c r="E1111" s="54">
        <v>5002021898</v>
      </c>
      <c r="F1111" s="56">
        <v>24</v>
      </c>
      <c r="G1111" s="54" t="s">
        <v>26</v>
      </c>
      <c r="H1111" s="54" t="s">
        <v>84</v>
      </c>
      <c r="I1111" s="54">
        <v>20</v>
      </c>
      <c r="J1111" s="57">
        <v>170</v>
      </c>
      <c r="K1111" s="57">
        <v>200</v>
      </c>
      <c r="L1111" s="57">
        <v>200</v>
      </c>
      <c r="M1111" s="57">
        <v>160</v>
      </c>
      <c r="N1111" s="57">
        <v>160</v>
      </c>
      <c r="O1111" s="57">
        <v>150</v>
      </c>
      <c r="P1111" s="57">
        <v>160</v>
      </c>
      <c r="Q1111" s="57">
        <v>160</v>
      </c>
      <c r="R1111" s="57">
        <v>190</v>
      </c>
      <c r="S1111" s="57">
        <v>180</v>
      </c>
      <c r="T1111" s="57">
        <v>180</v>
      </c>
      <c r="U1111" s="57">
        <v>220</v>
      </c>
    </row>
    <row r="1112" spans="1:21" x14ac:dyDescent="0.2">
      <c r="A1112" s="266" t="s">
        <v>172</v>
      </c>
      <c r="B1112" s="267" t="s">
        <v>172</v>
      </c>
      <c r="C1112" s="268" t="s">
        <v>172</v>
      </c>
      <c r="D1112" s="98" t="s">
        <v>89</v>
      </c>
      <c r="E1112" s="54">
        <v>5002022893</v>
      </c>
      <c r="F1112" s="56">
        <v>24</v>
      </c>
      <c r="G1112" s="54" t="s">
        <v>26</v>
      </c>
      <c r="H1112" s="54" t="s">
        <v>84</v>
      </c>
      <c r="I1112" s="54">
        <v>20</v>
      </c>
      <c r="J1112" s="57">
        <v>790</v>
      </c>
      <c r="K1112" s="57">
        <v>690</v>
      </c>
      <c r="L1112" s="57">
        <v>620</v>
      </c>
      <c r="M1112" s="57">
        <v>560</v>
      </c>
      <c r="N1112" s="57">
        <v>510</v>
      </c>
      <c r="O1112" s="57">
        <v>400</v>
      </c>
      <c r="P1112" s="57">
        <v>360</v>
      </c>
      <c r="Q1112" s="57">
        <v>400</v>
      </c>
      <c r="R1112" s="57">
        <v>460</v>
      </c>
      <c r="S1112" s="57">
        <v>580</v>
      </c>
      <c r="T1112" s="57">
        <v>647</v>
      </c>
      <c r="U1112" s="57">
        <v>792</v>
      </c>
    </row>
    <row r="1113" spans="1:21" x14ac:dyDescent="0.2">
      <c r="A1113" s="266" t="s">
        <v>172</v>
      </c>
      <c r="B1113" s="267" t="s">
        <v>172</v>
      </c>
      <c r="C1113" s="268" t="s">
        <v>172</v>
      </c>
      <c r="D1113" s="98" t="s">
        <v>89</v>
      </c>
      <c r="E1113" s="54">
        <v>5002043046</v>
      </c>
      <c r="F1113" s="56">
        <v>24</v>
      </c>
      <c r="G1113" s="54" t="s">
        <v>26</v>
      </c>
      <c r="H1113" s="54" t="s">
        <v>84</v>
      </c>
      <c r="I1113" s="54">
        <v>20</v>
      </c>
      <c r="J1113" s="57">
        <v>40</v>
      </c>
      <c r="K1113" s="57">
        <v>40</v>
      </c>
      <c r="L1113" s="57">
        <v>40</v>
      </c>
      <c r="M1113" s="57">
        <v>30</v>
      </c>
      <c r="N1113" s="57">
        <v>30</v>
      </c>
      <c r="O1113" s="57">
        <v>20</v>
      </c>
      <c r="P1113" s="57">
        <v>20</v>
      </c>
      <c r="Q1113" s="57">
        <v>30</v>
      </c>
      <c r="R1113" s="57">
        <v>20</v>
      </c>
      <c r="S1113" s="57">
        <v>40</v>
      </c>
      <c r="T1113" s="57">
        <v>39</v>
      </c>
      <c r="U1113" s="57">
        <v>45</v>
      </c>
    </row>
    <row r="1114" spans="1:21" x14ac:dyDescent="0.2">
      <c r="A1114" s="266" t="s">
        <v>172</v>
      </c>
      <c r="B1114" s="267" t="s">
        <v>172</v>
      </c>
      <c r="C1114" s="268" t="s">
        <v>172</v>
      </c>
      <c r="D1114" s="98" t="s">
        <v>89</v>
      </c>
      <c r="E1114" s="54">
        <v>5002059114</v>
      </c>
      <c r="F1114" s="56">
        <v>24</v>
      </c>
      <c r="G1114" s="54" t="s">
        <v>26</v>
      </c>
      <c r="H1114" s="54" t="s">
        <v>84</v>
      </c>
      <c r="I1114" s="54">
        <v>20</v>
      </c>
      <c r="J1114" s="57">
        <v>230</v>
      </c>
      <c r="K1114" s="57">
        <v>234</v>
      </c>
      <c r="L1114" s="57">
        <v>224</v>
      </c>
      <c r="M1114" s="57">
        <v>187</v>
      </c>
      <c r="N1114" s="57">
        <v>167</v>
      </c>
      <c r="O1114" s="57">
        <v>143</v>
      </c>
      <c r="P1114" s="57">
        <v>140</v>
      </c>
      <c r="Q1114" s="57">
        <v>137</v>
      </c>
      <c r="R1114" s="57">
        <v>168</v>
      </c>
      <c r="S1114" s="57">
        <v>183</v>
      </c>
      <c r="T1114" s="57">
        <v>215</v>
      </c>
      <c r="U1114" s="57">
        <v>265</v>
      </c>
    </row>
    <row r="1115" spans="1:21" x14ac:dyDescent="0.2">
      <c r="A1115" s="266" t="s">
        <v>172</v>
      </c>
      <c r="B1115" s="267" t="s">
        <v>172</v>
      </c>
      <c r="C1115" s="268" t="s">
        <v>172</v>
      </c>
      <c r="D1115" s="98" t="s">
        <v>88</v>
      </c>
      <c r="E1115" s="54">
        <v>5000009636</v>
      </c>
      <c r="F1115" s="56">
        <v>24</v>
      </c>
      <c r="G1115" s="54" t="s">
        <v>26</v>
      </c>
      <c r="H1115" s="54" t="s">
        <v>84</v>
      </c>
      <c r="I1115" s="54">
        <v>15</v>
      </c>
      <c r="J1115" s="57"/>
      <c r="K1115" s="57"/>
      <c r="L1115" s="57"/>
      <c r="M1115" s="57"/>
      <c r="N1115" s="57"/>
      <c r="O1115" s="57"/>
      <c r="P1115" s="57">
        <v>5</v>
      </c>
      <c r="Q1115" s="57">
        <v>11</v>
      </c>
      <c r="R1115" s="57">
        <v>10</v>
      </c>
      <c r="S1115" s="57">
        <v>5</v>
      </c>
      <c r="T1115" s="57"/>
      <c r="U1115" s="57"/>
    </row>
    <row r="1116" spans="1:21" x14ac:dyDescent="0.2">
      <c r="A1116" s="266" t="s">
        <v>172</v>
      </c>
      <c r="B1116" s="267" t="s">
        <v>172</v>
      </c>
      <c r="C1116" s="268" t="s">
        <v>172</v>
      </c>
      <c r="D1116" s="98" t="s">
        <v>88</v>
      </c>
      <c r="E1116" s="54">
        <v>5000089901</v>
      </c>
      <c r="F1116" s="56">
        <v>24</v>
      </c>
      <c r="G1116" s="54" t="s">
        <v>26</v>
      </c>
      <c r="H1116" s="54" t="s">
        <v>84</v>
      </c>
      <c r="I1116" s="54">
        <v>15</v>
      </c>
      <c r="J1116" s="57">
        <v>3990</v>
      </c>
      <c r="K1116" s="57">
        <v>3420</v>
      </c>
      <c r="L1116" s="57">
        <v>3760</v>
      </c>
      <c r="M1116" s="57">
        <v>3310</v>
      </c>
      <c r="N1116" s="57">
        <v>3190</v>
      </c>
      <c r="O1116" s="57">
        <v>2814</v>
      </c>
      <c r="P1116" s="57">
        <v>2616</v>
      </c>
      <c r="Q1116" s="57">
        <v>2798</v>
      </c>
      <c r="R1116" s="57">
        <v>2683</v>
      </c>
      <c r="S1116" s="57">
        <v>2799</v>
      </c>
      <c r="T1116" s="57">
        <v>3242</v>
      </c>
      <c r="U1116" s="57">
        <v>3600</v>
      </c>
    </row>
    <row r="1117" spans="1:21" x14ac:dyDescent="0.2">
      <c r="A1117" s="266" t="s">
        <v>172</v>
      </c>
      <c r="B1117" s="267" t="s">
        <v>172</v>
      </c>
      <c r="C1117" s="268" t="s">
        <v>172</v>
      </c>
      <c r="D1117" s="98" t="s">
        <v>88</v>
      </c>
      <c r="E1117" s="54">
        <v>5000107687</v>
      </c>
      <c r="F1117" s="56">
        <v>24</v>
      </c>
      <c r="G1117" s="54" t="s">
        <v>26</v>
      </c>
      <c r="H1117" s="54" t="s">
        <v>84</v>
      </c>
      <c r="I1117" s="54">
        <v>15</v>
      </c>
      <c r="J1117" s="57">
        <v>409</v>
      </c>
      <c r="K1117" s="57">
        <v>380</v>
      </c>
      <c r="L1117" s="57">
        <v>701</v>
      </c>
      <c r="M1117" s="57">
        <v>384</v>
      </c>
      <c r="N1117" s="57">
        <v>362</v>
      </c>
      <c r="O1117" s="57">
        <v>268</v>
      </c>
      <c r="P1117" s="57">
        <v>194</v>
      </c>
      <c r="Q1117" s="57">
        <v>170</v>
      </c>
      <c r="R1117" s="57">
        <v>174</v>
      </c>
      <c r="S1117" s="57">
        <v>224</v>
      </c>
      <c r="T1117" s="57">
        <v>332</v>
      </c>
      <c r="U1117" s="57">
        <v>356</v>
      </c>
    </row>
    <row r="1118" spans="1:21" x14ac:dyDescent="0.2">
      <c r="A1118" s="266" t="s">
        <v>172</v>
      </c>
      <c r="B1118" s="267" t="s">
        <v>172</v>
      </c>
      <c r="C1118" s="268" t="s">
        <v>172</v>
      </c>
      <c r="D1118" s="98" t="s">
        <v>88</v>
      </c>
      <c r="E1118" s="54">
        <v>5000115733</v>
      </c>
      <c r="F1118" s="56">
        <v>24</v>
      </c>
      <c r="G1118" s="54" t="s">
        <v>26</v>
      </c>
      <c r="H1118" s="54" t="s">
        <v>84</v>
      </c>
      <c r="I1118" s="54">
        <v>15</v>
      </c>
      <c r="J1118" s="57"/>
      <c r="K1118" s="57"/>
      <c r="L1118" s="57"/>
      <c r="M1118" s="57"/>
      <c r="N1118" s="57">
        <v>6</v>
      </c>
      <c r="O1118" s="57">
        <v>7</v>
      </c>
      <c r="P1118" s="57">
        <v>7</v>
      </c>
      <c r="Q1118" s="57">
        <v>9</v>
      </c>
      <c r="R1118" s="57">
        <v>8</v>
      </c>
      <c r="S1118" s="57">
        <v>8</v>
      </c>
      <c r="T1118" s="57">
        <v>7</v>
      </c>
      <c r="U1118" s="57">
        <v>7</v>
      </c>
    </row>
    <row r="1119" spans="1:21" x14ac:dyDescent="0.2">
      <c r="A1119" s="266" t="s">
        <v>172</v>
      </c>
      <c r="B1119" s="267" t="s">
        <v>172</v>
      </c>
      <c r="C1119" s="268" t="s">
        <v>172</v>
      </c>
      <c r="D1119" s="98" t="s">
        <v>88</v>
      </c>
      <c r="E1119" s="54">
        <v>5000119488</v>
      </c>
      <c r="F1119" s="56">
        <v>24</v>
      </c>
      <c r="G1119" s="54" t="s">
        <v>21</v>
      </c>
      <c r="H1119" s="54" t="s">
        <v>84</v>
      </c>
      <c r="I1119" s="54">
        <v>15</v>
      </c>
      <c r="J1119" s="57">
        <v>302</v>
      </c>
      <c r="K1119" s="57">
        <v>122</v>
      </c>
      <c r="L1119" s="57">
        <v>384</v>
      </c>
      <c r="M1119" s="57">
        <v>498</v>
      </c>
      <c r="N1119" s="57">
        <v>136</v>
      </c>
      <c r="O1119" s="57">
        <v>119</v>
      </c>
      <c r="P1119" s="57">
        <v>104</v>
      </c>
      <c r="Q1119" s="57">
        <v>111</v>
      </c>
      <c r="R1119" s="57">
        <v>112</v>
      </c>
      <c r="S1119" s="57">
        <v>117</v>
      </c>
      <c r="T1119" s="57">
        <v>131</v>
      </c>
      <c r="U1119" s="57">
        <v>1390</v>
      </c>
    </row>
    <row r="1120" spans="1:21" x14ac:dyDescent="0.2">
      <c r="A1120" s="266" t="s">
        <v>172</v>
      </c>
      <c r="B1120" s="267" t="s">
        <v>172</v>
      </c>
      <c r="C1120" s="268" t="s">
        <v>172</v>
      </c>
      <c r="D1120" s="98" t="s">
        <v>88</v>
      </c>
      <c r="E1120" s="54">
        <v>5000124395</v>
      </c>
      <c r="F1120" s="55">
        <v>25</v>
      </c>
      <c r="G1120" s="54" t="s">
        <v>25</v>
      </c>
      <c r="H1120" s="54" t="s">
        <v>84</v>
      </c>
      <c r="I1120" s="54">
        <v>15</v>
      </c>
      <c r="J1120" s="57">
        <v>9800</v>
      </c>
      <c r="K1120" s="57">
        <v>7920</v>
      </c>
      <c r="L1120" s="57">
        <v>10000</v>
      </c>
      <c r="M1120" s="57">
        <v>7840</v>
      </c>
      <c r="N1120" s="57">
        <v>5760</v>
      </c>
      <c r="O1120" s="57">
        <v>5335.76</v>
      </c>
      <c r="P1120" s="57">
        <v>824.24</v>
      </c>
      <c r="Q1120" s="57">
        <v>1480</v>
      </c>
      <c r="R1120" s="57">
        <v>1720</v>
      </c>
      <c r="S1120" s="57">
        <v>3120</v>
      </c>
      <c r="T1120" s="57">
        <v>6880</v>
      </c>
      <c r="U1120" s="57">
        <v>9080</v>
      </c>
    </row>
    <row r="1121" spans="1:21" x14ac:dyDescent="0.2">
      <c r="A1121" s="266" t="s">
        <v>172</v>
      </c>
      <c r="B1121" s="267" t="s">
        <v>172</v>
      </c>
      <c r="C1121" s="268" t="s">
        <v>172</v>
      </c>
      <c r="D1121" s="98" t="s">
        <v>88</v>
      </c>
      <c r="E1121" s="54">
        <v>5000145504</v>
      </c>
      <c r="F1121" s="56">
        <v>24</v>
      </c>
      <c r="G1121" s="54" t="s">
        <v>26</v>
      </c>
      <c r="H1121" s="54" t="s">
        <v>84</v>
      </c>
      <c r="I1121" s="54">
        <v>15</v>
      </c>
      <c r="J1121" s="57">
        <v>3456</v>
      </c>
      <c r="K1121" s="57">
        <v>3588</v>
      </c>
      <c r="L1121" s="57">
        <v>4129</v>
      </c>
      <c r="M1121" s="57">
        <v>3689</v>
      </c>
      <c r="N1121" s="57">
        <v>3071</v>
      </c>
      <c r="O1121" s="57">
        <v>3002</v>
      </c>
      <c r="P1121" s="57">
        <v>2100</v>
      </c>
      <c r="Q1121" s="57">
        <v>1883</v>
      </c>
      <c r="R1121" s="57">
        <v>2012</v>
      </c>
      <c r="S1121" s="57">
        <v>2374</v>
      </c>
      <c r="T1121" s="57">
        <v>3055</v>
      </c>
      <c r="U1121" s="57">
        <v>3874</v>
      </c>
    </row>
    <row r="1122" spans="1:21" x14ac:dyDescent="0.2">
      <c r="A1122" s="266" t="s">
        <v>172</v>
      </c>
      <c r="B1122" s="267" t="s">
        <v>172</v>
      </c>
      <c r="C1122" s="268" t="s">
        <v>172</v>
      </c>
      <c r="D1122" s="98" t="s">
        <v>88</v>
      </c>
      <c r="E1122" s="54">
        <v>5000267800</v>
      </c>
      <c r="F1122" s="56">
        <v>24</v>
      </c>
      <c r="G1122" s="54" t="s">
        <v>26</v>
      </c>
      <c r="H1122" s="54" t="s">
        <v>84</v>
      </c>
      <c r="I1122" s="54">
        <v>15</v>
      </c>
      <c r="J1122" s="57">
        <v>2000</v>
      </c>
      <c r="K1122" s="57">
        <v>2010</v>
      </c>
      <c r="L1122" s="57">
        <v>1630</v>
      </c>
      <c r="M1122" s="57">
        <v>1170</v>
      </c>
      <c r="N1122" s="57">
        <v>1050</v>
      </c>
      <c r="O1122" s="57">
        <v>840</v>
      </c>
      <c r="P1122" s="57">
        <v>797</v>
      </c>
      <c r="Q1122" s="57">
        <v>624</v>
      </c>
      <c r="R1122" s="57">
        <v>577</v>
      </c>
      <c r="S1122" s="57">
        <v>617</v>
      </c>
      <c r="T1122" s="57">
        <v>995</v>
      </c>
      <c r="U1122" s="57">
        <v>2072</v>
      </c>
    </row>
    <row r="1123" spans="1:21" x14ac:dyDescent="0.2">
      <c r="A1123" s="266" t="s">
        <v>172</v>
      </c>
      <c r="B1123" s="267" t="s">
        <v>172</v>
      </c>
      <c r="C1123" s="268" t="s">
        <v>172</v>
      </c>
      <c r="D1123" s="98" t="s">
        <v>88</v>
      </c>
      <c r="E1123" s="54">
        <v>5000267821</v>
      </c>
      <c r="F1123" s="56">
        <v>24</v>
      </c>
      <c r="G1123" s="54" t="s">
        <v>26</v>
      </c>
      <c r="H1123" s="54" t="s">
        <v>84</v>
      </c>
      <c r="I1123" s="54">
        <v>15</v>
      </c>
      <c r="J1123" s="57">
        <v>132</v>
      </c>
      <c r="K1123" s="57">
        <v>110</v>
      </c>
      <c r="L1123" s="57">
        <v>113</v>
      </c>
      <c r="M1123" s="57">
        <v>122</v>
      </c>
      <c r="N1123" s="57">
        <v>216</v>
      </c>
      <c r="O1123" s="57">
        <v>192</v>
      </c>
      <c r="P1123" s="57">
        <v>191</v>
      </c>
      <c r="Q1123" s="57">
        <v>169</v>
      </c>
      <c r="R1123" s="57">
        <v>144</v>
      </c>
      <c r="S1123" s="57">
        <v>117</v>
      </c>
      <c r="T1123" s="57">
        <v>141</v>
      </c>
      <c r="U1123" s="57">
        <v>136</v>
      </c>
    </row>
    <row r="1124" spans="1:21" x14ac:dyDescent="0.2">
      <c r="A1124" s="266" t="s">
        <v>172</v>
      </c>
      <c r="B1124" s="267" t="s">
        <v>172</v>
      </c>
      <c r="C1124" s="268" t="s">
        <v>172</v>
      </c>
      <c r="D1124" s="98" t="s">
        <v>88</v>
      </c>
      <c r="E1124" s="54">
        <v>5000282911</v>
      </c>
      <c r="F1124" s="56">
        <v>24</v>
      </c>
      <c r="G1124" s="54" t="s">
        <v>26</v>
      </c>
      <c r="H1124" s="54" t="s">
        <v>84</v>
      </c>
      <c r="I1124" s="54">
        <v>15</v>
      </c>
      <c r="J1124" s="57">
        <v>311</v>
      </c>
      <c r="K1124" s="57">
        <v>272</v>
      </c>
      <c r="L1124" s="57">
        <v>342</v>
      </c>
      <c r="M1124" s="57">
        <v>311</v>
      </c>
      <c r="N1124" s="57">
        <v>251</v>
      </c>
      <c r="O1124" s="57">
        <v>187</v>
      </c>
      <c r="P1124" s="57">
        <v>137</v>
      </c>
      <c r="Q1124" s="57">
        <v>102</v>
      </c>
      <c r="R1124" s="57">
        <v>82</v>
      </c>
      <c r="S1124" s="57">
        <v>89</v>
      </c>
      <c r="T1124" s="57">
        <v>242</v>
      </c>
      <c r="U1124" s="57">
        <v>373</v>
      </c>
    </row>
    <row r="1125" spans="1:21" x14ac:dyDescent="0.2">
      <c r="A1125" s="266" t="s">
        <v>172</v>
      </c>
      <c r="B1125" s="267" t="s">
        <v>172</v>
      </c>
      <c r="C1125" s="268" t="s">
        <v>172</v>
      </c>
      <c r="D1125" s="98" t="s">
        <v>88</v>
      </c>
      <c r="E1125" s="54">
        <v>5000348519</v>
      </c>
      <c r="F1125" s="56">
        <v>24</v>
      </c>
      <c r="G1125" s="54" t="s">
        <v>26</v>
      </c>
      <c r="H1125" s="54" t="s">
        <v>84</v>
      </c>
      <c r="I1125" s="54">
        <v>15</v>
      </c>
      <c r="J1125" s="57">
        <v>853</v>
      </c>
      <c r="K1125" s="57"/>
      <c r="L1125" s="57"/>
      <c r="M1125" s="57"/>
      <c r="N1125" s="57"/>
      <c r="O1125" s="57"/>
      <c r="P1125" s="57"/>
      <c r="Q1125" s="57"/>
      <c r="R1125" s="57"/>
      <c r="S1125" s="57"/>
      <c r="T1125" s="57"/>
      <c r="U1125" s="57">
        <v>1914</v>
      </c>
    </row>
    <row r="1126" spans="1:21" x14ac:dyDescent="0.2">
      <c r="A1126" s="266" t="s">
        <v>172</v>
      </c>
      <c r="B1126" s="267" t="s">
        <v>172</v>
      </c>
      <c r="C1126" s="268" t="s">
        <v>172</v>
      </c>
      <c r="D1126" s="98" t="s">
        <v>88</v>
      </c>
      <c r="E1126" s="54">
        <v>5000438622</v>
      </c>
      <c r="F1126" s="56">
        <v>24</v>
      </c>
      <c r="G1126" s="54" t="s">
        <v>26</v>
      </c>
      <c r="H1126" s="54" t="s">
        <v>84</v>
      </c>
      <c r="I1126" s="54">
        <v>15</v>
      </c>
      <c r="J1126" s="57">
        <v>2330</v>
      </c>
      <c r="K1126" s="57">
        <v>2010</v>
      </c>
      <c r="L1126" s="57">
        <v>2370</v>
      </c>
      <c r="M1126" s="57">
        <v>1750</v>
      </c>
      <c r="N1126" s="57">
        <v>1380</v>
      </c>
      <c r="O1126" s="57">
        <v>1082</v>
      </c>
      <c r="P1126" s="57">
        <v>856</v>
      </c>
      <c r="Q1126" s="57">
        <v>885</v>
      </c>
      <c r="R1126" s="57">
        <v>1029</v>
      </c>
      <c r="S1126" s="57">
        <v>930</v>
      </c>
      <c r="T1126" s="57">
        <v>1339</v>
      </c>
      <c r="U1126" s="57">
        <v>1651</v>
      </c>
    </row>
    <row r="1127" spans="1:21" x14ac:dyDescent="0.2">
      <c r="A1127" s="266" t="s">
        <v>172</v>
      </c>
      <c r="B1127" s="267" t="s">
        <v>172</v>
      </c>
      <c r="C1127" s="268" t="s">
        <v>172</v>
      </c>
      <c r="D1127" s="98" t="s">
        <v>88</v>
      </c>
      <c r="E1127" s="54">
        <v>5000465013</v>
      </c>
      <c r="F1127" s="55">
        <v>25</v>
      </c>
      <c r="G1127" s="54" t="s">
        <v>25</v>
      </c>
      <c r="H1127" s="54" t="s">
        <v>84</v>
      </c>
      <c r="I1127" s="54">
        <v>15</v>
      </c>
      <c r="J1127" s="57">
        <v>40899.4</v>
      </c>
      <c r="K1127" s="57">
        <v>31800</v>
      </c>
      <c r="L1127" s="57">
        <v>2520</v>
      </c>
      <c r="M1127" s="57">
        <v>2524.12</v>
      </c>
      <c r="N1127" s="57">
        <v>4155.88</v>
      </c>
      <c r="O1127" s="57">
        <v>17040</v>
      </c>
      <c r="P1127" s="57">
        <v>60480</v>
      </c>
      <c r="Q1127" s="57">
        <v>95960</v>
      </c>
      <c r="R1127" s="57">
        <v>69240</v>
      </c>
      <c r="S1127" s="57">
        <v>30560</v>
      </c>
      <c r="T1127" s="57">
        <v>13560</v>
      </c>
      <c r="U1127" s="57">
        <v>4520</v>
      </c>
    </row>
    <row r="1128" spans="1:21" x14ac:dyDescent="0.2">
      <c r="A1128" s="266" t="s">
        <v>172</v>
      </c>
      <c r="B1128" s="267" t="s">
        <v>172</v>
      </c>
      <c r="C1128" s="268" t="s">
        <v>172</v>
      </c>
      <c r="D1128" s="98" t="s">
        <v>88</v>
      </c>
      <c r="E1128" s="54">
        <v>5000465407</v>
      </c>
      <c r="F1128" s="56">
        <v>24</v>
      </c>
      <c r="G1128" s="54" t="s">
        <v>26</v>
      </c>
      <c r="H1128" s="54" t="s">
        <v>84</v>
      </c>
      <c r="I1128" s="54">
        <v>15</v>
      </c>
      <c r="J1128" s="57">
        <v>9880</v>
      </c>
      <c r="K1128" s="57">
        <v>9560</v>
      </c>
      <c r="L1128" s="57">
        <v>11120</v>
      </c>
      <c r="M1128" s="57">
        <v>9560</v>
      </c>
      <c r="N1128" s="57">
        <v>10240</v>
      </c>
      <c r="O1128" s="57">
        <v>11280</v>
      </c>
      <c r="P1128" s="57">
        <v>10120</v>
      </c>
      <c r="Q1128" s="57">
        <v>10680</v>
      </c>
      <c r="R1128" s="57">
        <v>9520</v>
      </c>
      <c r="S1128" s="57">
        <v>9320</v>
      </c>
      <c r="T1128" s="57">
        <v>10760</v>
      </c>
      <c r="U1128" s="57">
        <v>9880</v>
      </c>
    </row>
    <row r="1129" spans="1:21" x14ac:dyDescent="0.2">
      <c r="A1129" s="266" t="s">
        <v>172</v>
      </c>
      <c r="B1129" s="267" t="s">
        <v>172</v>
      </c>
      <c r="C1129" s="268" t="s">
        <v>172</v>
      </c>
      <c r="D1129" s="98" t="s">
        <v>88</v>
      </c>
      <c r="E1129" s="54">
        <v>5000493014</v>
      </c>
      <c r="F1129" s="56">
        <v>24</v>
      </c>
      <c r="G1129" s="54" t="s">
        <v>26</v>
      </c>
      <c r="H1129" s="54" t="s">
        <v>84</v>
      </c>
      <c r="I1129" s="54">
        <v>15</v>
      </c>
      <c r="J1129" s="57">
        <v>89</v>
      </c>
      <c r="K1129" s="57">
        <v>22</v>
      </c>
      <c r="L1129" s="57"/>
      <c r="M1129" s="57"/>
      <c r="N1129" s="57"/>
      <c r="O1129" s="57"/>
      <c r="P1129" s="57"/>
      <c r="Q1129" s="57"/>
      <c r="R1129" s="57">
        <v>2</v>
      </c>
      <c r="S1129" s="57"/>
      <c r="T1129" s="57"/>
      <c r="U1129" s="57">
        <v>397</v>
      </c>
    </row>
    <row r="1130" spans="1:21" x14ac:dyDescent="0.2">
      <c r="A1130" s="266" t="s">
        <v>172</v>
      </c>
      <c r="B1130" s="267" t="s">
        <v>172</v>
      </c>
      <c r="C1130" s="268" t="s">
        <v>172</v>
      </c>
      <c r="D1130" s="98" t="s">
        <v>88</v>
      </c>
      <c r="E1130" s="54">
        <v>5000651364</v>
      </c>
      <c r="F1130" s="56">
        <v>24</v>
      </c>
      <c r="G1130" s="54" t="s">
        <v>26</v>
      </c>
      <c r="H1130" s="54" t="s">
        <v>84</v>
      </c>
      <c r="I1130" s="54">
        <v>15</v>
      </c>
      <c r="J1130" s="57"/>
      <c r="K1130" s="57"/>
      <c r="L1130" s="57">
        <v>2</v>
      </c>
      <c r="M1130" s="57">
        <v>2</v>
      </c>
      <c r="N1130" s="57">
        <v>14</v>
      </c>
      <c r="O1130" s="57">
        <v>17</v>
      </c>
      <c r="P1130" s="57">
        <v>16</v>
      </c>
      <c r="Q1130" s="57">
        <v>18</v>
      </c>
      <c r="R1130" s="57">
        <v>18</v>
      </c>
      <c r="S1130" s="57">
        <v>16</v>
      </c>
      <c r="T1130" s="57">
        <v>18</v>
      </c>
      <c r="U1130" s="57">
        <v>17</v>
      </c>
    </row>
    <row r="1131" spans="1:21" x14ac:dyDescent="0.2">
      <c r="A1131" s="266" t="s">
        <v>172</v>
      </c>
      <c r="B1131" s="267" t="s">
        <v>172</v>
      </c>
      <c r="C1131" s="268" t="s">
        <v>172</v>
      </c>
      <c r="D1131" s="98" t="s">
        <v>88</v>
      </c>
      <c r="E1131" s="54">
        <v>5000661731</v>
      </c>
      <c r="F1131" s="55">
        <v>26</v>
      </c>
      <c r="G1131" s="54" t="s">
        <v>24</v>
      </c>
      <c r="H1131" s="54" t="s">
        <v>84</v>
      </c>
      <c r="I1131" s="54">
        <v>15</v>
      </c>
      <c r="J1131" s="57">
        <v>237021.84</v>
      </c>
      <c r="K1131" s="57">
        <v>193560</v>
      </c>
      <c r="L1131" s="57">
        <v>204720</v>
      </c>
      <c r="M1131" s="57">
        <v>209917.2</v>
      </c>
      <c r="N1131" s="57">
        <v>211882.8</v>
      </c>
      <c r="O1131" s="57">
        <v>214920</v>
      </c>
      <c r="P1131" s="57">
        <v>249120</v>
      </c>
      <c r="Q1131" s="57">
        <v>265680</v>
      </c>
      <c r="R1131" s="57">
        <v>226920</v>
      </c>
      <c r="S1131" s="57">
        <v>187200</v>
      </c>
      <c r="T1131" s="57">
        <v>206040</v>
      </c>
      <c r="U1131" s="57">
        <v>205800</v>
      </c>
    </row>
    <row r="1132" spans="1:21" x14ac:dyDescent="0.2">
      <c r="A1132" s="266" t="s">
        <v>172</v>
      </c>
      <c r="B1132" s="267" t="s">
        <v>172</v>
      </c>
      <c r="C1132" s="268" t="s">
        <v>172</v>
      </c>
      <c r="D1132" s="98" t="s">
        <v>88</v>
      </c>
      <c r="E1132" s="54">
        <v>5000691549</v>
      </c>
      <c r="F1132" s="56">
        <v>24</v>
      </c>
      <c r="G1132" s="54" t="s">
        <v>26</v>
      </c>
      <c r="H1132" s="54" t="s">
        <v>84</v>
      </c>
      <c r="I1132" s="54">
        <v>15</v>
      </c>
      <c r="J1132" s="57">
        <v>2660</v>
      </c>
      <c r="K1132" s="57">
        <v>2250</v>
      </c>
      <c r="L1132" s="57">
        <v>2520</v>
      </c>
      <c r="M1132" s="57">
        <v>2090</v>
      </c>
      <c r="N1132" s="57">
        <v>1660</v>
      </c>
      <c r="O1132" s="57">
        <v>1322</v>
      </c>
      <c r="P1132" s="57">
        <v>1124</v>
      </c>
      <c r="Q1132" s="57">
        <v>1320</v>
      </c>
      <c r="R1132" s="57">
        <v>1254</v>
      </c>
      <c r="S1132" s="57">
        <v>1335</v>
      </c>
      <c r="T1132" s="57">
        <v>1591</v>
      </c>
      <c r="U1132" s="57">
        <v>1871</v>
      </c>
    </row>
    <row r="1133" spans="1:21" x14ac:dyDescent="0.2">
      <c r="A1133" s="266" t="s">
        <v>172</v>
      </c>
      <c r="B1133" s="267" t="s">
        <v>172</v>
      </c>
      <c r="C1133" s="268" t="s">
        <v>172</v>
      </c>
      <c r="D1133" s="98" t="s">
        <v>88</v>
      </c>
      <c r="E1133" s="54">
        <v>5000720921</v>
      </c>
      <c r="F1133" s="56">
        <v>24</v>
      </c>
      <c r="G1133" s="54" t="s">
        <v>26</v>
      </c>
      <c r="H1133" s="54" t="s">
        <v>84</v>
      </c>
      <c r="I1133" s="54">
        <v>15</v>
      </c>
      <c r="J1133" s="57">
        <v>668</v>
      </c>
      <c r="K1133" s="57">
        <v>712</v>
      </c>
      <c r="L1133" s="57">
        <v>1586</v>
      </c>
      <c r="M1133" s="57">
        <v>980</v>
      </c>
      <c r="N1133" s="57">
        <v>505</v>
      </c>
      <c r="O1133" s="57">
        <v>261</v>
      </c>
      <c r="P1133" s="57">
        <v>146</v>
      </c>
      <c r="Q1133" s="57">
        <v>133</v>
      </c>
      <c r="R1133" s="57">
        <v>126</v>
      </c>
      <c r="S1133" s="57">
        <v>242</v>
      </c>
      <c r="T1133" s="57">
        <v>478</v>
      </c>
      <c r="U1133" s="57">
        <v>576</v>
      </c>
    </row>
    <row r="1134" spans="1:21" x14ac:dyDescent="0.2">
      <c r="A1134" s="266" t="s">
        <v>172</v>
      </c>
      <c r="B1134" s="267" t="s">
        <v>172</v>
      </c>
      <c r="C1134" s="268" t="s">
        <v>172</v>
      </c>
      <c r="D1134" s="98" t="s">
        <v>88</v>
      </c>
      <c r="E1134" s="54">
        <v>5000734245</v>
      </c>
      <c r="F1134" s="56">
        <v>24</v>
      </c>
      <c r="G1134" s="54" t="s">
        <v>26</v>
      </c>
      <c r="H1134" s="54" t="s">
        <v>84</v>
      </c>
      <c r="I1134" s="54">
        <v>15</v>
      </c>
      <c r="J1134" s="57">
        <v>10</v>
      </c>
      <c r="K1134" s="57">
        <v>9</v>
      </c>
      <c r="L1134" s="57">
        <v>9</v>
      </c>
      <c r="M1134" s="57">
        <v>10</v>
      </c>
      <c r="N1134" s="57">
        <v>10</v>
      </c>
      <c r="O1134" s="57">
        <v>9</v>
      </c>
      <c r="P1134" s="57">
        <v>9</v>
      </c>
      <c r="Q1134" s="57">
        <v>11</v>
      </c>
      <c r="R1134" s="57">
        <v>61</v>
      </c>
      <c r="S1134" s="57">
        <v>137</v>
      </c>
      <c r="T1134" s="57">
        <v>223</v>
      </c>
      <c r="U1134" s="57">
        <v>42</v>
      </c>
    </row>
    <row r="1135" spans="1:21" x14ac:dyDescent="0.2">
      <c r="A1135" s="266" t="s">
        <v>172</v>
      </c>
      <c r="B1135" s="267" t="s">
        <v>172</v>
      </c>
      <c r="C1135" s="268" t="s">
        <v>172</v>
      </c>
      <c r="D1135" s="98" t="s">
        <v>88</v>
      </c>
      <c r="E1135" s="54">
        <v>5000783591</v>
      </c>
      <c r="F1135" s="56">
        <v>24</v>
      </c>
      <c r="G1135" s="54" t="s">
        <v>26</v>
      </c>
      <c r="H1135" s="54" t="s">
        <v>84</v>
      </c>
      <c r="I1135" s="54">
        <v>15</v>
      </c>
      <c r="J1135" s="57">
        <v>1418</v>
      </c>
      <c r="K1135" s="57">
        <v>510</v>
      </c>
      <c r="L1135" s="57">
        <v>273</v>
      </c>
      <c r="M1135" s="57">
        <v>274</v>
      </c>
      <c r="N1135" s="57">
        <v>290</v>
      </c>
      <c r="O1135" s="57">
        <v>276</v>
      </c>
      <c r="P1135" s="57">
        <v>264</v>
      </c>
      <c r="Q1135" s="57">
        <v>340</v>
      </c>
      <c r="R1135" s="57">
        <v>229</v>
      </c>
      <c r="S1135" s="57">
        <v>273</v>
      </c>
      <c r="T1135" s="57">
        <v>392</v>
      </c>
      <c r="U1135" s="57">
        <v>932</v>
      </c>
    </row>
    <row r="1136" spans="1:21" x14ac:dyDescent="0.2">
      <c r="A1136" s="266" t="s">
        <v>172</v>
      </c>
      <c r="B1136" s="267" t="s">
        <v>172</v>
      </c>
      <c r="C1136" s="268" t="s">
        <v>172</v>
      </c>
      <c r="D1136" s="98" t="s">
        <v>88</v>
      </c>
      <c r="E1136" s="54">
        <v>5000891977</v>
      </c>
      <c r="F1136" s="56">
        <v>24</v>
      </c>
      <c r="G1136" s="54" t="s">
        <v>26</v>
      </c>
      <c r="H1136" s="54" t="s">
        <v>84</v>
      </c>
      <c r="I1136" s="54">
        <v>15</v>
      </c>
      <c r="J1136" s="57">
        <v>8990</v>
      </c>
      <c r="K1136" s="57">
        <v>8350</v>
      </c>
      <c r="L1136" s="57">
        <v>14550</v>
      </c>
      <c r="M1136" s="57">
        <v>14090</v>
      </c>
      <c r="N1136" s="57">
        <v>15690</v>
      </c>
      <c r="O1136" s="57">
        <v>15304</v>
      </c>
      <c r="P1136" s="57">
        <v>12848</v>
      </c>
      <c r="Q1136" s="57">
        <v>14307</v>
      </c>
      <c r="R1136" s="57">
        <v>13180</v>
      </c>
      <c r="S1136" s="57">
        <v>13438</v>
      </c>
      <c r="T1136" s="57">
        <v>15254</v>
      </c>
      <c r="U1136" s="57">
        <v>15822</v>
      </c>
    </row>
    <row r="1137" spans="1:21" x14ac:dyDescent="0.2">
      <c r="A1137" s="266" t="s">
        <v>172</v>
      </c>
      <c r="B1137" s="267" t="s">
        <v>172</v>
      </c>
      <c r="C1137" s="268" t="s">
        <v>172</v>
      </c>
      <c r="D1137" s="98" t="s">
        <v>88</v>
      </c>
      <c r="E1137" s="54">
        <v>5000911368</v>
      </c>
      <c r="F1137" s="56">
        <v>24</v>
      </c>
      <c r="G1137" s="54" t="s">
        <v>26</v>
      </c>
      <c r="H1137" s="54" t="s">
        <v>84</v>
      </c>
      <c r="I1137" s="54">
        <v>15</v>
      </c>
      <c r="J1137" s="57"/>
      <c r="K1137" s="57"/>
      <c r="L1137" s="57"/>
      <c r="M1137" s="57"/>
      <c r="N1137" s="57">
        <v>11</v>
      </c>
      <c r="O1137" s="57">
        <v>14</v>
      </c>
      <c r="P1137" s="57">
        <v>13</v>
      </c>
      <c r="Q1137" s="57">
        <v>16</v>
      </c>
      <c r="R1137" s="57">
        <v>14</v>
      </c>
      <c r="S1137" s="57">
        <v>14</v>
      </c>
      <c r="T1137" s="57">
        <v>14</v>
      </c>
      <c r="U1137" s="57">
        <v>14</v>
      </c>
    </row>
    <row r="1138" spans="1:21" x14ac:dyDescent="0.2">
      <c r="A1138" s="266" t="s">
        <v>172</v>
      </c>
      <c r="B1138" s="267" t="s">
        <v>172</v>
      </c>
      <c r="C1138" s="268" t="s">
        <v>172</v>
      </c>
      <c r="D1138" s="98" t="s">
        <v>88</v>
      </c>
      <c r="E1138" s="54">
        <v>5000929013</v>
      </c>
      <c r="F1138" s="56">
        <v>24</v>
      </c>
      <c r="G1138" s="54" t="s">
        <v>26</v>
      </c>
      <c r="H1138" s="54" t="s">
        <v>84</v>
      </c>
      <c r="I1138" s="54">
        <v>15</v>
      </c>
      <c r="J1138" s="57">
        <v>743</v>
      </c>
      <c r="K1138" s="57">
        <v>506</v>
      </c>
      <c r="L1138" s="57">
        <v>1376</v>
      </c>
      <c r="M1138" s="57">
        <v>1428</v>
      </c>
      <c r="N1138" s="57">
        <v>519</v>
      </c>
      <c r="O1138" s="57">
        <v>387</v>
      </c>
      <c r="P1138" s="57">
        <v>185</v>
      </c>
      <c r="Q1138" s="57">
        <v>63</v>
      </c>
      <c r="R1138" s="57">
        <v>69</v>
      </c>
      <c r="S1138" s="57">
        <v>61</v>
      </c>
      <c r="T1138" s="57">
        <v>154</v>
      </c>
      <c r="U1138" s="57">
        <v>101</v>
      </c>
    </row>
    <row r="1139" spans="1:21" x14ac:dyDescent="0.2">
      <c r="A1139" s="266" t="s">
        <v>172</v>
      </c>
      <c r="B1139" s="267" t="s">
        <v>172</v>
      </c>
      <c r="C1139" s="268" t="s">
        <v>172</v>
      </c>
      <c r="D1139" s="98" t="s">
        <v>88</v>
      </c>
      <c r="E1139" s="54">
        <v>5000968176</v>
      </c>
      <c r="F1139" s="56">
        <v>24</v>
      </c>
      <c r="G1139" s="54" t="s">
        <v>26</v>
      </c>
      <c r="H1139" s="54" t="s">
        <v>84</v>
      </c>
      <c r="I1139" s="54">
        <v>15</v>
      </c>
      <c r="J1139" s="57"/>
      <c r="K1139" s="57"/>
      <c r="L1139" s="57"/>
      <c r="M1139" s="57"/>
      <c r="N1139" s="57">
        <v>5</v>
      </c>
      <c r="O1139" s="57">
        <v>8</v>
      </c>
      <c r="P1139" s="57">
        <v>7</v>
      </c>
      <c r="Q1139" s="57">
        <v>9</v>
      </c>
      <c r="R1139" s="57">
        <v>7</v>
      </c>
      <c r="S1139" s="57">
        <v>8</v>
      </c>
      <c r="T1139" s="57">
        <v>7</v>
      </c>
      <c r="U1139" s="57">
        <v>7</v>
      </c>
    </row>
    <row r="1140" spans="1:21" x14ac:dyDescent="0.2">
      <c r="A1140" s="266" t="s">
        <v>172</v>
      </c>
      <c r="B1140" s="267" t="s">
        <v>172</v>
      </c>
      <c r="C1140" s="268" t="s">
        <v>172</v>
      </c>
      <c r="D1140" s="98" t="s">
        <v>88</v>
      </c>
      <c r="E1140" s="54">
        <v>5000980666</v>
      </c>
      <c r="F1140" s="56">
        <v>24</v>
      </c>
      <c r="G1140" s="54" t="s">
        <v>26</v>
      </c>
      <c r="H1140" s="54" t="s">
        <v>84</v>
      </c>
      <c r="I1140" s="54">
        <v>15</v>
      </c>
      <c r="J1140" s="57">
        <v>1330</v>
      </c>
      <c r="K1140" s="57">
        <v>1142</v>
      </c>
      <c r="L1140" s="57">
        <v>1306</v>
      </c>
      <c r="M1140" s="57">
        <v>1095</v>
      </c>
      <c r="N1140" s="57">
        <v>938</v>
      </c>
      <c r="O1140" s="57">
        <v>460</v>
      </c>
      <c r="P1140" s="57">
        <v>239</v>
      </c>
      <c r="Q1140" s="57">
        <v>344</v>
      </c>
      <c r="R1140" s="57">
        <v>249</v>
      </c>
      <c r="S1140" s="57">
        <v>253</v>
      </c>
      <c r="T1140" s="57">
        <v>352</v>
      </c>
      <c r="U1140" s="57">
        <v>1107</v>
      </c>
    </row>
    <row r="1141" spans="1:21" x14ac:dyDescent="0.2">
      <c r="A1141" s="266" t="s">
        <v>172</v>
      </c>
      <c r="B1141" s="267" t="s">
        <v>172</v>
      </c>
      <c r="C1141" s="268" t="s">
        <v>172</v>
      </c>
      <c r="D1141" s="98" t="s">
        <v>88</v>
      </c>
      <c r="E1141" s="54">
        <v>5000991981</v>
      </c>
      <c r="F1141" s="56">
        <v>24</v>
      </c>
      <c r="G1141" s="54" t="s">
        <v>26</v>
      </c>
      <c r="H1141" s="54" t="s">
        <v>84</v>
      </c>
      <c r="I1141" s="54">
        <v>15</v>
      </c>
      <c r="J1141" s="57">
        <v>880</v>
      </c>
      <c r="K1141" s="57">
        <v>920</v>
      </c>
      <c r="L1141" s="57">
        <v>1440</v>
      </c>
      <c r="M1141" s="57">
        <v>1000</v>
      </c>
      <c r="N1141" s="57">
        <v>1040</v>
      </c>
      <c r="O1141" s="57">
        <v>1160</v>
      </c>
      <c r="P1141" s="57">
        <v>1760</v>
      </c>
      <c r="Q1141" s="57">
        <v>1360</v>
      </c>
      <c r="R1141" s="57">
        <v>1040</v>
      </c>
      <c r="S1141" s="57">
        <v>1480</v>
      </c>
      <c r="T1141" s="57">
        <v>1000</v>
      </c>
      <c r="U1141" s="57">
        <v>920</v>
      </c>
    </row>
    <row r="1142" spans="1:21" x14ac:dyDescent="0.2">
      <c r="A1142" s="266" t="s">
        <v>172</v>
      </c>
      <c r="B1142" s="267" t="s">
        <v>172</v>
      </c>
      <c r="C1142" s="268" t="s">
        <v>172</v>
      </c>
      <c r="D1142" s="98" t="s">
        <v>88</v>
      </c>
      <c r="E1142" s="54">
        <v>5001019296</v>
      </c>
      <c r="F1142" s="56">
        <v>24</v>
      </c>
      <c r="G1142" s="54" t="s">
        <v>26</v>
      </c>
      <c r="H1142" s="54" t="s">
        <v>84</v>
      </c>
      <c r="I1142" s="54">
        <v>15</v>
      </c>
      <c r="J1142" s="57">
        <v>14240</v>
      </c>
      <c r="K1142" s="57">
        <v>12560</v>
      </c>
      <c r="L1142" s="57">
        <v>14240</v>
      </c>
      <c r="M1142" s="57">
        <v>13600</v>
      </c>
      <c r="N1142" s="57">
        <v>14080</v>
      </c>
      <c r="O1142" s="57">
        <v>11920</v>
      </c>
      <c r="P1142" s="57">
        <v>12960</v>
      </c>
      <c r="Q1142" s="57">
        <v>14280</v>
      </c>
      <c r="R1142" s="57">
        <v>13240</v>
      </c>
      <c r="S1142" s="57">
        <v>11880</v>
      </c>
      <c r="T1142" s="57">
        <v>12840</v>
      </c>
      <c r="U1142" s="57">
        <v>14960</v>
      </c>
    </row>
    <row r="1143" spans="1:21" x14ac:dyDescent="0.2">
      <c r="A1143" s="266" t="s">
        <v>172</v>
      </c>
      <c r="B1143" s="267" t="s">
        <v>172</v>
      </c>
      <c r="C1143" s="268" t="s">
        <v>172</v>
      </c>
      <c r="D1143" s="98" t="s">
        <v>88</v>
      </c>
      <c r="E1143" s="54">
        <v>5001028649</v>
      </c>
      <c r="F1143" s="56">
        <v>24</v>
      </c>
      <c r="G1143" s="54" t="s">
        <v>26</v>
      </c>
      <c r="H1143" s="54" t="s">
        <v>84</v>
      </c>
      <c r="I1143" s="54">
        <v>15</v>
      </c>
      <c r="J1143" s="57">
        <v>1520</v>
      </c>
      <c r="K1143" s="57">
        <v>1560</v>
      </c>
      <c r="L1143" s="57">
        <v>1560</v>
      </c>
      <c r="M1143" s="57">
        <v>1160</v>
      </c>
      <c r="N1143" s="57">
        <v>1640</v>
      </c>
      <c r="O1143" s="57">
        <v>1520</v>
      </c>
      <c r="P1143" s="57">
        <v>1560</v>
      </c>
      <c r="Q1143" s="57">
        <v>2480</v>
      </c>
      <c r="R1143" s="57">
        <v>2440</v>
      </c>
      <c r="S1143" s="57">
        <v>2560</v>
      </c>
      <c r="T1143" s="57">
        <v>1520</v>
      </c>
      <c r="U1143" s="57">
        <v>2040</v>
      </c>
    </row>
    <row r="1144" spans="1:21" x14ac:dyDescent="0.2">
      <c r="A1144" s="266" t="s">
        <v>172</v>
      </c>
      <c r="B1144" s="267" t="s">
        <v>172</v>
      </c>
      <c r="C1144" s="268" t="s">
        <v>172</v>
      </c>
      <c r="D1144" s="98" t="s">
        <v>88</v>
      </c>
      <c r="E1144" s="54">
        <v>5001033524</v>
      </c>
      <c r="F1144" s="56">
        <v>24</v>
      </c>
      <c r="G1144" s="54" t="s">
        <v>26</v>
      </c>
      <c r="H1144" s="54" t="s">
        <v>84</v>
      </c>
      <c r="I1144" s="54">
        <v>15</v>
      </c>
      <c r="J1144" s="57">
        <v>3990</v>
      </c>
      <c r="K1144" s="57">
        <v>3390</v>
      </c>
      <c r="L1144" s="57">
        <v>3870</v>
      </c>
      <c r="M1144" s="57">
        <v>2810</v>
      </c>
      <c r="N1144" s="57">
        <v>2450</v>
      </c>
      <c r="O1144" s="57">
        <v>2117</v>
      </c>
      <c r="P1144" s="57">
        <v>1763</v>
      </c>
      <c r="Q1144" s="57">
        <v>1720</v>
      </c>
      <c r="R1144" s="57">
        <v>1701</v>
      </c>
      <c r="S1144" s="57">
        <v>1840</v>
      </c>
      <c r="T1144" s="57">
        <v>2977</v>
      </c>
      <c r="U1144" s="57">
        <v>3761</v>
      </c>
    </row>
    <row r="1145" spans="1:21" x14ac:dyDescent="0.2">
      <c r="A1145" s="266" t="s">
        <v>172</v>
      </c>
      <c r="B1145" s="267" t="s">
        <v>172</v>
      </c>
      <c r="C1145" s="268" t="s">
        <v>172</v>
      </c>
      <c r="D1145" s="98" t="s">
        <v>88</v>
      </c>
      <c r="E1145" s="54">
        <v>5001049349</v>
      </c>
      <c r="F1145" s="56">
        <v>24</v>
      </c>
      <c r="G1145" s="54" t="s">
        <v>26</v>
      </c>
      <c r="H1145" s="54" t="s">
        <v>84</v>
      </c>
      <c r="I1145" s="54">
        <v>15</v>
      </c>
      <c r="J1145" s="57">
        <v>11000</v>
      </c>
      <c r="K1145" s="57">
        <v>9520</v>
      </c>
      <c r="L1145" s="57">
        <v>9600</v>
      </c>
      <c r="M1145" s="57">
        <v>10120</v>
      </c>
      <c r="N1145" s="57">
        <v>9480</v>
      </c>
      <c r="O1145" s="57">
        <v>9200</v>
      </c>
      <c r="P1145" s="57">
        <v>9960</v>
      </c>
      <c r="Q1145" s="57">
        <v>11240</v>
      </c>
      <c r="R1145" s="57">
        <v>11560</v>
      </c>
      <c r="S1145" s="57">
        <v>11760</v>
      </c>
      <c r="T1145" s="57">
        <v>13560</v>
      </c>
      <c r="U1145" s="57">
        <v>14320</v>
      </c>
    </row>
    <row r="1146" spans="1:21" x14ac:dyDescent="0.2">
      <c r="A1146" s="266" t="s">
        <v>172</v>
      </c>
      <c r="B1146" s="267" t="s">
        <v>172</v>
      </c>
      <c r="C1146" s="268" t="s">
        <v>172</v>
      </c>
      <c r="D1146" s="98" t="s">
        <v>88</v>
      </c>
      <c r="E1146" s="54">
        <v>5001074506</v>
      </c>
      <c r="F1146" s="55">
        <v>25</v>
      </c>
      <c r="G1146" s="54" t="s">
        <v>25</v>
      </c>
      <c r="H1146" s="54" t="s">
        <v>84</v>
      </c>
      <c r="I1146" s="54">
        <v>15</v>
      </c>
      <c r="J1146" s="57">
        <v>41071.519999999997</v>
      </c>
      <c r="K1146" s="57">
        <v>33360</v>
      </c>
      <c r="L1146" s="57">
        <v>34560</v>
      </c>
      <c r="M1146" s="57">
        <v>32840</v>
      </c>
      <c r="N1146" s="57">
        <v>38880</v>
      </c>
      <c r="O1146" s="57">
        <v>38109.08</v>
      </c>
      <c r="P1146" s="57">
        <v>67530.92</v>
      </c>
      <c r="Q1146" s="57">
        <v>88920</v>
      </c>
      <c r="R1146" s="57">
        <v>71640</v>
      </c>
      <c r="S1146" s="57">
        <v>50320</v>
      </c>
      <c r="T1146" s="57">
        <v>37040</v>
      </c>
      <c r="U1146" s="57">
        <v>33160</v>
      </c>
    </row>
    <row r="1147" spans="1:21" x14ac:dyDescent="0.2">
      <c r="A1147" s="266" t="s">
        <v>172</v>
      </c>
      <c r="B1147" s="267" t="s">
        <v>172</v>
      </c>
      <c r="C1147" s="268" t="s">
        <v>172</v>
      </c>
      <c r="D1147" s="98" t="s">
        <v>88</v>
      </c>
      <c r="E1147" s="54">
        <v>5001119544</v>
      </c>
      <c r="F1147" s="56">
        <v>24</v>
      </c>
      <c r="G1147" s="54" t="s">
        <v>26</v>
      </c>
      <c r="H1147" s="54" t="s">
        <v>84</v>
      </c>
      <c r="I1147" s="54">
        <v>15</v>
      </c>
      <c r="J1147" s="57">
        <v>41</v>
      </c>
      <c r="K1147" s="57">
        <v>30</v>
      </c>
      <c r="L1147" s="57">
        <v>37</v>
      </c>
      <c r="M1147" s="57">
        <v>34</v>
      </c>
      <c r="N1147" s="57">
        <v>45</v>
      </c>
      <c r="O1147" s="57">
        <v>38</v>
      </c>
      <c r="P1147" s="57">
        <v>35</v>
      </c>
      <c r="Q1147" s="57">
        <v>56</v>
      </c>
      <c r="R1147" s="57">
        <v>59</v>
      </c>
      <c r="S1147" s="57">
        <v>38</v>
      </c>
      <c r="T1147" s="57">
        <v>39</v>
      </c>
      <c r="U1147" s="57">
        <v>38</v>
      </c>
    </row>
    <row r="1148" spans="1:21" x14ac:dyDescent="0.2">
      <c r="A1148" s="266" t="s">
        <v>172</v>
      </c>
      <c r="B1148" s="267" t="s">
        <v>172</v>
      </c>
      <c r="C1148" s="268" t="s">
        <v>172</v>
      </c>
      <c r="D1148" s="98" t="s">
        <v>88</v>
      </c>
      <c r="E1148" s="54">
        <v>5001150694</v>
      </c>
      <c r="F1148" s="56">
        <v>24</v>
      </c>
      <c r="G1148" s="54" t="s">
        <v>26</v>
      </c>
      <c r="H1148" s="54" t="s">
        <v>84</v>
      </c>
      <c r="I1148" s="54">
        <v>15</v>
      </c>
      <c r="J1148" s="57">
        <v>571</v>
      </c>
      <c r="K1148" s="57">
        <v>336</v>
      </c>
      <c r="L1148" s="57">
        <v>1378</v>
      </c>
      <c r="M1148" s="57">
        <v>1474</v>
      </c>
      <c r="N1148" s="57">
        <v>810</v>
      </c>
      <c r="O1148" s="57">
        <v>484</v>
      </c>
      <c r="P1148" s="57">
        <v>273</v>
      </c>
      <c r="Q1148" s="57">
        <v>146</v>
      </c>
      <c r="R1148" s="57">
        <v>138</v>
      </c>
      <c r="S1148" s="57">
        <v>124</v>
      </c>
      <c r="T1148" s="57">
        <v>139</v>
      </c>
      <c r="U1148" s="57">
        <v>137</v>
      </c>
    </row>
    <row r="1149" spans="1:21" x14ac:dyDescent="0.2">
      <c r="A1149" s="266" t="s">
        <v>172</v>
      </c>
      <c r="B1149" s="267" t="s">
        <v>172</v>
      </c>
      <c r="C1149" s="268" t="s">
        <v>172</v>
      </c>
      <c r="D1149" s="98" t="s">
        <v>88</v>
      </c>
      <c r="E1149" s="54">
        <v>5001183466</v>
      </c>
      <c r="F1149" s="56">
        <v>24</v>
      </c>
      <c r="G1149" s="54" t="s">
        <v>26</v>
      </c>
      <c r="H1149" s="54" t="s">
        <v>84</v>
      </c>
      <c r="I1149" s="54">
        <v>15</v>
      </c>
      <c r="J1149" s="57">
        <v>1510</v>
      </c>
      <c r="K1149" s="57">
        <v>1500</v>
      </c>
      <c r="L1149" s="57">
        <v>1550</v>
      </c>
      <c r="M1149" s="57">
        <v>1550</v>
      </c>
      <c r="N1149" s="57">
        <v>1710</v>
      </c>
      <c r="O1149" s="57">
        <v>1381.85</v>
      </c>
      <c r="P1149" s="57">
        <v>1953</v>
      </c>
      <c r="Q1149" s="57">
        <v>1953</v>
      </c>
      <c r="R1149" s="57">
        <v>1971</v>
      </c>
      <c r="S1149" s="57">
        <v>1586</v>
      </c>
      <c r="T1149" s="57">
        <v>1712</v>
      </c>
      <c r="U1149" s="57">
        <v>1652</v>
      </c>
    </row>
    <row r="1150" spans="1:21" x14ac:dyDescent="0.2">
      <c r="A1150" s="266" t="s">
        <v>172</v>
      </c>
      <c r="B1150" s="267" t="s">
        <v>172</v>
      </c>
      <c r="C1150" s="268" t="s">
        <v>172</v>
      </c>
      <c r="D1150" s="98" t="s">
        <v>88</v>
      </c>
      <c r="E1150" s="54">
        <v>5001261432</v>
      </c>
      <c r="F1150" s="56">
        <v>24</v>
      </c>
      <c r="G1150" s="54" t="s">
        <v>26</v>
      </c>
      <c r="H1150" s="54" t="s">
        <v>84</v>
      </c>
      <c r="I1150" s="54">
        <v>15</v>
      </c>
      <c r="J1150" s="57">
        <v>40</v>
      </c>
      <c r="K1150" s="57">
        <v>30</v>
      </c>
      <c r="L1150" s="57">
        <v>40</v>
      </c>
      <c r="M1150" s="57">
        <v>40</v>
      </c>
      <c r="N1150" s="57">
        <v>40</v>
      </c>
      <c r="O1150" s="57">
        <v>34</v>
      </c>
      <c r="P1150" s="57">
        <v>41</v>
      </c>
      <c r="Q1150" s="57">
        <v>46</v>
      </c>
      <c r="R1150" s="57">
        <v>42</v>
      </c>
      <c r="S1150" s="57">
        <v>46</v>
      </c>
      <c r="T1150" s="57">
        <v>41</v>
      </c>
      <c r="U1150" s="57">
        <v>47</v>
      </c>
    </row>
    <row r="1151" spans="1:21" x14ac:dyDescent="0.2">
      <c r="A1151" s="266" t="s">
        <v>172</v>
      </c>
      <c r="B1151" s="267" t="s">
        <v>172</v>
      </c>
      <c r="C1151" s="268" t="s">
        <v>172</v>
      </c>
      <c r="D1151" s="98" t="s">
        <v>88</v>
      </c>
      <c r="E1151" s="54">
        <v>5001264502</v>
      </c>
      <c r="F1151" s="55">
        <v>25</v>
      </c>
      <c r="G1151" s="54" t="s">
        <v>25</v>
      </c>
      <c r="H1151" s="54" t="s">
        <v>84</v>
      </c>
      <c r="I1151" s="54">
        <v>15</v>
      </c>
      <c r="J1151" s="57">
        <v>14025.44</v>
      </c>
      <c r="K1151" s="57">
        <v>11360</v>
      </c>
      <c r="L1151" s="57">
        <v>2680</v>
      </c>
      <c r="M1151" s="57">
        <v>2917.24</v>
      </c>
      <c r="N1151" s="57">
        <v>482.76</v>
      </c>
      <c r="O1151" s="57">
        <v>4360</v>
      </c>
      <c r="P1151" s="57">
        <v>32360</v>
      </c>
      <c r="Q1151" s="57">
        <v>52000</v>
      </c>
      <c r="R1151" s="57">
        <v>37200</v>
      </c>
      <c r="S1151" s="57">
        <v>16400</v>
      </c>
      <c r="T1151" s="57">
        <v>6440</v>
      </c>
      <c r="U1151" s="57">
        <v>2960</v>
      </c>
    </row>
    <row r="1152" spans="1:21" x14ac:dyDescent="0.2">
      <c r="A1152" s="266" t="s">
        <v>172</v>
      </c>
      <c r="B1152" s="267" t="s">
        <v>172</v>
      </c>
      <c r="C1152" s="268" t="s">
        <v>172</v>
      </c>
      <c r="D1152" s="98" t="s">
        <v>88</v>
      </c>
      <c r="E1152" s="54">
        <v>5001268196</v>
      </c>
      <c r="F1152" s="56">
        <v>24</v>
      </c>
      <c r="G1152" s="54" t="s">
        <v>26</v>
      </c>
      <c r="H1152" s="54" t="s">
        <v>84</v>
      </c>
      <c r="I1152" s="54">
        <v>15</v>
      </c>
      <c r="J1152" s="57">
        <v>2640</v>
      </c>
      <c r="K1152" s="57">
        <v>2280</v>
      </c>
      <c r="L1152" s="57">
        <v>2610</v>
      </c>
      <c r="M1152" s="57">
        <v>2070</v>
      </c>
      <c r="N1152" s="57">
        <v>1920</v>
      </c>
      <c r="O1152" s="57">
        <v>1658</v>
      </c>
      <c r="P1152" s="57">
        <v>1533</v>
      </c>
      <c r="Q1152" s="57">
        <v>1690</v>
      </c>
      <c r="R1152" s="57">
        <v>1556</v>
      </c>
      <c r="S1152" s="57">
        <v>1619</v>
      </c>
      <c r="T1152" s="57">
        <v>2061</v>
      </c>
      <c r="U1152" s="57">
        <v>2476</v>
      </c>
    </row>
    <row r="1153" spans="1:21" x14ac:dyDescent="0.2">
      <c r="A1153" s="266" t="s">
        <v>172</v>
      </c>
      <c r="B1153" s="267" t="s">
        <v>172</v>
      </c>
      <c r="C1153" s="268" t="s">
        <v>172</v>
      </c>
      <c r="D1153" s="98" t="s">
        <v>88</v>
      </c>
      <c r="E1153" s="54">
        <v>5001299672</v>
      </c>
      <c r="F1153" s="56">
        <v>24</v>
      </c>
      <c r="G1153" s="54" t="s">
        <v>26</v>
      </c>
      <c r="H1153" s="54" t="s">
        <v>84</v>
      </c>
      <c r="I1153" s="54">
        <v>15</v>
      </c>
      <c r="J1153" s="57">
        <v>18</v>
      </c>
      <c r="K1153" s="57">
        <v>10</v>
      </c>
      <c r="L1153" s="57">
        <v>6</v>
      </c>
      <c r="M1153" s="57">
        <v>9</v>
      </c>
      <c r="N1153" s="57">
        <v>28</v>
      </c>
      <c r="O1153" s="57">
        <v>31</v>
      </c>
      <c r="P1153" s="57">
        <v>30</v>
      </c>
      <c r="Q1153" s="57">
        <v>35</v>
      </c>
      <c r="R1153" s="57">
        <v>31</v>
      </c>
      <c r="S1153" s="57">
        <v>30</v>
      </c>
      <c r="T1153" s="57">
        <v>32</v>
      </c>
      <c r="U1153" s="57">
        <v>32</v>
      </c>
    </row>
    <row r="1154" spans="1:21" x14ac:dyDescent="0.2">
      <c r="A1154" s="266" t="s">
        <v>172</v>
      </c>
      <c r="B1154" s="267" t="s">
        <v>172</v>
      </c>
      <c r="C1154" s="268" t="s">
        <v>172</v>
      </c>
      <c r="D1154" s="98" t="s">
        <v>88</v>
      </c>
      <c r="E1154" s="54">
        <v>5001310806</v>
      </c>
      <c r="F1154" s="56">
        <v>24</v>
      </c>
      <c r="G1154" s="54" t="s">
        <v>26</v>
      </c>
      <c r="H1154" s="54" t="s">
        <v>84</v>
      </c>
      <c r="I1154" s="54">
        <v>15</v>
      </c>
      <c r="J1154" s="57">
        <v>6660</v>
      </c>
      <c r="K1154" s="57">
        <v>5700</v>
      </c>
      <c r="L1154" s="57">
        <v>5940</v>
      </c>
      <c r="M1154" s="57">
        <v>5150</v>
      </c>
      <c r="N1154" s="57">
        <v>5130</v>
      </c>
      <c r="O1154" s="57">
        <v>4539</v>
      </c>
      <c r="P1154" s="57">
        <v>4260</v>
      </c>
      <c r="Q1154" s="57">
        <v>4622</v>
      </c>
      <c r="R1154" s="57">
        <v>4218</v>
      </c>
      <c r="S1154" s="57">
        <v>4350</v>
      </c>
      <c r="T1154" s="57">
        <v>6138</v>
      </c>
      <c r="U1154" s="57">
        <v>6298</v>
      </c>
    </row>
    <row r="1155" spans="1:21" x14ac:dyDescent="0.2">
      <c r="A1155" s="266" t="s">
        <v>172</v>
      </c>
      <c r="B1155" s="267" t="s">
        <v>172</v>
      </c>
      <c r="C1155" s="268" t="s">
        <v>172</v>
      </c>
      <c r="D1155" s="98" t="s">
        <v>88</v>
      </c>
      <c r="E1155" s="54">
        <v>5001369315</v>
      </c>
      <c r="F1155" s="56">
        <v>24</v>
      </c>
      <c r="G1155" s="54" t="s">
        <v>26</v>
      </c>
      <c r="H1155" s="54" t="s">
        <v>84</v>
      </c>
      <c r="I1155" s="54">
        <v>15</v>
      </c>
      <c r="J1155" s="57">
        <v>2830</v>
      </c>
      <c r="K1155" s="57">
        <v>2400</v>
      </c>
      <c r="L1155" s="57">
        <v>2950</v>
      </c>
      <c r="M1155" s="57">
        <v>2400</v>
      </c>
      <c r="N1155" s="57">
        <v>1920</v>
      </c>
      <c r="O1155" s="57">
        <v>1548</v>
      </c>
      <c r="P1155" s="57">
        <v>1270</v>
      </c>
      <c r="Q1155" s="57">
        <v>1321</v>
      </c>
      <c r="R1155" s="57">
        <v>1323</v>
      </c>
      <c r="S1155" s="57">
        <v>1470</v>
      </c>
      <c r="T1155" s="57">
        <v>2345</v>
      </c>
      <c r="U1155" s="57">
        <v>2727</v>
      </c>
    </row>
    <row r="1156" spans="1:21" x14ac:dyDescent="0.2">
      <c r="A1156" s="266" t="s">
        <v>172</v>
      </c>
      <c r="B1156" s="267" t="s">
        <v>172</v>
      </c>
      <c r="C1156" s="268" t="s">
        <v>172</v>
      </c>
      <c r="D1156" s="98" t="s">
        <v>88</v>
      </c>
      <c r="E1156" s="54">
        <v>5001400005</v>
      </c>
      <c r="F1156" s="56">
        <v>24</v>
      </c>
      <c r="G1156" s="54" t="s">
        <v>26</v>
      </c>
      <c r="H1156" s="54" t="s">
        <v>84</v>
      </c>
      <c r="I1156" s="54">
        <v>15</v>
      </c>
      <c r="J1156" s="57">
        <v>481</v>
      </c>
      <c r="K1156" s="57">
        <v>400</v>
      </c>
      <c r="L1156" s="57">
        <v>400</v>
      </c>
      <c r="M1156" s="57">
        <v>363</v>
      </c>
      <c r="N1156" s="57">
        <v>373</v>
      </c>
      <c r="O1156" s="57">
        <v>348</v>
      </c>
      <c r="P1156" s="57">
        <v>336</v>
      </c>
      <c r="Q1156" s="57">
        <v>366</v>
      </c>
      <c r="R1156" s="57">
        <v>367</v>
      </c>
      <c r="S1156" s="57">
        <v>386</v>
      </c>
      <c r="T1156" s="57">
        <v>430</v>
      </c>
      <c r="U1156" s="57">
        <v>432</v>
      </c>
    </row>
    <row r="1157" spans="1:21" x14ac:dyDescent="0.2">
      <c r="A1157" s="266" t="s">
        <v>172</v>
      </c>
      <c r="B1157" s="267" t="s">
        <v>172</v>
      </c>
      <c r="C1157" s="268" t="s">
        <v>172</v>
      </c>
      <c r="D1157" s="98" t="s">
        <v>88</v>
      </c>
      <c r="E1157" s="54">
        <v>5001441273</v>
      </c>
      <c r="F1157" s="56">
        <v>24</v>
      </c>
      <c r="G1157" s="54" t="s">
        <v>26</v>
      </c>
      <c r="H1157" s="54" t="s">
        <v>84</v>
      </c>
      <c r="I1157" s="54">
        <v>15</v>
      </c>
      <c r="J1157" s="57">
        <v>1289</v>
      </c>
      <c r="K1157" s="57">
        <v>555</v>
      </c>
      <c r="L1157" s="57">
        <v>604</v>
      </c>
      <c r="M1157" s="57">
        <v>539</v>
      </c>
      <c r="N1157" s="57">
        <v>400</v>
      </c>
      <c r="O1157" s="57">
        <v>225</v>
      </c>
      <c r="P1157" s="57">
        <v>142</v>
      </c>
      <c r="Q1157" s="57">
        <v>92</v>
      </c>
      <c r="R1157" s="57">
        <v>86</v>
      </c>
      <c r="S1157" s="57">
        <v>94</v>
      </c>
      <c r="T1157" s="57">
        <v>369</v>
      </c>
      <c r="U1157" s="57">
        <v>507</v>
      </c>
    </row>
    <row r="1158" spans="1:21" x14ac:dyDescent="0.2">
      <c r="A1158" s="266" t="s">
        <v>172</v>
      </c>
      <c r="B1158" s="267" t="s">
        <v>172</v>
      </c>
      <c r="C1158" s="268" t="s">
        <v>172</v>
      </c>
      <c r="D1158" s="98" t="s">
        <v>88</v>
      </c>
      <c r="E1158" s="54">
        <v>5001471596</v>
      </c>
      <c r="F1158" s="55">
        <v>25</v>
      </c>
      <c r="G1158" s="54" t="s">
        <v>25</v>
      </c>
      <c r="H1158" s="54" t="s">
        <v>84</v>
      </c>
      <c r="I1158" s="54">
        <v>15</v>
      </c>
      <c r="J1158" s="57">
        <v>24160</v>
      </c>
      <c r="K1158" s="57">
        <v>20480</v>
      </c>
      <c r="L1158" s="57">
        <v>21600</v>
      </c>
      <c r="M1158" s="57">
        <v>16440</v>
      </c>
      <c r="N1158" s="57">
        <v>15200</v>
      </c>
      <c r="O1158" s="57">
        <v>13480</v>
      </c>
      <c r="P1158" s="57">
        <v>12080</v>
      </c>
      <c r="Q1158" s="57">
        <v>12200</v>
      </c>
      <c r="R1158" s="57">
        <v>11560</v>
      </c>
      <c r="S1158" s="57">
        <v>11560</v>
      </c>
      <c r="T1158" s="57">
        <v>15360</v>
      </c>
      <c r="U1158" s="57">
        <v>23440</v>
      </c>
    </row>
    <row r="1159" spans="1:21" x14ac:dyDescent="0.2">
      <c r="A1159" s="266" t="s">
        <v>172</v>
      </c>
      <c r="B1159" s="267" t="s">
        <v>172</v>
      </c>
      <c r="C1159" s="268" t="s">
        <v>172</v>
      </c>
      <c r="D1159" s="98" t="s">
        <v>88</v>
      </c>
      <c r="E1159" s="54">
        <v>5001549549</v>
      </c>
      <c r="F1159" s="56">
        <v>24</v>
      </c>
      <c r="G1159" s="54" t="s">
        <v>26</v>
      </c>
      <c r="H1159" s="54" t="s">
        <v>84</v>
      </c>
      <c r="I1159" s="54">
        <v>15</v>
      </c>
      <c r="J1159" s="57">
        <v>134</v>
      </c>
      <c r="K1159" s="57">
        <v>117</v>
      </c>
      <c r="L1159" s="57">
        <v>119</v>
      </c>
      <c r="M1159" s="57">
        <v>121</v>
      </c>
      <c r="N1159" s="57">
        <v>135</v>
      </c>
      <c r="O1159" s="57">
        <v>130</v>
      </c>
      <c r="P1159" s="57">
        <v>126</v>
      </c>
      <c r="Q1159" s="57">
        <v>139</v>
      </c>
      <c r="R1159" s="57">
        <v>130</v>
      </c>
      <c r="S1159" s="57">
        <v>132</v>
      </c>
      <c r="T1159" s="57">
        <v>140</v>
      </c>
      <c r="U1159" s="57">
        <v>134</v>
      </c>
    </row>
    <row r="1160" spans="1:21" x14ac:dyDescent="0.2">
      <c r="A1160" s="266" t="s">
        <v>172</v>
      </c>
      <c r="B1160" s="267" t="s">
        <v>172</v>
      </c>
      <c r="C1160" s="268" t="s">
        <v>172</v>
      </c>
      <c r="D1160" s="98" t="s">
        <v>88</v>
      </c>
      <c r="E1160" s="54">
        <v>5001596683</v>
      </c>
      <c r="F1160" s="56">
        <v>24</v>
      </c>
      <c r="G1160" s="54" t="s">
        <v>26</v>
      </c>
      <c r="H1160" s="54" t="s">
        <v>84</v>
      </c>
      <c r="I1160" s="54">
        <v>15</v>
      </c>
      <c r="J1160" s="57">
        <v>399</v>
      </c>
      <c r="K1160" s="57">
        <v>343</v>
      </c>
      <c r="L1160" s="57">
        <v>349</v>
      </c>
      <c r="M1160" s="57">
        <v>326</v>
      </c>
      <c r="N1160" s="57">
        <v>344</v>
      </c>
      <c r="O1160" s="57">
        <v>313</v>
      </c>
      <c r="P1160" s="57">
        <v>311</v>
      </c>
      <c r="Q1160" s="57">
        <v>350</v>
      </c>
      <c r="R1160" s="57">
        <v>339</v>
      </c>
      <c r="S1160" s="57">
        <v>342</v>
      </c>
      <c r="T1160" s="57">
        <v>374</v>
      </c>
      <c r="U1160" s="57">
        <v>378</v>
      </c>
    </row>
    <row r="1161" spans="1:21" x14ac:dyDescent="0.2">
      <c r="A1161" s="266" t="s">
        <v>172</v>
      </c>
      <c r="B1161" s="267" t="s">
        <v>172</v>
      </c>
      <c r="C1161" s="268" t="s">
        <v>172</v>
      </c>
      <c r="D1161" s="98" t="s">
        <v>88</v>
      </c>
      <c r="E1161" s="54">
        <v>5001598233</v>
      </c>
      <c r="F1161" s="56">
        <v>24</v>
      </c>
      <c r="G1161" s="54" t="s">
        <v>26</v>
      </c>
      <c r="H1161" s="54" t="s">
        <v>84</v>
      </c>
      <c r="I1161" s="54">
        <v>15</v>
      </c>
      <c r="J1161" s="57">
        <v>539</v>
      </c>
      <c r="K1161" s="57">
        <v>457</v>
      </c>
      <c r="L1161" s="57">
        <v>454</v>
      </c>
      <c r="M1161" s="57">
        <v>419</v>
      </c>
      <c r="N1161" s="57">
        <v>430</v>
      </c>
      <c r="O1161" s="57">
        <v>380</v>
      </c>
      <c r="P1161" s="57">
        <v>361</v>
      </c>
      <c r="Q1161" s="57">
        <v>409</v>
      </c>
      <c r="R1161" s="57">
        <v>409</v>
      </c>
      <c r="S1161" s="57">
        <v>430</v>
      </c>
      <c r="T1161" s="57">
        <v>490</v>
      </c>
      <c r="U1161" s="57">
        <v>510</v>
      </c>
    </row>
    <row r="1162" spans="1:21" x14ac:dyDescent="0.2">
      <c r="A1162" s="266" t="s">
        <v>172</v>
      </c>
      <c r="B1162" s="267" t="s">
        <v>172</v>
      </c>
      <c r="C1162" s="268" t="s">
        <v>172</v>
      </c>
      <c r="D1162" s="98" t="s">
        <v>88</v>
      </c>
      <c r="E1162" s="54">
        <v>5001610697</v>
      </c>
      <c r="F1162" s="56">
        <v>24</v>
      </c>
      <c r="G1162" s="54" t="s">
        <v>26</v>
      </c>
      <c r="H1162" s="54" t="s">
        <v>84</v>
      </c>
      <c r="I1162" s="54">
        <v>15</v>
      </c>
      <c r="J1162" s="57">
        <v>10480</v>
      </c>
      <c r="K1162" s="57">
        <v>9000</v>
      </c>
      <c r="L1162" s="57">
        <v>9440</v>
      </c>
      <c r="M1162" s="57">
        <v>9000</v>
      </c>
      <c r="N1162" s="57">
        <v>8880</v>
      </c>
      <c r="O1162" s="57">
        <v>9000</v>
      </c>
      <c r="P1162" s="57">
        <v>11360</v>
      </c>
      <c r="Q1162" s="57">
        <v>13640</v>
      </c>
      <c r="R1162" s="57">
        <v>11680</v>
      </c>
      <c r="S1162" s="57">
        <v>9000</v>
      </c>
      <c r="T1162" s="57">
        <v>9600</v>
      </c>
      <c r="U1162" s="57">
        <v>9840</v>
      </c>
    </row>
    <row r="1163" spans="1:21" x14ac:dyDescent="0.2">
      <c r="A1163" s="266" t="s">
        <v>172</v>
      </c>
      <c r="B1163" s="267" t="s">
        <v>172</v>
      </c>
      <c r="C1163" s="268" t="s">
        <v>172</v>
      </c>
      <c r="D1163" s="98" t="s">
        <v>88</v>
      </c>
      <c r="E1163" s="54">
        <v>5001611443</v>
      </c>
      <c r="F1163" s="56">
        <v>24</v>
      </c>
      <c r="G1163" s="54" t="s">
        <v>26</v>
      </c>
      <c r="H1163" s="54" t="s">
        <v>84</v>
      </c>
      <c r="I1163" s="54">
        <v>15</v>
      </c>
      <c r="J1163" s="57">
        <v>1880</v>
      </c>
      <c r="K1163" s="57">
        <v>1660</v>
      </c>
      <c r="L1163" s="57">
        <v>1760</v>
      </c>
      <c r="M1163" s="57">
        <v>1460</v>
      </c>
      <c r="N1163" s="57">
        <v>390</v>
      </c>
      <c r="O1163" s="57">
        <v>0</v>
      </c>
      <c r="P1163" s="57">
        <v>0</v>
      </c>
      <c r="Q1163" s="57">
        <v>0</v>
      </c>
      <c r="R1163" s="57">
        <v>0</v>
      </c>
      <c r="S1163" s="57"/>
      <c r="T1163" s="57"/>
      <c r="U1163" s="57"/>
    </row>
    <row r="1164" spans="1:21" x14ac:dyDescent="0.2">
      <c r="A1164" s="266" t="s">
        <v>172</v>
      </c>
      <c r="B1164" s="267" t="s">
        <v>172</v>
      </c>
      <c r="C1164" s="268" t="s">
        <v>172</v>
      </c>
      <c r="D1164" s="98" t="s">
        <v>88</v>
      </c>
      <c r="E1164" s="54">
        <v>5001626937</v>
      </c>
      <c r="F1164" s="56">
        <v>24</v>
      </c>
      <c r="G1164" s="54" t="s">
        <v>26</v>
      </c>
      <c r="H1164" s="54" t="s">
        <v>84</v>
      </c>
      <c r="I1164" s="54">
        <v>15</v>
      </c>
      <c r="J1164" s="57">
        <v>960</v>
      </c>
      <c r="K1164" s="57">
        <v>1130</v>
      </c>
      <c r="L1164" s="57">
        <v>910</v>
      </c>
      <c r="M1164" s="57">
        <v>770</v>
      </c>
      <c r="N1164" s="57">
        <v>710</v>
      </c>
      <c r="O1164" s="57">
        <v>640</v>
      </c>
      <c r="P1164" s="57">
        <v>488</v>
      </c>
      <c r="Q1164" s="57">
        <v>442</v>
      </c>
      <c r="R1164" s="57">
        <v>445</v>
      </c>
      <c r="S1164" s="57">
        <v>563</v>
      </c>
      <c r="T1164" s="57">
        <v>598</v>
      </c>
      <c r="U1164" s="57">
        <v>1088</v>
      </c>
    </row>
    <row r="1165" spans="1:21" x14ac:dyDescent="0.2">
      <c r="A1165" s="266" t="s">
        <v>172</v>
      </c>
      <c r="B1165" s="267" t="s">
        <v>172</v>
      </c>
      <c r="C1165" s="268" t="s">
        <v>172</v>
      </c>
      <c r="D1165" s="98" t="s">
        <v>88</v>
      </c>
      <c r="E1165" s="54">
        <v>5001643921</v>
      </c>
      <c r="F1165" s="56">
        <v>24</v>
      </c>
      <c r="G1165" s="54" t="s">
        <v>26</v>
      </c>
      <c r="H1165" s="54" t="s">
        <v>84</v>
      </c>
      <c r="I1165" s="54">
        <v>15</v>
      </c>
      <c r="J1165" s="57">
        <v>2</v>
      </c>
      <c r="K1165" s="57">
        <v>2</v>
      </c>
      <c r="L1165" s="57">
        <v>2</v>
      </c>
      <c r="M1165" s="57">
        <v>2</v>
      </c>
      <c r="N1165" s="57">
        <v>2</v>
      </c>
      <c r="O1165" s="57">
        <v>7</v>
      </c>
      <c r="P1165" s="57">
        <v>8</v>
      </c>
      <c r="Q1165" s="57">
        <v>10</v>
      </c>
      <c r="R1165" s="57">
        <v>8</v>
      </c>
      <c r="S1165" s="57">
        <v>9</v>
      </c>
      <c r="T1165" s="57">
        <v>8</v>
      </c>
      <c r="U1165" s="57">
        <v>9</v>
      </c>
    </row>
    <row r="1166" spans="1:21" x14ac:dyDescent="0.2">
      <c r="A1166" s="266" t="s">
        <v>172</v>
      </c>
      <c r="B1166" s="267" t="s">
        <v>172</v>
      </c>
      <c r="C1166" s="268" t="s">
        <v>172</v>
      </c>
      <c r="D1166" s="98" t="s">
        <v>88</v>
      </c>
      <c r="E1166" s="54">
        <v>5001672928</v>
      </c>
      <c r="F1166" s="56">
        <v>24</v>
      </c>
      <c r="G1166" s="54" t="s">
        <v>26</v>
      </c>
      <c r="H1166" s="54" t="s">
        <v>84</v>
      </c>
      <c r="I1166" s="54">
        <v>15</v>
      </c>
      <c r="J1166" s="57">
        <v>2130</v>
      </c>
      <c r="K1166" s="57">
        <v>1820</v>
      </c>
      <c r="L1166" s="57">
        <v>2110</v>
      </c>
      <c r="M1166" s="57">
        <v>1730</v>
      </c>
      <c r="N1166" s="57">
        <v>1370</v>
      </c>
      <c r="O1166" s="57">
        <v>999</v>
      </c>
      <c r="P1166" s="57">
        <v>722</v>
      </c>
      <c r="Q1166" s="57">
        <v>644</v>
      </c>
      <c r="R1166" s="57">
        <v>649</v>
      </c>
      <c r="S1166" s="57">
        <v>859</v>
      </c>
      <c r="T1166" s="57">
        <v>1885</v>
      </c>
      <c r="U1166" s="57">
        <v>2153</v>
      </c>
    </row>
    <row r="1167" spans="1:21" x14ac:dyDescent="0.2">
      <c r="A1167" s="266" t="s">
        <v>172</v>
      </c>
      <c r="B1167" s="267" t="s">
        <v>172</v>
      </c>
      <c r="C1167" s="268" t="s">
        <v>172</v>
      </c>
      <c r="D1167" s="98" t="s">
        <v>88</v>
      </c>
      <c r="E1167" s="54">
        <v>5001710145</v>
      </c>
      <c r="F1167" s="55">
        <v>25</v>
      </c>
      <c r="G1167" s="54" t="s">
        <v>25</v>
      </c>
      <c r="H1167" s="54" t="s">
        <v>84</v>
      </c>
      <c r="I1167" s="54">
        <v>15</v>
      </c>
      <c r="J1167" s="57">
        <v>3552.72</v>
      </c>
      <c r="K1167" s="57">
        <v>3600</v>
      </c>
      <c r="L1167" s="57">
        <v>2400</v>
      </c>
      <c r="M1167" s="57">
        <v>2760</v>
      </c>
      <c r="N1167" s="57">
        <v>2560</v>
      </c>
      <c r="O1167" s="57">
        <v>5160</v>
      </c>
      <c r="P1167" s="57">
        <v>9680</v>
      </c>
      <c r="Q1167" s="57">
        <v>19560</v>
      </c>
      <c r="R1167" s="57">
        <v>14560</v>
      </c>
      <c r="S1167" s="57">
        <v>6840</v>
      </c>
      <c r="T1167" s="57">
        <v>2440</v>
      </c>
      <c r="U1167" s="57">
        <v>3480</v>
      </c>
    </row>
    <row r="1168" spans="1:21" x14ac:dyDescent="0.2">
      <c r="A1168" s="266" t="s">
        <v>172</v>
      </c>
      <c r="B1168" s="267" t="s">
        <v>172</v>
      </c>
      <c r="C1168" s="268" t="s">
        <v>172</v>
      </c>
      <c r="D1168" s="98" t="s">
        <v>88</v>
      </c>
      <c r="E1168" s="54">
        <v>5001746983</v>
      </c>
      <c r="F1168" s="56">
        <v>24</v>
      </c>
      <c r="G1168" s="54" t="s">
        <v>26</v>
      </c>
      <c r="H1168" s="54" t="s">
        <v>84</v>
      </c>
      <c r="I1168" s="54">
        <v>15</v>
      </c>
      <c r="J1168" s="57"/>
      <c r="K1168" s="57"/>
      <c r="L1168" s="57"/>
      <c r="M1168" s="57"/>
      <c r="N1168" s="57">
        <v>7</v>
      </c>
      <c r="O1168" s="57">
        <v>8</v>
      </c>
      <c r="P1168" s="57">
        <v>9</v>
      </c>
      <c r="Q1168" s="57">
        <v>10</v>
      </c>
      <c r="R1168" s="57">
        <v>9</v>
      </c>
      <c r="S1168" s="57">
        <v>8</v>
      </c>
      <c r="T1168" s="57">
        <v>8</v>
      </c>
      <c r="U1168" s="57">
        <v>8</v>
      </c>
    </row>
    <row r="1169" spans="1:21" x14ac:dyDescent="0.2">
      <c r="A1169" s="266" t="s">
        <v>172</v>
      </c>
      <c r="B1169" s="267" t="s">
        <v>172</v>
      </c>
      <c r="C1169" s="268" t="s">
        <v>172</v>
      </c>
      <c r="D1169" s="98" t="s">
        <v>88</v>
      </c>
      <c r="E1169" s="54">
        <v>5001828106</v>
      </c>
      <c r="F1169" s="56">
        <v>24</v>
      </c>
      <c r="G1169" s="54" t="s">
        <v>26</v>
      </c>
      <c r="H1169" s="54" t="s">
        <v>84</v>
      </c>
      <c r="I1169" s="54">
        <v>15</v>
      </c>
      <c r="J1169" s="57">
        <v>10820</v>
      </c>
      <c r="K1169" s="57">
        <v>10160</v>
      </c>
      <c r="L1169" s="57">
        <v>10260</v>
      </c>
      <c r="M1169" s="57">
        <v>8350</v>
      </c>
      <c r="N1169" s="57">
        <v>7230</v>
      </c>
      <c r="O1169" s="57">
        <v>6174</v>
      </c>
      <c r="P1169" s="57">
        <v>4571</v>
      </c>
      <c r="Q1169" s="57">
        <v>2423</v>
      </c>
      <c r="R1169" s="57">
        <v>2174</v>
      </c>
      <c r="S1169" s="57">
        <v>4075</v>
      </c>
      <c r="T1169" s="57">
        <v>7240</v>
      </c>
      <c r="U1169" s="57">
        <v>10980</v>
      </c>
    </row>
    <row r="1170" spans="1:21" x14ac:dyDescent="0.2">
      <c r="A1170" s="266" t="s">
        <v>172</v>
      </c>
      <c r="B1170" s="267" t="s">
        <v>172</v>
      </c>
      <c r="C1170" s="268" t="s">
        <v>172</v>
      </c>
      <c r="D1170" s="98" t="s">
        <v>88</v>
      </c>
      <c r="E1170" s="54">
        <v>5001856095</v>
      </c>
      <c r="F1170" s="55">
        <v>25</v>
      </c>
      <c r="G1170" s="54" t="s">
        <v>25</v>
      </c>
      <c r="H1170" s="54" t="s">
        <v>84</v>
      </c>
      <c r="I1170" s="54">
        <v>15</v>
      </c>
      <c r="J1170" s="57">
        <v>28440</v>
      </c>
      <c r="K1170" s="57">
        <v>25680</v>
      </c>
      <c r="L1170" s="57">
        <v>24600</v>
      </c>
      <c r="M1170" s="57">
        <v>22680</v>
      </c>
      <c r="N1170" s="57">
        <v>20760</v>
      </c>
      <c r="O1170" s="57">
        <v>17520</v>
      </c>
      <c r="P1170" s="57">
        <v>16200</v>
      </c>
      <c r="Q1170" s="57">
        <v>18360</v>
      </c>
      <c r="R1170" s="57">
        <v>15720</v>
      </c>
      <c r="S1170" s="57">
        <v>14160</v>
      </c>
      <c r="T1170" s="57">
        <v>17520</v>
      </c>
      <c r="U1170" s="57">
        <v>19920</v>
      </c>
    </row>
    <row r="1171" spans="1:21" x14ac:dyDescent="0.2">
      <c r="A1171" s="266" t="s">
        <v>172</v>
      </c>
      <c r="B1171" s="267" t="s">
        <v>172</v>
      </c>
      <c r="C1171" s="268" t="s">
        <v>172</v>
      </c>
      <c r="D1171" s="98" t="s">
        <v>88</v>
      </c>
      <c r="E1171" s="54">
        <v>5001904280</v>
      </c>
      <c r="F1171" s="56">
        <v>24</v>
      </c>
      <c r="G1171" s="54" t="s">
        <v>26</v>
      </c>
      <c r="H1171" s="54" t="s">
        <v>84</v>
      </c>
      <c r="I1171" s="54">
        <v>15</v>
      </c>
      <c r="J1171" s="57">
        <v>626</v>
      </c>
      <c r="K1171" s="57">
        <v>722</v>
      </c>
      <c r="L1171" s="57">
        <v>816</v>
      </c>
      <c r="M1171" s="57">
        <v>573</v>
      </c>
      <c r="N1171" s="57">
        <v>679</v>
      </c>
      <c r="O1171" s="57">
        <v>636</v>
      </c>
      <c r="P1171" s="57">
        <v>673</v>
      </c>
      <c r="Q1171" s="57">
        <v>683</v>
      </c>
      <c r="R1171" s="57">
        <v>718</v>
      </c>
      <c r="S1171" s="57">
        <v>642</v>
      </c>
      <c r="T1171" s="57">
        <v>562</v>
      </c>
      <c r="U1171" s="57">
        <v>581</v>
      </c>
    </row>
    <row r="1172" spans="1:21" x14ac:dyDescent="0.2">
      <c r="A1172" s="266" t="s">
        <v>172</v>
      </c>
      <c r="B1172" s="267" t="s">
        <v>172</v>
      </c>
      <c r="C1172" s="268" t="s">
        <v>172</v>
      </c>
      <c r="D1172" s="98" t="s">
        <v>88</v>
      </c>
      <c r="E1172" s="54">
        <v>5001909536</v>
      </c>
      <c r="F1172" s="56">
        <v>24</v>
      </c>
      <c r="G1172" s="54" t="s">
        <v>26</v>
      </c>
      <c r="H1172" s="54" t="s">
        <v>84</v>
      </c>
      <c r="I1172" s="54">
        <v>15</v>
      </c>
      <c r="J1172" s="57"/>
      <c r="K1172" s="57"/>
      <c r="L1172" s="57"/>
      <c r="M1172" s="57"/>
      <c r="N1172" s="57"/>
      <c r="O1172" s="57">
        <v>240</v>
      </c>
      <c r="P1172" s="57">
        <v>252</v>
      </c>
      <c r="Q1172" s="57">
        <v>279</v>
      </c>
      <c r="R1172" s="57">
        <v>255</v>
      </c>
      <c r="S1172" s="57">
        <v>260</v>
      </c>
      <c r="T1172" s="57">
        <v>151</v>
      </c>
      <c r="U1172" s="57">
        <v>125</v>
      </c>
    </row>
    <row r="1173" spans="1:21" x14ac:dyDescent="0.2">
      <c r="A1173" s="266" t="s">
        <v>172</v>
      </c>
      <c r="B1173" s="267" t="s">
        <v>172</v>
      </c>
      <c r="C1173" s="268" t="s">
        <v>172</v>
      </c>
      <c r="D1173" s="98" t="s">
        <v>88</v>
      </c>
      <c r="E1173" s="54">
        <v>5001934579</v>
      </c>
      <c r="F1173" s="56">
        <v>24</v>
      </c>
      <c r="G1173" s="54" t="s">
        <v>26</v>
      </c>
      <c r="H1173" s="54" t="s">
        <v>84</v>
      </c>
      <c r="I1173" s="54">
        <v>15</v>
      </c>
      <c r="J1173" s="57"/>
      <c r="K1173" s="57"/>
      <c r="L1173" s="57"/>
      <c r="M1173" s="57"/>
      <c r="N1173" s="57">
        <v>3</v>
      </c>
      <c r="O1173" s="57">
        <v>4</v>
      </c>
      <c r="P1173" s="57">
        <v>4</v>
      </c>
      <c r="Q1173" s="57">
        <v>5</v>
      </c>
      <c r="R1173" s="57">
        <v>4</v>
      </c>
      <c r="S1173" s="57">
        <v>5</v>
      </c>
      <c r="T1173" s="57">
        <v>4</v>
      </c>
      <c r="U1173" s="57">
        <v>4</v>
      </c>
    </row>
    <row r="1174" spans="1:21" x14ac:dyDescent="0.2">
      <c r="A1174" s="266" t="s">
        <v>172</v>
      </c>
      <c r="B1174" s="267" t="s">
        <v>172</v>
      </c>
      <c r="C1174" s="268" t="s">
        <v>172</v>
      </c>
      <c r="D1174" s="98" t="s">
        <v>88</v>
      </c>
      <c r="E1174" s="54">
        <v>5001968831</v>
      </c>
      <c r="F1174" s="56">
        <v>24</v>
      </c>
      <c r="G1174" s="54" t="s">
        <v>26</v>
      </c>
      <c r="H1174" s="54" t="s">
        <v>84</v>
      </c>
      <c r="I1174" s="54">
        <v>15</v>
      </c>
      <c r="J1174" s="57">
        <v>639</v>
      </c>
      <c r="K1174" s="57">
        <v>688</v>
      </c>
      <c r="L1174" s="57">
        <v>1579</v>
      </c>
      <c r="M1174" s="57">
        <v>968</v>
      </c>
      <c r="N1174" s="57">
        <v>656</v>
      </c>
      <c r="O1174" s="57">
        <v>481</v>
      </c>
      <c r="P1174" s="57">
        <v>457</v>
      </c>
      <c r="Q1174" s="57">
        <v>570</v>
      </c>
      <c r="R1174" s="57">
        <v>438</v>
      </c>
      <c r="S1174" s="57">
        <v>478</v>
      </c>
      <c r="T1174" s="57">
        <v>635</v>
      </c>
      <c r="U1174" s="57">
        <v>748</v>
      </c>
    </row>
    <row r="1175" spans="1:21" x14ac:dyDescent="0.2">
      <c r="A1175" s="266" t="s">
        <v>172</v>
      </c>
      <c r="B1175" s="267" t="s">
        <v>172</v>
      </c>
      <c r="C1175" s="268" t="s">
        <v>172</v>
      </c>
      <c r="D1175" s="98" t="s">
        <v>88</v>
      </c>
      <c r="E1175" s="54">
        <v>5001968832</v>
      </c>
      <c r="F1175" s="56">
        <v>24</v>
      </c>
      <c r="G1175" s="54" t="s">
        <v>26</v>
      </c>
      <c r="H1175" s="54" t="s">
        <v>84</v>
      </c>
      <c r="I1175" s="54">
        <v>15</v>
      </c>
      <c r="J1175" s="57">
        <v>185</v>
      </c>
      <c r="K1175" s="57">
        <v>178</v>
      </c>
      <c r="L1175" s="57">
        <v>237</v>
      </c>
      <c r="M1175" s="57">
        <v>167</v>
      </c>
      <c r="N1175" s="57">
        <v>143</v>
      </c>
      <c r="O1175" s="57">
        <v>122</v>
      </c>
      <c r="P1175" s="57">
        <v>149</v>
      </c>
      <c r="Q1175" s="57">
        <v>151</v>
      </c>
      <c r="R1175" s="57">
        <v>163</v>
      </c>
      <c r="S1175" s="57">
        <v>124</v>
      </c>
      <c r="T1175" s="57">
        <v>164</v>
      </c>
      <c r="U1175" s="57">
        <v>160</v>
      </c>
    </row>
    <row r="1176" spans="1:21" x14ac:dyDescent="0.2">
      <c r="A1176" s="266" t="s">
        <v>172</v>
      </c>
      <c r="B1176" s="267" t="s">
        <v>172</v>
      </c>
      <c r="C1176" s="268" t="s">
        <v>172</v>
      </c>
      <c r="D1176" s="98" t="s">
        <v>88</v>
      </c>
      <c r="E1176" s="54">
        <v>5001969355</v>
      </c>
      <c r="F1176" s="56">
        <v>24</v>
      </c>
      <c r="G1176" s="54" t="s">
        <v>26</v>
      </c>
      <c r="H1176" s="54" t="s">
        <v>84</v>
      </c>
      <c r="I1176" s="54">
        <v>15</v>
      </c>
      <c r="J1176" s="57">
        <v>12</v>
      </c>
      <c r="K1176" s="57">
        <v>10</v>
      </c>
      <c r="L1176" s="57">
        <v>10</v>
      </c>
      <c r="M1176" s="57">
        <v>11</v>
      </c>
      <c r="N1176" s="57">
        <v>11</v>
      </c>
      <c r="O1176" s="57">
        <v>11</v>
      </c>
      <c r="P1176" s="57">
        <v>10</v>
      </c>
      <c r="Q1176" s="57">
        <v>7</v>
      </c>
      <c r="R1176" s="57">
        <v>10.7</v>
      </c>
      <c r="S1176" s="57">
        <v>11.355</v>
      </c>
      <c r="T1176" s="57">
        <v>10.645</v>
      </c>
      <c r="U1176" s="57">
        <v>11.768000000000001</v>
      </c>
    </row>
    <row r="1177" spans="1:21" x14ac:dyDescent="0.2">
      <c r="A1177" s="266" t="s">
        <v>172</v>
      </c>
      <c r="B1177" s="267" t="s">
        <v>172</v>
      </c>
      <c r="C1177" s="268" t="s">
        <v>172</v>
      </c>
      <c r="D1177" s="98" t="s">
        <v>88</v>
      </c>
      <c r="E1177" s="54">
        <v>5001977112</v>
      </c>
      <c r="F1177" s="56">
        <v>24</v>
      </c>
      <c r="G1177" s="54" t="s">
        <v>26</v>
      </c>
      <c r="H1177" s="54" t="s">
        <v>84</v>
      </c>
      <c r="I1177" s="54">
        <v>15</v>
      </c>
      <c r="J1177" s="57">
        <v>1550</v>
      </c>
      <c r="K1177" s="57">
        <v>1130</v>
      </c>
      <c r="L1177" s="57">
        <v>1100</v>
      </c>
      <c r="M1177" s="57">
        <v>980</v>
      </c>
      <c r="N1177" s="57">
        <v>960</v>
      </c>
      <c r="O1177" s="57">
        <v>816</v>
      </c>
      <c r="P1177" s="57">
        <v>740</v>
      </c>
      <c r="Q1177" s="57">
        <v>811</v>
      </c>
      <c r="R1177" s="57">
        <v>810</v>
      </c>
      <c r="S1177" s="57">
        <v>895</v>
      </c>
      <c r="T1177" s="57">
        <v>1056</v>
      </c>
      <c r="U1177" s="57">
        <v>1109</v>
      </c>
    </row>
    <row r="1178" spans="1:21" x14ac:dyDescent="0.2">
      <c r="A1178" s="266" t="s">
        <v>172</v>
      </c>
      <c r="B1178" s="267" t="s">
        <v>172</v>
      </c>
      <c r="C1178" s="268" t="s">
        <v>172</v>
      </c>
      <c r="D1178" s="98" t="s">
        <v>88</v>
      </c>
      <c r="E1178" s="54">
        <v>5002063357</v>
      </c>
      <c r="F1178" s="56">
        <v>24</v>
      </c>
      <c r="G1178" s="54" t="s">
        <v>26</v>
      </c>
      <c r="H1178" s="54" t="s">
        <v>84</v>
      </c>
      <c r="I1178" s="54">
        <v>15</v>
      </c>
      <c r="J1178" s="57">
        <v>1370</v>
      </c>
      <c r="K1178" s="57">
        <v>400</v>
      </c>
      <c r="L1178" s="57">
        <v>390</v>
      </c>
      <c r="M1178" s="57">
        <v>340</v>
      </c>
      <c r="N1178" s="57">
        <v>330</v>
      </c>
      <c r="O1178" s="57">
        <v>386</v>
      </c>
      <c r="P1178" s="57">
        <v>348</v>
      </c>
      <c r="Q1178" s="57">
        <v>369</v>
      </c>
      <c r="R1178" s="57">
        <v>387</v>
      </c>
      <c r="S1178" s="57">
        <v>427</v>
      </c>
      <c r="T1178" s="57">
        <v>502</v>
      </c>
      <c r="U1178" s="57">
        <v>753</v>
      </c>
    </row>
    <row r="1179" spans="1:21" x14ac:dyDescent="0.2">
      <c r="A1179" s="266" t="s">
        <v>172</v>
      </c>
      <c r="B1179" s="267" t="s">
        <v>172</v>
      </c>
      <c r="C1179" s="268" t="s">
        <v>172</v>
      </c>
      <c r="D1179" s="98" t="s">
        <v>88</v>
      </c>
      <c r="E1179" s="54">
        <v>5002063365</v>
      </c>
      <c r="F1179" s="56">
        <v>24</v>
      </c>
      <c r="G1179" s="54" t="s">
        <v>26</v>
      </c>
      <c r="H1179" s="54" t="s">
        <v>84</v>
      </c>
      <c r="I1179" s="54">
        <v>15</v>
      </c>
      <c r="J1179" s="57">
        <v>10</v>
      </c>
      <c r="K1179" s="57">
        <v>10</v>
      </c>
      <c r="L1179" s="57">
        <v>10</v>
      </c>
      <c r="M1179" s="57">
        <v>10</v>
      </c>
      <c r="N1179" s="57">
        <v>10</v>
      </c>
      <c r="O1179" s="57">
        <v>17</v>
      </c>
      <c r="P1179" s="57">
        <v>10</v>
      </c>
      <c r="Q1179" s="57">
        <v>11</v>
      </c>
      <c r="R1179" s="57">
        <v>10</v>
      </c>
      <c r="S1179" s="57">
        <v>10</v>
      </c>
      <c r="T1179" s="57">
        <v>11</v>
      </c>
      <c r="U1179" s="57">
        <v>10</v>
      </c>
    </row>
    <row r="1180" spans="1:21" x14ac:dyDescent="0.2">
      <c r="A1180" s="266" t="s">
        <v>172</v>
      </c>
      <c r="B1180" s="267" t="s">
        <v>172</v>
      </c>
      <c r="C1180" s="268" t="s">
        <v>172</v>
      </c>
      <c r="D1180" s="98" t="s">
        <v>89</v>
      </c>
      <c r="E1180" s="54">
        <v>5000018992</v>
      </c>
      <c r="F1180" s="56">
        <v>24</v>
      </c>
      <c r="G1180" s="54" t="s">
        <v>26</v>
      </c>
      <c r="H1180" s="54" t="s">
        <v>84</v>
      </c>
      <c r="I1180" s="54">
        <v>20</v>
      </c>
      <c r="J1180" s="57">
        <v>405</v>
      </c>
      <c r="K1180" s="57">
        <v>372</v>
      </c>
      <c r="L1180" s="57">
        <v>371</v>
      </c>
      <c r="M1180" s="57">
        <v>354</v>
      </c>
      <c r="N1180" s="57">
        <v>339</v>
      </c>
      <c r="O1180" s="57">
        <v>299</v>
      </c>
      <c r="P1180" s="57">
        <v>231</v>
      </c>
      <c r="Q1180" s="57">
        <v>245</v>
      </c>
      <c r="R1180" s="57">
        <v>229</v>
      </c>
      <c r="S1180" s="57">
        <v>244</v>
      </c>
      <c r="T1180" s="57">
        <v>348</v>
      </c>
      <c r="U1180" s="57">
        <v>428</v>
      </c>
    </row>
    <row r="1181" spans="1:21" x14ac:dyDescent="0.2">
      <c r="A1181" s="266" t="s">
        <v>172</v>
      </c>
      <c r="B1181" s="267" t="s">
        <v>172</v>
      </c>
      <c r="C1181" s="268" t="s">
        <v>172</v>
      </c>
      <c r="D1181" s="98" t="s">
        <v>89</v>
      </c>
      <c r="E1181" s="54">
        <v>5000027837</v>
      </c>
      <c r="F1181" s="56">
        <v>24</v>
      </c>
      <c r="G1181" s="54" t="s">
        <v>26</v>
      </c>
      <c r="H1181" s="54" t="s">
        <v>84</v>
      </c>
      <c r="I1181" s="54">
        <v>20</v>
      </c>
      <c r="J1181" s="57">
        <v>1200</v>
      </c>
      <c r="K1181" s="57">
        <v>1000</v>
      </c>
      <c r="L1181" s="57">
        <v>910</v>
      </c>
      <c r="M1181" s="57">
        <v>790</v>
      </c>
      <c r="N1181" s="57">
        <v>750</v>
      </c>
      <c r="O1181" s="57">
        <v>630</v>
      </c>
      <c r="P1181" s="57">
        <v>560</v>
      </c>
      <c r="Q1181" s="57">
        <v>650</v>
      </c>
      <c r="R1181" s="57">
        <v>690</v>
      </c>
      <c r="S1181" s="57">
        <v>840</v>
      </c>
      <c r="T1181" s="57">
        <v>960</v>
      </c>
      <c r="U1181" s="57">
        <v>1161</v>
      </c>
    </row>
    <row r="1182" spans="1:21" x14ac:dyDescent="0.2">
      <c r="A1182" s="266" t="s">
        <v>172</v>
      </c>
      <c r="B1182" s="267" t="s">
        <v>172</v>
      </c>
      <c r="C1182" s="268" t="s">
        <v>172</v>
      </c>
      <c r="D1182" s="98" t="s">
        <v>89</v>
      </c>
      <c r="E1182" s="54">
        <v>5000030579</v>
      </c>
      <c r="F1182" s="56">
        <v>24</v>
      </c>
      <c r="G1182" s="54" t="s">
        <v>26</v>
      </c>
      <c r="H1182" s="54" t="s">
        <v>84</v>
      </c>
      <c r="I1182" s="54">
        <v>20</v>
      </c>
      <c r="J1182" s="57">
        <v>870</v>
      </c>
      <c r="K1182" s="57">
        <v>784</v>
      </c>
      <c r="L1182" s="57">
        <v>736</v>
      </c>
      <c r="M1182" s="57">
        <v>657</v>
      </c>
      <c r="N1182" s="57">
        <v>591</v>
      </c>
      <c r="O1182" s="57">
        <v>481</v>
      </c>
      <c r="P1182" s="57">
        <v>440</v>
      </c>
      <c r="Q1182" s="57">
        <v>500</v>
      </c>
      <c r="R1182" s="57">
        <v>507</v>
      </c>
      <c r="S1182" s="57">
        <v>582</v>
      </c>
      <c r="T1182" s="57">
        <v>672</v>
      </c>
      <c r="U1182" s="57">
        <v>880</v>
      </c>
    </row>
    <row r="1183" spans="1:21" x14ac:dyDescent="0.2">
      <c r="A1183" s="266" t="s">
        <v>172</v>
      </c>
      <c r="B1183" s="267" t="s">
        <v>172</v>
      </c>
      <c r="C1183" s="268" t="s">
        <v>172</v>
      </c>
      <c r="D1183" s="98" t="s">
        <v>89</v>
      </c>
      <c r="E1183" s="54">
        <v>5000040950</v>
      </c>
      <c r="F1183" s="55">
        <v>25</v>
      </c>
      <c r="G1183" s="54" t="s">
        <v>25</v>
      </c>
      <c r="H1183" s="54" t="s">
        <v>84</v>
      </c>
      <c r="I1183" s="54">
        <v>20</v>
      </c>
      <c r="J1183" s="57">
        <v>34640</v>
      </c>
      <c r="K1183" s="57">
        <v>30880</v>
      </c>
      <c r="L1183" s="57">
        <v>29360</v>
      </c>
      <c r="M1183" s="57">
        <v>32080</v>
      </c>
      <c r="N1183" s="57">
        <v>30480</v>
      </c>
      <c r="O1183" s="57">
        <v>32480</v>
      </c>
      <c r="P1183" s="57">
        <v>38000</v>
      </c>
      <c r="Q1183" s="57">
        <v>36320</v>
      </c>
      <c r="R1183" s="57">
        <v>31760</v>
      </c>
      <c r="S1183" s="57">
        <v>32400</v>
      </c>
      <c r="T1183" s="57">
        <v>30480</v>
      </c>
      <c r="U1183" s="57">
        <v>35120</v>
      </c>
    </row>
    <row r="1184" spans="1:21" x14ac:dyDescent="0.2">
      <c r="A1184" s="266" t="s">
        <v>172</v>
      </c>
      <c r="B1184" s="267" t="s">
        <v>172</v>
      </c>
      <c r="C1184" s="268" t="s">
        <v>172</v>
      </c>
      <c r="D1184" s="98" t="s">
        <v>89</v>
      </c>
      <c r="E1184" s="54">
        <v>5000048598</v>
      </c>
      <c r="F1184" s="56">
        <v>24</v>
      </c>
      <c r="G1184" s="54" t="s">
        <v>26</v>
      </c>
      <c r="H1184" s="54" t="s">
        <v>84</v>
      </c>
      <c r="I1184" s="54">
        <v>20</v>
      </c>
      <c r="J1184" s="57">
        <v>810</v>
      </c>
      <c r="K1184" s="57">
        <v>730</v>
      </c>
      <c r="L1184" s="57">
        <v>690</v>
      </c>
      <c r="M1184" s="57">
        <v>650</v>
      </c>
      <c r="N1184" s="57">
        <v>670</v>
      </c>
      <c r="O1184" s="57">
        <v>580</v>
      </c>
      <c r="P1184" s="57">
        <v>490</v>
      </c>
      <c r="Q1184" s="57">
        <v>450</v>
      </c>
      <c r="R1184" s="57">
        <v>460</v>
      </c>
      <c r="S1184" s="57">
        <v>530</v>
      </c>
      <c r="T1184" s="57">
        <v>650</v>
      </c>
      <c r="U1184" s="57">
        <v>789</v>
      </c>
    </row>
    <row r="1185" spans="1:21" x14ac:dyDescent="0.2">
      <c r="A1185" s="266" t="s">
        <v>172</v>
      </c>
      <c r="B1185" s="267" t="s">
        <v>172</v>
      </c>
      <c r="C1185" s="268" t="s">
        <v>172</v>
      </c>
      <c r="D1185" s="98" t="s">
        <v>89</v>
      </c>
      <c r="E1185" s="54">
        <v>5000049632</v>
      </c>
      <c r="F1185" s="56">
        <v>24</v>
      </c>
      <c r="G1185" s="54" t="s">
        <v>26</v>
      </c>
      <c r="H1185" s="54" t="s">
        <v>84</v>
      </c>
      <c r="I1185" s="54">
        <v>20</v>
      </c>
      <c r="J1185" s="57">
        <v>580</v>
      </c>
      <c r="K1185" s="57">
        <v>540</v>
      </c>
      <c r="L1185" s="57">
        <v>590</v>
      </c>
      <c r="M1185" s="57">
        <v>850</v>
      </c>
      <c r="N1185" s="57">
        <v>4380</v>
      </c>
      <c r="O1185" s="57">
        <v>4210</v>
      </c>
      <c r="P1185" s="57">
        <v>4880</v>
      </c>
      <c r="Q1185" s="57">
        <v>6320</v>
      </c>
      <c r="R1185" s="57">
        <v>5840</v>
      </c>
      <c r="S1185" s="57">
        <v>4540</v>
      </c>
      <c r="T1185" s="57">
        <v>480</v>
      </c>
      <c r="U1185" s="57">
        <v>666</v>
      </c>
    </row>
    <row r="1186" spans="1:21" x14ac:dyDescent="0.2">
      <c r="A1186" s="266" t="s">
        <v>172</v>
      </c>
      <c r="B1186" s="267" t="s">
        <v>172</v>
      </c>
      <c r="C1186" s="268" t="s">
        <v>172</v>
      </c>
      <c r="D1186" s="98" t="s">
        <v>89</v>
      </c>
      <c r="E1186" s="54">
        <v>5000071635</v>
      </c>
      <c r="F1186" s="56">
        <v>24</v>
      </c>
      <c r="G1186" s="54" t="s">
        <v>26</v>
      </c>
      <c r="H1186" s="54" t="s">
        <v>84</v>
      </c>
      <c r="I1186" s="54">
        <v>20</v>
      </c>
      <c r="J1186" s="57">
        <v>350</v>
      </c>
      <c r="K1186" s="57">
        <v>300</v>
      </c>
      <c r="L1186" s="57">
        <v>260</v>
      </c>
      <c r="M1186" s="57">
        <v>210</v>
      </c>
      <c r="N1186" s="57">
        <v>220</v>
      </c>
      <c r="O1186" s="57">
        <v>170</v>
      </c>
      <c r="P1186" s="57">
        <v>170</v>
      </c>
      <c r="Q1186" s="57">
        <v>190</v>
      </c>
      <c r="R1186" s="57">
        <v>210</v>
      </c>
      <c r="S1186" s="57">
        <v>263</v>
      </c>
      <c r="T1186" s="57">
        <v>301</v>
      </c>
      <c r="U1186" s="57">
        <v>392</v>
      </c>
    </row>
    <row r="1187" spans="1:21" x14ac:dyDescent="0.2">
      <c r="A1187" s="266" t="s">
        <v>172</v>
      </c>
      <c r="B1187" s="267" t="s">
        <v>172</v>
      </c>
      <c r="C1187" s="268" t="s">
        <v>172</v>
      </c>
      <c r="D1187" s="98" t="s">
        <v>89</v>
      </c>
      <c r="E1187" s="54">
        <v>5000073424</v>
      </c>
      <c r="F1187" s="56">
        <v>24</v>
      </c>
      <c r="G1187" s="54" t="s">
        <v>26</v>
      </c>
      <c r="H1187" s="54" t="s">
        <v>84</v>
      </c>
      <c r="I1187" s="54">
        <v>20</v>
      </c>
      <c r="J1187" s="57">
        <v>1520</v>
      </c>
      <c r="K1187" s="57">
        <v>1190</v>
      </c>
      <c r="L1187" s="57">
        <v>1040</v>
      </c>
      <c r="M1187" s="57">
        <v>1000</v>
      </c>
      <c r="N1187" s="57">
        <v>880</v>
      </c>
      <c r="O1187" s="57">
        <v>1070</v>
      </c>
      <c r="P1187" s="57">
        <v>1140</v>
      </c>
      <c r="Q1187" s="57">
        <v>1110</v>
      </c>
      <c r="R1187" s="57">
        <v>1200</v>
      </c>
      <c r="S1187" s="57">
        <v>1460</v>
      </c>
      <c r="T1187" s="57">
        <v>1270</v>
      </c>
      <c r="U1187" s="57">
        <v>1491</v>
      </c>
    </row>
    <row r="1188" spans="1:21" x14ac:dyDescent="0.2">
      <c r="A1188" s="266" t="s">
        <v>172</v>
      </c>
      <c r="B1188" s="267" t="s">
        <v>172</v>
      </c>
      <c r="C1188" s="268" t="s">
        <v>172</v>
      </c>
      <c r="D1188" s="98" t="s">
        <v>89</v>
      </c>
      <c r="E1188" s="54">
        <v>5000078275</v>
      </c>
      <c r="F1188" s="56">
        <v>24</v>
      </c>
      <c r="G1188" s="54" t="s">
        <v>26</v>
      </c>
      <c r="H1188" s="54" t="s">
        <v>84</v>
      </c>
      <c r="I1188" s="54">
        <v>20</v>
      </c>
      <c r="J1188" s="57">
        <v>1983</v>
      </c>
      <c r="K1188" s="57">
        <v>1828</v>
      </c>
      <c r="L1188" s="57">
        <v>2233</v>
      </c>
      <c r="M1188" s="57">
        <v>1959</v>
      </c>
      <c r="N1188" s="57">
        <v>1139</v>
      </c>
      <c r="O1188" s="57">
        <v>715</v>
      </c>
      <c r="P1188" s="57">
        <v>600</v>
      </c>
      <c r="Q1188" s="57">
        <v>716</v>
      </c>
      <c r="R1188" s="57">
        <v>606</v>
      </c>
      <c r="S1188" s="57">
        <v>619</v>
      </c>
      <c r="T1188" s="57">
        <v>1228</v>
      </c>
      <c r="U1188" s="57">
        <v>1684</v>
      </c>
    </row>
    <row r="1189" spans="1:21" x14ac:dyDescent="0.2">
      <c r="A1189" s="266" t="s">
        <v>172</v>
      </c>
      <c r="B1189" s="267" t="s">
        <v>172</v>
      </c>
      <c r="C1189" s="268" t="s">
        <v>172</v>
      </c>
      <c r="D1189" s="98" t="s">
        <v>89</v>
      </c>
      <c r="E1189" s="54">
        <v>5000082768</v>
      </c>
      <c r="F1189" s="56">
        <v>24</v>
      </c>
      <c r="G1189" s="54" t="s">
        <v>26</v>
      </c>
      <c r="H1189" s="54" t="s">
        <v>84</v>
      </c>
      <c r="I1189" s="54">
        <v>20</v>
      </c>
      <c r="J1189" s="57">
        <v>150</v>
      </c>
      <c r="K1189" s="57">
        <v>120</v>
      </c>
      <c r="L1189" s="57">
        <v>110</v>
      </c>
      <c r="M1189" s="57">
        <v>100</v>
      </c>
      <c r="N1189" s="57">
        <v>90</v>
      </c>
      <c r="O1189" s="57">
        <v>70</v>
      </c>
      <c r="P1189" s="57">
        <v>70</v>
      </c>
      <c r="Q1189" s="57">
        <v>80</v>
      </c>
      <c r="R1189" s="57">
        <v>80</v>
      </c>
      <c r="S1189" s="57">
        <v>110</v>
      </c>
      <c r="T1189" s="57">
        <v>110</v>
      </c>
      <c r="U1189" s="57">
        <v>140</v>
      </c>
    </row>
    <row r="1190" spans="1:21" x14ac:dyDescent="0.2">
      <c r="A1190" s="266" t="s">
        <v>172</v>
      </c>
      <c r="B1190" s="267" t="s">
        <v>172</v>
      </c>
      <c r="C1190" s="268" t="s">
        <v>172</v>
      </c>
      <c r="D1190" s="98" t="s">
        <v>89</v>
      </c>
      <c r="E1190" s="54">
        <v>5000088670</v>
      </c>
      <c r="F1190" s="56">
        <v>24</v>
      </c>
      <c r="G1190" s="54" t="s">
        <v>26</v>
      </c>
      <c r="H1190" s="54" t="s">
        <v>84</v>
      </c>
      <c r="I1190" s="54">
        <v>20</v>
      </c>
      <c r="J1190" s="57">
        <v>142</v>
      </c>
      <c r="K1190" s="57">
        <v>111</v>
      </c>
      <c r="L1190" s="57">
        <v>93</v>
      </c>
      <c r="M1190" s="57">
        <v>89</v>
      </c>
      <c r="N1190" s="57">
        <v>76</v>
      </c>
      <c r="O1190" s="57">
        <v>78</v>
      </c>
      <c r="P1190" s="57">
        <v>81</v>
      </c>
      <c r="Q1190" s="57">
        <v>79</v>
      </c>
      <c r="R1190" s="57">
        <v>89</v>
      </c>
      <c r="S1190" s="57">
        <v>115</v>
      </c>
      <c r="T1190" s="57">
        <v>122</v>
      </c>
      <c r="U1190" s="57">
        <v>152</v>
      </c>
    </row>
    <row r="1191" spans="1:21" x14ac:dyDescent="0.2">
      <c r="A1191" s="266" t="s">
        <v>172</v>
      </c>
      <c r="B1191" s="267" t="s">
        <v>172</v>
      </c>
      <c r="C1191" s="268" t="s">
        <v>172</v>
      </c>
      <c r="D1191" s="98" t="s">
        <v>89</v>
      </c>
      <c r="E1191" s="54">
        <v>5000093114</v>
      </c>
      <c r="F1191" s="56">
        <v>24</v>
      </c>
      <c r="G1191" s="54" t="s">
        <v>26</v>
      </c>
      <c r="H1191" s="54" t="s">
        <v>84</v>
      </c>
      <c r="I1191" s="54">
        <v>20</v>
      </c>
      <c r="J1191" s="57"/>
      <c r="K1191" s="57">
        <v>3561</v>
      </c>
      <c r="L1191" s="57">
        <v>859</v>
      </c>
      <c r="M1191" s="57">
        <v>726</v>
      </c>
      <c r="N1191" s="57">
        <v>659</v>
      </c>
      <c r="O1191" s="57">
        <v>679</v>
      </c>
      <c r="P1191" s="57">
        <v>657</v>
      </c>
      <c r="Q1191" s="57">
        <v>755</v>
      </c>
      <c r="R1191" s="57">
        <v>772</v>
      </c>
      <c r="S1191" s="57">
        <v>1001</v>
      </c>
      <c r="T1191" s="57">
        <v>1086</v>
      </c>
      <c r="U1191" s="57">
        <v>1179</v>
      </c>
    </row>
    <row r="1192" spans="1:21" x14ac:dyDescent="0.2">
      <c r="A1192" s="266" t="s">
        <v>172</v>
      </c>
      <c r="B1192" s="267" t="s">
        <v>172</v>
      </c>
      <c r="C1192" s="268" t="s">
        <v>172</v>
      </c>
      <c r="D1192" s="98" t="s">
        <v>89</v>
      </c>
      <c r="E1192" s="54">
        <v>5000093128</v>
      </c>
      <c r="F1192" s="56">
        <v>24</v>
      </c>
      <c r="G1192" s="54" t="s">
        <v>26</v>
      </c>
      <c r="H1192" s="54" t="s">
        <v>84</v>
      </c>
      <c r="I1192" s="54">
        <v>20</v>
      </c>
      <c r="J1192" s="57">
        <v>1690</v>
      </c>
      <c r="K1192" s="57">
        <v>1770</v>
      </c>
      <c r="L1192" s="57">
        <v>2030</v>
      </c>
      <c r="M1192" s="57">
        <v>2250</v>
      </c>
      <c r="N1192" s="57">
        <v>1710</v>
      </c>
      <c r="O1192" s="57">
        <v>1400</v>
      </c>
      <c r="P1192" s="57">
        <v>1250</v>
      </c>
      <c r="Q1192" s="57">
        <v>1370</v>
      </c>
      <c r="R1192" s="57">
        <v>1270</v>
      </c>
      <c r="S1192" s="57">
        <v>1440</v>
      </c>
      <c r="T1192" s="57">
        <v>1430</v>
      </c>
      <c r="U1192" s="57">
        <v>1350</v>
      </c>
    </row>
    <row r="1193" spans="1:21" x14ac:dyDescent="0.2">
      <c r="A1193" s="266" t="s">
        <v>172</v>
      </c>
      <c r="B1193" s="267" t="s">
        <v>172</v>
      </c>
      <c r="C1193" s="268" t="s">
        <v>172</v>
      </c>
      <c r="D1193" s="98" t="s">
        <v>89</v>
      </c>
      <c r="E1193" s="54">
        <v>5000107375</v>
      </c>
      <c r="F1193" s="56">
        <v>24</v>
      </c>
      <c r="G1193" s="54" t="s">
        <v>26</v>
      </c>
      <c r="H1193" s="54" t="s">
        <v>84</v>
      </c>
      <c r="I1193" s="54">
        <v>20</v>
      </c>
      <c r="J1193" s="57">
        <v>1710</v>
      </c>
      <c r="K1193" s="57">
        <v>1530</v>
      </c>
      <c r="L1193" s="57">
        <v>1430</v>
      </c>
      <c r="M1193" s="57">
        <v>1410</v>
      </c>
      <c r="N1193" s="57">
        <v>1190</v>
      </c>
      <c r="O1193" s="57">
        <v>1150</v>
      </c>
      <c r="P1193" s="57">
        <v>1180</v>
      </c>
      <c r="Q1193" s="57">
        <v>1070</v>
      </c>
      <c r="R1193" s="57">
        <v>1130</v>
      </c>
      <c r="S1193" s="57">
        <v>1380</v>
      </c>
      <c r="T1193" s="57">
        <v>1420</v>
      </c>
      <c r="U1193" s="57">
        <v>1798</v>
      </c>
    </row>
    <row r="1194" spans="1:21" x14ac:dyDescent="0.2">
      <c r="A1194" s="266" t="s">
        <v>172</v>
      </c>
      <c r="B1194" s="267" t="s">
        <v>172</v>
      </c>
      <c r="C1194" s="268" t="s">
        <v>172</v>
      </c>
      <c r="D1194" s="98" t="s">
        <v>89</v>
      </c>
      <c r="E1194" s="54">
        <v>5000119941</v>
      </c>
      <c r="F1194" s="56">
        <v>24</v>
      </c>
      <c r="G1194" s="54" t="s">
        <v>26</v>
      </c>
      <c r="H1194" s="54" t="s">
        <v>84</v>
      </c>
      <c r="I1194" s="54">
        <v>20</v>
      </c>
      <c r="J1194" s="57">
        <v>204</v>
      </c>
      <c r="K1194" s="57">
        <v>133</v>
      </c>
      <c r="L1194" s="57">
        <v>119</v>
      </c>
      <c r="M1194" s="57">
        <v>113</v>
      </c>
      <c r="N1194" s="57">
        <v>95</v>
      </c>
      <c r="O1194" s="57">
        <v>94</v>
      </c>
      <c r="P1194" s="57">
        <v>95</v>
      </c>
      <c r="Q1194" s="57">
        <v>89</v>
      </c>
      <c r="R1194" s="57">
        <v>95</v>
      </c>
      <c r="S1194" s="57">
        <v>104</v>
      </c>
      <c r="T1194" s="57">
        <v>114</v>
      </c>
      <c r="U1194" s="57">
        <v>140</v>
      </c>
    </row>
    <row r="1195" spans="1:21" x14ac:dyDescent="0.2">
      <c r="A1195" s="266" t="s">
        <v>172</v>
      </c>
      <c r="B1195" s="267" t="s">
        <v>172</v>
      </c>
      <c r="C1195" s="268" t="s">
        <v>172</v>
      </c>
      <c r="D1195" s="98" t="s">
        <v>89</v>
      </c>
      <c r="E1195" s="54">
        <v>5000120874</v>
      </c>
      <c r="F1195" s="56">
        <v>24</v>
      </c>
      <c r="G1195" s="54" t="s">
        <v>19</v>
      </c>
      <c r="H1195" s="54" t="s">
        <v>84</v>
      </c>
      <c r="I1195" s="54">
        <v>20</v>
      </c>
      <c r="J1195" s="57">
        <v>122</v>
      </c>
      <c r="K1195" s="57">
        <v>103</v>
      </c>
      <c r="L1195" s="57">
        <v>93</v>
      </c>
      <c r="M1195" s="57">
        <v>81</v>
      </c>
      <c r="N1195" s="57">
        <v>78</v>
      </c>
      <c r="O1195" s="57">
        <v>63</v>
      </c>
      <c r="P1195" s="57">
        <v>56</v>
      </c>
      <c r="Q1195" s="57">
        <v>66</v>
      </c>
      <c r="R1195" s="57">
        <v>71</v>
      </c>
      <c r="S1195" s="57">
        <v>88</v>
      </c>
      <c r="T1195" s="57">
        <v>100</v>
      </c>
      <c r="U1195" s="57">
        <v>121</v>
      </c>
    </row>
    <row r="1196" spans="1:21" x14ac:dyDescent="0.2">
      <c r="A1196" s="266" t="s">
        <v>172</v>
      </c>
      <c r="B1196" s="267" t="s">
        <v>172</v>
      </c>
      <c r="C1196" s="268" t="s">
        <v>172</v>
      </c>
      <c r="D1196" s="98" t="s">
        <v>89</v>
      </c>
      <c r="E1196" s="54">
        <v>5000127549</v>
      </c>
      <c r="F1196" s="56">
        <v>24</v>
      </c>
      <c r="G1196" s="54" t="s">
        <v>19</v>
      </c>
      <c r="H1196" s="54" t="s">
        <v>84</v>
      </c>
      <c r="I1196" s="54">
        <v>20</v>
      </c>
      <c r="J1196" s="57">
        <v>377</v>
      </c>
      <c r="K1196" s="57">
        <v>328</v>
      </c>
      <c r="L1196" s="57">
        <v>293</v>
      </c>
      <c r="M1196" s="57">
        <v>256</v>
      </c>
      <c r="N1196" s="57">
        <v>242</v>
      </c>
      <c r="O1196" s="57">
        <v>200</v>
      </c>
      <c r="P1196" s="57">
        <v>180</v>
      </c>
      <c r="Q1196" s="57">
        <v>208</v>
      </c>
      <c r="R1196" s="57">
        <v>230</v>
      </c>
      <c r="S1196" s="57">
        <v>279</v>
      </c>
      <c r="T1196" s="57">
        <v>310</v>
      </c>
      <c r="U1196" s="57">
        <v>373</v>
      </c>
    </row>
    <row r="1197" spans="1:21" x14ac:dyDescent="0.2">
      <c r="A1197" s="266" t="s">
        <v>172</v>
      </c>
      <c r="B1197" s="267" t="s">
        <v>172</v>
      </c>
      <c r="C1197" s="268" t="s">
        <v>172</v>
      </c>
      <c r="D1197" s="98" t="s">
        <v>89</v>
      </c>
      <c r="E1197" s="54">
        <v>5000129444</v>
      </c>
      <c r="F1197" s="56">
        <v>24</v>
      </c>
      <c r="G1197" s="54" t="s">
        <v>26</v>
      </c>
      <c r="H1197" s="54" t="s">
        <v>84</v>
      </c>
      <c r="I1197" s="54">
        <v>20</v>
      </c>
      <c r="J1197" s="57">
        <v>4128</v>
      </c>
      <c r="K1197" s="57">
        <v>3611</v>
      </c>
      <c r="L1197" s="57">
        <v>3559</v>
      </c>
      <c r="M1197" s="57">
        <v>3736</v>
      </c>
      <c r="N1197" s="57">
        <v>3516</v>
      </c>
      <c r="O1197" s="57">
        <v>3640</v>
      </c>
      <c r="P1197" s="57">
        <v>3807</v>
      </c>
      <c r="Q1197" s="57">
        <v>493</v>
      </c>
      <c r="R1197" s="57">
        <v>539</v>
      </c>
      <c r="S1197" s="57">
        <v>684</v>
      </c>
      <c r="T1197" s="57">
        <v>604</v>
      </c>
      <c r="U1197" s="57">
        <v>726</v>
      </c>
    </row>
    <row r="1198" spans="1:21" x14ac:dyDescent="0.2">
      <c r="A1198" s="266" t="s">
        <v>172</v>
      </c>
      <c r="B1198" s="267" t="s">
        <v>172</v>
      </c>
      <c r="C1198" s="268" t="s">
        <v>172</v>
      </c>
      <c r="D1198" s="98" t="s">
        <v>89</v>
      </c>
      <c r="E1198" s="54">
        <v>5000138620</v>
      </c>
      <c r="F1198" s="56">
        <v>24</v>
      </c>
      <c r="G1198" s="54" t="s">
        <v>26</v>
      </c>
      <c r="H1198" s="54" t="s">
        <v>84</v>
      </c>
      <c r="I1198" s="54">
        <v>20</v>
      </c>
      <c r="J1198" s="57">
        <v>110</v>
      </c>
      <c r="K1198" s="57">
        <v>95</v>
      </c>
      <c r="L1198" s="57">
        <v>84</v>
      </c>
      <c r="M1198" s="57">
        <v>74</v>
      </c>
      <c r="N1198" s="57">
        <v>70</v>
      </c>
      <c r="O1198" s="57">
        <v>59</v>
      </c>
      <c r="P1198" s="57">
        <v>54</v>
      </c>
      <c r="Q1198" s="57">
        <v>65</v>
      </c>
      <c r="R1198" s="57">
        <v>70</v>
      </c>
      <c r="S1198" s="57">
        <v>85</v>
      </c>
      <c r="T1198" s="57">
        <v>94</v>
      </c>
      <c r="U1198" s="57">
        <v>111</v>
      </c>
    </row>
    <row r="1199" spans="1:21" x14ac:dyDescent="0.2">
      <c r="A1199" s="266" t="s">
        <v>172</v>
      </c>
      <c r="B1199" s="267" t="s">
        <v>172</v>
      </c>
      <c r="C1199" s="268" t="s">
        <v>172</v>
      </c>
      <c r="D1199" s="98" t="s">
        <v>89</v>
      </c>
      <c r="E1199" s="54">
        <v>5000139284</v>
      </c>
      <c r="F1199" s="56">
        <v>24</v>
      </c>
      <c r="G1199" s="54" t="s">
        <v>26</v>
      </c>
      <c r="H1199" s="54" t="s">
        <v>84</v>
      </c>
      <c r="I1199" s="54">
        <v>20</v>
      </c>
      <c r="J1199" s="57">
        <v>514</v>
      </c>
      <c r="K1199" s="57">
        <v>446</v>
      </c>
      <c r="L1199" s="57">
        <v>405</v>
      </c>
      <c r="M1199" s="57">
        <v>350</v>
      </c>
      <c r="N1199" s="57">
        <v>330</v>
      </c>
      <c r="O1199" s="57">
        <v>266</v>
      </c>
      <c r="P1199" s="57">
        <v>228</v>
      </c>
      <c r="Q1199" s="57">
        <v>261</v>
      </c>
      <c r="R1199" s="57">
        <v>284</v>
      </c>
      <c r="S1199" s="57">
        <v>358</v>
      </c>
      <c r="T1199" s="57">
        <v>390</v>
      </c>
      <c r="U1199" s="57">
        <v>486</v>
      </c>
    </row>
    <row r="1200" spans="1:21" x14ac:dyDescent="0.2">
      <c r="A1200" s="266" t="s">
        <v>172</v>
      </c>
      <c r="B1200" s="267" t="s">
        <v>172</v>
      </c>
      <c r="C1200" s="268" t="s">
        <v>172</v>
      </c>
      <c r="D1200" s="98" t="s">
        <v>89</v>
      </c>
      <c r="E1200" s="54">
        <v>5000153303</v>
      </c>
      <c r="F1200" s="56">
        <v>24</v>
      </c>
      <c r="G1200" s="54" t="s">
        <v>19</v>
      </c>
      <c r="H1200" s="54" t="s">
        <v>84</v>
      </c>
      <c r="I1200" s="54">
        <v>20</v>
      </c>
      <c r="J1200" s="57">
        <v>961</v>
      </c>
      <c r="K1200" s="57">
        <v>807</v>
      </c>
      <c r="L1200" s="57">
        <v>728</v>
      </c>
      <c r="M1200" s="57">
        <v>630</v>
      </c>
      <c r="N1200" s="57">
        <v>614</v>
      </c>
      <c r="O1200" s="57">
        <v>517</v>
      </c>
      <c r="P1200" s="57">
        <v>470</v>
      </c>
      <c r="Q1200" s="57">
        <v>534</v>
      </c>
      <c r="R1200" s="57">
        <v>568</v>
      </c>
      <c r="S1200" s="57">
        <v>698</v>
      </c>
      <c r="T1200" s="57">
        <v>778</v>
      </c>
      <c r="U1200" s="57">
        <v>933</v>
      </c>
    </row>
    <row r="1201" spans="1:21" x14ac:dyDescent="0.2">
      <c r="A1201" s="266" t="s">
        <v>172</v>
      </c>
      <c r="B1201" s="267" t="s">
        <v>172</v>
      </c>
      <c r="C1201" s="268" t="s">
        <v>172</v>
      </c>
      <c r="D1201" s="98" t="s">
        <v>89</v>
      </c>
      <c r="E1201" s="54">
        <v>5000158734</v>
      </c>
      <c r="F1201" s="56">
        <v>24</v>
      </c>
      <c r="G1201" s="54" t="s">
        <v>26</v>
      </c>
      <c r="H1201" s="54" t="s">
        <v>84</v>
      </c>
      <c r="I1201" s="54">
        <v>20</v>
      </c>
      <c r="J1201" s="57">
        <v>610</v>
      </c>
      <c r="K1201" s="57">
        <v>480</v>
      </c>
      <c r="L1201" s="57">
        <v>560</v>
      </c>
      <c r="M1201" s="57">
        <v>500</v>
      </c>
      <c r="N1201" s="57">
        <v>450</v>
      </c>
      <c r="O1201" s="57">
        <v>360</v>
      </c>
      <c r="P1201" s="57">
        <v>310</v>
      </c>
      <c r="Q1201" s="57">
        <v>300</v>
      </c>
      <c r="R1201" s="57">
        <v>290</v>
      </c>
      <c r="S1201" s="57">
        <v>360</v>
      </c>
      <c r="T1201" s="57">
        <v>440</v>
      </c>
      <c r="U1201" s="57">
        <v>520</v>
      </c>
    </row>
    <row r="1202" spans="1:21" x14ac:dyDescent="0.2">
      <c r="A1202" s="266" t="s">
        <v>172</v>
      </c>
      <c r="B1202" s="267" t="s">
        <v>172</v>
      </c>
      <c r="C1202" s="268" t="s">
        <v>172</v>
      </c>
      <c r="D1202" s="98" t="s">
        <v>89</v>
      </c>
      <c r="E1202" s="54">
        <v>5000162620</v>
      </c>
      <c r="F1202" s="56">
        <v>24</v>
      </c>
      <c r="G1202" s="54" t="s">
        <v>26</v>
      </c>
      <c r="H1202" s="54" t="s">
        <v>84</v>
      </c>
      <c r="I1202" s="54">
        <v>20</v>
      </c>
      <c r="J1202" s="57">
        <v>794</v>
      </c>
      <c r="K1202" s="57">
        <v>622</v>
      </c>
      <c r="L1202" s="57">
        <v>541</v>
      </c>
      <c r="M1202" s="57">
        <v>510</v>
      </c>
      <c r="N1202" s="57">
        <v>424</v>
      </c>
      <c r="O1202" s="57">
        <v>405</v>
      </c>
      <c r="P1202" s="57">
        <v>445</v>
      </c>
      <c r="Q1202" s="57">
        <v>459</v>
      </c>
      <c r="R1202" s="57">
        <v>518</v>
      </c>
      <c r="S1202" s="57">
        <v>675</v>
      </c>
      <c r="T1202" s="57">
        <v>650</v>
      </c>
      <c r="U1202" s="57">
        <v>803</v>
      </c>
    </row>
    <row r="1203" spans="1:21" x14ac:dyDescent="0.2">
      <c r="A1203" s="266" t="s">
        <v>172</v>
      </c>
      <c r="B1203" s="267" t="s">
        <v>172</v>
      </c>
      <c r="C1203" s="268" t="s">
        <v>172</v>
      </c>
      <c r="D1203" s="98" t="s">
        <v>89</v>
      </c>
      <c r="E1203" s="54">
        <v>5000172030</v>
      </c>
      <c r="F1203" s="56">
        <v>24</v>
      </c>
      <c r="G1203" s="54" t="s">
        <v>26</v>
      </c>
      <c r="H1203" s="54" t="s">
        <v>84</v>
      </c>
      <c r="I1203" s="54">
        <v>20</v>
      </c>
      <c r="J1203" s="57">
        <v>2581</v>
      </c>
      <c r="K1203" s="57">
        <v>2936</v>
      </c>
      <c r="L1203" s="57">
        <v>2996</v>
      </c>
      <c r="M1203" s="57">
        <v>2637</v>
      </c>
      <c r="N1203" s="57">
        <v>1840</v>
      </c>
      <c r="O1203" s="57">
        <v>2816</v>
      </c>
      <c r="P1203" s="57">
        <v>2987</v>
      </c>
      <c r="Q1203" s="57">
        <v>3281</v>
      </c>
      <c r="R1203" s="57">
        <v>3066</v>
      </c>
      <c r="S1203" s="57">
        <v>3253</v>
      </c>
      <c r="T1203" s="57">
        <v>3038</v>
      </c>
      <c r="U1203" s="57">
        <v>3353</v>
      </c>
    </row>
    <row r="1204" spans="1:21" x14ac:dyDescent="0.2">
      <c r="A1204" s="266" t="s">
        <v>172</v>
      </c>
      <c r="B1204" s="267" t="s">
        <v>172</v>
      </c>
      <c r="C1204" s="268" t="s">
        <v>172</v>
      </c>
      <c r="D1204" s="98" t="s">
        <v>89</v>
      </c>
      <c r="E1204" s="54">
        <v>5000197671</v>
      </c>
      <c r="F1204" s="56">
        <v>24</v>
      </c>
      <c r="G1204" s="54" t="s">
        <v>26</v>
      </c>
      <c r="H1204" s="54" t="s">
        <v>84</v>
      </c>
      <c r="I1204" s="54">
        <v>20</v>
      </c>
      <c r="J1204" s="57">
        <v>770</v>
      </c>
      <c r="K1204" s="57">
        <v>680</v>
      </c>
      <c r="L1204" s="57">
        <v>639</v>
      </c>
      <c r="M1204" s="57">
        <v>585</v>
      </c>
      <c r="N1204" s="57">
        <v>579</v>
      </c>
      <c r="O1204" s="57">
        <v>499</v>
      </c>
      <c r="P1204" s="57">
        <v>451</v>
      </c>
      <c r="Q1204" s="57">
        <v>510</v>
      </c>
      <c r="R1204" s="57">
        <v>516</v>
      </c>
      <c r="S1204" s="57">
        <v>617</v>
      </c>
      <c r="T1204" s="57">
        <v>654</v>
      </c>
      <c r="U1204" s="57">
        <v>777</v>
      </c>
    </row>
    <row r="1205" spans="1:21" x14ac:dyDescent="0.2">
      <c r="A1205" s="266" t="s">
        <v>172</v>
      </c>
      <c r="B1205" s="267" t="s">
        <v>172</v>
      </c>
      <c r="C1205" s="268" t="s">
        <v>172</v>
      </c>
      <c r="D1205" s="98" t="s">
        <v>89</v>
      </c>
      <c r="E1205" s="54">
        <v>5000202148</v>
      </c>
      <c r="F1205" s="56">
        <v>24</v>
      </c>
      <c r="G1205" s="54" t="s">
        <v>26</v>
      </c>
      <c r="H1205" s="54" t="s">
        <v>84</v>
      </c>
      <c r="I1205" s="54">
        <v>20</v>
      </c>
      <c r="J1205" s="57">
        <v>926</v>
      </c>
      <c r="K1205" s="57">
        <v>806</v>
      </c>
      <c r="L1205" s="57">
        <v>725</v>
      </c>
      <c r="M1205" s="57">
        <v>625</v>
      </c>
      <c r="N1205" s="57">
        <v>600</v>
      </c>
      <c r="O1205" s="57">
        <v>480</v>
      </c>
      <c r="P1205" s="57">
        <v>437</v>
      </c>
      <c r="Q1205" s="57">
        <v>505.24099999999999</v>
      </c>
      <c r="R1205" s="57">
        <v>544.06100000000004</v>
      </c>
      <c r="S1205" s="57">
        <v>700.69799999999998</v>
      </c>
      <c r="T1205" s="57">
        <v>717</v>
      </c>
      <c r="U1205" s="57">
        <v>930</v>
      </c>
    </row>
    <row r="1206" spans="1:21" x14ac:dyDescent="0.2">
      <c r="A1206" s="266" t="s">
        <v>172</v>
      </c>
      <c r="B1206" s="267" t="s">
        <v>172</v>
      </c>
      <c r="C1206" s="268" t="s">
        <v>172</v>
      </c>
      <c r="D1206" s="98" t="s">
        <v>89</v>
      </c>
      <c r="E1206" s="54">
        <v>5000220761</v>
      </c>
      <c r="F1206" s="56">
        <v>24</v>
      </c>
      <c r="G1206" s="54" t="s">
        <v>26</v>
      </c>
      <c r="H1206" s="54" t="s">
        <v>84</v>
      </c>
      <c r="I1206" s="54">
        <v>20</v>
      </c>
      <c r="J1206" s="57">
        <v>69</v>
      </c>
      <c r="K1206" s="57">
        <v>58</v>
      </c>
      <c r="L1206" s="57">
        <v>52</v>
      </c>
      <c r="M1206" s="57">
        <v>46</v>
      </c>
      <c r="N1206" s="57">
        <v>44</v>
      </c>
      <c r="O1206" s="57">
        <v>36</v>
      </c>
      <c r="P1206" s="57">
        <v>32</v>
      </c>
      <c r="Q1206" s="57">
        <v>38</v>
      </c>
      <c r="R1206" s="57">
        <v>40</v>
      </c>
      <c r="S1206" s="57">
        <v>49</v>
      </c>
      <c r="T1206" s="57">
        <v>54</v>
      </c>
      <c r="U1206" s="57">
        <v>67</v>
      </c>
    </row>
    <row r="1207" spans="1:21" x14ac:dyDescent="0.2">
      <c r="A1207" s="266" t="s">
        <v>172</v>
      </c>
      <c r="B1207" s="267" t="s">
        <v>172</v>
      </c>
      <c r="C1207" s="268" t="s">
        <v>172</v>
      </c>
      <c r="D1207" s="98" t="s">
        <v>89</v>
      </c>
      <c r="E1207" s="54">
        <v>5000220879</v>
      </c>
      <c r="F1207" s="56">
        <v>24</v>
      </c>
      <c r="G1207" s="54" t="s">
        <v>26</v>
      </c>
      <c r="H1207" s="54" t="s">
        <v>84</v>
      </c>
      <c r="I1207" s="54">
        <v>20</v>
      </c>
      <c r="J1207" s="57">
        <v>472</v>
      </c>
      <c r="K1207" s="57">
        <v>421</v>
      </c>
      <c r="L1207" s="57">
        <v>404</v>
      </c>
      <c r="M1207" s="57">
        <v>385</v>
      </c>
      <c r="N1207" s="57">
        <v>403</v>
      </c>
      <c r="O1207" s="57">
        <v>361</v>
      </c>
      <c r="P1207" s="57">
        <v>343</v>
      </c>
      <c r="Q1207" s="57">
        <v>384</v>
      </c>
      <c r="R1207" s="57">
        <v>375</v>
      </c>
      <c r="S1207" s="57">
        <v>420</v>
      </c>
      <c r="T1207" s="57">
        <v>415</v>
      </c>
      <c r="U1207" s="57">
        <v>478</v>
      </c>
    </row>
    <row r="1208" spans="1:21" x14ac:dyDescent="0.2">
      <c r="A1208" s="266" t="s">
        <v>172</v>
      </c>
      <c r="B1208" s="267" t="s">
        <v>172</v>
      </c>
      <c r="C1208" s="268" t="s">
        <v>172</v>
      </c>
      <c r="D1208" s="98" t="s">
        <v>89</v>
      </c>
      <c r="E1208" s="54">
        <v>5000223009</v>
      </c>
      <c r="F1208" s="56">
        <v>24</v>
      </c>
      <c r="G1208" s="54" t="s">
        <v>19</v>
      </c>
      <c r="H1208" s="54" t="s">
        <v>84</v>
      </c>
      <c r="I1208" s="54">
        <v>20</v>
      </c>
      <c r="J1208" s="57">
        <v>930</v>
      </c>
      <c r="K1208" s="57">
        <v>740</v>
      </c>
      <c r="L1208" s="57">
        <v>640</v>
      </c>
      <c r="M1208" s="57">
        <v>600</v>
      </c>
      <c r="N1208" s="57">
        <v>500</v>
      </c>
      <c r="O1208" s="57">
        <v>450</v>
      </c>
      <c r="P1208" s="57">
        <v>500</v>
      </c>
      <c r="Q1208" s="57">
        <v>520</v>
      </c>
      <c r="R1208" s="57">
        <v>590</v>
      </c>
      <c r="S1208" s="57">
        <v>743</v>
      </c>
      <c r="T1208" s="57">
        <v>762</v>
      </c>
      <c r="U1208" s="57">
        <v>960</v>
      </c>
    </row>
    <row r="1209" spans="1:21" x14ac:dyDescent="0.2">
      <c r="A1209" s="266" t="s">
        <v>172</v>
      </c>
      <c r="B1209" s="267" t="s">
        <v>172</v>
      </c>
      <c r="C1209" s="268" t="s">
        <v>172</v>
      </c>
      <c r="D1209" s="98" t="s">
        <v>89</v>
      </c>
      <c r="E1209" s="54">
        <v>5000252574</v>
      </c>
      <c r="F1209" s="56">
        <v>24</v>
      </c>
      <c r="G1209" s="54" t="s">
        <v>19</v>
      </c>
      <c r="H1209" s="54" t="s">
        <v>84</v>
      </c>
      <c r="I1209" s="54">
        <v>20</v>
      </c>
      <c r="J1209" s="57">
        <v>1370</v>
      </c>
      <c r="K1209" s="57">
        <v>1160</v>
      </c>
      <c r="L1209" s="57">
        <v>1040</v>
      </c>
      <c r="M1209" s="57">
        <v>930</v>
      </c>
      <c r="N1209" s="57">
        <v>860</v>
      </c>
      <c r="O1209" s="57">
        <v>720</v>
      </c>
      <c r="P1209" s="57">
        <v>590</v>
      </c>
      <c r="Q1209" s="57">
        <v>740</v>
      </c>
      <c r="R1209" s="57">
        <v>800</v>
      </c>
      <c r="S1209" s="57">
        <v>970</v>
      </c>
      <c r="T1209" s="57">
        <v>1080</v>
      </c>
      <c r="U1209" s="57">
        <v>1342</v>
      </c>
    </row>
    <row r="1210" spans="1:21" x14ac:dyDescent="0.2">
      <c r="A1210" s="266" t="s">
        <v>172</v>
      </c>
      <c r="B1210" s="267" t="s">
        <v>172</v>
      </c>
      <c r="C1210" s="268" t="s">
        <v>172</v>
      </c>
      <c r="D1210" s="98" t="s">
        <v>89</v>
      </c>
      <c r="E1210" s="54">
        <v>5000258877</v>
      </c>
      <c r="F1210" s="56">
        <v>24</v>
      </c>
      <c r="G1210" s="54" t="s">
        <v>26</v>
      </c>
      <c r="H1210" s="54" t="s">
        <v>84</v>
      </c>
      <c r="I1210" s="54">
        <v>20</v>
      </c>
      <c r="J1210" s="57">
        <v>60</v>
      </c>
      <c r="K1210" s="57">
        <v>54</v>
      </c>
      <c r="L1210" s="57">
        <v>48</v>
      </c>
      <c r="M1210" s="57">
        <v>42</v>
      </c>
      <c r="N1210" s="57">
        <v>41</v>
      </c>
      <c r="O1210" s="57">
        <v>32</v>
      </c>
      <c r="P1210" s="57">
        <v>29</v>
      </c>
      <c r="Q1210" s="57">
        <v>32</v>
      </c>
      <c r="R1210" s="57">
        <v>36</v>
      </c>
      <c r="S1210" s="57">
        <v>45</v>
      </c>
      <c r="T1210" s="57">
        <v>49</v>
      </c>
      <c r="U1210" s="57">
        <v>61</v>
      </c>
    </row>
    <row r="1211" spans="1:21" x14ac:dyDescent="0.2">
      <c r="A1211" s="266" t="s">
        <v>172</v>
      </c>
      <c r="B1211" s="267" t="s">
        <v>172</v>
      </c>
      <c r="C1211" s="268" t="s">
        <v>172</v>
      </c>
      <c r="D1211" s="98" t="s">
        <v>89</v>
      </c>
      <c r="E1211" s="54">
        <v>5000284211</v>
      </c>
      <c r="F1211" s="56">
        <v>24</v>
      </c>
      <c r="G1211" s="54" t="s">
        <v>19</v>
      </c>
      <c r="H1211" s="54" t="s">
        <v>84</v>
      </c>
      <c r="I1211" s="54">
        <v>20</v>
      </c>
      <c r="J1211" s="57">
        <v>658</v>
      </c>
      <c r="K1211" s="57">
        <v>561</v>
      </c>
      <c r="L1211" s="57">
        <v>514</v>
      </c>
      <c r="M1211" s="57">
        <v>447</v>
      </c>
      <c r="N1211" s="57">
        <v>424</v>
      </c>
      <c r="O1211" s="57">
        <v>350</v>
      </c>
      <c r="P1211" s="57">
        <v>314</v>
      </c>
      <c r="Q1211" s="57">
        <v>363</v>
      </c>
      <c r="R1211" s="57">
        <v>392</v>
      </c>
      <c r="S1211" s="57">
        <v>487</v>
      </c>
      <c r="T1211" s="57">
        <v>534</v>
      </c>
      <c r="U1211" s="57">
        <v>659</v>
      </c>
    </row>
    <row r="1212" spans="1:21" x14ac:dyDescent="0.2">
      <c r="A1212" s="266" t="s">
        <v>172</v>
      </c>
      <c r="B1212" s="267" t="s">
        <v>172</v>
      </c>
      <c r="C1212" s="268" t="s">
        <v>172</v>
      </c>
      <c r="D1212" s="98" t="s">
        <v>89</v>
      </c>
      <c r="E1212" s="54">
        <v>5000299626</v>
      </c>
      <c r="F1212" s="56">
        <v>24</v>
      </c>
      <c r="G1212" s="54" t="s">
        <v>26</v>
      </c>
      <c r="H1212" s="54" t="s">
        <v>84</v>
      </c>
      <c r="I1212" s="54">
        <v>20</v>
      </c>
      <c r="J1212" s="57">
        <v>379</v>
      </c>
      <c r="K1212" s="57">
        <v>476</v>
      </c>
      <c r="L1212" s="57">
        <v>398</v>
      </c>
      <c r="M1212" s="57">
        <v>270</v>
      </c>
      <c r="N1212" s="57">
        <v>188</v>
      </c>
      <c r="O1212" s="57">
        <v>168</v>
      </c>
      <c r="P1212" s="57">
        <v>168</v>
      </c>
      <c r="Q1212" s="57">
        <v>151</v>
      </c>
      <c r="R1212" s="57">
        <v>171</v>
      </c>
      <c r="S1212" s="57">
        <v>208</v>
      </c>
      <c r="T1212" s="57">
        <v>313</v>
      </c>
      <c r="U1212" s="57">
        <v>725</v>
      </c>
    </row>
    <row r="1213" spans="1:21" x14ac:dyDescent="0.2">
      <c r="A1213" s="266" t="s">
        <v>172</v>
      </c>
      <c r="B1213" s="267" t="s">
        <v>172</v>
      </c>
      <c r="C1213" s="268" t="s">
        <v>172</v>
      </c>
      <c r="D1213" s="98" t="s">
        <v>89</v>
      </c>
      <c r="E1213" s="54">
        <v>5000308845</v>
      </c>
      <c r="F1213" s="56">
        <v>24</v>
      </c>
      <c r="G1213" s="54" t="s">
        <v>26</v>
      </c>
      <c r="H1213" s="54" t="s">
        <v>84</v>
      </c>
      <c r="I1213" s="54">
        <v>20</v>
      </c>
      <c r="J1213" s="57">
        <v>649</v>
      </c>
      <c r="K1213" s="57">
        <v>576</v>
      </c>
      <c r="L1213" s="57">
        <v>550</v>
      </c>
      <c r="M1213" s="57">
        <v>508</v>
      </c>
      <c r="N1213" s="57">
        <v>519</v>
      </c>
      <c r="O1213" s="57">
        <v>456</v>
      </c>
      <c r="P1213" s="57">
        <v>425</v>
      </c>
      <c r="Q1213" s="57">
        <v>481</v>
      </c>
      <c r="R1213" s="57">
        <v>482</v>
      </c>
      <c r="S1213" s="57">
        <v>552</v>
      </c>
      <c r="T1213" s="57">
        <v>562</v>
      </c>
      <c r="U1213" s="57">
        <v>655</v>
      </c>
    </row>
    <row r="1214" spans="1:21" x14ac:dyDescent="0.2">
      <c r="A1214" s="266" t="s">
        <v>172</v>
      </c>
      <c r="B1214" s="267" t="s">
        <v>172</v>
      </c>
      <c r="C1214" s="268" t="s">
        <v>172</v>
      </c>
      <c r="D1214" s="98" t="s">
        <v>89</v>
      </c>
      <c r="E1214" s="54">
        <v>5000323342</v>
      </c>
      <c r="F1214" s="56">
        <v>24</v>
      </c>
      <c r="G1214" s="54" t="s">
        <v>26</v>
      </c>
      <c r="H1214" s="54" t="s">
        <v>84</v>
      </c>
      <c r="I1214" s="54">
        <v>20</v>
      </c>
      <c r="J1214" s="57">
        <v>2993</v>
      </c>
      <c r="K1214" s="57">
        <v>2674</v>
      </c>
      <c r="L1214" s="57">
        <v>2642</v>
      </c>
      <c r="M1214" s="57">
        <v>2803</v>
      </c>
      <c r="N1214" s="57">
        <v>2505</v>
      </c>
      <c r="O1214" s="57">
        <v>2838</v>
      </c>
      <c r="P1214" s="57">
        <v>3413</v>
      </c>
      <c r="Q1214" s="57">
        <v>3149</v>
      </c>
      <c r="R1214" s="57">
        <v>2722</v>
      </c>
      <c r="S1214" s="57">
        <v>2967</v>
      </c>
      <c r="T1214" s="57">
        <v>2918</v>
      </c>
      <c r="U1214" s="57">
        <v>3300</v>
      </c>
    </row>
    <row r="1215" spans="1:21" x14ac:dyDescent="0.2">
      <c r="A1215" s="266" t="s">
        <v>172</v>
      </c>
      <c r="B1215" s="267" t="s">
        <v>172</v>
      </c>
      <c r="C1215" s="268" t="s">
        <v>172</v>
      </c>
      <c r="D1215" s="98" t="s">
        <v>89</v>
      </c>
      <c r="E1215" s="54">
        <v>5000339173</v>
      </c>
      <c r="F1215" s="56">
        <v>24</v>
      </c>
      <c r="G1215" s="54" t="s">
        <v>19</v>
      </c>
      <c r="H1215" s="54" t="s">
        <v>84</v>
      </c>
      <c r="I1215" s="54">
        <v>20</v>
      </c>
      <c r="J1215" s="57">
        <v>730</v>
      </c>
      <c r="K1215" s="57">
        <v>640</v>
      </c>
      <c r="L1215" s="57">
        <v>620</v>
      </c>
      <c r="M1215" s="57">
        <v>560</v>
      </c>
      <c r="N1215" s="57">
        <v>570</v>
      </c>
      <c r="O1215" s="57">
        <v>490</v>
      </c>
      <c r="P1215" s="57">
        <v>420</v>
      </c>
      <c r="Q1215" s="57">
        <v>460</v>
      </c>
      <c r="R1215" s="57">
        <v>470</v>
      </c>
      <c r="S1215" s="57">
        <v>620</v>
      </c>
      <c r="T1215" s="57">
        <v>650</v>
      </c>
      <c r="U1215" s="57">
        <v>745</v>
      </c>
    </row>
    <row r="1216" spans="1:21" x14ac:dyDescent="0.2">
      <c r="A1216" s="266" t="s">
        <v>172</v>
      </c>
      <c r="B1216" s="267" t="s">
        <v>172</v>
      </c>
      <c r="C1216" s="268" t="s">
        <v>172</v>
      </c>
      <c r="D1216" s="98" t="s">
        <v>89</v>
      </c>
      <c r="E1216" s="54">
        <v>5000349465</v>
      </c>
      <c r="F1216" s="56">
        <v>24</v>
      </c>
      <c r="G1216" s="54" t="s">
        <v>19</v>
      </c>
      <c r="H1216" s="54" t="s">
        <v>84</v>
      </c>
      <c r="I1216" s="54">
        <v>20</v>
      </c>
      <c r="J1216" s="57">
        <v>348</v>
      </c>
      <c r="K1216" s="57">
        <v>274</v>
      </c>
      <c r="L1216" s="57">
        <v>231</v>
      </c>
      <c r="M1216" s="57">
        <v>224</v>
      </c>
      <c r="N1216" s="57">
        <v>217</v>
      </c>
      <c r="O1216" s="57">
        <v>219</v>
      </c>
      <c r="P1216" s="57">
        <v>239</v>
      </c>
      <c r="Q1216" s="57">
        <v>234</v>
      </c>
      <c r="R1216" s="57">
        <v>258</v>
      </c>
      <c r="S1216" s="57">
        <v>337</v>
      </c>
      <c r="T1216" s="57">
        <v>316</v>
      </c>
      <c r="U1216" s="57">
        <v>370</v>
      </c>
    </row>
    <row r="1217" spans="1:21" x14ac:dyDescent="0.2">
      <c r="A1217" s="266" t="s">
        <v>172</v>
      </c>
      <c r="B1217" s="267" t="s">
        <v>172</v>
      </c>
      <c r="C1217" s="268" t="s">
        <v>172</v>
      </c>
      <c r="D1217" s="98" t="s">
        <v>89</v>
      </c>
      <c r="E1217" s="54">
        <v>5000350136</v>
      </c>
      <c r="F1217" s="56">
        <v>24</v>
      </c>
      <c r="G1217" s="54" t="s">
        <v>19</v>
      </c>
      <c r="H1217" s="54" t="s">
        <v>84</v>
      </c>
      <c r="I1217" s="54">
        <v>20</v>
      </c>
      <c r="J1217" s="57">
        <v>168</v>
      </c>
      <c r="K1217" s="57">
        <v>136</v>
      </c>
      <c r="L1217" s="57">
        <v>117</v>
      </c>
      <c r="M1217" s="57">
        <v>111</v>
      </c>
      <c r="N1217" s="57">
        <v>88</v>
      </c>
      <c r="O1217" s="57">
        <v>81</v>
      </c>
      <c r="P1217" s="57">
        <v>86</v>
      </c>
      <c r="Q1217" s="57">
        <v>94</v>
      </c>
      <c r="R1217" s="57">
        <v>109</v>
      </c>
      <c r="S1217" s="57">
        <v>131</v>
      </c>
      <c r="T1217" s="57">
        <v>141</v>
      </c>
      <c r="U1217" s="57">
        <v>165</v>
      </c>
    </row>
    <row r="1218" spans="1:21" x14ac:dyDescent="0.2">
      <c r="A1218" s="266" t="s">
        <v>172</v>
      </c>
      <c r="B1218" s="267" t="s">
        <v>172</v>
      </c>
      <c r="C1218" s="268" t="s">
        <v>172</v>
      </c>
      <c r="D1218" s="98" t="s">
        <v>89</v>
      </c>
      <c r="E1218" s="54">
        <v>5000382438</v>
      </c>
      <c r="F1218" s="56">
        <v>24</v>
      </c>
      <c r="G1218" s="54" t="s">
        <v>19</v>
      </c>
      <c r="H1218" s="54" t="s">
        <v>84</v>
      </c>
      <c r="I1218" s="54">
        <v>20</v>
      </c>
      <c r="J1218" s="57">
        <v>190</v>
      </c>
      <c r="K1218" s="57">
        <v>150</v>
      </c>
      <c r="L1218" s="57">
        <v>140</v>
      </c>
      <c r="M1218" s="57">
        <v>120</v>
      </c>
      <c r="N1218" s="57">
        <v>110</v>
      </c>
      <c r="O1218" s="57">
        <v>100</v>
      </c>
      <c r="P1218" s="57">
        <v>90</v>
      </c>
      <c r="Q1218" s="57">
        <v>100</v>
      </c>
      <c r="R1218" s="57">
        <v>100</v>
      </c>
      <c r="S1218" s="57">
        <v>140</v>
      </c>
      <c r="T1218" s="57">
        <v>140</v>
      </c>
      <c r="U1218" s="57">
        <v>176</v>
      </c>
    </row>
    <row r="1219" spans="1:21" x14ac:dyDescent="0.2">
      <c r="A1219" s="266" t="s">
        <v>172</v>
      </c>
      <c r="B1219" s="267" t="s">
        <v>172</v>
      </c>
      <c r="C1219" s="268" t="s">
        <v>172</v>
      </c>
      <c r="D1219" s="98" t="s">
        <v>89</v>
      </c>
      <c r="E1219" s="54">
        <v>5000391676</v>
      </c>
      <c r="F1219" s="56">
        <v>24</v>
      </c>
      <c r="G1219" s="54" t="s">
        <v>19</v>
      </c>
      <c r="H1219" s="54" t="s">
        <v>84</v>
      </c>
      <c r="I1219" s="54">
        <v>20</v>
      </c>
      <c r="J1219" s="57">
        <v>40</v>
      </c>
      <c r="K1219" s="57">
        <v>30</v>
      </c>
      <c r="L1219" s="57">
        <v>30</v>
      </c>
      <c r="M1219" s="57">
        <v>30</v>
      </c>
      <c r="N1219" s="57">
        <v>30</v>
      </c>
      <c r="O1219" s="57">
        <v>30</v>
      </c>
      <c r="P1219" s="57">
        <v>20</v>
      </c>
      <c r="Q1219" s="57">
        <v>30</v>
      </c>
      <c r="R1219" s="57">
        <v>30</v>
      </c>
      <c r="S1219" s="57">
        <v>40</v>
      </c>
      <c r="T1219" s="57">
        <v>40</v>
      </c>
      <c r="U1219" s="57">
        <v>35</v>
      </c>
    </row>
    <row r="1220" spans="1:21" x14ac:dyDescent="0.2">
      <c r="A1220" s="266" t="s">
        <v>172</v>
      </c>
      <c r="B1220" s="267" t="s">
        <v>172</v>
      </c>
      <c r="C1220" s="268" t="s">
        <v>172</v>
      </c>
      <c r="D1220" s="98" t="s">
        <v>89</v>
      </c>
      <c r="E1220" s="54">
        <v>5000393718</v>
      </c>
      <c r="F1220" s="56">
        <v>24</v>
      </c>
      <c r="G1220" s="54" t="s">
        <v>26</v>
      </c>
      <c r="H1220" s="54" t="s">
        <v>84</v>
      </c>
      <c r="I1220" s="54">
        <v>20</v>
      </c>
      <c r="J1220" s="57">
        <v>1040</v>
      </c>
      <c r="K1220" s="57">
        <v>940</v>
      </c>
      <c r="L1220" s="57">
        <v>1000</v>
      </c>
      <c r="M1220" s="57">
        <v>920</v>
      </c>
      <c r="N1220" s="57">
        <v>910</v>
      </c>
      <c r="O1220" s="57">
        <v>810</v>
      </c>
      <c r="P1220" s="57">
        <v>660</v>
      </c>
      <c r="Q1220" s="57">
        <v>660</v>
      </c>
      <c r="R1220" s="57">
        <v>620</v>
      </c>
      <c r="S1220" s="57">
        <v>720</v>
      </c>
      <c r="T1220" s="57">
        <v>780</v>
      </c>
      <c r="U1220" s="57">
        <v>880</v>
      </c>
    </row>
    <row r="1221" spans="1:21" x14ac:dyDescent="0.2">
      <c r="A1221" s="266" t="s">
        <v>172</v>
      </c>
      <c r="B1221" s="267" t="s">
        <v>172</v>
      </c>
      <c r="C1221" s="268" t="s">
        <v>172</v>
      </c>
      <c r="D1221" s="98" t="s">
        <v>89</v>
      </c>
      <c r="E1221" s="54">
        <v>5000394629</v>
      </c>
      <c r="F1221" s="55">
        <v>25</v>
      </c>
      <c r="G1221" s="54" t="s">
        <v>25</v>
      </c>
      <c r="H1221" s="54" t="s">
        <v>84</v>
      </c>
      <c r="I1221" s="54">
        <v>20</v>
      </c>
      <c r="J1221" s="57">
        <v>12410</v>
      </c>
      <c r="K1221" s="57">
        <v>13910</v>
      </c>
      <c r="L1221" s="57">
        <v>11050</v>
      </c>
      <c r="M1221" s="57">
        <v>22780</v>
      </c>
      <c r="N1221" s="57">
        <v>23510</v>
      </c>
      <c r="O1221" s="57">
        <v>26190</v>
      </c>
      <c r="P1221" s="57">
        <v>36510</v>
      </c>
      <c r="Q1221" s="57">
        <v>35420</v>
      </c>
      <c r="R1221" s="57">
        <v>28370</v>
      </c>
      <c r="S1221" s="57">
        <v>21450</v>
      </c>
      <c r="T1221" s="57">
        <v>7980</v>
      </c>
      <c r="U1221" s="57">
        <v>5989</v>
      </c>
    </row>
    <row r="1222" spans="1:21" x14ac:dyDescent="0.2">
      <c r="A1222" s="266" t="s">
        <v>172</v>
      </c>
      <c r="B1222" s="267" t="s">
        <v>172</v>
      </c>
      <c r="C1222" s="268" t="s">
        <v>172</v>
      </c>
      <c r="D1222" s="98" t="s">
        <v>89</v>
      </c>
      <c r="E1222" s="54">
        <v>5000473471</v>
      </c>
      <c r="F1222" s="56">
        <v>24</v>
      </c>
      <c r="G1222" s="54" t="s">
        <v>19</v>
      </c>
      <c r="H1222" s="54" t="s">
        <v>84</v>
      </c>
      <c r="I1222" s="54">
        <v>20</v>
      </c>
      <c r="J1222" s="57">
        <v>340</v>
      </c>
      <c r="K1222" s="57">
        <v>280</v>
      </c>
      <c r="L1222" s="57">
        <v>240</v>
      </c>
      <c r="M1222" s="57">
        <v>228.75</v>
      </c>
      <c r="N1222" s="57">
        <v>181.25</v>
      </c>
      <c r="O1222" s="57">
        <v>180</v>
      </c>
      <c r="P1222" s="57">
        <v>180</v>
      </c>
      <c r="Q1222" s="57">
        <v>190</v>
      </c>
      <c r="R1222" s="57">
        <v>220</v>
      </c>
      <c r="S1222" s="57">
        <v>271</v>
      </c>
      <c r="T1222" s="57">
        <v>278</v>
      </c>
      <c r="U1222" s="57">
        <v>347</v>
      </c>
    </row>
    <row r="1223" spans="1:21" x14ac:dyDescent="0.2">
      <c r="A1223" s="266" t="s">
        <v>172</v>
      </c>
      <c r="B1223" s="267" t="s">
        <v>172</v>
      </c>
      <c r="C1223" s="268" t="s">
        <v>172</v>
      </c>
      <c r="D1223" s="98" t="s">
        <v>89</v>
      </c>
      <c r="E1223" s="54">
        <v>5000495803</v>
      </c>
      <c r="F1223" s="56">
        <v>24</v>
      </c>
      <c r="G1223" s="54" t="s">
        <v>26</v>
      </c>
      <c r="H1223" s="54" t="s">
        <v>84</v>
      </c>
      <c r="I1223" s="54">
        <v>20</v>
      </c>
      <c r="J1223" s="57">
        <v>916</v>
      </c>
      <c r="K1223" s="57">
        <v>714</v>
      </c>
      <c r="L1223" s="57">
        <v>618</v>
      </c>
      <c r="M1223" s="57">
        <v>593</v>
      </c>
      <c r="N1223" s="57">
        <v>488</v>
      </c>
      <c r="O1223" s="57">
        <v>478</v>
      </c>
      <c r="P1223" s="57">
        <v>516</v>
      </c>
      <c r="Q1223" s="57">
        <v>532</v>
      </c>
      <c r="R1223" s="57">
        <v>603</v>
      </c>
      <c r="S1223" s="57">
        <v>770</v>
      </c>
      <c r="T1223" s="57">
        <v>762</v>
      </c>
      <c r="U1223" s="57">
        <v>924</v>
      </c>
    </row>
    <row r="1224" spans="1:21" x14ac:dyDescent="0.2">
      <c r="A1224" s="266" t="s">
        <v>172</v>
      </c>
      <c r="B1224" s="267" t="s">
        <v>172</v>
      </c>
      <c r="C1224" s="268" t="s">
        <v>172</v>
      </c>
      <c r="D1224" s="98" t="s">
        <v>89</v>
      </c>
      <c r="E1224" s="54">
        <v>5000502043</v>
      </c>
      <c r="F1224" s="56">
        <v>24</v>
      </c>
      <c r="G1224" s="54" t="s">
        <v>26</v>
      </c>
      <c r="H1224" s="54" t="s">
        <v>84</v>
      </c>
      <c r="I1224" s="54">
        <v>20</v>
      </c>
      <c r="J1224" s="57">
        <v>372</v>
      </c>
      <c r="K1224" s="57">
        <v>315</v>
      </c>
      <c r="L1224" s="57">
        <v>293</v>
      </c>
      <c r="M1224" s="57">
        <v>263</v>
      </c>
      <c r="N1224" s="57">
        <v>254</v>
      </c>
      <c r="O1224" s="57">
        <v>213</v>
      </c>
      <c r="P1224" s="57">
        <v>188</v>
      </c>
      <c r="Q1224" s="57">
        <v>218</v>
      </c>
      <c r="R1224" s="57">
        <v>215</v>
      </c>
      <c r="S1224" s="57">
        <v>259</v>
      </c>
      <c r="T1224" s="57">
        <v>280</v>
      </c>
      <c r="U1224" s="57">
        <v>331</v>
      </c>
    </row>
    <row r="1225" spans="1:21" x14ac:dyDescent="0.2">
      <c r="A1225" s="266" t="s">
        <v>172</v>
      </c>
      <c r="B1225" s="267" t="s">
        <v>172</v>
      </c>
      <c r="C1225" s="268" t="s">
        <v>172</v>
      </c>
      <c r="D1225" s="98" t="s">
        <v>89</v>
      </c>
      <c r="E1225" s="54">
        <v>5000506709</v>
      </c>
      <c r="F1225" s="56">
        <v>24</v>
      </c>
      <c r="G1225" s="54" t="s">
        <v>26</v>
      </c>
      <c r="H1225" s="54" t="s">
        <v>84</v>
      </c>
      <c r="I1225" s="54">
        <v>20</v>
      </c>
      <c r="J1225" s="57">
        <v>374</v>
      </c>
      <c r="K1225" s="57">
        <v>293</v>
      </c>
      <c r="L1225" s="57">
        <v>249</v>
      </c>
      <c r="M1225" s="57">
        <v>241</v>
      </c>
      <c r="N1225" s="57">
        <v>194</v>
      </c>
      <c r="O1225" s="57">
        <v>187</v>
      </c>
      <c r="P1225" s="57">
        <v>199</v>
      </c>
      <c r="Q1225" s="57">
        <v>205</v>
      </c>
      <c r="R1225" s="57">
        <v>231</v>
      </c>
      <c r="S1225" s="57">
        <v>297</v>
      </c>
      <c r="T1225" s="57">
        <v>315</v>
      </c>
      <c r="U1225" s="57">
        <v>383</v>
      </c>
    </row>
    <row r="1226" spans="1:21" x14ac:dyDescent="0.2">
      <c r="A1226" s="266" t="s">
        <v>172</v>
      </c>
      <c r="B1226" s="267" t="s">
        <v>172</v>
      </c>
      <c r="C1226" s="268" t="s">
        <v>172</v>
      </c>
      <c r="D1226" s="98" t="s">
        <v>89</v>
      </c>
      <c r="E1226" s="54">
        <v>5000507650</v>
      </c>
      <c r="F1226" s="56">
        <v>24</v>
      </c>
      <c r="G1226" s="54" t="s">
        <v>26</v>
      </c>
      <c r="H1226" s="54" t="s">
        <v>84</v>
      </c>
      <c r="I1226" s="54">
        <v>20</v>
      </c>
      <c r="J1226" s="57">
        <v>415</v>
      </c>
      <c r="K1226" s="57">
        <v>157</v>
      </c>
      <c r="L1226" s="57">
        <v>19</v>
      </c>
      <c r="M1226" s="57">
        <v>13</v>
      </c>
      <c r="N1226" s="57">
        <v>7</v>
      </c>
      <c r="O1226" s="57">
        <v>8</v>
      </c>
      <c r="P1226" s="57">
        <v>6</v>
      </c>
      <c r="Q1226" s="57">
        <v>8</v>
      </c>
      <c r="R1226" s="57">
        <v>4</v>
      </c>
      <c r="S1226" s="57">
        <v>38</v>
      </c>
      <c r="T1226" s="57">
        <v>50</v>
      </c>
      <c r="U1226" s="57">
        <v>55</v>
      </c>
    </row>
    <row r="1227" spans="1:21" x14ac:dyDescent="0.2">
      <c r="A1227" s="266" t="s">
        <v>172</v>
      </c>
      <c r="B1227" s="267" t="s">
        <v>172</v>
      </c>
      <c r="C1227" s="268" t="s">
        <v>172</v>
      </c>
      <c r="D1227" s="98" t="s">
        <v>89</v>
      </c>
      <c r="E1227" s="54">
        <v>5000523178</v>
      </c>
      <c r="F1227" s="56">
        <v>24</v>
      </c>
      <c r="G1227" s="54" t="s">
        <v>26</v>
      </c>
      <c r="H1227" s="54" t="s">
        <v>84</v>
      </c>
      <c r="I1227" s="54">
        <v>20</v>
      </c>
      <c r="J1227" s="57">
        <v>40</v>
      </c>
      <c r="K1227" s="57">
        <v>30</v>
      </c>
      <c r="L1227" s="57">
        <v>30</v>
      </c>
      <c r="M1227" s="57">
        <v>30</v>
      </c>
      <c r="N1227" s="57">
        <v>30</v>
      </c>
      <c r="O1227" s="57">
        <v>20</v>
      </c>
      <c r="P1227" s="57">
        <v>20</v>
      </c>
      <c r="Q1227" s="57">
        <v>20</v>
      </c>
      <c r="R1227" s="57">
        <v>30</v>
      </c>
      <c r="S1227" s="57">
        <v>30</v>
      </c>
      <c r="T1227" s="57">
        <v>30</v>
      </c>
      <c r="U1227" s="57">
        <v>35</v>
      </c>
    </row>
    <row r="1228" spans="1:21" x14ac:dyDescent="0.2">
      <c r="A1228" s="266" t="s">
        <v>172</v>
      </c>
      <c r="B1228" s="267" t="s">
        <v>172</v>
      </c>
      <c r="C1228" s="268" t="s">
        <v>172</v>
      </c>
      <c r="D1228" s="98" t="s">
        <v>89</v>
      </c>
      <c r="E1228" s="54">
        <v>5000529321</v>
      </c>
      <c r="F1228" s="56">
        <v>24</v>
      </c>
      <c r="G1228" s="54" t="s">
        <v>19</v>
      </c>
      <c r="H1228" s="54" t="s">
        <v>84</v>
      </c>
      <c r="I1228" s="54">
        <v>20</v>
      </c>
      <c r="J1228" s="57">
        <v>470</v>
      </c>
      <c r="K1228" s="57">
        <v>450</v>
      </c>
      <c r="L1228" s="57">
        <v>430</v>
      </c>
      <c r="M1228" s="57">
        <v>430</v>
      </c>
      <c r="N1228" s="57">
        <v>460</v>
      </c>
      <c r="O1228" s="57">
        <v>430</v>
      </c>
      <c r="P1228" s="57">
        <v>410</v>
      </c>
      <c r="Q1228" s="57">
        <v>450</v>
      </c>
      <c r="R1228" s="57">
        <v>440</v>
      </c>
      <c r="S1228" s="57">
        <v>470</v>
      </c>
      <c r="T1228" s="57">
        <v>460</v>
      </c>
      <c r="U1228" s="57">
        <v>500</v>
      </c>
    </row>
    <row r="1229" spans="1:21" x14ac:dyDescent="0.2">
      <c r="A1229" s="266" t="s">
        <v>172</v>
      </c>
      <c r="B1229" s="267" t="s">
        <v>172</v>
      </c>
      <c r="C1229" s="268" t="s">
        <v>172</v>
      </c>
      <c r="D1229" s="98" t="s">
        <v>89</v>
      </c>
      <c r="E1229" s="54">
        <v>5000531511</v>
      </c>
      <c r="F1229" s="56">
        <v>24</v>
      </c>
      <c r="G1229" s="54" t="s">
        <v>19</v>
      </c>
      <c r="H1229" s="54" t="s">
        <v>84</v>
      </c>
      <c r="I1229" s="54">
        <v>20</v>
      </c>
      <c r="J1229" s="57">
        <v>80</v>
      </c>
      <c r="K1229" s="57">
        <v>50</v>
      </c>
      <c r="L1229" s="57">
        <v>50</v>
      </c>
      <c r="M1229" s="57">
        <v>50</v>
      </c>
      <c r="N1229" s="57">
        <v>40</v>
      </c>
      <c r="O1229" s="57">
        <v>30</v>
      </c>
      <c r="P1229" s="57">
        <v>40</v>
      </c>
      <c r="Q1229" s="57">
        <v>40</v>
      </c>
      <c r="R1229" s="57">
        <v>40</v>
      </c>
      <c r="S1229" s="57">
        <v>59</v>
      </c>
      <c r="T1229" s="57">
        <v>59</v>
      </c>
      <c r="U1229" s="57">
        <v>75</v>
      </c>
    </row>
    <row r="1230" spans="1:21" x14ac:dyDescent="0.2">
      <c r="A1230" s="266" t="s">
        <v>172</v>
      </c>
      <c r="B1230" s="267" t="s">
        <v>172</v>
      </c>
      <c r="C1230" s="268" t="s">
        <v>172</v>
      </c>
      <c r="D1230" s="98" t="s">
        <v>89</v>
      </c>
      <c r="E1230" s="54">
        <v>5000532288</v>
      </c>
      <c r="F1230" s="56">
        <v>24</v>
      </c>
      <c r="G1230" s="54" t="s">
        <v>19</v>
      </c>
      <c r="H1230" s="54" t="s">
        <v>84</v>
      </c>
      <c r="I1230" s="54">
        <v>20</v>
      </c>
      <c r="J1230" s="57">
        <v>1685</v>
      </c>
      <c r="K1230" s="57">
        <v>1385</v>
      </c>
      <c r="L1230" s="57">
        <v>1305</v>
      </c>
      <c r="M1230" s="57">
        <v>1107</v>
      </c>
      <c r="N1230" s="57">
        <v>1048</v>
      </c>
      <c r="O1230" s="57">
        <v>854</v>
      </c>
      <c r="P1230" s="57">
        <v>817</v>
      </c>
      <c r="Q1230" s="57">
        <v>914</v>
      </c>
      <c r="R1230" s="57">
        <v>969</v>
      </c>
      <c r="S1230" s="57">
        <v>1197</v>
      </c>
      <c r="T1230" s="57">
        <v>1345</v>
      </c>
      <c r="U1230" s="57">
        <v>1641</v>
      </c>
    </row>
    <row r="1231" spans="1:21" x14ac:dyDescent="0.2">
      <c r="A1231" s="266" t="s">
        <v>172</v>
      </c>
      <c r="B1231" s="267" t="s">
        <v>172</v>
      </c>
      <c r="C1231" s="268" t="s">
        <v>172</v>
      </c>
      <c r="D1231" s="98" t="s">
        <v>89</v>
      </c>
      <c r="E1231" s="54">
        <v>5000549451</v>
      </c>
      <c r="F1231" s="56">
        <v>24</v>
      </c>
      <c r="G1231" s="54" t="s">
        <v>26</v>
      </c>
      <c r="H1231" s="54" t="s">
        <v>84</v>
      </c>
      <c r="I1231" s="54">
        <v>20</v>
      </c>
      <c r="J1231" s="57">
        <v>141</v>
      </c>
      <c r="K1231" s="57">
        <v>123</v>
      </c>
      <c r="L1231" s="57">
        <v>131</v>
      </c>
      <c r="M1231" s="57">
        <v>127</v>
      </c>
      <c r="N1231" s="57">
        <v>136</v>
      </c>
      <c r="O1231" s="57">
        <v>131</v>
      </c>
      <c r="P1231" s="57">
        <v>131</v>
      </c>
      <c r="Q1231" s="57">
        <v>138</v>
      </c>
      <c r="R1231" s="57">
        <v>164</v>
      </c>
      <c r="S1231" s="57">
        <v>191</v>
      </c>
      <c r="T1231" s="57">
        <v>205</v>
      </c>
      <c r="U1231" s="57">
        <v>177</v>
      </c>
    </row>
    <row r="1232" spans="1:21" x14ac:dyDescent="0.2">
      <c r="A1232" s="266" t="s">
        <v>172</v>
      </c>
      <c r="B1232" s="267" t="s">
        <v>172</v>
      </c>
      <c r="C1232" s="268" t="s">
        <v>172</v>
      </c>
      <c r="D1232" s="98" t="s">
        <v>89</v>
      </c>
      <c r="E1232" s="54">
        <v>5000564430</v>
      </c>
      <c r="F1232" s="56">
        <v>24</v>
      </c>
      <c r="G1232" s="54" t="s">
        <v>26</v>
      </c>
      <c r="H1232" s="54" t="s">
        <v>84</v>
      </c>
      <c r="I1232" s="54">
        <v>20</v>
      </c>
      <c r="J1232" s="57">
        <v>3840</v>
      </c>
      <c r="K1232" s="57">
        <v>3680</v>
      </c>
      <c r="L1232" s="57">
        <v>3430</v>
      </c>
      <c r="M1232" s="57">
        <v>3320</v>
      </c>
      <c r="N1232" s="57">
        <v>3380</v>
      </c>
      <c r="O1232" s="57">
        <v>2480</v>
      </c>
      <c r="P1232" s="57">
        <v>1760</v>
      </c>
      <c r="Q1232" s="57">
        <v>1310</v>
      </c>
      <c r="R1232" s="57">
        <v>1100</v>
      </c>
      <c r="S1232" s="57">
        <v>1430</v>
      </c>
      <c r="T1232" s="57">
        <v>2110</v>
      </c>
      <c r="U1232" s="57">
        <v>3661</v>
      </c>
    </row>
    <row r="1233" spans="1:21" x14ac:dyDescent="0.2">
      <c r="A1233" s="266" t="s">
        <v>172</v>
      </c>
      <c r="B1233" s="267" t="s">
        <v>172</v>
      </c>
      <c r="C1233" s="268" t="s">
        <v>172</v>
      </c>
      <c r="D1233" s="98" t="s">
        <v>89</v>
      </c>
      <c r="E1233" s="54">
        <v>5000569341</v>
      </c>
      <c r="F1233" s="56">
        <v>24</v>
      </c>
      <c r="G1233" s="54" t="s">
        <v>26</v>
      </c>
      <c r="H1233" s="54" t="s">
        <v>84</v>
      </c>
      <c r="I1233" s="54">
        <v>20</v>
      </c>
      <c r="J1233" s="57">
        <v>229</v>
      </c>
      <c r="K1233" s="57">
        <v>199</v>
      </c>
      <c r="L1233" s="57">
        <v>178</v>
      </c>
      <c r="M1233" s="57">
        <v>154</v>
      </c>
      <c r="N1233" s="57">
        <v>148</v>
      </c>
      <c r="O1233" s="57">
        <v>118</v>
      </c>
      <c r="P1233" s="57">
        <v>99</v>
      </c>
      <c r="Q1233" s="57">
        <v>116</v>
      </c>
      <c r="R1233" s="57">
        <v>123</v>
      </c>
      <c r="S1233" s="57">
        <v>150</v>
      </c>
      <c r="T1233" s="57">
        <v>171</v>
      </c>
      <c r="U1233" s="57">
        <v>201</v>
      </c>
    </row>
    <row r="1234" spans="1:21" x14ac:dyDescent="0.2">
      <c r="A1234" s="266" t="s">
        <v>172</v>
      </c>
      <c r="B1234" s="267" t="s">
        <v>172</v>
      </c>
      <c r="C1234" s="268" t="s">
        <v>172</v>
      </c>
      <c r="D1234" s="98" t="s">
        <v>89</v>
      </c>
      <c r="E1234" s="54">
        <v>5000595952</v>
      </c>
      <c r="F1234" s="56">
        <v>24</v>
      </c>
      <c r="G1234" s="54" t="s">
        <v>26</v>
      </c>
      <c r="H1234" s="54" t="s">
        <v>84</v>
      </c>
      <c r="I1234" s="54">
        <v>20</v>
      </c>
      <c r="J1234" s="57">
        <v>2220</v>
      </c>
      <c r="K1234" s="57">
        <v>2010</v>
      </c>
      <c r="L1234" s="57">
        <v>1990</v>
      </c>
      <c r="M1234" s="57">
        <v>1890</v>
      </c>
      <c r="N1234" s="57">
        <v>1900</v>
      </c>
      <c r="O1234" s="57">
        <v>1670</v>
      </c>
      <c r="P1234" s="57">
        <v>1460</v>
      </c>
      <c r="Q1234" s="57">
        <v>1550</v>
      </c>
      <c r="R1234" s="57">
        <v>1520</v>
      </c>
      <c r="S1234" s="57">
        <v>1860</v>
      </c>
      <c r="T1234" s="57">
        <v>1930</v>
      </c>
      <c r="U1234" s="57">
        <v>2280</v>
      </c>
    </row>
    <row r="1235" spans="1:21" x14ac:dyDescent="0.2">
      <c r="A1235" s="266" t="s">
        <v>172</v>
      </c>
      <c r="B1235" s="267" t="s">
        <v>172</v>
      </c>
      <c r="C1235" s="268" t="s">
        <v>172</v>
      </c>
      <c r="D1235" s="98" t="s">
        <v>89</v>
      </c>
      <c r="E1235" s="54">
        <v>5000596907</v>
      </c>
      <c r="F1235" s="56">
        <v>24</v>
      </c>
      <c r="G1235" s="54" t="s">
        <v>26</v>
      </c>
      <c r="H1235" s="54" t="s">
        <v>84</v>
      </c>
      <c r="I1235" s="54">
        <v>20</v>
      </c>
      <c r="J1235" s="57">
        <v>450</v>
      </c>
      <c r="K1235" s="57">
        <v>400</v>
      </c>
      <c r="L1235" s="57">
        <v>390</v>
      </c>
      <c r="M1235" s="57">
        <v>360</v>
      </c>
      <c r="N1235" s="57">
        <v>540</v>
      </c>
      <c r="O1235" s="57">
        <v>380</v>
      </c>
      <c r="P1235" s="57">
        <v>360</v>
      </c>
      <c r="Q1235" s="57">
        <v>370</v>
      </c>
      <c r="R1235" s="57">
        <v>340</v>
      </c>
      <c r="S1235" s="57">
        <v>350</v>
      </c>
      <c r="T1235" s="57">
        <v>350</v>
      </c>
      <c r="U1235" s="57">
        <v>436</v>
      </c>
    </row>
    <row r="1236" spans="1:21" x14ac:dyDescent="0.2">
      <c r="A1236" s="266" t="s">
        <v>172</v>
      </c>
      <c r="B1236" s="267" t="s">
        <v>172</v>
      </c>
      <c r="C1236" s="268" t="s">
        <v>172</v>
      </c>
      <c r="D1236" s="98" t="s">
        <v>89</v>
      </c>
      <c r="E1236" s="54">
        <v>5000609363</v>
      </c>
      <c r="F1236" s="56">
        <v>24</v>
      </c>
      <c r="G1236" s="54" t="s">
        <v>26</v>
      </c>
      <c r="H1236" s="54" t="s">
        <v>84</v>
      </c>
      <c r="I1236" s="54">
        <v>20</v>
      </c>
      <c r="J1236" s="57">
        <v>1403</v>
      </c>
      <c r="K1236" s="57">
        <v>1202</v>
      </c>
      <c r="L1236" s="57">
        <v>1134</v>
      </c>
      <c r="M1236" s="57">
        <v>1074</v>
      </c>
      <c r="N1236" s="57">
        <v>884</v>
      </c>
      <c r="O1236" s="57">
        <v>832</v>
      </c>
      <c r="P1236" s="57">
        <v>864</v>
      </c>
      <c r="Q1236" s="57">
        <v>868</v>
      </c>
      <c r="R1236" s="57">
        <v>959</v>
      </c>
      <c r="S1236" s="57">
        <v>1333</v>
      </c>
      <c r="T1236" s="57">
        <v>1394</v>
      </c>
      <c r="U1236" s="57">
        <v>1687</v>
      </c>
    </row>
    <row r="1237" spans="1:21" x14ac:dyDescent="0.2">
      <c r="A1237" s="266" t="s">
        <v>172</v>
      </c>
      <c r="B1237" s="267" t="s">
        <v>172</v>
      </c>
      <c r="C1237" s="268" t="s">
        <v>172</v>
      </c>
      <c r="D1237" s="98" t="s">
        <v>89</v>
      </c>
      <c r="E1237" s="54">
        <v>5000620728</v>
      </c>
      <c r="F1237" s="56">
        <v>24</v>
      </c>
      <c r="G1237" s="54" t="s">
        <v>26</v>
      </c>
      <c r="H1237" s="54" t="s">
        <v>84</v>
      </c>
      <c r="I1237" s="54">
        <v>20</v>
      </c>
      <c r="J1237" s="57">
        <v>755</v>
      </c>
      <c r="K1237" s="57">
        <v>844</v>
      </c>
      <c r="L1237" s="57">
        <v>814</v>
      </c>
      <c r="M1237" s="57">
        <v>789</v>
      </c>
      <c r="N1237" s="57">
        <v>807</v>
      </c>
      <c r="O1237" s="57">
        <v>650</v>
      </c>
      <c r="P1237" s="57">
        <v>533</v>
      </c>
      <c r="Q1237" s="57">
        <v>645</v>
      </c>
      <c r="R1237" s="57">
        <v>561</v>
      </c>
      <c r="S1237" s="57">
        <v>679</v>
      </c>
      <c r="T1237" s="57">
        <v>627.26700000000005</v>
      </c>
      <c r="U1237" s="57">
        <v>835.73299999999995</v>
      </c>
    </row>
    <row r="1238" spans="1:21" x14ac:dyDescent="0.2">
      <c r="A1238" s="266" t="s">
        <v>172</v>
      </c>
      <c r="B1238" s="267" t="s">
        <v>172</v>
      </c>
      <c r="C1238" s="268" t="s">
        <v>172</v>
      </c>
      <c r="D1238" s="98" t="s">
        <v>89</v>
      </c>
      <c r="E1238" s="54">
        <v>5000642114</v>
      </c>
      <c r="F1238" s="56">
        <v>24</v>
      </c>
      <c r="G1238" s="54" t="s">
        <v>26</v>
      </c>
      <c r="H1238" s="54" t="s">
        <v>84</v>
      </c>
      <c r="I1238" s="54">
        <v>20</v>
      </c>
      <c r="J1238" s="57">
        <v>77</v>
      </c>
      <c r="K1238" s="57">
        <v>69</v>
      </c>
      <c r="L1238" s="57">
        <v>53</v>
      </c>
      <c r="M1238" s="57">
        <v>52</v>
      </c>
      <c r="N1238" s="57">
        <v>52</v>
      </c>
      <c r="O1238" s="57">
        <v>43</v>
      </c>
      <c r="P1238" s="57">
        <v>40</v>
      </c>
      <c r="Q1238" s="57">
        <v>46</v>
      </c>
      <c r="R1238" s="57">
        <v>48</v>
      </c>
      <c r="S1238" s="57">
        <v>60</v>
      </c>
      <c r="T1238" s="57">
        <v>67</v>
      </c>
      <c r="U1238" s="57">
        <v>74</v>
      </c>
    </row>
    <row r="1239" spans="1:21" x14ac:dyDescent="0.2">
      <c r="A1239" s="266" t="s">
        <v>172</v>
      </c>
      <c r="B1239" s="267" t="s">
        <v>172</v>
      </c>
      <c r="C1239" s="268" t="s">
        <v>172</v>
      </c>
      <c r="D1239" s="98" t="s">
        <v>89</v>
      </c>
      <c r="E1239" s="54">
        <v>5000642900</v>
      </c>
      <c r="F1239" s="56">
        <v>24</v>
      </c>
      <c r="G1239" s="54" t="s">
        <v>19</v>
      </c>
      <c r="H1239" s="54" t="s">
        <v>84</v>
      </c>
      <c r="I1239" s="54">
        <v>20</v>
      </c>
      <c r="J1239" s="57">
        <v>80</v>
      </c>
      <c r="K1239" s="57">
        <v>70</v>
      </c>
      <c r="L1239" s="57">
        <v>70</v>
      </c>
      <c r="M1239" s="57">
        <v>60</v>
      </c>
      <c r="N1239" s="57">
        <v>50</v>
      </c>
      <c r="O1239" s="57">
        <v>50</v>
      </c>
      <c r="P1239" s="57">
        <v>40</v>
      </c>
      <c r="Q1239" s="57">
        <v>40</v>
      </c>
      <c r="R1239" s="57">
        <v>50</v>
      </c>
      <c r="S1239" s="57">
        <v>60</v>
      </c>
      <c r="T1239" s="57">
        <v>70</v>
      </c>
      <c r="U1239" s="57">
        <v>86</v>
      </c>
    </row>
    <row r="1240" spans="1:21" x14ac:dyDescent="0.2">
      <c r="A1240" s="266" t="s">
        <v>172</v>
      </c>
      <c r="B1240" s="267" t="s">
        <v>172</v>
      </c>
      <c r="C1240" s="268" t="s">
        <v>172</v>
      </c>
      <c r="D1240" s="98" t="s">
        <v>89</v>
      </c>
      <c r="E1240" s="54">
        <v>5000647210</v>
      </c>
      <c r="F1240" s="56">
        <v>24</v>
      </c>
      <c r="G1240" s="54" t="s">
        <v>26</v>
      </c>
      <c r="H1240" s="54" t="s">
        <v>84</v>
      </c>
      <c r="I1240" s="54">
        <v>20</v>
      </c>
      <c r="J1240" s="57">
        <v>1720</v>
      </c>
      <c r="K1240" s="57">
        <v>1510</v>
      </c>
      <c r="L1240" s="57">
        <v>1500</v>
      </c>
      <c r="M1240" s="57">
        <v>1380</v>
      </c>
      <c r="N1240" s="57">
        <v>1340</v>
      </c>
      <c r="O1240" s="57">
        <v>1160</v>
      </c>
      <c r="P1240" s="57">
        <v>1060</v>
      </c>
      <c r="Q1240" s="57">
        <v>1060</v>
      </c>
      <c r="R1240" s="57">
        <v>1000</v>
      </c>
      <c r="S1240" s="57">
        <v>1170</v>
      </c>
      <c r="T1240" s="57">
        <v>1290</v>
      </c>
      <c r="U1240" s="57">
        <v>1643</v>
      </c>
    </row>
    <row r="1241" spans="1:21" x14ac:dyDescent="0.2">
      <c r="A1241" s="266" t="s">
        <v>172</v>
      </c>
      <c r="B1241" s="267" t="s">
        <v>172</v>
      </c>
      <c r="C1241" s="268" t="s">
        <v>172</v>
      </c>
      <c r="D1241" s="98" t="s">
        <v>89</v>
      </c>
      <c r="E1241" s="54">
        <v>5000674210</v>
      </c>
      <c r="F1241" s="56">
        <v>24</v>
      </c>
      <c r="G1241" s="54" t="s">
        <v>26</v>
      </c>
      <c r="H1241" s="54" t="s">
        <v>84</v>
      </c>
      <c r="I1241" s="54">
        <v>20</v>
      </c>
      <c r="J1241" s="57">
        <v>1148</v>
      </c>
      <c r="K1241" s="57">
        <v>992</v>
      </c>
      <c r="L1241" s="57">
        <v>881</v>
      </c>
      <c r="M1241" s="57">
        <v>770</v>
      </c>
      <c r="N1241" s="57">
        <v>733</v>
      </c>
      <c r="O1241" s="57">
        <v>608</v>
      </c>
      <c r="P1241" s="57">
        <v>543</v>
      </c>
      <c r="Q1241" s="57">
        <v>635</v>
      </c>
      <c r="R1241" s="57">
        <v>678</v>
      </c>
      <c r="S1241" s="57">
        <v>836</v>
      </c>
      <c r="T1241" s="57">
        <v>927</v>
      </c>
      <c r="U1241" s="57">
        <v>1127</v>
      </c>
    </row>
    <row r="1242" spans="1:21" x14ac:dyDescent="0.2">
      <c r="A1242" s="266" t="s">
        <v>172</v>
      </c>
      <c r="B1242" s="267" t="s">
        <v>172</v>
      </c>
      <c r="C1242" s="268" t="s">
        <v>172</v>
      </c>
      <c r="D1242" s="98" t="s">
        <v>89</v>
      </c>
      <c r="E1242" s="54">
        <v>5000678139</v>
      </c>
      <c r="F1242" s="56">
        <v>24</v>
      </c>
      <c r="G1242" s="54" t="s">
        <v>26</v>
      </c>
      <c r="H1242" s="54" t="s">
        <v>84</v>
      </c>
      <c r="I1242" s="54">
        <v>20</v>
      </c>
      <c r="J1242" s="57">
        <v>150</v>
      </c>
      <c r="K1242" s="57">
        <v>140</v>
      </c>
      <c r="L1242" s="57">
        <v>105.45</v>
      </c>
      <c r="M1242" s="57">
        <v>70</v>
      </c>
      <c r="N1242" s="57">
        <v>70</v>
      </c>
      <c r="O1242" s="57">
        <v>50</v>
      </c>
      <c r="P1242" s="57">
        <v>60</v>
      </c>
      <c r="Q1242" s="57">
        <v>60</v>
      </c>
      <c r="R1242" s="57">
        <v>60</v>
      </c>
      <c r="S1242" s="57">
        <v>80</v>
      </c>
      <c r="T1242" s="57">
        <v>110</v>
      </c>
      <c r="U1242" s="57">
        <v>180</v>
      </c>
    </row>
    <row r="1243" spans="1:21" x14ac:dyDescent="0.2">
      <c r="A1243" s="266" t="s">
        <v>172</v>
      </c>
      <c r="B1243" s="267" t="s">
        <v>172</v>
      </c>
      <c r="C1243" s="268" t="s">
        <v>172</v>
      </c>
      <c r="D1243" s="98" t="s">
        <v>89</v>
      </c>
      <c r="E1243" s="54">
        <v>5000685642</v>
      </c>
      <c r="F1243" s="56">
        <v>24</v>
      </c>
      <c r="G1243" s="54" t="s">
        <v>26</v>
      </c>
      <c r="H1243" s="54" t="s">
        <v>84</v>
      </c>
      <c r="I1243" s="54">
        <v>20</v>
      </c>
      <c r="J1243" s="57">
        <v>7400</v>
      </c>
      <c r="K1243" s="57">
        <v>6720</v>
      </c>
      <c r="L1243" s="57">
        <v>6400</v>
      </c>
      <c r="M1243" s="57">
        <v>6200</v>
      </c>
      <c r="N1243" s="57">
        <v>5160</v>
      </c>
      <c r="O1243" s="57">
        <v>5240</v>
      </c>
      <c r="P1243" s="57">
        <v>5800</v>
      </c>
      <c r="Q1243" s="57">
        <v>5840</v>
      </c>
      <c r="R1243" s="57">
        <v>5400</v>
      </c>
      <c r="S1243" s="57">
        <v>4800</v>
      </c>
      <c r="T1243" s="57">
        <v>5040</v>
      </c>
      <c r="U1243" s="57">
        <v>6040</v>
      </c>
    </row>
    <row r="1244" spans="1:21" x14ac:dyDescent="0.2">
      <c r="A1244" s="266" t="s">
        <v>172</v>
      </c>
      <c r="B1244" s="267" t="s">
        <v>172</v>
      </c>
      <c r="C1244" s="268" t="s">
        <v>172</v>
      </c>
      <c r="D1244" s="98" t="s">
        <v>89</v>
      </c>
      <c r="E1244" s="54">
        <v>5000685661</v>
      </c>
      <c r="F1244" s="56">
        <v>24</v>
      </c>
      <c r="G1244" s="54" t="s">
        <v>19</v>
      </c>
      <c r="H1244" s="54" t="s">
        <v>84</v>
      </c>
      <c r="I1244" s="54">
        <v>20</v>
      </c>
      <c r="J1244" s="57">
        <v>251</v>
      </c>
      <c r="K1244" s="57">
        <v>197</v>
      </c>
      <c r="L1244" s="57">
        <v>170</v>
      </c>
      <c r="M1244" s="57">
        <v>164</v>
      </c>
      <c r="N1244" s="57">
        <v>138</v>
      </c>
      <c r="O1244" s="57">
        <v>138</v>
      </c>
      <c r="P1244" s="57">
        <v>147</v>
      </c>
      <c r="Q1244" s="57">
        <v>148</v>
      </c>
      <c r="R1244" s="57">
        <v>171</v>
      </c>
      <c r="S1244" s="57">
        <v>210</v>
      </c>
      <c r="T1244" s="57">
        <v>212</v>
      </c>
      <c r="U1244" s="57">
        <v>265</v>
      </c>
    </row>
    <row r="1245" spans="1:21" x14ac:dyDescent="0.2">
      <c r="A1245" s="266" t="s">
        <v>172</v>
      </c>
      <c r="B1245" s="267" t="s">
        <v>172</v>
      </c>
      <c r="C1245" s="268" t="s">
        <v>172</v>
      </c>
      <c r="D1245" s="98" t="s">
        <v>89</v>
      </c>
      <c r="E1245" s="54">
        <v>5000691566</v>
      </c>
      <c r="F1245" s="56">
        <v>24</v>
      </c>
      <c r="G1245" s="54" t="s">
        <v>26</v>
      </c>
      <c r="H1245" s="54" t="s">
        <v>84</v>
      </c>
      <c r="I1245" s="54">
        <v>20</v>
      </c>
      <c r="J1245" s="57">
        <v>183</v>
      </c>
      <c r="K1245" s="57">
        <v>144</v>
      </c>
      <c r="L1245" s="57">
        <v>124</v>
      </c>
      <c r="M1245" s="57">
        <v>118</v>
      </c>
      <c r="N1245" s="57">
        <v>90</v>
      </c>
      <c r="O1245" s="57">
        <v>87</v>
      </c>
      <c r="P1245" s="57">
        <v>88</v>
      </c>
      <c r="Q1245" s="57">
        <v>76</v>
      </c>
      <c r="R1245" s="57">
        <v>82</v>
      </c>
      <c r="S1245" s="57">
        <v>94</v>
      </c>
      <c r="T1245" s="57">
        <v>95</v>
      </c>
      <c r="U1245" s="57">
        <v>118</v>
      </c>
    </row>
    <row r="1246" spans="1:21" x14ac:dyDescent="0.2">
      <c r="A1246" s="266" t="s">
        <v>172</v>
      </c>
      <c r="B1246" s="267" t="s">
        <v>172</v>
      </c>
      <c r="C1246" s="268" t="s">
        <v>172</v>
      </c>
      <c r="D1246" s="98" t="s">
        <v>89</v>
      </c>
      <c r="E1246" s="54">
        <v>5000709463</v>
      </c>
      <c r="F1246" s="55">
        <v>25</v>
      </c>
      <c r="G1246" s="54" t="s">
        <v>25</v>
      </c>
      <c r="H1246" s="54" t="s">
        <v>84</v>
      </c>
      <c r="I1246" s="54">
        <v>20</v>
      </c>
      <c r="J1246" s="57">
        <v>17200</v>
      </c>
      <c r="K1246" s="57">
        <v>17080</v>
      </c>
      <c r="L1246" s="57">
        <v>15880</v>
      </c>
      <c r="M1246" s="57">
        <v>12360</v>
      </c>
      <c r="N1246" s="57">
        <v>11760</v>
      </c>
      <c r="O1246" s="57">
        <v>10360</v>
      </c>
      <c r="P1246" s="57">
        <v>12000</v>
      </c>
      <c r="Q1246" s="57">
        <v>12520</v>
      </c>
      <c r="R1246" s="57">
        <v>10840</v>
      </c>
      <c r="S1246" s="57">
        <v>11200</v>
      </c>
      <c r="T1246" s="57">
        <v>14760</v>
      </c>
      <c r="U1246" s="57">
        <v>19960</v>
      </c>
    </row>
    <row r="1247" spans="1:21" x14ac:dyDescent="0.2">
      <c r="A1247" s="266" t="s">
        <v>172</v>
      </c>
      <c r="B1247" s="267" t="s">
        <v>172</v>
      </c>
      <c r="C1247" s="268" t="s">
        <v>172</v>
      </c>
      <c r="D1247" s="98" t="s">
        <v>89</v>
      </c>
      <c r="E1247" s="54">
        <v>5000713017</v>
      </c>
      <c r="F1247" s="56">
        <v>24</v>
      </c>
      <c r="G1247" s="54" t="s">
        <v>26</v>
      </c>
      <c r="H1247" s="54" t="s">
        <v>84</v>
      </c>
      <c r="I1247" s="54">
        <v>20</v>
      </c>
      <c r="J1247" s="57">
        <v>638</v>
      </c>
      <c r="K1247" s="57">
        <v>545</v>
      </c>
      <c r="L1247" s="57">
        <v>507</v>
      </c>
      <c r="M1247" s="57">
        <v>485</v>
      </c>
      <c r="N1247" s="57">
        <v>391</v>
      </c>
      <c r="O1247" s="57">
        <v>355</v>
      </c>
      <c r="P1247" s="57">
        <v>352</v>
      </c>
      <c r="Q1247" s="57">
        <v>344</v>
      </c>
      <c r="R1247" s="57">
        <v>361</v>
      </c>
      <c r="S1247" s="57">
        <v>476</v>
      </c>
      <c r="T1247" s="57">
        <v>545</v>
      </c>
      <c r="U1247" s="57">
        <v>641</v>
      </c>
    </row>
    <row r="1248" spans="1:21" x14ac:dyDescent="0.2">
      <c r="A1248" s="266" t="s">
        <v>172</v>
      </c>
      <c r="B1248" s="267" t="s">
        <v>172</v>
      </c>
      <c r="C1248" s="268" t="s">
        <v>172</v>
      </c>
      <c r="D1248" s="98" t="s">
        <v>89</v>
      </c>
      <c r="E1248" s="54">
        <v>5000715784</v>
      </c>
      <c r="F1248" s="56">
        <v>24</v>
      </c>
      <c r="G1248" s="54" t="s">
        <v>26</v>
      </c>
      <c r="H1248" s="54" t="s">
        <v>84</v>
      </c>
      <c r="I1248" s="54">
        <v>20</v>
      </c>
      <c r="J1248" s="57">
        <v>1240</v>
      </c>
      <c r="K1248" s="57">
        <v>1090</v>
      </c>
      <c r="L1248" s="57">
        <v>970</v>
      </c>
      <c r="M1248" s="57">
        <v>840</v>
      </c>
      <c r="N1248" s="57">
        <v>800</v>
      </c>
      <c r="O1248" s="57">
        <v>660</v>
      </c>
      <c r="P1248" s="57">
        <v>570</v>
      </c>
      <c r="Q1248" s="57">
        <v>680</v>
      </c>
      <c r="R1248" s="57">
        <v>730</v>
      </c>
      <c r="S1248" s="57">
        <v>920</v>
      </c>
      <c r="T1248" s="57">
        <v>1000</v>
      </c>
      <c r="U1248" s="57">
        <v>1240</v>
      </c>
    </row>
    <row r="1249" spans="1:21" x14ac:dyDescent="0.2">
      <c r="A1249" s="266" t="s">
        <v>172</v>
      </c>
      <c r="B1249" s="267" t="s">
        <v>172</v>
      </c>
      <c r="C1249" s="268" t="s">
        <v>172</v>
      </c>
      <c r="D1249" s="98" t="s">
        <v>89</v>
      </c>
      <c r="E1249" s="54">
        <v>5000724041</v>
      </c>
      <c r="F1249" s="56">
        <v>24</v>
      </c>
      <c r="G1249" s="54" t="s">
        <v>19</v>
      </c>
      <c r="H1249" s="54" t="s">
        <v>84</v>
      </c>
      <c r="I1249" s="54">
        <v>20</v>
      </c>
      <c r="J1249" s="57">
        <v>882</v>
      </c>
      <c r="K1249" s="57">
        <v>674</v>
      </c>
      <c r="L1249" s="57">
        <v>596</v>
      </c>
      <c r="M1249" s="57">
        <v>561</v>
      </c>
      <c r="N1249" s="57">
        <v>552</v>
      </c>
      <c r="O1249" s="57">
        <v>571</v>
      </c>
      <c r="P1249" s="57">
        <v>646</v>
      </c>
      <c r="Q1249" s="57">
        <v>642</v>
      </c>
      <c r="R1249" s="57">
        <v>702</v>
      </c>
      <c r="S1249" s="57">
        <v>857.47799999999995</v>
      </c>
      <c r="T1249" s="57">
        <v>817.721</v>
      </c>
      <c r="U1249" s="57">
        <v>748.80499999999995</v>
      </c>
    </row>
    <row r="1250" spans="1:21" x14ac:dyDescent="0.2">
      <c r="A1250" s="266" t="s">
        <v>172</v>
      </c>
      <c r="B1250" s="267" t="s">
        <v>172</v>
      </c>
      <c r="C1250" s="268" t="s">
        <v>172</v>
      </c>
      <c r="D1250" s="98" t="s">
        <v>89</v>
      </c>
      <c r="E1250" s="54">
        <v>5000728363</v>
      </c>
      <c r="F1250" s="56">
        <v>24</v>
      </c>
      <c r="G1250" s="54" t="s">
        <v>19</v>
      </c>
      <c r="H1250" s="54" t="s">
        <v>84</v>
      </c>
      <c r="I1250" s="54">
        <v>20</v>
      </c>
      <c r="J1250" s="57">
        <v>480</v>
      </c>
      <c r="K1250" s="57">
        <v>399</v>
      </c>
      <c r="L1250" s="57">
        <v>374</v>
      </c>
      <c r="M1250" s="57">
        <v>322</v>
      </c>
      <c r="N1250" s="57">
        <v>304</v>
      </c>
      <c r="O1250" s="57">
        <v>249</v>
      </c>
      <c r="P1250" s="57">
        <v>223</v>
      </c>
      <c r="Q1250" s="57">
        <v>256</v>
      </c>
      <c r="R1250" s="57">
        <v>278</v>
      </c>
      <c r="S1250" s="57">
        <v>348</v>
      </c>
      <c r="T1250" s="57">
        <v>384</v>
      </c>
      <c r="U1250" s="57">
        <v>469</v>
      </c>
    </row>
    <row r="1251" spans="1:21" x14ac:dyDescent="0.2">
      <c r="A1251" s="266" t="s">
        <v>172</v>
      </c>
      <c r="B1251" s="267" t="s">
        <v>172</v>
      </c>
      <c r="C1251" s="268" t="s">
        <v>172</v>
      </c>
      <c r="D1251" s="98" t="s">
        <v>89</v>
      </c>
      <c r="E1251" s="54">
        <v>5000733583</v>
      </c>
      <c r="F1251" s="56">
        <v>24</v>
      </c>
      <c r="G1251" s="54" t="s">
        <v>26</v>
      </c>
      <c r="H1251" s="54" t="s">
        <v>84</v>
      </c>
      <c r="I1251" s="54">
        <v>20</v>
      </c>
      <c r="J1251" s="57">
        <v>460</v>
      </c>
      <c r="K1251" s="57">
        <v>470</v>
      </c>
      <c r="L1251" s="57">
        <v>460</v>
      </c>
      <c r="M1251" s="57">
        <v>430</v>
      </c>
      <c r="N1251" s="57">
        <v>470</v>
      </c>
      <c r="O1251" s="57">
        <v>420</v>
      </c>
      <c r="P1251" s="57">
        <v>380</v>
      </c>
      <c r="Q1251" s="57">
        <v>420</v>
      </c>
      <c r="R1251" s="57">
        <v>280</v>
      </c>
      <c r="S1251" s="57">
        <v>310</v>
      </c>
      <c r="T1251" s="57">
        <v>430</v>
      </c>
      <c r="U1251" s="57">
        <v>531</v>
      </c>
    </row>
    <row r="1252" spans="1:21" x14ac:dyDescent="0.2">
      <c r="A1252" s="266" t="s">
        <v>172</v>
      </c>
      <c r="B1252" s="267" t="s">
        <v>172</v>
      </c>
      <c r="C1252" s="268" t="s">
        <v>172</v>
      </c>
      <c r="D1252" s="98" t="s">
        <v>89</v>
      </c>
      <c r="E1252" s="54">
        <v>5000736927</v>
      </c>
      <c r="F1252" s="56">
        <v>24</v>
      </c>
      <c r="G1252" s="54" t="s">
        <v>26</v>
      </c>
      <c r="H1252" s="54" t="s">
        <v>84</v>
      </c>
      <c r="I1252" s="54">
        <v>20</v>
      </c>
      <c r="J1252" s="57">
        <v>3920</v>
      </c>
      <c r="K1252" s="57">
        <v>3760</v>
      </c>
      <c r="L1252" s="57">
        <v>3760</v>
      </c>
      <c r="M1252" s="57">
        <v>3560</v>
      </c>
      <c r="N1252" s="57">
        <v>6040</v>
      </c>
      <c r="O1252" s="57">
        <v>5360</v>
      </c>
      <c r="P1252" s="57">
        <v>3080</v>
      </c>
      <c r="Q1252" s="57">
        <v>7520</v>
      </c>
      <c r="R1252" s="57">
        <v>5040</v>
      </c>
      <c r="S1252" s="57">
        <v>6080</v>
      </c>
      <c r="T1252" s="57">
        <v>7600</v>
      </c>
      <c r="U1252" s="57">
        <v>8960</v>
      </c>
    </row>
    <row r="1253" spans="1:21" x14ac:dyDescent="0.2">
      <c r="A1253" s="266" t="s">
        <v>172</v>
      </c>
      <c r="B1253" s="267" t="s">
        <v>172</v>
      </c>
      <c r="C1253" s="268" t="s">
        <v>172</v>
      </c>
      <c r="D1253" s="98" t="s">
        <v>89</v>
      </c>
      <c r="E1253" s="54">
        <v>5000743634</v>
      </c>
      <c r="F1253" s="56">
        <v>24</v>
      </c>
      <c r="G1253" s="54" t="s">
        <v>26</v>
      </c>
      <c r="H1253" s="54" t="s">
        <v>84</v>
      </c>
      <c r="I1253" s="54">
        <v>20</v>
      </c>
      <c r="J1253" s="57">
        <v>1700</v>
      </c>
      <c r="K1253" s="57">
        <v>1570</v>
      </c>
      <c r="L1253" s="57">
        <v>1740</v>
      </c>
      <c r="M1253" s="57">
        <v>2480</v>
      </c>
      <c r="N1253" s="57">
        <v>10230</v>
      </c>
      <c r="O1253" s="57">
        <v>9540</v>
      </c>
      <c r="P1253" s="57">
        <v>10520</v>
      </c>
      <c r="Q1253" s="57">
        <v>13370</v>
      </c>
      <c r="R1253" s="57">
        <v>12470</v>
      </c>
      <c r="S1253" s="57">
        <v>10200</v>
      </c>
      <c r="T1253" s="57">
        <v>1650</v>
      </c>
      <c r="U1253" s="57">
        <v>1452</v>
      </c>
    </row>
    <row r="1254" spans="1:21" x14ac:dyDescent="0.2">
      <c r="A1254" s="266" t="s">
        <v>172</v>
      </c>
      <c r="B1254" s="267" t="s">
        <v>172</v>
      </c>
      <c r="C1254" s="268" t="s">
        <v>172</v>
      </c>
      <c r="D1254" s="98" t="s">
        <v>89</v>
      </c>
      <c r="E1254" s="54">
        <v>5000744397</v>
      </c>
      <c r="F1254" s="56">
        <v>24</v>
      </c>
      <c r="G1254" s="54" t="s">
        <v>26</v>
      </c>
      <c r="H1254" s="54" t="s">
        <v>84</v>
      </c>
      <c r="I1254" s="54">
        <v>20</v>
      </c>
      <c r="J1254" s="57">
        <v>7010</v>
      </c>
      <c r="K1254" s="57">
        <v>6390</v>
      </c>
      <c r="L1254" s="57">
        <v>6100</v>
      </c>
      <c r="M1254" s="57">
        <v>6270</v>
      </c>
      <c r="N1254" s="57">
        <v>5970</v>
      </c>
      <c r="O1254" s="57">
        <v>6230</v>
      </c>
      <c r="P1254" s="57">
        <v>8080</v>
      </c>
      <c r="Q1254" s="57">
        <v>7880</v>
      </c>
      <c r="R1254" s="57">
        <v>6660</v>
      </c>
      <c r="S1254" s="57">
        <v>5960</v>
      </c>
      <c r="T1254" s="57">
        <v>5980</v>
      </c>
      <c r="U1254" s="57">
        <v>7070</v>
      </c>
    </row>
    <row r="1255" spans="1:21" x14ac:dyDescent="0.2">
      <c r="A1255" s="266" t="s">
        <v>172</v>
      </c>
      <c r="B1255" s="267" t="s">
        <v>172</v>
      </c>
      <c r="C1255" s="268" t="s">
        <v>172</v>
      </c>
      <c r="D1255" s="98" t="s">
        <v>89</v>
      </c>
      <c r="E1255" s="54">
        <v>5000744809</v>
      </c>
      <c r="F1255" s="56">
        <v>24</v>
      </c>
      <c r="G1255" s="54" t="s">
        <v>26</v>
      </c>
      <c r="H1255" s="54" t="s">
        <v>84</v>
      </c>
      <c r="I1255" s="54">
        <v>20</v>
      </c>
      <c r="J1255" s="57">
        <v>2730</v>
      </c>
      <c r="K1255" s="57">
        <v>2430</v>
      </c>
      <c r="L1255" s="57">
        <v>2260</v>
      </c>
      <c r="M1255" s="57">
        <v>2600</v>
      </c>
      <c r="N1255" s="57">
        <v>3040</v>
      </c>
      <c r="O1255" s="57">
        <v>3780</v>
      </c>
      <c r="P1255" s="57">
        <v>5300</v>
      </c>
      <c r="Q1255" s="57">
        <v>5150</v>
      </c>
      <c r="R1255" s="57">
        <v>4020</v>
      </c>
      <c r="S1255" s="57">
        <v>2440</v>
      </c>
      <c r="T1255" s="57">
        <v>2240</v>
      </c>
      <c r="U1255" s="57">
        <v>2670</v>
      </c>
    </row>
    <row r="1256" spans="1:21" x14ac:dyDescent="0.2">
      <c r="A1256" s="266" t="s">
        <v>172</v>
      </c>
      <c r="B1256" s="267" t="s">
        <v>172</v>
      </c>
      <c r="C1256" s="268" t="s">
        <v>172</v>
      </c>
      <c r="D1256" s="98" t="s">
        <v>89</v>
      </c>
      <c r="E1256" s="54">
        <v>5000788786</v>
      </c>
      <c r="F1256" s="56">
        <v>24</v>
      </c>
      <c r="G1256" s="54" t="s">
        <v>26</v>
      </c>
      <c r="H1256" s="54" t="s">
        <v>84</v>
      </c>
      <c r="I1256" s="54">
        <v>20</v>
      </c>
      <c r="J1256" s="57">
        <v>70</v>
      </c>
      <c r="K1256" s="57">
        <v>70</v>
      </c>
      <c r="L1256" s="57">
        <v>70</v>
      </c>
      <c r="M1256" s="57">
        <v>80</v>
      </c>
      <c r="N1256" s="57">
        <v>70</v>
      </c>
      <c r="O1256" s="57">
        <v>70</v>
      </c>
      <c r="P1256" s="57">
        <v>70</v>
      </c>
      <c r="Q1256" s="57">
        <v>70</v>
      </c>
      <c r="R1256" s="57">
        <v>70</v>
      </c>
      <c r="S1256" s="57">
        <v>81</v>
      </c>
      <c r="T1256" s="57">
        <v>68</v>
      </c>
      <c r="U1256" s="57">
        <v>77</v>
      </c>
    </row>
    <row r="1257" spans="1:21" x14ac:dyDescent="0.2">
      <c r="A1257" s="266" t="s">
        <v>172</v>
      </c>
      <c r="B1257" s="267" t="s">
        <v>172</v>
      </c>
      <c r="C1257" s="268" t="s">
        <v>172</v>
      </c>
      <c r="D1257" s="98" t="s">
        <v>89</v>
      </c>
      <c r="E1257" s="54">
        <v>5000788946</v>
      </c>
      <c r="F1257" s="56">
        <v>24</v>
      </c>
      <c r="G1257" s="54" t="s">
        <v>26</v>
      </c>
      <c r="H1257" s="54" t="s">
        <v>84</v>
      </c>
      <c r="I1257" s="54">
        <v>20</v>
      </c>
      <c r="J1257" s="57">
        <v>1650</v>
      </c>
      <c r="K1257" s="57">
        <v>1270</v>
      </c>
      <c r="L1257" s="57">
        <v>1120</v>
      </c>
      <c r="M1257" s="57">
        <v>1050</v>
      </c>
      <c r="N1257" s="57">
        <v>830</v>
      </c>
      <c r="O1257" s="57">
        <v>760</v>
      </c>
      <c r="P1257" s="57">
        <v>820</v>
      </c>
      <c r="Q1257" s="57">
        <v>1100</v>
      </c>
      <c r="R1257" s="57">
        <v>1580</v>
      </c>
      <c r="S1257" s="57">
        <v>2212</v>
      </c>
      <c r="T1257" s="57">
        <v>2158</v>
      </c>
      <c r="U1257" s="57">
        <v>2482</v>
      </c>
    </row>
    <row r="1258" spans="1:21" x14ac:dyDescent="0.2">
      <c r="A1258" s="266" t="s">
        <v>172</v>
      </c>
      <c r="B1258" s="267" t="s">
        <v>172</v>
      </c>
      <c r="C1258" s="268" t="s">
        <v>172</v>
      </c>
      <c r="D1258" s="98" t="s">
        <v>89</v>
      </c>
      <c r="E1258" s="54">
        <v>5000791037</v>
      </c>
      <c r="F1258" s="56">
        <v>24</v>
      </c>
      <c r="G1258" s="54" t="s">
        <v>19</v>
      </c>
      <c r="H1258" s="54" t="s">
        <v>84</v>
      </c>
      <c r="I1258" s="54">
        <v>20</v>
      </c>
      <c r="J1258" s="57">
        <v>298</v>
      </c>
      <c r="K1258" s="57">
        <v>236</v>
      </c>
      <c r="L1258" s="57">
        <v>207</v>
      </c>
      <c r="M1258" s="57">
        <v>196</v>
      </c>
      <c r="N1258" s="57">
        <v>157</v>
      </c>
      <c r="O1258" s="57">
        <v>145</v>
      </c>
      <c r="P1258" s="57">
        <v>157</v>
      </c>
      <c r="Q1258" s="57">
        <v>167</v>
      </c>
      <c r="R1258" s="57">
        <v>190</v>
      </c>
      <c r="S1258" s="57">
        <v>242</v>
      </c>
      <c r="T1258" s="57">
        <v>245</v>
      </c>
      <c r="U1258" s="57">
        <v>303</v>
      </c>
    </row>
    <row r="1259" spans="1:21" x14ac:dyDescent="0.2">
      <c r="A1259" s="266" t="s">
        <v>172</v>
      </c>
      <c r="B1259" s="267" t="s">
        <v>172</v>
      </c>
      <c r="C1259" s="268" t="s">
        <v>172</v>
      </c>
      <c r="D1259" s="98" t="s">
        <v>89</v>
      </c>
      <c r="E1259" s="54">
        <v>5000792091</v>
      </c>
      <c r="F1259" s="56">
        <v>24</v>
      </c>
      <c r="G1259" s="54" t="s">
        <v>26</v>
      </c>
      <c r="H1259" s="54" t="s">
        <v>84</v>
      </c>
      <c r="I1259" s="54">
        <v>20</v>
      </c>
      <c r="J1259" s="57">
        <v>2515</v>
      </c>
      <c r="K1259" s="57">
        <v>2150</v>
      </c>
      <c r="L1259" s="57">
        <v>1914</v>
      </c>
      <c r="M1259" s="57">
        <v>1840</v>
      </c>
      <c r="N1259" s="57">
        <v>1326</v>
      </c>
      <c r="O1259" s="57">
        <v>1618</v>
      </c>
      <c r="P1259" s="57">
        <v>1288</v>
      </c>
      <c r="Q1259" s="57">
        <v>1639</v>
      </c>
      <c r="R1259" s="57">
        <v>2089.0970000000002</v>
      </c>
      <c r="S1259" s="57">
        <v>1985.903</v>
      </c>
      <c r="T1259" s="57">
        <v>2257</v>
      </c>
      <c r="U1259" s="57">
        <v>2738</v>
      </c>
    </row>
    <row r="1260" spans="1:21" x14ac:dyDescent="0.2">
      <c r="A1260" s="266" t="s">
        <v>172</v>
      </c>
      <c r="B1260" s="267" t="s">
        <v>172</v>
      </c>
      <c r="C1260" s="268" t="s">
        <v>172</v>
      </c>
      <c r="D1260" s="98" t="s">
        <v>89</v>
      </c>
      <c r="E1260" s="54">
        <v>5000819303</v>
      </c>
      <c r="F1260" s="56">
        <v>24</v>
      </c>
      <c r="G1260" s="54" t="s">
        <v>26</v>
      </c>
      <c r="H1260" s="54" t="s">
        <v>84</v>
      </c>
      <c r="I1260" s="54">
        <v>20</v>
      </c>
      <c r="J1260" s="57">
        <v>679</v>
      </c>
      <c r="K1260" s="57">
        <v>580</v>
      </c>
      <c r="L1260" s="57">
        <v>545</v>
      </c>
      <c r="M1260" s="57">
        <v>472</v>
      </c>
      <c r="N1260" s="57">
        <v>447.88499999999999</v>
      </c>
      <c r="O1260" s="57">
        <v>355.11500000000001</v>
      </c>
      <c r="P1260" s="57">
        <v>320</v>
      </c>
      <c r="Q1260" s="57">
        <v>361</v>
      </c>
      <c r="R1260" s="57">
        <v>403</v>
      </c>
      <c r="S1260" s="57">
        <v>501</v>
      </c>
      <c r="T1260" s="57">
        <v>551</v>
      </c>
      <c r="U1260" s="57">
        <v>694</v>
      </c>
    </row>
    <row r="1261" spans="1:21" x14ac:dyDescent="0.2">
      <c r="A1261" s="266" t="s">
        <v>172</v>
      </c>
      <c r="B1261" s="267" t="s">
        <v>172</v>
      </c>
      <c r="C1261" s="268" t="s">
        <v>172</v>
      </c>
      <c r="D1261" s="98" t="s">
        <v>89</v>
      </c>
      <c r="E1261" s="54">
        <v>5000825871</v>
      </c>
      <c r="F1261" s="56">
        <v>24</v>
      </c>
      <c r="G1261" s="54" t="s">
        <v>19</v>
      </c>
      <c r="H1261" s="54" t="s">
        <v>84</v>
      </c>
      <c r="I1261" s="54">
        <v>20</v>
      </c>
      <c r="J1261" s="57">
        <v>1329</v>
      </c>
      <c r="K1261" s="57">
        <v>1128</v>
      </c>
      <c r="L1261" s="57">
        <v>1023</v>
      </c>
      <c r="M1261" s="57">
        <v>900</v>
      </c>
      <c r="N1261" s="57">
        <v>849</v>
      </c>
      <c r="O1261" s="57">
        <v>694</v>
      </c>
      <c r="P1261" s="57">
        <v>635</v>
      </c>
      <c r="Q1261" s="57">
        <v>740.79300000000001</v>
      </c>
      <c r="R1261" s="57">
        <v>798.20699999999999</v>
      </c>
      <c r="S1261" s="57">
        <v>986</v>
      </c>
      <c r="T1261" s="57">
        <v>1095</v>
      </c>
      <c r="U1261" s="57">
        <v>1336</v>
      </c>
    </row>
    <row r="1262" spans="1:21" x14ac:dyDescent="0.2">
      <c r="A1262" s="266" t="s">
        <v>172</v>
      </c>
      <c r="B1262" s="267" t="s">
        <v>172</v>
      </c>
      <c r="C1262" s="268" t="s">
        <v>172</v>
      </c>
      <c r="D1262" s="98" t="s">
        <v>89</v>
      </c>
      <c r="E1262" s="54">
        <v>5000849789</v>
      </c>
      <c r="F1262" s="56">
        <v>24</v>
      </c>
      <c r="G1262" s="54" t="s">
        <v>26</v>
      </c>
      <c r="H1262" s="54" t="s">
        <v>84</v>
      </c>
      <c r="I1262" s="54">
        <v>20</v>
      </c>
      <c r="J1262" s="57">
        <v>550</v>
      </c>
      <c r="K1262" s="57">
        <v>470</v>
      </c>
      <c r="L1262" s="57">
        <v>460</v>
      </c>
      <c r="M1262" s="57">
        <v>440</v>
      </c>
      <c r="N1262" s="57">
        <v>470</v>
      </c>
      <c r="O1262" s="57">
        <v>420</v>
      </c>
      <c r="P1262" s="57">
        <v>250</v>
      </c>
      <c r="Q1262" s="57">
        <v>300</v>
      </c>
      <c r="R1262" s="57">
        <v>280</v>
      </c>
      <c r="S1262" s="57">
        <v>330</v>
      </c>
      <c r="T1262" s="57">
        <v>430</v>
      </c>
      <c r="U1262" s="57">
        <v>550</v>
      </c>
    </row>
    <row r="1263" spans="1:21" x14ac:dyDescent="0.2">
      <c r="A1263" s="266" t="s">
        <v>172</v>
      </c>
      <c r="B1263" s="267" t="s">
        <v>172</v>
      </c>
      <c r="C1263" s="268" t="s">
        <v>172</v>
      </c>
      <c r="D1263" s="98" t="s">
        <v>89</v>
      </c>
      <c r="E1263" s="54">
        <v>5000877989</v>
      </c>
      <c r="F1263" s="56">
        <v>24</v>
      </c>
      <c r="G1263" s="54" t="s">
        <v>19</v>
      </c>
      <c r="H1263" s="54" t="s">
        <v>84</v>
      </c>
      <c r="I1263" s="54">
        <v>20</v>
      </c>
      <c r="J1263" s="57">
        <v>500</v>
      </c>
      <c r="K1263" s="57">
        <v>400</v>
      </c>
      <c r="L1263" s="57">
        <v>340</v>
      </c>
      <c r="M1263" s="57">
        <v>340</v>
      </c>
      <c r="N1263" s="57">
        <v>300</v>
      </c>
      <c r="O1263" s="57">
        <v>330</v>
      </c>
      <c r="P1263" s="57">
        <v>360</v>
      </c>
      <c r="Q1263" s="57">
        <v>360</v>
      </c>
      <c r="R1263" s="57">
        <v>410</v>
      </c>
      <c r="S1263" s="57">
        <v>531</v>
      </c>
      <c r="T1263" s="57">
        <v>499</v>
      </c>
      <c r="U1263" s="57">
        <v>579</v>
      </c>
    </row>
    <row r="1264" spans="1:21" x14ac:dyDescent="0.2">
      <c r="A1264" s="266" t="s">
        <v>172</v>
      </c>
      <c r="B1264" s="267" t="s">
        <v>172</v>
      </c>
      <c r="C1264" s="268" t="s">
        <v>172</v>
      </c>
      <c r="D1264" s="98" t="s">
        <v>89</v>
      </c>
      <c r="E1264" s="54">
        <v>5000878255</v>
      </c>
      <c r="F1264" s="56">
        <v>24</v>
      </c>
      <c r="G1264" s="54" t="s">
        <v>26</v>
      </c>
      <c r="H1264" s="54" t="s">
        <v>84</v>
      </c>
      <c r="I1264" s="54">
        <v>20</v>
      </c>
      <c r="J1264" s="57">
        <v>730</v>
      </c>
      <c r="K1264" s="57">
        <v>568</v>
      </c>
      <c r="L1264" s="57">
        <v>499</v>
      </c>
      <c r="M1264" s="57">
        <v>479</v>
      </c>
      <c r="N1264" s="57">
        <v>379</v>
      </c>
      <c r="O1264" s="57">
        <v>354</v>
      </c>
      <c r="P1264" s="57">
        <v>390</v>
      </c>
      <c r="Q1264" s="57">
        <v>417</v>
      </c>
      <c r="R1264" s="57">
        <v>481</v>
      </c>
      <c r="S1264" s="57">
        <v>595</v>
      </c>
      <c r="T1264" s="57">
        <v>595</v>
      </c>
      <c r="U1264" s="57">
        <v>699</v>
      </c>
    </row>
    <row r="1265" spans="1:21" x14ac:dyDescent="0.2">
      <c r="A1265" s="266" t="s">
        <v>172</v>
      </c>
      <c r="B1265" s="267" t="s">
        <v>172</v>
      </c>
      <c r="C1265" s="268" t="s">
        <v>172</v>
      </c>
      <c r="D1265" s="98" t="s">
        <v>89</v>
      </c>
      <c r="E1265" s="54">
        <v>5000895556</v>
      </c>
      <c r="F1265" s="56">
        <v>24</v>
      </c>
      <c r="G1265" s="54" t="s">
        <v>19</v>
      </c>
      <c r="H1265" s="54" t="s">
        <v>84</v>
      </c>
      <c r="I1265" s="54">
        <v>20</v>
      </c>
      <c r="J1265" s="57">
        <v>721</v>
      </c>
      <c r="K1265" s="57">
        <v>570</v>
      </c>
      <c r="L1265" s="57">
        <v>502</v>
      </c>
      <c r="M1265" s="57">
        <v>475</v>
      </c>
      <c r="N1265" s="57">
        <v>378</v>
      </c>
      <c r="O1265" s="57">
        <v>354</v>
      </c>
      <c r="P1265" s="57">
        <v>380</v>
      </c>
      <c r="Q1265" s="57">
        <v>404</v>
      </c>
      <c r="R1265" s="57">
        <v>456</v>
      </c>
      <c r="S1265" s="57">
        <v>592</v>
      </c>
      <c r="T1265" s="57">
        <v>596</v>
      </c>
      <c r="U1265" s="57">
        <v>737</v>
      </c>
    </row>
    <row r="1266" spans="1:21" x14ac:dyDescent="0.2">
      <c r="A1266" s="266" t="s">
        <v>172</v>
      </c>
      <c r="B1266" s="267" t="s">
        <v>172</v>
      </c>
      <c r="C1266" s="268" t="s">
        <v>172</v>
      </c>
      <c r="D1266" s="98" t="s">
        <v>89</v>
      </c>
      <c r="E1266" s="54">
        <v>5000911943</v>
      </c>
      <c r="F1266" s="56">
        <v>24</v>
      </c>
      <c r="G1266" s="54" t="s">
        <v>26</v>
      </c>
      <c r="H1266" s="54" t="s">
        <v>84</v>
      </c>
      <c r="I1266" s="54">
        <v>20</v>
      </c>
      <c r="J1266" s="57">
        <v>273</v>
      </c>
      <c r="K1266" s="57">
        <v>249</v>
      </c>
      <c r="L1266" s="57">
        <v>241</v>
      </c>
      <c r="M1266" s="57">
        <v>226</v>
      </c>
      <c r="N1266" s="57">
        <v>204</v>
      </c>
      <c r="O1266" s="57">
        <v>169</v>
      </c>
      <c r="P1266" s="57">
        <v>133</v>
      </c>
      <c r="Q1266" s="57">
        <v>143</v>
      </c>
      <c r="R1266" s="57">
        <v>147</v>
      </c>
      <c r="S1266" s="57">
        <v>197</v>
      </c>
      <c r="T1266" s="57">
        <v>249</v>
      </c>
      <c r="U1266" s="57">
        <v>293</v>
      </c>
    </row>
    <row r="1267" spans="1:21" x14ac:dyDescent="0.2">
      <c r="A1267" s="266" t="s">
        <v>172</v>
      </c>
      <c r="B1267" s="267" t="s">
        <v>172</v>
      </c>
      <c r="C1267" s="268" t="s">
        <v>172</v>
      </c>
      <c r="D1267" s="98" t="s">
        <v>89</v>
      </c>
      <c r="E1267" s="54">
        <v>5000928258</v>
      </c>
      <c r="F1267" s="56">
        <v>24</v>
      </c>
      <c r="G1267" s="54" t="s">
        <v>26</v>
      </c>
      <c r="H1267" s="54" t="s">
        <v>84</v>
      </c>
      <c r="I1267" s="54">
        <v>20</v>
      </c>
      <c r="J1267" s="57">
        <v>432</v>
      </c>
      <c r="K1267" s="57">
        <v>375</v>
      </c>
      <c r="L1267" s="57">
        <v>337</v>
      </c>
      <c r="M1267" s="57">
        <v>294</v>
      </c>
      <c r="N1267" s="57">
        <v>278</v>
      </c>
      <c r="O1267" s="57">
        <v>229</v>
      </c>
      <c r="P1267" s="57">
        <v>197</v>
      </c>
      <c r="Q1267" s="57">
        <v>233</v>
      </c>
      <c r="R1267" s="57">
        <v>253</v>
      </c>
      <c r="S1267" s="57">
        <v>317</v>
      </c>
      <c r="T1267" s="57">
        <v>348</v>
      </c>
      <c r="U1267" s="57">
        <v>429</v>
      </c>
    </row>
    <row r="1268" spans="1:21" x14ac:dyDescent="0.2">
      <c r="A1268" s="266" t="s">
        <v>172</v>
      </c>
      <c r="B1268" s="267" t="s">
        <v>172</v>
      </c>
      <c r="C1268" s="268" t="s">
        <v>172</v>
      </c>
      <c r="D1268" s="98" t="s">
        <v>89</v>
      </c>
      <c r="E1268" s="54">
        <v>5000929722</v>
      </c>
      <c r="F1268" s="56">
        <v>24</v>
      </c>
      <c r="G1268" s="54" t="s">
        <v>26</v>
      </c>
      <c r="H1268" s="54" t="s">
        <v>84</v>
      </c>
      <c r="I1268" s="54">
        <v>20</v>
      </c>
      <c r="J1268" s="57">
        <v>55</v>
      </c>
      <c r="K1268" s="57">
        <v>45</v>
      </c>
      <c r="L1268" s="57">
        <v>38</v>
      </c>
      <c r="M1268" s="57">
        <v>37</v>
      </c>
      <c r="N1268" s="57">
        <v>29</v>
      </c>
      <c r="O1268" s="57">
        <v>27</v>
      </c>
      <c r="P1268" s="57">
        <v>29</v>
      </c>
      <c r="Q1268" s="57">
        <v>31</v>
      </c>
      <c r="R1268" s="57">
        <v>37</v>
      </c>
      <c r="S1268" s="57">
        <v>45</v>
      </c>
      <c r="T1268" s="57">
        <v>47</v>
      </c>
      <c r="U1268" s="57">
        <v>57</v>
      </c>
    </row>
    <row r="1269" spans="1:21" x14ac:dyDescent="0.2">
      <c r="A1269" s="266" t="s">
        <v>172</v>
      </c>
      <c r="B1269" s="267" t="s">
        <v>172</v>
      </c>
      <c r="C1269" s="268" t="s">
        <v>172</v>
      </c>
      <c r="D1269" s="98" t="s">
        <v>89</v>
      </c>
      <c r="E1269" s="54">
        <v>5000948547</v>
      </c>
      <c r="F1269" s="56">
        <v>24</v>
      </c>
      <c r="G1269" s="54" t="s">
        <v>26</v>
      </c>
      <c r="H1269" s="54" t="s">
        <v>84</v>
      </c>
      <c r="I1269" s="54">
        <v>20</v>
      </c>
      <c r="J1269" s="57">
        <v>1618</v>
      </c>
      <c r="K1269" s="57">
        <v>1430</v>
      </c>
      <c r="L1269" s="57">
        <v>1300</v>
      </c>
      <c r="M1269" s="57">
        <v>1155</v>
      </c>
      <c r="N1269" s="57">
        <v>1108</v>
      </c>
      <c r="O1269" s="57">
        <v>902</v>
      </c>
      <c r="P1269" s="57">
        <v>805</v>
      </c>
      <c r="Q1269" s="57">
        <v>944</v>
      </c>
      <c r="R1269" s="57">
        <v>1019</v>
      </c>
      <c r="S1269" s="57">
        <v>1179</v>
      </c>
      <c r="T1269" s="57">
        <v>1254</v>
      </c>
      <c r="U1269" s="57">
        <v>1575</v>
      </c>
    </row>
    <row r="1270" spans="1:21" x14ac:dyDescent="0.2">
      <c r="A1270" s="266" t="s">
        <v>172</v>
      </c>
      <c r="B1270" s="267" t="s">
        <v>172</v>
      </c>
      <c r="C1270" s="268" t="s">
        <v>172</v>
      </c>
      <c r="D1270" s="98" t="s">
        <v>89</v>
      </c>
      <c r="E1270" s="54">
        <v>5000968572</v>
      </c>
      <c r="F1270" s="56">
        <v>24</v>
      </c>
      <c r="G1270" s="54" t="s">
        <v>19</v>
      </c>
      <c r="H1270" s="54" t="s">
        <v>84</v>
      </c>
      <c r="I1270" s="54">
        <v>20</v>
      </c>
      <c r="J1270" s="57">
        <v>150</v>
      </c>
      <c r="K1270" s="57">
        <v>120</v>
      </c>
      <c r="L1270" s="57">
        <v>110</v>
      </c>
      <c r="M1270" s="57">
        <v>100</v>
      </c>
      <c r="N1270" s="57">
        <v>80</v>
      </c>
      <c r="O1270" s="57">
        <v>70</v>
      </c>
      <c r="P1270" s="57">
        <v>90</v>
      </c>
      <c r="Q1270" s="57">
        <v>80</v>
      </c>
      <c r="R1270" s="57">
        <v>100</v>
      </c>
      <c r="S1270" s="57">
        <v>128</v>
      </c>
      <c r="T1270" s="57">
        <v>126</v>
      </c>
      <c r="U1270" s="57">
        <v>155</v>
      </c>
    </row>
    <row r="1271" spans="1:21" x14ac:dyDescent="0.2">
      <c r="A1271" s="266" t="s">
        <v>172</v>
      </c>
      <c r="B1271" s="267" t="s">
        <v>172</v>
      </c>
      <c r="C1271" s="268" t="s">
        <v>172</v>
      </c>
      <c r="D1271" s="98" t="s">
        <v>89</v>
      </c>
      <c r="E1271" s="54">
        <v>5000993574</v>
      </c>
      <c r="F1271" s="56">
        <v>24</v>
      </c>
      <c r="G1271" s="54" t="s">
        <v>26</v>
      </c>
      <c r="H1271" s="54" t="s">
        <v>84</v>
      </c>
      <c r="I1271" s="54">
        <v>20</v>
      </c>
      <c r="J1271" s="57">
        <v>1160</v>
      </c>
      <c r="K1271" s="57">
        <v>1420</v>
      </c>
      <c r="L1271" s="57">
        <v>1940</v>
      </c>
      <c r="M1271" s="57">
        <v>2420</v>
      </c>
      <c r="N1271" s="57">
        <v>2400</v>
      </c>
      <c r="O1271" s="57">
        <v>1300</v>
      </c>
      <c r="P1271" s="57">
        <v>980</v>
      </c>
      <c r="Q1271" s="57">
        <v>930</v>
      </c>
      <c r="R1271" s="57">
        <v>1090</v>
      </c>
      <c r="S1271" s="57">
        <v>1253</v>
      </c>
      <c r="T1271" s="57">
        <v>1340</v>
      </c>
      <c r="U1271" s="57">
        <v>1641</v>
      </c>
    </row>
    <row r="1272" spans="1:21" x14ac:dyDescent="0.2">
      <c r="A1272" s="266" t="s">
        <v>172</v>
      </c>
      <c r="B1272" s="267" t="s">
        <v>172</v>
      </c>
      <c r="C1272" s="268" t="s">
        <v>172</v>
      </c>
      <c r="D1272" s="98" t="s">
        <v>89</v>
      </c>
      <c r="E1272" s="54">
        <v>5001000131</v>
      </c>
      <c r="F1272" s="56">
        <v>24</v>
      </c>
      <c r="G1272" s="54" t="s">
        <v>26</v>
      </c>
      <c r="H1272" s="54" t="s">
        <v>84</v>
      </c>
      <c r="I1272" s="54">
        <v>20</v>
      </c>
      <c r="J1272" s="57">
        <v>2010</v>
      </c>
      <c r="K1272" s="57">
        <v>1580</v>
      </c>
      <c r="L1272" s="57">
        <v>1390</v>
      </c>
      <c r="M1272" s="57">
        <v>1310</v>
      </c>
      <c r="N1272" s="57">
        <v>1050</v>
      </c>
      <c r="O1272" s="57">
        <v>970</v>
      </c>
      <c r="P1272" s="57">
        <v>1040</v>
      </c>
      <c r="Q1272" s="57">
        <v>1120</v>
      </c>
      <c r="R1272" s="57">
        <v>1280</v>
      </c>
      <c r="S1272" s="57">
        <v>1632</v>
      </c>
      <c r="T1272" s="57">
        <v>1658</v>
      </c>
      <c r="U1272" s="57">
        <v>2054</v>
      </c>
    </row>
    <row r="1273" spans="1:21" x14ac:dyDescent="0.2">
      <c r="A1273" s="266" t="s">
        <v>172</v>
      </c>
      <c r="B1273" s="267" t="s">
        <v>172</v>
      </c>
      <c r="C1273" s="268" t="s">
        <v>172</v>
      </c>
      <c r="D1273" s="98" t="s">
        <v>89</v>
      </c>
      <c r="E1273" s="54">
        <v>5001028963</v>
      </c>
      <c r="F1273" s="56">
        <v>24</v>
      </c>
      <c r="G1273" s="54" t="s">
        <v>19</v>
      </c>
      <c r="H1273" s="54" t="s">
        <v>84</v>
      </c>
      <c r="I1273" s="54">
        <v>20</v>
      </c>
      <c r="J1273" s="57">
        <v>1450</v>
      </c>
      <c r="K1273" s="57">
        <v>1240</v>
      </c>
      <c r="L1273" s="57">
        <v>1130</v>
      </c>
      <c r="M1273" s="57">
        <v>990</v>
      </c>
      <c r="N1273" s="57">
        <v>930</v>
      </c>
      <c r="O1273" s="57">
        <v>780</v>
      </c>
      <c r="P1273" s="57">
        <v>740</v>
      </c>
      <c r="Q1273" s="57">
        <v>880</v>
      </c>
      <c r="R1273" s="57">
        <v>870</v>
      </c>
      <c r="S1273" s="57">
        <v>1040</v>
      </c>
      <c r="T1273" s="57">
        <v>1150</v>
      </c>
      <c r="U1273" s="57">
        <v>1428</v>
      </c>
    </row>
    <row r="1274" spans="1:21" x14ac:dyDescent="0.2">
      <c r="A1274" s="266" t="s">
        <v>172</v>
      </c>
      <c r="B1274" s="267" t="s">
        <v>172</v>
      </c>
      <c r="C1274" s="268" t="s">
        <v>172</v>
      </c>
      <c r="D1274" s="98" t="s">
        <v>89</v>
      </c>
      <c r="E1274" s="54">
        <v>5001033361</v>
      </c>
      <c r="F1274" s="56">
        <v>24</v>
      </c>
      <c r="G1274" s="54" t="s">
        <v>19</v>
      </c>
      <c r="H1274" s="54" t="s">
        <v>84</v>
      </c>
      <c r="I1274" s="54">
        <v>20</v>
      </c>
      <c r="J1274" s="57">
        <v>925</v>
      </c>
      <c r="K1274" s="57">
        <v>739</v>
      </c>
      <c r="L1274" s="57">
        <v>629</v>
      </c>
      <c r="M1274" s="57">
        <v>589</v>
      </c>
      <c r="N1274" s="57">
        <v>496</v>
      </c>
      <c r="O1274" s="57">
        <v>492</v>
      </c>
      <c r="P1274" s="57">
        <v>514</v>
      </c>
      <c r="Q1274" s="57">
        <v>511</v>
      </c>
      <c r="R1274" s="57">
        <v>577</v>
      </c>
      <c r="S1274" s="57">
        <v>771</v>
      </c>
      <c r="T1274" s="57">
        <v>827</v>
      </c>
      <c r="U1274" s="57">
        <v>999</v>
      </c>
    </row>
    <row r="1275" spans="1:21" x14ac:dyDescent="0.2">
      <c r="A1275" s="266" t="s">
        <v>172</v>
      </c>
      <c r="B1275" s="267" t="s">
        <v>172</v>
      </c>
      <c r="C1275" s="268" t="s">
        <v>172</v>
      </c>
      <c r="D1275" s="98" t="s">
        <v>89</v>
      </c>
      <c r="E1275" s="54">
        <v>5001093212</v>
      </c>
      <c r="F1275" s="56">
        <v>24</v>
      </c>
      <c r="G1275" s="54" t="s">
        <v>26</v>
      </c>
      <c r="H1275" s="54" t="s">
        <v>84</v>
      </c>
      <c r="I1275" s="54">
        <v>20</v>
      </c>
      <c r="J1275" s="57">
        <v>60</v>
      </c>
      <c r="K1275" s="57">
        <v>50</v>
      </c>
      <c r="L1275" s="57">
        <v>40</v>
      </c>
      <c r="M1275" s="57">
        <v>40</v>
      </c>
      <c r="N1275" s="57">
        <v>30</v>
      </c>
      <c r="O1275" s="57">
        <v>40</v>
      </c>
      <c r="P1275" s="57">
        <v>20</v>
      </c>
      <c r="Q1275" s="57">
        <v>40</v>
      </c>
      <c r="R1275" s="57">
        <v>30</v>
      </c>
      <c r="S1275" s="57">
        <v>49</v>
      </c>
      <c r="T1275" s="57">
        <v>47</v>
      </c>
      <c r="U1275" s="57">
        <v>56</v>
      </c>
    </row>
    <row r="1276" spans="1:21" x14ac:dyDescent="0.2">
      <c r="A1276" s="266" t="s">
        <v>172</v>
      </c>
      <c r="B1276" s="267" t="s">
        <v>172</v>
      </c>
      <c r="C1276" s="268" t="s">
        <v>172</v>
      </c>
      <c r="D1276" s="98" t="s">
        <v>89</v>
      </c>
      <c r="E1276" s="54">
        <v>5001105516</v>
      </c>
      <c r="F1276" s="56">
        <v>24</v>
      </c>
      <c r="G1276" s="54" t="s">
        <v>26</v>
      </c>
      <c r="H1276" s="54" t="s">
        <v>84</v>
      </c>
      <c r="I1276" s="54">
        <v>20</v>
      </c>
      <c r="J1276" s="57">
        <v>384</v>
      </c>
      <c r="K1276" s="57">
        <v>379</v>
      </c>
      <c r="L1276" s="57">
        <v>344</v>
      </c>
      <c r="M1276" s="57">
        <v>345</v>
      </c>
      <c r="N1276" s="57">
        <v>354</v>
      </c>
      <c r="O1276" s="57">
        <v>316</v>
      </c>
      <c r="P1276" s="57">
        <v>298</v>
      </c>
      <c r="Q1276" s="57">
        <v>323</v>
      </c>
      <c r="R1276" s="57">
        <v>306</v>
      </c>
      <c r="S1276" s="57">
        <v>335</v>
      </c>
      <c r="T1276" s="57">
        <v>325</v>
      </c>
      <c r="U1276" s="57">
        <v>370</v>
      </c>
    </row>
    <row r="1277" spans="1:21" x14ac:dyDescent="0.2">
      <c r="A1277" s="266" t="s">
        <v>172</v>
      </c>
      <c r="B1277" s="267" t="s">
        <v>172</v>
      </c>
      <c r="C1277" s="268" t="s">
        <v>172</v>
      </c>
      <c r="D1277" s="98" t="s">
        <v>89</v>
      </c>
      <c r="E1277" s="54">
        <v>5001108043</v>
      </c>
      <c r="F1277" s="56">
        <v>24</v>
      </c>
      <c r="G1277" s="54" t="s">
        <v>26</v>
      </c>
      <c r="H1277" s="54" t="s">
        <v>84</v>
      </c>
      <c r="I1277" s="54">
        <v>20</v>
      </c>
      <c r="J1277" s="57">
        <v>130</v>
      </c>
      <c r="K1277" s="57">
        <v>100</v>
      </c>
      <c r="L1277" s="57">
        <v>90</v>
      </c>
      <c r="M1277" s="57">
        <v>80</v>
      </c>
      <c r="N1277" s="57">
        <v>70</v>
      </c>
      <c r="O1277" s="57">
        <v>60</v>
      </c>
      <c r="P1277" s="57">
        <v>60</v>
      </c>
      <c r="Q1277" s="57">
        <v>70</v>
      </c>
      <c r="R1277" s="57">
        <v>60</v>
      </c>
      <c r="S1277" s="57">
        <v>90</v>
      </c>
      <c r="T1277" s="57">
        <v>90</v>
      </c>
      <c r="U1277" s="57">
        <v>131</v>
      </c>
    </row>
    <row r="1278" spans="1:21" x14ac:dyDescent="0.2">
      <c r="A1278" s="266" t="s">
        <v>172</v>
      </c>
      <c r="B1278" s="267" t="s">
        <v>172</v>
      </c>
      <c r="C1278" s="268" t="s">
        <v>172</v>
      </c>
      <c r="D1278" s="98" t="s">
        <v>89</v>
      </c>
      <c r="E1278" s="54">
        <v>5001134059</v>
      </c>
      <c r="F1278" s="56">
        <v>24</v>
      </c>
      <c r="G1278" s="54" t="s">
        <v>26</v>
      </c>
      <c r="H1278" s="54" t="s">
        <v>84</v>
      </c>
      <c r="I1278" s="54">
        <v>20</v>
      </c>
      <c r="J1278" s="57">
        <v>680</v>
      </c>
      <c r="K1278" s="57">
        <v>542</v>
      </c>
      <c r="L1278" s="57">
        <v>473</v>
      </c>
      <c r="M1278" s="57">
        <v>440</v>
      </c>
      <c r="N1278" s="57">
        <v>355</v>
      </c>
      <c r="O1278" s="57">
        <v>320</v>
      </c>
      <c r="P1278" s="57">
        <v>259</v>
      </c>
      <c r="Q1278" s="57">
        <v>254</v>
      </c>
      <c r="R1278" s="57">
        <v>287</v>
      </c>
      <c r="S1278" s="57">
        <v>375</v>
      </c>
      <c r="T1278" s="57">
        <v>423</v>
      </c>
      <c r="U1278" s="57">
        <v>670</v>
      </c>
    </row>
    <row r="1279" spans="1:21" x14ac:dyDescent="0.2">
      <c r="A1279" s="266" t="s">
        <v>172</v>
      </c>
      <c r="B1279" s="267" t="s">
        <v>172</v>
      </c>
      <c r="C1279" s="268" t="s">
        <v>172</v>
      </c>
      <c r="D1279" s="98" t="s">
        <v>89</v>
      </c>
      <c r="E1279" s="54">
        <v>5001143641</v>
      </c>
      <c r="F1279" s="56">
        <v>24</v>
      </c>
      <c r="G1279" s="54" t="s">
        <v>26</v>
      </c>
      <c r="H1279" s="54" t="s">
        <v>84</v>
      </c>
      <c r="I1279" s="54">
        <v>20</v>
      </c>
      <c r="J1279" s="57">
        <v>240</v>
      </c>
      <c r="K1279" s="57">
        <v>200</v>
      </c>
      <c r="L1279" s="57">
        <v>230</v>
      </c>
      <c r="M1279" s="57">
        <v>190</v>
      </c>
      <c r="N1279" s="57">
        <v>160</v>
      </c>
      <c r="O1279" s="57">
        <v>130</v>
      </c>
      <c r="P1279" s="57">
        <v>120</v>
      </c>
      <c r="Q1279" s="57">
        <v>130</v>
      </c>
      <c r="R1279" s="57">
        <v>120</v>
      </c>
      <c r="S1279" s="57">
        <v>140</v>
      </c>
      <c r="T1279" s="57">
        <v>140</v>
      </c>
      <c r="U1279" s="57">
        <v>210</v>
      </c>
    </row>
    <row r="1280" spans="1:21" x14ac:dyDescent="0.2">
      <c r="A1280" s="266" t="s">
        <v>172</v>
      </c>
      <c r="B1280" s="267" t="s">
        <v>172</v>
      </c>
      <c r="C1280" s="268" t="s">
        <v>172</v>
      </c>
      <c r="D1280" s="98" t="s">
        <v>89</v>
      </c>
      <c r="E1280" s="54">
        <v>5001144920</v>
      </c>
      <c r="F1280" s="56">
        <v>24</v>
      </c>
      <c r="G1280" s="54" t="s">
        <v>19</v>
      </c>
      <c r="H1280" s="54" t="s">
        <v>84</v>
      </c>
      <c r="I1280" s="54">
        <v>20</v>
      </c>
      <c r="J1280" s="57">
        <v>40</v>
      </c>
      <c r="K1280" s="57">
        <v>34</v>
      </c>
      <c r="L1280" s="57">
        <v>30</v>
      </c>
      <c r="M1280" s="57">
        <v>26</v>
      </c>
      <c r="N1280" s="57">
        <v>25</v>
      </c>
      <c r="O1280" s="57">
        <v>22</v>
      </c>
      <c r="P1280" s="57">
        <v>19</v>
      </c>
      <c r="Q1280" s="57">
        <v>22</v>
      </c>
      <c r="R1280" s="57">
        <v>24</v>
      </c>
      <c r="S1280" s="57">
        <v>28</v>
      </c>
      <c r="T1280" s="57">
        <v>32</v>
      </c>
      <c r="U1280" s="57">
        <v>38</v>
      </c>
    </row>
    <row r="1281" spans="1:21" x14ac:dyDescent="0.2">
      <c r="A1281" s="266" t="s">
        <v>172</v>
      </c>
      <c r="B1281" s="267" t="s">
        <v>172</v>
      </c>
      <c r="C1281" s="268" t="s">
        <v>172</v>
      </c>
      <c r="D1281" s="98" t="s">
        <v>89</v>
      </c>
      <c r="E1281" s="54">
        <v>5001152531</v>
      </c>
      <c r="F1281" s="56">
        <v>24</v>
      </c>
      <c r="G1281" s="54" t="s">
        <v>26</v>
      </c>
      <c r="H1281" s="54" t="s">
        <v>84</v>
      </c>
      <c r="I1281" s="54">
        <v>20</v>
      </c>
      <c r="J1281" s="57">
        <v>59</v>
      </c>
      <c r="K1281" s="57">
        <v>47</v>
      </c>
      <c r="L1281" s="57">
        <v>42</v>
      </c>
      <c r="M1281" s="57">
        <v>38</v>
      </c>
      <c r="N1281" s="57">
        <v>31</v>
      </c>
      <c r="O1281" s="57">
        <v>28</v>
      </c>
      <c r="P1281" s="57">
        <v>30</v>
      </c>
      <c r="Q1281" s="57">
        <v>32</v>
      </c>
      <c r="R1281" s="57">
        <v>37</v>
      </c>
      <c r="S1281" s="57">
        <v>47</v>
      </c>
      <c r="T1281" s="57">
        <v>48</v>
      </c>
      <c r="U1281" s="57">
        <v>60</v>
      </c>
    </row>
    <row r="1282" spans="1:21" x14ac:dyDescent="0.2">
      <c r="A1282" s="266" t="s">
        <v>172</v>
      </c>
      <c r="B1282" s="267" t="s">
        <v>172</v>
      </c>
      <c r="C1282" s="268" t="s">
        <v>172</v>
      </c>
      <c r="D1282" s="98" t="s">
        <v>89</v>
      </c>
      <c r="E1282" s="54">
        <v>5001154923</v>
      </c>
      <c r="F1282" s="56">
        <v>24</v>
      </c>
      <c r="G1282" s="54" t="s">
        <v>19</v>
      </c>
      <c r="H1282" s="54" t="s">
        <v>84</v>
      </c>
      <c r="I1282" s="54">
        <v>20</v>
      </c>
      <c r="J1282" s="57">
        <v>2180</v>
      </c>
      <c r="K1282" s="57">
        <v>1870</v>
      </c>
      <c r="L1282" s="57">
        <v>1690</v>
      </c>
      <c r="M1282" s="57">
        <v>1470</v>
      </c>
      <c r="N1282" s="57">
        <v>1050</v>
      </c>
      <c r="O1282" s="57">
        <v>1210</v>
      </c>
      <c r="P1282" s="57">
        <v>1070</v>
      </c>
      <c r="Q1282" s="57">
        <v>1230</v>
      </c>
      <c r="R1282" s="57">
        <v>1260</v>
      </c>
      <c r="S1282" s="57">
        <v>1510</v>
      </c>
      <c r="T1282" s="57">
        <v>1690</v>
      </c>
      <c r="U1282" s="57">
        <v>2080</v>
      </c>
    </row>
    <row r="1283" spans="1:21" x14ac:dyDescent="0.2">
      <c r="A1283" s="266" t="s">
        <v>172</v>
      </c>
      <c r="B1283" s="267" t="s">
        <v>172</v>
      </c>
      <c r="C1283" s="268" t="s">
        <v>172</v>
      </c>
      <c r="D1283" s="98" t="s">
        <v>89</v>
      </c>
      <c r="E1283" s="54">
        <v>5001177938</v>
      </c>
      <c r="F1283" s="56">
        <v>24</v>
      </c>
      <c r="G1283" s="54" t="s">
        <v>26</v>
      </c>
      <c r="H1283" s="54" t="s">
        <v>84</v>
      </c>
      <c r="I1283" s="54">
        <v>20</v>
      </c>
      <c r="J1283" s="57">
        <v>70</v>
      </c>
      <c r="K1283" s="57">
        <v>60</v>
      </c>
      <c r="L1283" s="57">
        <v>50</v>
      </c>
      <c r="M1283" s="57">
        <v>50</v>
      </c>
      <c r="N1283" s="57">
        <v>40</v>
      </c>
      <c r="O1283" s="57">
        <v>40</v>
      </c>
      <c r="P1283" s="57">
        <v>30</v>
      </c>
      <c r="Q1283" s="57">
        <v>40</v>
      </c>
      <c r="R1283" s="57">
        <v>40</v>
      </c>
      <c r="S1283" s="57">
        <v>40</v>
      </c>
      <c r="T1283" s="57">
        <v>60</v>
      </c>
      <c r="U1283" s="57">
        <v>70</v>
      </c>
    </row>
    <row r="1284" spans="1:21" x14ac:dyDescent="0.2">
      <c r="A1284" s="266" t="s">
        <v>172</v>
      </c>
      <c r="B1284" s="267" t="s">
        <v>172</v>
      </c>
      <c r="C1284" s="268" t="s">
        <v>172</v>
      </c>
      <c r="D1284" s="98" t="s">
        <v>89</v>
      </c>
      <c r="E1284" s="54">
        <v>5001189330</v>
      </c>
      <c r="F1284" s="56">
        <v>24</v>
      </c>
      <c r="G1284" s="54" t="s">
        <v>26</v>
      </c>
      <c r="H1284" s="54" t="s">
        <v>84</v>
      </c>
      <c r="I1284" s="54">
        <v>20</v>
      </c>
      <c r="J1284" s="57">
        <v>2400</v>
      </c>
      <c r="K1284" s="57">
        <v>1760</v>
      </c>
      <c r="L1284" s="57">
        <v>1540</v>
      </c>
      <c r="M1284" s="57">
        <v>1610</v>
      </c>
      <c r="N1284" s="57">
        <v>1320</v>
      </c>
      <c r="O1284" s="57">
        <v>1160</v>
      </c>
      <c r="P1284" s="57">
        <v>1350</v>
      </c>
      <c r="Q1284" s="57">
        <v>1450</v>
      </c>
      <c r="R1284" s="57">
        <v>1500</v>
      </c>
      <c r="S1284" s="57">
        <v>1728</v>
      </c>
      <c r="T1284" s="57">
        <v>1891</v>
      </c>
      <c r="U1284" s="57">
        <v>2217</v>
      </c>
    </row>
    <row r="1285" spans="1:21" x14ac:dyDescent="0.2">
      <c r="A1285" s="266" t="s">
        <v>172</v>
      </c>
      <c r="B1285" s="267" t="s">
        <v>172</v>
      </c>
      <c r="C1285" s="268" t="s">
        <v>172</v>
      </c>
      <c r="D1285" s="98" t="s">
        <v>89</v>
      </c>
      <c r="E1285" s="54">
        <v>5001298042</v>
      </c>
      <c r="F1285" s="56">
        <v>24</v>
      </c>
      <c r="G1285" s="54" t="s">
        <v>26</v>
      </c>
      <c r="H1285" s="54" t="s">
        <v>84</v>
      </c>
      <c r="I1285" s="54">
        <v>20</v>
      </c>
      <c r="J1285" s="57">
        <v>110</v>
      </c>
      <c r="K1285" s="57">
        <v>80</v>
      </c>
      <c r="L1285" s="57">
        <v>80</v>
      </c>
      <c r="M1285" s="57">
        <v>70</v>
      </c>
      <c r="N1285" s="57">
        <v>60</v>
      </c>
      <c r="O1285" s="57">
        <v>50</v>
      </c>
      <c r="P1285" s="57">
        <v>60</v>
      </c>
      <c r="Q1285" s="57">
        <v>60</v>
      </c>
      <c r="R1285" s="57">
        <v>70</v>
      </c>
      <c r="S1285" s="57">
        <v>85</v>
      </c>
      <c r="T1285" s="57">
        <v>90</v>
      </c>
      <c r="U1285" s="57">
        <v>110</v>
      </c>
    </row>
    <row r="1286" spans="1:21" x14ac:dyDescent="0.2">
      <c r="A1286" s="266" t="s">
        <v>172</v>
      </c>
      <c r="B1286" s="267" t="s">
        <v>172</v>
      </c>
      <c r="C1286" s="268" t="s">
        <v>172</v>
      </c>
      <c r="D1286" s="98" t="s">
        <v>89</v>
      </c>
      <c r="E1286" s="54">
        <v>5001308671</v>
      </c>
      <c r="F1286" s="56">
        <v>24</v>
      </c>
      <c r="G1286" s="54" t="s">
        <v>19</v>
      </c>
      <c r="H1286" s="54" t="s">
        <v>84</v>
      </c>
      <c r="I1286" s="54">
        <v>20</v>
      </c>
      <c r="J1286" s="57">
        <v>2013</v>
      </c>
      <c r="K1286" s="57">
        <v>1503</v>
      </c>
      <c r="L1286" s="57">
        <v>1366</v>
      </c>
      <c r="M1286" s="57">
        <v>1114</v>
      </c>
      <c r="N1286" s="57">
        <v>1174</v>
      </c>
      <c r="O1286" s="57">
        <v>1090</v>
      </c>
      <c r="P1286" s="57">
        <v>1094</v>
      </c>
      <c r="Q1286" s="57">
        <v>1175.9000000000001</v>
      </c>
      <c r="R1286" s="57">
        <v>1489.1</v>
      </c>
      <c r="S1286" s="57">
        <v>1502.425</v>
      </c>
      <c r="T1286" s="57">
        <v>1688.575</v>
      </c>
      <c r="U1286" s="57">
        <v>2038</v>
      </c>
    </row>
    <row r="1287" spans="1:21" x14ac:dyDescent="0.2">
      <c r="A1287" s="266" t="s">
        <v>172</v>
      </c>
      <c r="B1287" s="267" t="s">
        <v>172</v>
      </c>
      <c r="C1287" s="268" t="s">
        <v>172</v>
      </c>
      <c r="D1287" s="98" t="s">
        <v>89</v>
      </c>
      <c r="E1287" s="54">
        <v>5001309172</v>
      </c>
      <c r="F1287" s="56">
        <v>24</v>
      </c>
      <c r="G1287" s="54" t="s">
        <v>26</v>
      </c>
      <c r="H1287" s="54" t="s">
        <v>84</v>
      </c>
      <c r="I1287" s="54">
        <v>20</v>
      </c>
      <c r="J1287" s="57">
        <v>147</v>
      </c>
      <c r="K1287" s="57">
        <v>128</v>
      </c>
      <c r="L1287" s="57">
        <v>115</v>
      </c>
      <c r="M1287" s="57">
        <v>100</v>
      </c>
      <c r="N1287" s="57">
        <v>96</v>
      </c>
      <c r="O1287" s="57">
        <v>84</v>
      </c>
      <c r="P1287" s="57">
        <v>76</v>
      </c>
      <c r="Q1287" s="57">
        <v>88</v>
      </c>
      <c r="R1287" s="57">
        <v>92</v>
      </c>
      <c r="S1287" s="57">
        <v>113</v>
      </c>
      <c r="T1287" s="57">
        <v>120</v>
      </c>
      <c r="U1287" s="57">
        <v>145</v>
      </c>
    </row>
    <row r="1288" spans="1:21" x14ac:dyDescent="0.2">
      <c r="A1288" s="266" t="s">
        <v>172</v>
      </c>
      <c r="B1288" s="267" t="s">
        <v>172</v>
      </c>
      <c r="C1288" s="268" t="s">
        <v>172</v>
      </c>
      <c r="D1288" s="98" t="s">
        <v>89</v>
      </c>
      <c r="E1288" s="54">
        <v>5001315694</v>
      </c>
      <c r="F1288" s="55">
        <v>25</v>
      </c>
      <c r="G1288" s="54" t="s">
        <v>25</v>
      </c>
      <c r="H1288" s="54" t="s">
        <v>84</v>
      </c>
      <c r="I1288" s="54">
        <v>20</v>
      </c>
      <c r="J1288" s="57">
        <v>14280</v>
      </c>
      <c r="K1288" s="57">
        <v>12720</v>
      </c>
      <c r="L1288" s="57">
        <v>13320</v>
      </c>
      <c r="M1288" s="57">
        <v>11520</v>
      </c>
      <c r="N1288" s="57">
        <v>11640</v>
      </c>
      <c r="O1288" s="57">
        <v>9840</v>
      </c>
      <c r="P1288" s="57">
        <v>9360</v>
      </c>
      <c r="Q1288" s="57">
        <v>10920</v>
      </c>
      <c r="R1288" s="57">
        <v>10080</v>
      </c>
      <c r="S1288" s="57">
        <v>11280</v>
      </c>
      <c r="T1288" s="57">
        <v>9720</v>
      </c>
      <c r="U1288" s="57">
        <v>12720</v>
      </c>
    </row>
    <row r="1289" spans="1:21" x14ac:dyDescent="0.2">
      <c r="A1289" s="266" t="s">
        <v>172</v>
      </c>
      <c r="B1289" s="267" t="s">
        <v>172</v>
      </c>
      <c r="C1289" s="268" t="s">
        <v>172</v>
      </c>
      <c r="D1289" s="98" t="s">
        <v>89</v>
      </c>
      <c r="E1289" s="54">
        <v>5001331936</v>
      </c>
      <c r="F1289" s="56">
        <v>24</v>
      </c>
      <c r="G1289" s="54" t="s">
        <v>19</v>
      </c>
      <c r="H1289" s="54" t="s">
        <v>84</v>
      </c>
      <c r="I1289" s="54">
        <v>20</v>
      </c>
      <c r="J1289" s="57">
        <v>40</v>
      </c>
      <c r="K1289" s="57">
        <v>40</v>
      </c>
      <c r="L1289" s="57">
        <v>40</v>
      </c>
      <c r="M1289" s="57">
        <v>30</v>
      </c>
      <c r="N1289" s="57">
        <v>40</v>
      </c>
      <c r="O1289" s="57">
        <v>30</v>
      </c>
      <c r="P1289" s="57">
        <v>40</v>
      </c>
      <c r="Q1289" s="57">
        <v>40</v>
      </c>
      <c r="R1289" s="57">
        <v>30</v>
      </c>
      <c r="S1289" s="57">
        <v>40</v>
      </c>
      <c r="T1289" s="57">
        <v>40</v>
      </c>
      <c r="U1289" s="57">
        <v>45</v>
      </c>
    </row>
    <row r="1290" spans="1:21" x14ac:dyDescent="0.2">
      <c r="A1290" s="266" t="s">
        <v>172</v>
      </c>
      <c r="B1290" s="267" t="s">
        <v>172</v>
      </c>
      <c r="C1290" s="268" t="s">
        <v>172</v>
      </c>
      <c r="D1290" s="98" t="s">
        <v>89</v>
      </c>
      <c r="E1290" s="54">
        <v>5001337749</v>
      </c>
      <c r="F1290" s="56">
        <v>24</v>
      </c>
      <c r="G1290" s="54" t="s">
        <v>26</v>
      </c>
      <c r="H1290" s="54" t="s">
        <v>84</v>
      </c>
      <c r="I1290" s="54">
        <v>20</v>
      </c>
      <c r="J1290" s="57">
        <v>1570</v>
      </c>
      <c r="K1290" s="57">
        <v>1350</v>
      </c>
      <c r="L1290" s="57">
        <v>1200</v>
      </c>
      <c r="M1290" s="57">
        <v>1040</v>
      </c>
      <c r="N1290" s="57">
        <v>1000</v>
      </c>
      <c r="O1290" s="57">
        <v>820</v>
      </c>
      <c r="P1290" s="57">
        <v>730</v>
      </c>
      <c r="Q1290" s="57">
        <v>850</v>
      </c>
      <c r="R1290" s="57">
        <v>910</v>
      </c>
      <c r="S1290" s="57">
        <v>1110</v>
      </c>
      <c r="T1290" s="57">
        <v>1240</v>
      </c>
      <c r="U1290" s="57">
        <v>1506</v>
      </c>
    </row>
    <row r="1291" spans="1:21" x14ac:dyDescent="0.2">
      <c r="A1291" s="266" t="s">
        <v>172</v>
      </c>
      <c r="B1291" s="267" t="s">
        <v>172</v>
      </c>
      <c r="C1291" s="268" t="s">
        <v>172</v>
      </c>
      <c r="D1291" s="98" t="s">
        <v>89</v>
      </c>
      <c r="E1291" s="54">
        <v>5001343613</v>
      </c>
      <c r="F1291" s="56">
        <v>24</v>
      </c>
      <c r="G1291" s="54" t="s">
        <v>26</v>
      </c>
      <c r="H1291" s="54" t="s">
        <v>84</v>
      </c>
      <c r="I1291" s="54">
        <v>20</v>
      </c>
      <c r="J1291" s="57">
        <v>1548</v>
      </c>
      <c r="K1291" s="57">
        <v>393</v>
      </c>
      <c r="L1291" s="57">
        <v>163</v>
      </c>
      <c r="M1291" s="57">
        <v>505</v>
      </c>
      <c r="N1291" s="57">
        <v>61</v>
      </c>
      <c r="O1291" s="57">
        <v>64</v>
      </c>
      <c r="P1291" s="57">
        <v>33</v>
      </c>
      <c r="Q1291" s="57">
        <v>30</v>
      </c>
      <c r="R1291" s="57">
        <v>30</v>
      </c>
      <c r="S1291" s="57">
        <v>112</v>
      </c>
      <c r="T1291" s="57">
        <v>90</v>
      </c>
      <c r="U1291" s="57">
        <v>89</v>
      </c>
    </row>
    <row r="1292" spans="1:21" x14ac:dyDescent="0.2">
      <c r="A1292" s="266" t="s">
        <v>172</v>
      </c>
      <c r="B1292" s="267" t="s">
        <v>172</v>
      </c>
      <c r="C1292" s="268" t="s">
        <v>172</v>
      </c>
      <c r="D1292" s="98" t="s">
        <v>89</v>
      </c>
      <c r="E1292" s="54">
        <v>5001349623</v>
      </c>
      <c r="F1292" s="56">
        <v>24</v>
      </c>
      <c r="G1292" s="54" t="s">
        <v>26</v>
      </c>
      <c r="H1292" s="54" t="s">
        <v>84</v>
      </c>
      <c r="I1292" s="54">
        <v>20</v>
      </c>
      <c r="J1292" s="57">
        <v>3370</v>
      </c>
      <c r="K1292" s="57">
        <v>3390</v>
      </c>
      <c r="L1292" s="57">
        <v>3220</v>
      </c>
      <c r="M1292" s="57">
        <v>3080</v>
      </c>
      <c r="N1292" s="57">
        <v>2410</v>
      </c>
      <c r="O1292" s="57">
        <v>2020</v>
      </c>
      <c r="P1292" s="57">
        <v>1760</v>
      </c>
      <c r="Q1292" s="57">
        <v>1390</v>
      </c>
      <c r="R1292" s="57">
        <v>1400</v>
      </c>
      <c r="S1292" s="57">
        <v>1737</v>
      </c>
      <c r="T1292" s="57">
        <v>2069</v>
      </c>
      <c r="U1292" s="57">
        <v>3054</v>
      </c>
    </row>
    <row r="1293" spans="1:21" x14ac:dyDescent="0.2">
      <c r="A1293" s="266" t="s">
        <v>172</v>
      </c>
      <c r="B1293" s="267" t="s">
        <v>172</v>
      </c>
      <c r="C1293" s="268" t="s">
        <v>172</v>
      </c>
      <c r="D1293" s="98" t="s">
        <v>89</v>
      </c>
      <c r="E1293" s="54">
        <v>5001371683</v>
      </c>
      <c r="F1293" s="56">
        <v>24</v>
      </c>
      <c r="G1293" s="54" t="s">
        <v>19</v>
      </c>
      <c r="H1293" s="54" t="s">
        <v>84</v>
      </c>
      <c r="I1293" s="54">
        <v>20</v>
      </c>
      <c r="J1293" s="57">
        <v>310</v>
      </c>
      <c r="K1293" s="57">
        <v>268</v>
      </c>
      <c r="L1293" s="57">
        <v>240</v>
      </c>
      <c r="M1293" s="57">
        <v>211</v>
      </c>
      <c r="N1293" s="57">
        <v>200</v>
      </c>
      <c r="O1293" s="57">
        <v>164</v>
      </c>
      <c r="P1293" s="57">
        <v>146</v>
      </c>
      <c r="Q1293" s="57">
        <v>170</v>
      </c>
      <c r="R1293" s="57">
        <v>183</v>
      </c>
      <c r="S1293" s="57">
        <v>228</v>
      </c>
      <c r="T1293" s="57">
        <v>251</v>
      </c>
      <c r="U1293" s="57">
        <v>301</v>
      </c>
    </row>
    <row r="1294" spans="1:21" x14ac:dyDescent="0.2">
      <c r="A1294" s="266" t="s">
        <v>172</v>
      </c>
      <c r="B1294" s="267" t="s">
        <v>172</v>
      </c>
      <c r="C1294" s="268" t="s">
        <v>172</v>
      </c>
      <c r="D1294" s="98" t="s">
        <v>89</v>
      </c>
      <c r="E1294" s="54">
        <v>5001374818</v>
      </c>
      <c r="F1294" s="56">
        <v>24</v>
      </c>
      <c r="G1294" s="54" t="s">
        <v>26</v>
      </c>
      <c r="H1294" s="54" t="s">
        <v>84</v>
      </c>
      <c r="I1294" s="54">
        <v>20</v>
      </c>
      <c r="J1294" s="57">
        <v>475</v>
      </c>
      <c r="K1294" s="57">
        <v>380</v>
      </c>
      <c r="L1294" s="57">
        <v>332</v>
      </c>
      <c r="M1294" s="57">
        <v>316</v>
      </c>
      <c r="N1294" s="57">
        <v>272</v>
      </c>
      <c r="O1294" s="57">
        <v>257</v>
      </c>
      <c r="P1294" s="57">
        <v>276</v>
      </c>
      <c r="Q1294" s="57">
        <v>290</v>
      </c>
      <c r="R1294" s="57">
        <v>329</v>
      </c>
      <c r="S1294" s="57">
        <v>411</v>
      </c>
      <c r="T1294" s="57">
        <v>397</v>
      </c>
      <c r="U1294" s="57">
        <v>483</v>
      </c>
    </row>
    <row r="1295" spans="1:21" x14ac:dyDescent="0.2">
      <c r="A1295" s="266" t="s">
        <v>172</v>
      </c>
      <c r="B1295" s="267" t="s">
        <v>172</v>
      </c>
      <c r="C1295" s="268" t="s">
        <v>172</v>
      </c>
      <c r="D1295" s="98" t="s">
        <v>89</v>
      </c>
      <c r="E1295" s="54">
        <v>5001392089</v>
      </c>
      <c r="F1295" s="56">
        <v>24</v>
      </c>
      <c r="G1295" s="54" t="s">
        <v>26</v>
      </c>
      <c r="H1295" s="54" t="s">
        <v>84</v>
      </c>
      <c r="I1295" s="54">
        <v>20</v>
      </c>
      <c r="J1295" s="57">
        <v>469</v>
      </c>
      <c r="K1295" s="57">
        <v>452</v>
      </c>
      <c r="L1295" s="57">
        <v>367</v>
      </c>
      <c r="M1295" s="57">
        <v>277</v>
      </c>
      <c r="N1295" s="57">
        <v>154</v>
      </c>
      <c r="O1295" s="57">
        <v>139</v>
      </c>
      <c r="P1295" s="57">
        <v>77</v>
      </c>
      <c r="Q1295" s="57">
        <v>74</v>
      </c>
      <c r="R1295" s="57">
        <v>102</v>
      </c>
      <c r="S1295" s="57">
        <v>268</v>
      </c>
      <c r="T1295" s="57">
        <v>336</v>
      </c>
      <c r="U1295" s="57">
        <v>521</v>
      </c>
    </row>
    <row r="1296" spans="1:21" x14ac:dyDescent="0.2">
      <c r="A1296" s="266" t="s">
        <v>172</v>
      </c>
      <c r="B1296" s="267" t="s">
        <v>172</v>
      </c>
      <c r="C1296" s="268" t="s">
        <v>172</v>
      </c>
      <c r="D1296" s="98" t="s">
        <v>89</v>
      </c>
      <c r="E1296" s="54">
        <v>5001399975</v>
      </c>
      <c r="F1296" s="56">
        <v>24</v>
      </c>
      <c r="G1296" s="54" t="s">
        <v>26</v>
      </c>
      <c r="H1296" s="54" t="s">
        <v>84</v>
      </c>
      <c r="I1296" s="54">
        <v>20</v>
      </c>
      <c r="J1296" s="57">
        <v>980</v>
      </c>
      <c r="K1296" s="57">
        <v>940</v>
      </c>
      <c r="L1296" s="57">
        <v>530</v>
      </c>
      <c r="M1296" s="57">
        <v>240</v>
      </c>
      <c r="N1296" s="57">
        <v>360</v>
      </c>
      <c r="O1296" s="57">
        <v>350</v>
      </c>
      <c r="P1296" s="57">
        <v>420</v>
      </c>
      <c r="Q1296" s="57">
        <v>320</v>
      </c>
      <c r="R1296" s="57">
        <v>150</v>
      </c>
      <c r="S1296" s="57">
        <v>154</v>
      </c>
      <c r="T1296" s="57">
        <v>190</v>
      </c>
      <c r="U1296" s="57">
        <v>642</v>
      </c>
    </row>
    <row r="1297" spans="1:21" x14ac:dyDescent="0.2">
      <c r="A1297" s="266" t="s">
        <v>172</v>
      </c>
      <c r="B1297" s="267" t="s">
        <v>172</v>
      </c>
      <c r="C1297" s="268" t="s">
        <v>172</v>
      </c>
      <c r="D1297" s="98" t="s">
        <v>89</v>
      </c>
      <c r="E1297" s="54">
        <v>5001401768</v>
      </c>
      <c r="F1297" s="56">
        <v>24</v>
      </c>
      <c r="G1297" s="54" t="s">
        <v>19</v>
      </c>
      <c r="H1297" s="54" t="s">
        <v>84</v>
      </c>
      <c r="I1297" s="54">
        <v>20</v>
      </c>
      <c r="J1297" s="57">
        <v>370</v>
      </c>
      <c r="K1297" s="57">
        <v>320</v>
      </c>
      <c r="L1297" s="57">
        <v>290</v>
      </c>
      <c r="M1297" s="57">
        <v>250</v>
      </c>
      <c r="N1297" s="57">
        <v>230</v>
      </c>
      <c r="O1297" s="57">
        <v>200</v>
      </c>
      <c r="P1297" s="57">
        <v>160</v>
      </c>
      <c r="Q1297" s="57">
        <v>200</v>
      </c>
      <c r="R1297" s="57">
        <v>220</v>
      </c>
      <c r="S1297" s="57">
        <v>270</v>
      </c>
      <c r="T1297" s="57">
        <v>290</v>
      </c>
      <c r="U1297" s="57">
        <v>374</v>
      </c>
    </row>
    <row r="1298" spans="1:21" x14ac:dyDescent="0.2">
      <c r="A1298" s="266" t="s">
        <v>172</v>
      </c>
      <c r="B1298" s="267" t="s">
        <v>172</v>
      </c>
      <c r="C1298" s="268" t="s">
        <v>172</v>
      </c>
      <c r="D1298" s="98" t="s">
        <v>89</v>
      </c>
      <c r="E1298" s="54">
        <v>5001411626</v>
      </c>
      <c r="F1298" s="56">
        <v>24</v>
      </c>
      <c r="G1298" s="54" t="s">
        <v>26</v>
      </c>
      <c r="H1298" s="54" t="s">
        <v>84</v>
      </c>
      <c r="I1298" s="54">
        <v>20</v>
      </c>
      <c r="J1298" s="57">
        <v>3150</v>
      </c>
      <c r="K1298" s="57">
        <v>2850</v>
      </c>
      <c r="L1298" s="57">
        <v>2750</v>
      </c>
      <c r="M1298" s="57">
        <v>2540</v>
      </c>
      <c r="N1298" s="57">
        <v>2710</v>
      </c>
      <c r="O1298" s="57">
        <v>2520</v>
      </c>
      <c r="P1298" s="57">
        <v>2670</v>
      </c>
      <c r="Q1298" s="57">
        <v>2960</v>
      </c>
      <c r="R1298" s="57">
        <v>2820</v>
      </c>
      <c r="S1298" s="57">
        <v>2719</v>
      </c>
      <c r="T1298" s="57">
        <v>2563</v>
      </c>
      <c r="U1298" s="57">
        <v>2958</v>
      </c>
    </row>
    <row r="1299" spans="1:21" x14ac:dyDescent="0.2">
      <c r="A1299" s="266" t="s">
        <v>172</v>
      </c>
      <c r="B1299" s="267" t="s">
        <v>172</v>
      </c>
      <c r="C1299" s="268" t="s">
        <v>172</v>
      </c>
      <c r="D1299" s="98" t="s">
        <v>89</v>
      </c>
      <c r="E1299" s="54">
        <v>5001429326</v>
      </c>
      <c r="F1299" s="56">
        <v>24</v>
      </c>
      <c r="G1299" s="54" t="s">
        <v>26</v>
      </c>
      <c r="H1299" s="54" t="s">
        <v>84</v>
      </c>
      <c r="I1299" s="54">
        <v>20</v>
      </c>
      <c r="J1299" s="57">
        <v>1071</v>
      </c>
      <c r="K1299" s="57">
        <v>750</v>
      </c>
      <c r="L1299" s="57">
        <v>755</v>
      </c>
      <c r="M1299" s="57">
        <v>775</v>
      </c>
      <c r="N1299" s="57">
        <v>628</v>
      </c>
      <c r="O1299" s="57">
        <v>650</v>
      </c>
      <c r="P1299" s="57">
        <v>689</v>
      </c>
      <c r="Q1299" s="57">
        <v>647</v>
      </c>
      <c r="R1299" s="57">
        <v>642</v>
      </c>
      <c r="S1299" s="57">
        <v>667</v>
      </c>
      <c r="T1299" s="57">
        <v>538</v>
      </c>
      <c r="U1299" s="57">
        <v>751</v>
      </c>
    </row>
    <row r="1300" spans="1:21" x14ac:dyDescent="0.2">
      <c r="A1300" s="266" t="s">
        <v>172</v>
      </c>
      <c r="B1300" s="267" t="s">
        <v>172</v>
      </c>
      <c r="C1300" s="268" t="s">
        <v>172</v>
      </c>
      <c r="D1300" s="98" t="s">
        <v>89</v>
      </c>
      <c r="E1300" s="54">
        <v>5001439427</v>
      </c>
      <c r="F1300" s="56">
        <v>24</v>
      </c>
      <c r="G1300" s="54" t="s">
        <v>26</v>
      </c>
      <c r="H1300" s="54" t="s">
        <v>84</v>
      </c>
      <c r="I1300" s="54">
        <v>20</v>
      </c>
      <c r="J1300" s="57">
        <v>1770</v>
      </c>
      <c r="K1300" s="57">
        <v>1660</v>
      </c>
      <c r="L1300" s="57">
        <v>1900</v>
      </c>
      <c r="M1300" s="57">
        <v>1560</v>
      </c>
      <c r="N1300" s="57">
        <v>960</v>
      </c>
      <c r="O1300" s="57">
        <v>490</v>
      </c>
      <c r="P1300" s="57">
        <v>3590</v>
      </c>
      <c r="Q1300" s="57">
        <v>15150</v>
      </c>
      <c r="R1300" s="57">
        <v>14280</v>
      </c>
      <c r="S1300" s="57">
        <v>8330</v>
      </c>
      <c r="T1300" s="57">
        <v>1290</v>
      </c>
      <c r="U1300" s="57">
        <v>1580</v>
      </c>
    </row>
    <row r="1301" spans="1:21" x14ac:dyDescent="0.2">
      <c r="A1301" s="266" t="s">
        <v>172</v>
      </c>
      <c r="B1301" s="267" t="s">
        <v>172</v>
      </c>
      <c r="C1301" s="268" t="s">
        <v>172</v>
      </c>
      <c r="D1301" s="98" t="s">
        <v>89</v>
      </c>
      <c r="E1301" s="54">
        <v>5001441121</v>
      </c>
      <c r="F1301" s="56">
        <v>24</v>
      </c>
      <c r="G1301" s="54" t="s">
        <v>19</v>
      </c>
      <c r="H1301" s="54" t="s">
        <v>84</v>
      </c>
      <c r="I1301" s="54">
        <v>20</v>
      </c>
      <c r="J1301" s="57">
        <v>122</v>
      </c>
      <c r="K1301" s="57">
        <v>101</v>
      </c>
      <c r="L1301" s="57">
        <v>90</v>
      </c>
      <c r="M1301" s="57">
        <v>81</v>
      </c>
      <c r="N1301" s="57">
        <v>78</v>
      </c>
      <c r="O1301" s="57">
        <v>63</v>
      </c>
      <c r="P1301" s="57">
        <v>53</v>
      </c>
      <c r="Q1301" s="57">
        <v>66</v>
      </c>
      <c r="R1301" s="57">
        <v>66</v>
      </c>
      <c r="S1301" s="57">
        <v>82</v>
      </c>
      <c r="T1301" s="57">
        <v>94</v>
      </c>
      <c r="U1301" s="57">
        <v>128</v>
      </c>
    </row>
    <row r="1302" spans="1:21" x14ac:dyDescent="0.2">
      <c r="A1302" s="266" t="s">
        <v>172</v>
      </c>
      <c r="B1302" s="267" t="s">
        <v>172</v>
      </c>
      <c r="C1302" s="268" t="s">
        <v>172</v>
      </c>
      <c r="D1302" s="98" t="s">
        <v>89</v>
      </c>
      <c r="E1302" s="54">
        <v>5001474982</v>
      </c>
      <c r="F1302" s="56">
        <v>24</v>
      </c>
      <c r="G1302" s="54" t="s">
        <v>26</v>
      </c>
      <c r="H1302" s="54" t="s">
        <v>84</v>
      </c>
      <c r="I1302" s="54">
        <v>20</v>
      </c>
      <c r="J1302" s="57">
        <v>325</v>
      </c>
      <c r="K1302" s="57">
        <v>262</v>
      </c>
      <c r="L1302" s="57">
        <v>231</v>
      </c>
      <c r="M1302" s="57">
        <v>217</v>
      </c>
      <c r="N1302" s="57">
        <v>170</v>
      </c>
      <c r="O1302" s="57">
        <v>155</v>
      </c>
      <c r="P1302" s="57">
        <v>168</v>
      </c>
      <c r="Q1302" s="57">
        <v>181</v>
      </c>
      <c r="R1302" s="57">
        <v>211</v>
      </c>
      <c r="S1302" s="57">
        <v>269</v>
      </c>
      <c r="T1302" s="57">
        <v>278</v>
      </c>
      <c r="U1302" s="57">
        <v>343</v>
      </c>
    </row>
    <row r="1303" spans="1:21" x14ac:dyDescent="0.2">
      <c r="A1303" s="266" t="s">
        <v>172</v>
      </c>
      <c r="B1303" s="267" t="s">
        <v>172</v>
      </c>
      <c r="C1303" s="268" t="s">
        <v>172</v>
      </c>
      <c r="D1303" s="98" t="s">
        <v>89</v>
      </c>
      <c r="E1303" s="54">
        <v>5001483084</v>
      </c>
      <c r="F1303" s="56">
        <v>24</v>
      </c>
      <c r="G1303" s="54" t="s">
        <v>26</v>
      </c>
      <c r="H1303" s="54" t="s">
        <v>84</v>
      </c>
      <c r="I1303" s="54">
        <v>20</v>
      </c>
      <c r="J1303" s="57">
        <v>580</v>
      </c>
      <c r="K1303" s="57">
        <v>470</v>
      </c>
      <c r="L1303" s="57">
        <v>440</v>
      </c>
      <c r="M1303" s="57">
        <v>450</v>
      </c>
      <c r="N1303" s="57">
        <v>390</v>
      </c>
      <c r="O1303" s="57">
        <v>390</v>
      </c>
      <c r="P1303" s="57">
        <v>420</v>
      </c>
      <c r="Q1303" s="57">
        <v>410</v>
      </c>
      <c r="R1303" s="57">
        <v>420</v>
      </c>
      <c r="S1303" s="57">
        <v>505</v>
      </c>
      <c r="T1303" s="57">
        <v>481</v>
      </c>
      <c r="U1303" s="57">
        <v>575</v>
      </c>
    </row>
    <row r="1304" spans="1:21" x14ac:dyDescent="0.2">
      <c r="A1304" s="266" t="s">
        <v>172</v>
      </c>
      <c r="B1304" s="267" t="s">
        <v>172</v>
      </c>
      <c r="C1304" s="268" t="s">
        <v>172</v>
      </c>
      <c r="D1304" s="98" t="s">
        <v>89</v>
      </c>
      <c r="E1304" s="54">
        <v>5001492966</v>
      </c>
      <c r="F1304" s="56">
        <v>24</v>
      </c>
      <c r="G1304" s="54" t="s">
        <v>26</v>
      </c>
      <c r="H1304" s="54" t="s">
        <v>84</v>
      </c>
      <c r="I1304" s="54">
        <v>20</v>
      </c>
      <c r="J1304" s="57">
        <v>11680</v>
      </c>
      <c r="K1304" s="57">
        <v>10360</v>
      </c>
      <c r="L1304" s="57">
        <v>9640</v>
      </c>
      <c r="M1304" s="57">
        <v>7120</v>
      </c>
      <c r="N1304" s="57">
        <v>5360</v>
      </c>
      <c r="O1304" s="57">
        <v>5400</v>
      </c>
      <c r="P1304" s="57">
        <v>5400</v>
      </c>
      <c r="Q1304" s="57">
        <v>5120</v>
      </c>
      <c r="R1304" s="57">
        <v>5080</v>
      </c>
      <c r="S1304" s="57">
        <v>7840</v>
      </c>
      <c r="T1304" s="57">
        <v>8440</v>
      </c>
      <c r="U1304" s="57">
        <v>11560</v>
      </c>
    </row>
    <row r="1305" spans="1:21" x14ac:dyDescent="0.2">
      <c r="A1305" s="266" t="s">
        <v>172</v>
      </c>
      <c r="B1305" s="267" t="s">
        <v>172</v>
      </c>
      <c r="C1305" s="268" t="s">
        <v>172</v>
      </c>
      <c r="D1305" s="98" t="s">
        <v>89</v>
      </c>
      <c r="E1305" s="54">
        <v>5001502928</v>
      </c>
      <c r="F1305" s="56">
        <v>24</v>
      </c>
      <c r="G1305" s="54" t="s">
        <v>19</v>
      </c>
      <c r="H1305" s="54" t="s">
        <v>84</v>
      </c>
      <c r="I1305" s="54">
        <v>20</v>
      </c>
      <c r="J1305" s="57">
        <v>84</v>
      </c>
      <c r="K1305" s="57">
        <v>63</v>
      </c>
      <c r="L1305" s="57">
        <v>55</v>
      </c>
      <c r="M1305" s="57">
        <v>51</v>
      </c>
      <c r="N1305" s="57">
        <v>43</v>
      </c>
      <c r="O1305" s="57">
        <v>42</v>
      </c>
      <c r="P1305" s="57">
        <v>45</v>
      </c>
      <c r="Q1305" s="57">
        <v>47</v>
      </c>
      <c r="R1305" s="57">
        <v>51</v>
      </c>
      <c r="S1305" s="57">
        <v>62</v>
      </c>
      <c r="T1305" s="57">
        <v>62</v>
      </c>
      <c r="U1305" s="57">
        <v>77</v>
      </c>
    </row>
    <row r="1306" spans="1:21" x14ac:dyDescent="0.2">
      <c r="A1306" s="266" t="s">
        <v>172</v>
      </c>
      <c r="B1306" s="267" t="s">
        <v>172</v>
      </c>
      <c r="C1306" s="268" t="s">
        <v>172</v>
      </c>
      <c r="D1306" s="98" t="s">
        <v>89</v>
      </c>
      <c r="E1306" s="54">
        <v>5001510507</v>
      </c>
      <c r="F1306" s="56">
        <v>24</v>
      </c>
      <c r="G1306" s="54" t="s">
        <v>19</v>
      </c>
      <c r="H1306" s="54" t="s">
        <v>84</v>
      </c>
      <c r="I1306" s="54">
        <v>20</v>
      </c>
      <c r="J1306" s="57">
        <v>137</v>
      </c>
      <c r="K1306" s="57">
        <v>108</v>
      </c>
      <c r="L1306" s="57">
        <v>94</v>
      </c>
      <c r="M1306" s="57">
        <v>90</v>
      </c>
      <c r="N1306" s="57">
        <v>74</v>
      </c>
      <c r="O1306" s="57">
        <v>74</v>
      </c>
      <c r="P1306" s="57">
        <v>79</v>
      </c>
      <c r="Q1306" s="57">
        <v>79</v>
      </c>
      <c r="R1306" s="57">
        <v>88</v>
      </c>
      <c r="S1306" s="57">
        <v>111</v>
      </c>
      <c r="T1306" s="57">
        <v>118</v>
      </c>
      <c r="U1306" s="57">
        <v>143</v>
      </c>
    </row>
    <row r="1307" spans="1:21" x14ac:dyDescent="0.2">
      <c r="A1307" s="266" t="s">
        <v>172</v>
      </c>
      <c r="B1307" s="267" t="s">
        <v>172</v>
      </c>
      <c r="C1307" s="268" t="s">
        <v>172</v>
      </c>
      <c r="D1307" s="98" t="s">
        <v>89</v>
      </c>
      <c r="E1307" s="54">
        <v>5001524901</v>
      </c>
      <c r="F1307" s="56">
        <v>24</v>
      </c>
      <c r="G1307" s="54" t="s">
        <v>26</v>
      </c>
      <c r="H1307" s="54" t="s">
        <v>84</v>
      </c>
      <c r="I1307" s="54">
        <v>20</v>
      </c>
      <c r="J1307" s="57">
        <v>943</v>
      </c>
      <c r="K1307" s="57">
        <v>735</v>
      </c>
      <c r="L1307" s="57">
        <v>648</v>
      </c>
      <c r="M1307" s="57">
        <v>615</v>
      </c>
      <c r="N1307" s="57">
        <v>495</v>
      </c>
      <c r="O1307" s="57">
        <v>480</v>
      </c>
      <c r="P1307" s="57">
        <v>541</v>
      </c>
      <c r="Q1307" s="57">
        <v>568</v>
      </c>
      <c r="R1307" s="57">
        <v>641</v>
      </c>
      <c r="S1307" s="57">
        <v>827</v>
      </c>
      <c r="T1307" s="57">
        <v>843</v>
      </c>
      <c r="U1307" s="57">
        <v>1044</v>
      </c>
    </row>
    <row r="1308" spans="1:21" x14ac:dyDescent="0.2">
      <c r="A1308" s="266" t="s">
        <v>172</v>
      </c>
      <c r="B1308" s="267" t="s">
        <v>172</v>
      </c>
      <c r="C1308" s="268" t="s">
        <v>172</v>
      </c>
      <c r="D1308" s="98" t="s">
        <v>89</v>
      </c>
      <c r="E1308" s="54">
        <v>5001532518</v>
      </c>
      <c r="F1308" s="56">
        <v>24</v>
      </c>
      <c r="G1308" s="54" t="s">
        <v>26</v>
      </c>
      <c r="H1308" s="54" t="s">
        <v>84</v>
      </c>
      <c r="I1308" s="54">
        <v>20</v>
      </c>
      <c r="J1308" s="57">
        <v>460</v>
      </c>
      <c r="K1308" s="57">
        <v>320</v>
      </c>
      <c r="L1308" s="57">
        <v>220</v>
      </c>
      <c r="M1308" s="57">
        <v>170</v>
      </c>
      <c r="N1308" s="57">
        <v>130</v>
      </c>
      <c r="O1308" s="57">
        <v>130</v>
      </c>
      <c r="P1308" s="57">
        <v>140</v>
      </c>
      <c r="Q1308" s="57">
        <v>120</v>
      </c>
      <c r="R1308" s="57">
        <v>120</v>
      </c>
      <c r="S1308" s="57">
        <v>120</v>
      </c>
      <c r="T1308" s="57">
        <v>200</v>
      </c>
      <c r="U1308" s="57">
        <v>369</v>
      </c>
    </row>
    <row r="1309" spans="1:21" x14ac:dyDescent="0.2">
      <c r="A1309" s="266" t="s">
        <v>172</v>
      </c>
      <c r="B1309" s="267" t="s">
        <v>172</v>
      </c>
      <c r="C1309" s="268" t="s">
        <v>172</v>
      </c>
      <c r="D1309" s="98" t="s">
        <v>89</v>
      </c>
      <c r="E1309" s="54">
        <v>5001602613</v>
      </c>
      <c r="F1309" s="56">
        <v>24</v>
      </c>
      <c r="G1309" s="54" t="s">
        <v>26</v>
      </c>
      <c r="H1309" s="54" t="s">
        <v>84</v>
      </c>
      <c r="I1309" s="54">
        <v>20</v>
      </c>
      <c r="J1309" s="57">
        <v>1370</v>
      </c>
      <c r="K1309" s="57">
        <v>1120</v>
      </c>
      <c r="L1309" s="57">
        <v>1010</v>
      </c>
      <c r="M1309" s="57">
        <v>880</v>
      </c>
      <c r="N1309" s="57">
        <v>830</v>
      </c>
      <c r="O1309" s="57">
        <v>700</v>
      </c>
      <c r="P1309" s="57">
        <v>640</v>
      </c>
      <c r="Q1309" s="57">
        <v>740</v>
      </c>
      <c r="R1309" s="57">
        <v>780</v>
      </c>
      <c r="S1309" s="57">
        <v>960</v>
      </c>
      <c r="T1309" s="57">
        <v>1080</v>
      </c>
      <c r="U1309" s="57">
        <v>1330</v>
      </c>
    </row>
    <row r="1310" spans="1:21" x14ac:dyDescent="0.2">
      <c r="A1310" s="266" t="s">
        <v>172</v>
      </c>
      <c r="B1310" s="267" t="s">
        <v>172</v>
      </c>
      <c r="C1310" s="268" t="s">
        <v>172</v>
      </c>
      <c r="D1310" s="98" t="s">
        <v>89</v>
      </c>
      <c r="E1310" s="54">
        <v>5001636116</v>
      </c>
      <c r="F1310" s="56">
        <v>24</v>
      </c>
      <c r="G1310" s="54" t="s">
        <v>26</v>
      </c>
      <c r="H1310" s="54" t="s">
        <v>84</v>
      </c>
      <c r="I1310" s="54">
        <v>20</v>
      </c>
      <c r="J1310" s="57">
        <v>483</v>
      </c>
      <c r="K1310" s="57">
        <v>612</v>
      </c>
      <c r="L1310" s="57">
        <v>538</v>
      </c>
      <c r="M1310" s="57">
        <v>514</v>
      </c>
      <c r="N1310" s="57">
        <v>503</v>
      </c>
      <c r="O1310" s="57">
        <v>512</v>
      </c>
      <c r="P1310" s="57">
        <v>413</v>
      </c>
      <c r="Q1310" s="57">
        <v>335</v>
      </c>
      <c r="R1310" s="57">
        <v>373</v>
      </c>
      <c r="S1310" s="57">
        <v>370</v>
      </c>
      <c r="T1310" s="57">
        <v>528</v>
      </c>
      <c r="U1310" s="57">
        <v>591</v>
      </c>
    </row>
    <row r="1311" spans="1:21" x14ac:dyDescent="0.2">
      <c r="A1311" s="266" t="s">
        <v>172</v>
      </c>
      <c r="B1311" s="267" t="s">
        <v>172</v>
      </c>
      <c r="C1311" s="268" t="s">
        <v>172</v>
      </c>
      <c r="D1311" s="98" t="s">
        <v>89</v>
      </c>
      <c r="E1311" s="54">
        <v>5001649545</v>
      </c>
      <c r="F1311" s="56">
        <v>24</v>
      </c>
      <c r="G1311" s="54" t="s">
        <v>19</v>
      </c>
      <c r="H1311" s="54" t="s">
        <v>84</v>
      </c>
      <c r="I1311" s="54">
        <v>20</v>
      </c>
      <c r="J1311" s="57">
        <v>27</v>
      </c>
      <c r="K1311" s="57">
        <v>22</v>
      </c>
      <c r="L1311" s="57">
        <v>21</v>
      </c>
      <c r="M1311" s="57">
        <v>18</v>
      </c>
      <c r="N1311" s="57">
        <v>17</v>
      </c>
      <c r="O1311" s="57">
        <v>14</v>
      </c>
      <c r="P1311" s="57">
        <v>11</v>
      </c>
      <c r="Q1311" s="57">
        <v>13</v>
      </c>
      <c r="R1311" s="57">
        <v>15</v>
      </c>
      <c r="S1311" s="57">
        <v>19</v>
      </c>
      <c r="T1311" s="57">
        <v>22</v>
      </c>
      <c r="U1311" s="57">
        <v>26</v>
      </c>
    </row>
    <row r="1312" spans="1:21" x14ac:dyDescent="0.2">
      <c r="A1312" s="266" t="s">
        <v>172</v>
      </c>
      <c r="B1312" s="267" t="s">
        <v>172</v>
      </c>
      <c r="C1312" s="268" t="s">
        <v>172</v>
      </c>
      <c r="D1312" s="98" t="s">
        <v>89</v>
      </c>
      <c r="E1312" s="54">
        <v>5001676345</v>
      </c>
      <c r="F1312" s="56">
        <v>24</v>
      </c>
      <c r="G1312" s="54" t="s">
        <v>26</v>
      </c>
      <c r="H1312" s="54" t="s">
        <v>84</v>
      </c>
      <c r="I1312" s="54">
        <v>20</v>
      </c>
      <c r="J1312" s="57">
        <v>1970</v>
      </c>
      <c r="K1312" s="57">
        <v>1800</v>
      </c>
      <c r="L1312" s="57">
        <v>1790</v>
      </c>
      <c r="M1312" s="57">
        <v>1720</v>
      </c>
      <c r="N1312" s="57">
        <v>1790</v>
      </c>
      <c r="O1312" s="57">
        <v>1620</v>
      </c>
      <c r="P1312" s="57">
        <v>1470</v>
      </c>
      <c r="Q1312" s="57">
        <v>1560</v>
      </c>
      <c r="R1312" s="57">
        <v>1430</v>
      </c>
      <c r="S1312" s="57">
        <v>1650</v>
      </c>
      <c r="T1312" s="57">
        <v>1710</v>
      </c>
      <c r="U1312" s="57">
        <v>1982</v>
      </c>
    </row>
    <row r="1313" spans="1:21" x14ac:dyDescent="0.2">
      <c r="A1313" s="266" t="s">
        <v>172</v>
      </c>
      <c r="B1313" s="267" t="s">
        <v>172</v>
      </c>
      <c r="C1313" s="268" t="s">
        <v>172</v>
      </c>
      <c r="D1313" s="98" t="s">
        <v>89</v>
      </c>
      <c r="E1313" s="54">
        <v>5001684092</v>
      </c>
      <c r="F1313" s="56">
        <v>24</v>
      </c>
      <c r="G1313" s="54" t="s">
        <v>26</v>
      </c>
      <c r="H1313" s="54" t="s">
        <v>84</v>
      </c>
      <c r="I1313" s="54">
        <v>20</v>
      </c>
      <c r="J1313" s="57">
        <v>4280</v>
      </c>
      <c r="K1313" s="57">
        <v>4280</v>
      </c>
      <c r="L1313" s="57">
        <v>4280</v>
      </c>
      <c r="M1313" s="57">
        <v>3800</v>
      </c>
      <c r="N1313" s="57">
        <v>2960</v>
      </c>
      <c r="O1313" s="57">
        <v>2600</v>
      </c>
      <c r="P1313" s="57">
        <v>2960</v>
      </c>
      <c r="Q1313" s="57">
        <v>2760</v>
      </c>
      <c r="R1313" s="57">
        <v>2480</v>
      </c>
      <c r="S1313" s="57">
        <v>3040</v>
      </c>
      <c r="T1313" s="57">
        <v>3480</v>
      </c>
      <c r="U1313" s="57">
        <v>4560</v>
      </c>
    </row>
    <row r="1314" spans="1:21" x14ac:dyDescent="0.2">
      <c r="A1314" s="266" t="s">
        <v>172</v>
      </c>
      <c r="B1314" s="267" t="s">
        <v>172</v>
      </c>
      <c r="C1314" s="268" t="s">
        <v>172</v>
      </c>
      <c r="D1314" s="98" t="s">
        <v>89</v>
      </c>
      <c r="E1314" s="54">
        <v>5001685571</v>
      </c>
      <c r="F1314" s="56">
        <v>24</v>
      </c>
      <c r="G1314" s="54" t="s">
        <v>26</v>
      </c>
      <c r="H1314" s="54" t="s">
        <v>84</v>
      </c>
      <c r="I1314" s="54">
        <v>20</v>
      </c>
      <c r="J1314" s="57">
        <v>2320</v>
      </c>
      <c r="K1314" s="57">
        <v>2090</v>
      </c>
      <c r="L1314" s="57">
        <v>1960</v>
      </c>
      <c r="M1314" s="57">
        <v>2440</v>
      </c>
      <c r="N1314" s="57">
        <v>2170</v>
      </c>
      <c r="O1314" s="57">
        <v>2380</v>
      </c>
      <c r="P1314" s="57">
        <v>2880</v>
      </c>
      <c r="Q1314" s="57">
        <v>2640</v>
      </c>
      <c r="R1314" s="57">
        <v>1960</v>
      </c>
      <c r="S1314" s="57">
        <v>2112</v>
      </c>
      <c r="T1314" s="57">
        <v>1916</v>
      </c>
      <c r="U1314" s="57">
        <v>2262</v>
      </c>
    </row>
    <row r="1315" spans="1:21" x14ac:dyDescent="0.2">
      <c r="A1315" s="266" t="s">
        <v>172</v>
      </c>
      <c r="B1315" s="267" t="s">
        <v>172</v>
      </c>
      <c r="C1315" s="268" t="s">
        <v>172</v>
      </c>
      <c r="D1315" s="98" t="s">
        <v>89</v>
      </c>
      <c r="E1315" s="54">
        <v>5001688576</v>
      </c>
      <c r="F1315" s="56">
        <v>24</v>
      </c>
      <c r="G1315" s="54" t="s">
        <v>26</v>
      </c>
      <c r="H1315" s="54" t="s">
        <v>84</v>
      </c>
      <c r="I1315" s="54">
        <v>20</v>
      </c>
      <c r="J1315" s="57">
        <v>1190</v>
      </c>
      <c r="K1315" s="57">
        <v>960</v>
      </c>
      <c r="L1315" s="57">
        <v>840</v>
      </c>
      <c r="M1315" s="57">
        <v>780</v>
      </c>
      <c r="N1315" s="57">
        <v>650</v>
      </c>
      <c r="O1315" s="57">
        <v>600</v>
      </c>
      <c r="P1315" s="57">
        <v>590</v>
      </c>
      <c r="Q1315" s="57">
        <v>680</v>
      </c>
      <c r="R1315" s="57">
        <v>580</v>
      </c>
      <c r="S1315" s="57">
        <v>1046</v>
      </c>
      <c r="T1315" s="57">
        <v>1056</v>
      </c>
      <c r="U1315" s="57">
        <v>1350</v>
      </c>
    </row>
    <row r="1316" spans="1:21" x14ac:dyDescent="0.2">
      <c r="A1316" s="266" t="s">
        <v>172</v>
      </c>
      <c r="B1316" s="267" t="s">
        <v>172</v>
      </c>
      <c r="C1316" s="268" t="s">
        <v>172</v>
      </c>
      <c r="D1316" s="98" t="s">
        <v>89</v>
      </c>
      <c r="E1316" s="54">
        <v>5001711567</v>
      </c>
      <c r="F1316" s="55">
        <v>25</v>
      </c>
      <c r="G1316" s="54" t="s">
        <v>25</v>
      </c>
      <c r="H1316" s="54" t="s">
        <v>84</v>
      </c>
      <c r="I1316" s="54">
        <v>20</v>
      </c>
      <c r="J1316" s="57">
        <v>62720</v>
      </c>
      <c r="K1316" s="57">
        <v>64520</v>
      </c>
      <c r="L1316" s="57">
        <v>58720</v>
      </c>
      <c r="M1316" s="57">
        <v>68040</v>
      </c>
      <c r="N1316" s="57">
        <v>81640</v>
      </c>
      <c r="O1316" s="57">
        <v>85880</v>
      </c>
      <c r="P1316" s="57">
        <v>96160</v>
      </c>
      <c r="Q1316" s="57">
        <v>123640</v>
      </c>
      <c r="R1316" s="57">
        <v>115720</v>
      </c>
      <c r="S1316" s="57">
        <v>92040</v>
      </c>
      <c r="T1316" s="57">
        <v>65200</v>
      </c>
      <c r="U1316" s="57">
        <v>76480</v>
      </c>
    </row>
    <row r="1317" spans="1:21" x14ac:dyDescent="0.2">
      <c r="A1317" s="266" t="s">
        <v>172</v>
      </c>
      <c r="B1317" s="267" t="s">
        <v>172</v>
      </c>
      <c r="C1317" s="268" t="s">
        <v>172</v>
      </c>
      <c r="D1317" s="98" t="s">
        <v>89</v>
      </c>
      <c r="E1317" s="54">
        <v>5001715937</v>
      </c>
      <c r="F1317" s="56">
        <v>24</v>
      </c>
      <c r="G1317" s="54" t="s">
        <v>19</v>
      </c>
      <c r="H1317" s="54" t="s">
        <v>84</v>
      </c>
      <c r="I1317" s="54">
        <v>20</v>
      </c>
      <c r="J1317" s="57">
        <v>1325</v>
      </c>
      <c r="K1317" s="57">
        <v>1118</v>
      </c>
      <c r="L1317" s="57">
        <v>1012</v>
      </c>
      <c r="M1317" s="57">
        <v>882</v>
      </c>
      <c r="N1317" s="57">
        <v>848</v>
      </c>
      <c r="O1317" s="57">
        <v>708</v>
      </c>
      <c r="P1317" s="57">
        <v>636</v>
      </c>
      <c r="Q1317" s="57">
        <v>744</v>
      </c>
      <c r="R1317" s="57">
        <v>787</v>
      </c>
      <c r="S1317" s="57">
        <v>980</v>
      </c>
      <c r="T1317" s="57">
        <v>1121</v>
      </c>
      <c r="U1317" s="57">
        <v>1327</v>
      </c>
    </row>
    <row r="1318" spans="1:21" x14ac:dyDescent="0.2">
      <c r="A1318" s="266" t="s">
        <v>172</v>
      </c>
      <c r="B1318" s="267" t="s">
        <v>172</v>
      </c>
      <c r="C1318" s="268" t="s">
        <v>172</v>
      </c>
      <c r="D1318" s="98" t="s">
        <v>89</v>
      </c>
      <c r="E1318" s="54">
        <v>5001737382</v>
      </c>
      <c r="F1318" s="56">
        <v>24</v>
      </c>
      <c r="G1318" s="54" t="s">
        <v>26</v>
      </c>
      <c r="H1318" s="54" t="s">
        <v>84</v>
      </c>
      <c r="I1318" s="54">
        <v>20</v>
      </c>
      <c r="J1318" s="57">
        <v>1038</v>
      </c>
      <c r="K1318" s="57">
        <v>932</v>
      </c>
      <c r="L1318" s="57">
        <v>879</v>
      </c>
      <c r="M1318" s="57">
        <v>804</v>
      </c>
      <c r="N1318" s="57">
        <v>780</v>
      </c>
      <c r="O1318" s="57">
        <v>671</v>
      </c>
      <c r="P1318" s="57">
        <v>600</v>
      </c>
      <c r="Q1318" s="57">
        <v>675</v>
      </c>
      <c r="R1318" s="57">
        <v>676</v>
      </c>
      <c r="S1318" s="57">
        <v>786</v>
      </c>
      <c r="T1318" s="57">
        <v>909</v>
      </c>
      <c r="U1318" s="57">
        <v>1090</v>
      </c>
    </row>
    <row r="1319" spans="1:21" x14ac:dyDescent="0.2">
      <c r="A1319" s="266" t="s">
        <v>172</v>
      </c>
      <c r="B1319" s="267" t="s">
        <v>172</v>
      </c>
      <c r="C1319" s="268" t="s">
        <v>172</v>
      </c>
      <c r="D1319" s="98" t="s">
        <v>89</v>
      </c>
      <c r="E1319" s="54">
        <v>5001753178</v>
      </c>
      <c r="F1319" s="56">
        <v>24</v>
      </c>
      <c r="G1319" s="54" t="s">
        <v>26</v>
      </c>
      <c r="H1319" s="54" t="s">
        <v>84</v>
      </c>
      <c r="I1319" s="54">
        <v>20</v>
      </c>
      <c r="J1319" s="57">
        <v>90</v>
      </c>
      <c r="K1319" s="57">
        <v>70</v>
      </c>
      <c r="L1319" s="57">
        <v>50</v>
      </c>
      <c r="M1319" s="57">
        <v>60</v>
      </c>
      <c r="N1319" s="57">
        <v>50</v>
      </c>
      <c r="O1319" s="57">
        <v>40</v>
      </c>
      <c r="P1319" s="57">
        <v>40</v>
      </c>
      <c r="Q1319" s="57">
        <v>43.33</v>
      </c>
      <c r="R1319" s="57">
        <v>61.94</v>
      </c>
      <c r="S1319" s="57">
        <v>75.73</v>
      </c>
      <c r="T1319" s="57">
        <v>71</v>
      </c>
      <c r="U1319" s="57">
        <v>89</v>
      </c>
    </row>
    <row r="1320" spans="1:21" x14ac:dyDescent="0.2">
      <c r="A1320" s="266" t="s">
        <v>172</v>
      </c>
      <c r="B1320" s="267" t="s">
        <v>172</v>
      </c>
      <c r="C1320" s="268" t="s">
        <v>172</v>
      </c>
      <c r="D1320" s="98" t="s">
        <v>89</v>
      </c>
      <c r="E1320" s="54">
        <v>5001757418</v>
      </c>
      <c r="F1320" s="56">
        <v>24</v>
      </c>
      <c r="G1320" s="54" t="s">
        <v>26</v>
      </c>
      <c r="H1320" s="54" t="s">
        <v>84</v>
      </c>
      <c r="I1320" s="54">
        <v>20</v>
      </c>
      <c r="J1320" s="57">
        <v>501</v>
      </c>
      <c r="K1320" s="57">
        <v>417</v>
      </c>
      <c r="L1320" s="57">
        <v>391</v>
      </c>
      <c r="M1320" s="57">
        <v>397</v>
      </c>
      <c r="N1320" s="57">
        <v>338</v>
      </c>
      <c r="O1320" s="57">
        <v>329</v>
      </c>
      <c r="P1320" s="57">
        <v>354</v>
      </c>
      <c r="Q1320" s="57">
        <v>354</v>
      </c>
      <c r="R1320" s="57">
        <v>380</v>
      </c>
      <c r="S1320" s="57">
        <v>442</v>
      </c>
      <c r="T1320" s="57">
        <v>432</v>
      </c>
      <c r="U1320" s="57">
        <v>509</v>
      </c>
    </row>
    <row r="1321" spans="1:21" x14ac:dyDescent="0.2">
      <c r="A1321" s="266" t="s">
        <v>172</v>
      </c>
      <c r="B1321" s="267" t="s">
        <v>172</v>
      </c>
      <c r="C1321" s="268" t="s">
        <v>172</v>
      </c>
      <c r="D1321" s="98" t="s">
        <v>89</v>
      </c>
      <c r="E1321" s="54">
        <v>5001770785</v>
      </c>
      <c r="F1321" s="56">
        <v>24</v>
      </c>
      <c r="G1321" s="54" t="s">
        <v>26</v>
      </c>
      <c r="H1321" s="54" t="s">
        <v>84</v>
      </c>
      <c r="I1321" s="54">
        <v>20</v>
      </c>
      <c r="J1321" s="57">
        <v>63</v>
      </c>
      <c r="K1321" s="57">
        <v>53</v>
      </c>
      <c r="L1321" s="57">
        <v>45</v>
      </c>
      <c r="M1321" s="57">
        <v>41</v>
      </c>
      <c r="N1321" s="57">
        <v>39</v>
      </c>
      <c r="O1321" s="57">
        <v>36</v>
      </c>
      <c r="P1321" s="57">
        <v>32</v>
      </c>
      <c r="Q1321" s="57">
        <v>36</v>
      </c>
      <c r="R1321" s="57">
        <v>38</v>
      </c>
      <c r="S1321" s="57">
        <v>47</v>
      </c>
      <c r="T1321" s="57">
        <v>55</v>
      </c>
      <c r="U1321" s="57">
        <v>66</v>
      </c>
    </row>
    <row r="1322" spans="1:21" x14ac:dyDescent="0.2">
      <c r="A1322" s="266" t="s">
        <v>172</v>
      </c>
      <c r="B1322" s="267" t="s">
        <v>172</v>
      </c>
      <c r="C1322" s="268" t="s">
        <v>172</v>
      </c>
      <c r="D1322" s="98" t="s">
        <v>89</v>
      </c>
      <c r="E1322" s="54">
        <v>5001800091</v>
      </c>
      <c r="F1322" s="56">
        <v>24</v>
      </c>
      <c r="G1322" s="54" t="s">
        <v>26</v>
      </c>
      <c r="H1322" s="54" t="s">
        <v>84</v>
      </c>
      <c r="I1322" s="54">
        <v>20</v>
      </c>
      <c r="J1322" s="57">
        <v>152</v>
      </c>
      <c r="K1322" s="57">
        <v>130</v>
      </c>
      <c r="L1322" s="57">
        <v>120</v>
      </c>
      <c r="M1322" s="57">
        <v>104</v>
      </c>
      <c r="N1322" s="57">
        <v>98</v>
      </c>
      <c r="O1322" s="57">
        <v>81</v>
      </c>
      <c r="P1322" s="57">
        <v>72</v>
      </c>
      <c r="Q1322" s="57">
        <v>83</v>
      </c>
      <c r="R1322" s="57">
        <v>90</v>
      </c>
      <c r="S1322" s="57">
        <v>113</v>
      </c>
      <c r="T1322" s="57">
        <v>124</v>
      </c>
      <c r="U1322" s="57">
        <v>152</v>
      </c>
    </row>
    <row r="1323" spans="1:21" x14ac:dyDescent="0.2">
      <c r="A1323" s="266" t="s">
        <v>172</v>
      </c>
      <c r="B1323" s="267" t="s">
        <v>172</v>
      </c>
      <c r="C1323" s="268" t="s">
        <v>172</v>
      </c>
      <c r="D1323" s="98" t="s">
        <v>89</v>
      </c>
      <c r="E1323" s="54">
        <v>5001811095</v>
      </c>
      <c r="F1323" s="56">
        <v>24</v>
      </c>
      <c r="G1323" s="54" t="s">
        <v>26</v>
      </c>
      <c r="H1323" s="54" t="s">
        <v>84</v>
      </c>
      <c r="I1323" s="54">
        <v>20</v>
      </c>
      <c r="J1323" s="57">
        <v>646</v>
      </c>
      <c r="K1323" s="57">
        <v>506</v>
      </c>
      <c r="L1323" s="57">
        <v>441</v>
      </c>
      <c r="M1323" s="57">
        <v>413</v>
      </c>
      <c r="N1323" s="57">
        <v>337</v>
      </c>
      <c r="O1323" s="57">
        <v>315</v>
      </c>
      <c r="P1323" s="57">
        <v>345</v>
      </c>
      <c r="Q1323" s="57">
        <v>369</v>
      </c>
      <c r="R1323" s="57">
        <v>423</v>
      </c>
      <c r="S1323" s="57">
        <v>544</v>
      </c>
      <c r="T1323" s="57">
        <v>544</v>
      </c>
      <c r="U1323" s="57">
        <v>657</v>
      </c>
    </row>
    <row r="1324" spans="1:21" x14ac:dyDescent="0.2">
      <c r="A1324" s="266" t="s">
        <v>172</v>
      </c>
      <c r="B1324" s="267" t="s">
        <v>172</v>
      </c>
      <c r="C1324" s="268" t="s">
        <v>172</v>
      </c>
      <c r="D1324" s="98" t="s">
        <v>89</v>
      </c>
      <c r="E1324" s="54">
        <v>5001811150</v>
      </c>
      <c r="F1324" s="56">
        <v>24</v>
      </c>
      <c r="G1324" s="54" t="s">
        <v>26</v>
      </c>
      <c r="H1324" s="54" t="s">
        <v>84</v>
      </c>
      <c r="I1324" s="54">
        <v>20</v>
      </c>
      <c r="J1324" s="57">
        <v>889</v>
      </c>
      <c r="K1324" s="57">
        <v>772</v>
      </c>
      <c r="L1324" s="57">
        <v>708</v>
      </c>
      <c r="M1324" s="57">
        <v>610</v>
      </c>
      <c r="N1324" s="57">
        <v>571</v>
      </c>
      <c r="O1324" s="57">
        <v>472</v>
      </c>
      <c r="P1324" s="57">
        <v>432</v>
      </c>
      <c r="Q1324" s="57">
        <v>500</v>
      </c>
      <c r="R1324" s="57">
        <v>520</v>
      </c>
      <c r="S1324" s="57">
        <v>652</v>
      </c>
      <c r="T1324" s="57">
        <v>724</v>
      </c>
      <c r="U1324" s="57">
        <v>888</v>
      </c>
    </row>
    <row r="1325" spans="1:21" x14ac:dyDescent="0.2">
      <c r="A1325" s="266" t="s">
        <v>172</v>
      </c>
      <c r="B1325" s="267" t="s">
        <v>172</v>
      </c>
      <c r="C1325" s="268" t="s">
        <v>172</v>
      </c>
      <c r="D1325" s="98" t="s">
        <v>89</v>
      </c>
      <c r="E1325" s="54">
        <v>5001814539</v>
      </c>
      <c r="F1325" s="56">
        <v>24</v>
      </c>
      <c r="G1325" s="54" t="s">
        <v>26</v>
      </c>
      <c r="H1325" s="54" t="s">
        <v>84</v>
      </c>
      <c r="I1325" s="54">
        <v>20</v>
      </c>
      <c r="J1325" s="57">
        <v>1950</v>
      </c>
      <c r="K1325" s="57">
        <v>1870</v>
      </c>
      <c r="L1325" s="57">
        <v>2270</v>
      </c>
      <c r="M1325" s="57">
        <v>1920</v>
      </c>
      <c r="N1325" s="57">
        <v>2790</v>
      </c>
      <c r="O1325" s="57">
        <v>2730</v>
      </c>
      <c r="P1325" s="57">
        <v>2370</v>
      </c>
      <c r="Q1325" s="57">
        <v>2760</v>
      </c>
      <c r="R1325" s="57">
        <v>2310</v>
      </c>
      <c r="S1325" s="57">
        <v>2280</v>
      </c>
      <c r="T1325" s="57">
        <v>2500</v>
      </c>
      <c r="U1325" s="57">
        <v>3190</v>
      </c>
    </row>
    <row r="1326" spans="1:21" x14ac:dyDescent="0.2">
      <c r="A1326" s="266" t="s">
        <v>172</v>
      </c>
      <c r="B1326" s="267" t="s">
        <v>172</v>
      </c>
      <c r="C1326" s="268" t="s">
        <v>172</v>
      </c>
      <c r="D1326" s="98" t="s">
        <v>89</v>
      </c>
      <c r="E1326" s="54">
        <v>5001825867</v>
      </c>
      <c r="F1326" s="56">
        <v>24</v>
      </c>
      <c r="G1326" s="54" t="s">
        <v>26</v>
      </c>
      <c r="H1326" s="54" t="s">
        <v>84</v>
      </c>
      <c r="I1326" s="54">
        <v>20</v>
      </c>
      <c r="J1326" s="57">
        <v>917</v>
      </c>
      <c r="K1326" s="57">
        <v>708</v>
      </c>
      <c r="L1326" s="57">
        <v>615</v>
      </c>
      <c r="M1326" s="57">
        <v>587</v>
      </c>
      <c r="N1326" s="57">
        <v>486</v>
      </c>
      <c r="O1326" s="57">
        <v>473</v>
      </c>
      <c r="P1326" s="57">
        <v>501</v>
      </c>
      <c r="Q1326" s="57">
        <v>513</v>
      </c>
      <c r="R1326" s="57">
        <v>580</v>
      </c>
      <c r="S1326" s="57">
        <v>760</v>
      </c>
      <c r="T1326" s="57">
        <v>827</v>
      </c>
      <c r="U1326" s="57">
        <v>1034</v>
      </c>
    </row>
    <row r="1327" spans="1:21" x14ac:dyDescent="0.2">
      <c r="A1327" s="266" t="s">
        <v>172</v>
      </c>
      <c r="B1327" s="267" t="s">
        <v>172</v>
      </c>
      <c r="C1327" s="268" t="s">
        <v>172</v>
      </c>
      <c r="D1327" s="98" t="s">
        <v>89</v>
      </c>
      <c r="E1327" s="54">
        <v>5001830358</v>
      </c>
      <c r="F1327" s="56">
        <v>24</v>
      </c>
      <c r="G1327" s="54" t="s">
        <v>19</v>
      </c>
      <c r="H1327" s="54" t="s">
        <v>84</v>
      </c>
      <c r="I1327" s="54">
        <v>20</v>
      </c>
      <c r="J1327" s="57">
        <v>698</v>
      </c>
      <c r="K1327" s="57">
        <v>559</v>
      </c>
      <c r="L1327" s="57">
        <v>490</v>
      </c>
      <c r="M1327" s="57">
        <v>462</v>
      </c>
      <c r="N1327" s="57">
        <v>368</v>
      </c>
      <c r="O1327" s="57">
        <v>339</v>
      </c>
      <c r="P1327" s="57">
        <v>369</v>
      </c>
      <c r="Q1327" s="57">
        <v>393</v>
      </c>
      <c r="R1327" s="57">
        <v>454</v>
      </c>
      <c r="S1327" s="57">
        <v>569</v>
      </c>
      <c r="T1327" s="57">
        <v>581</v>
      </c>
      <c r="U1327" s="57">
        <v>716</v>
      </c>
    </row>
    <row r="1328" spans="1:21" x14ac:dyDescent="0.2">
      <c r="A1328" s="266" t="s">
        <v>172</v>
      </c>
      <c r="B1328" s="267" t="s">
        <v>172</v>
      </c>
      <c r="C1328" s="268" t="s">
        <v>172</v>
      </c>
      <c r="D1328" s="98" t="s">
        <v>89</v>
      </c>
      <c r="E1328" s="54">
        <v>5001849411</v>
      </c>
      <c r="F1328" s="56">
        <v>24</v>
      </c>
      <c r="G1328" s="54" t="s">
        <v>26</v>
      </c>
      <c r="H1328" s="54" t="s">
        <v>84</v>
      </c>
      <c r="I1328" s="54">
        <v>20</v>
      </c>
      <c r="J1328" s="57">
        <v>4160</v>
      </c>
      <c r="K1328" s="57">
        <v>2320</v>
      </c>
      <c r="L1328" s="57">
        <v>3740</v>
      </c>
      <c r="M1328" s="57">
        <v>3570</v>
      </c>
      <c r="N1328" s="57">
        <v>4250</v>
      </c>
      <c r="O1328" s="57">
        <v>3950</v>
      </c>
      <c r="P1328" s="57">
        <v>3280</v>
      </c>
      <c r="Q1328" s="57">
        <v>4620</v>
      </c>
      <c r="R1328" s="57">
        <v>4400</v>
      </c>
      <c r="S1328" s="57">
        <v>4480</v>
      </c>
      <c r="T1328" s="57">
        <v>4510</v>
      </c>
      <c r="U1328" s="57">
        <v>4338</v>
      </c>
    </row>
    <row r="1329" spans="1:21" x14ac:dyDescent="0.2">
      <c r="A1329" s="266" t="s">
        <v>172</v>
      </c>
      <c r="B1329" s="267" t="s">
        <v>172</v>
      </c>
      <c r="C1329" s="268" t="s">
        <v>172</v>
      </c>
      <c r="D1329" s="98" t="s">
        <v>89</v>
      </c>
      <c r="E1329" s="54">
        <v>5001861249</v>
      </c>
      <c r="F1329" s="56">
        <v>24</v>
      </c>
      <c r="G1329" s="54" t="s">
        <v>26</v>
      </c>
      <c r="H1329" s="54" t="s">
        <v>84</v>
      </c>
      <c r="I1329" s="54">
        <v>20</v>
      </c>
      <c r="J1329" s="57">
        <v>100</v>
      </c>
      <c r="K1329" s="57">
        <v>100</v>
      </c>
      <c r="L1329" s="57">
        <v>80</v>
      </c>
      <c r="M1329" s="57">
        <v>70</v>
      </c>
      <c r="N1329" s="57">
        <v>70</v>
      </c>
      <c r="O1329" s="57">
        <v>60</v>
      </c>
      <c r="P1329" s="57">
        <v>50</v>
      </c>
      <c r="Q1329" s="57">
        <v>60</v>
      </c>
      <c r="R1329" s="57">
        <v>70</v>
      </c>
      <c r="S1329" s="57">
        <v>80</v>
      </c>
      <c r="T1329" s="57">
        <v>80</v>
      </c>
      <c r="U1329" s="57">
        <v>100</v>
      </c>
    </row>
    <row r="1330" spans="1:21" x14ac:dyDescent="0.2">
      <c r="A1330" s="266" t="s">
        <v>172</v>
      </c>
      <c r="B1330" s="267" t="s">
        <v>172</v>
      </c>
      <c r="C1330" s="268" t="s">
        <v>172</v>
      </c>
      <c r="D1330" s="98" t="s">
        <v>89</v>
      </c>
      <c r="E1330" s="54">
        <v>5001867202</v>
      </c>
      <c r="F1330" s="56">
        <v>24</v>
      </c>
      <c r="G1330" s="54" t="s">
        <v>26</v>
      </c>
      <c r="H1330" s="54" t="s">
        <v>84</v>
      </c>
      <c r="I1330" s="54">
        <v>20</v>
      </c>
      <c r="J1330" s="57">
        <v>424</v>
      </c>
      <c r="K1330" s="57">
        <v>336</v>
      </c>
      <c r="L1330" s="57">
        <v>296</v>
      </c>
      <c r="M1330" s="57">
        <v>281</v>
      </c>
      <c r="N1330" s="57">
        <v>227</v>
      </c>
      <c r="O1330" s="57">
        <v>212</v>
      </c>
      <c r="P1330" s="57">
        <v>228</v>
      </c>
      <c r="Q1330" s="57">
        <v>242</v>
      </c>
      <c r="R1330" s="57">
        <v>276</v>
      </c>
      <c r="S1330" s="57">
        <v>354</v>
      </c>
      <c r="T1330" s="57">
        <v>357</v>
      </c>
      <c r="U1330" s="57">
        <v>439</v>
      </c>
    </row>
    <row r="1331" spans="1:21" x14ac:dyDescent="0.2">
      <c r="A1331" s="266" t="s">
        <v>172</v>
      </c>
      <c r="B1331" s="267" t="s">
        <v>172</v>
      </c>
      <c r="C1331" s="268" t="s">
        <v>172</v>
      </c>
      <c r="D1331" s="98" t="s">
        <v>89</v>
      </c>
      <c r="E1331" s="54">
        <v>5001870707</v>
      </c>
      <c r="F1331" s="56">
        <v>24</v>
      </c>
      <c r="G1331" s="54" t="s">
        <v>19</v>
      </c>
      <c r="H1331" s="54" t="s">
        <v>84</v>
      </c>
      <c r="I1331" s="54">
        <v>20</v>
      </c>
      <c r="J1331" s="57">
        <v>1009</v>
      </c>
      <c r="K1331" s="57">
        <v>806</v>
      </c>
      <c r="L1331" s="57">
        <v>708</v>
      </c>
      <c r="M1331" s="57">
        <v>668</v>
      </c>
      <c r="N1331" s="57">
        <v>529</v>
      </c>
      <c r="O1331" s="57">
        <v>489</v>
      </c>
      <c r="P1331" s="57">
        <v>527</v>
      </c>
      <c r="Q1331" s="57">
        <v>567</v>
      </c>
      <c r="R1331" s="57">
        <v>653</v>
      </c>
      <c r="S1331" s="57">
        <v>821</v>
      </c>
      <c r="T1331" s="57">
        <v>841</v>
      </c>
      <c r="U1331" s="57">
        <v>1034</v>
      </c>
    </row>
    <row r="1332" spans="1:21" x14ac:dyDescent="0.2">
      <c r="A1332" s="266" t="s">
        <v>172</v>
      </c>
      <c r="B1332" s="267" t="s">
        <v>172</v>
      </c>
      <c r="C1332" s="268" t="s">
        <v>172</v>
      </c>
      <c r="D1332" s="98" t="s">
        <v>89</v>
      </c>
      <c r="E1332" s="54">
        <v>5001876565</v>
      </c>
      <c r="F1332" s="56">
        <v>24</v>
      </c>
      <c r="G1332" s="54" t="s">
        <v>26</v>
      </c>
      <c r="H1332" s="54" t="s">
        <v>84</v>
      </c>
      <c r="I1332" s="54">
        <v>20</v>
      </c>
      <c r="J1332" s="57">
        <v>1590</v>
      </c>
      <c r="K1332" s="57">
        <v>1070</v>
      </c>
      <c r="L1332" s="57">
        <v>980</v>
      </c>
      <c r="M1332" s="57">
        <v>880</v>
      </c>
      <c r="N1332" s="57">
        <v>650</v>
      </c>
      <c r="O1332" s="57">
        <v>680</v>
      </c>
      <c r="P1332" s="57">
        <v>610</v>
      </c>
      <c r="Q1332" s="57">
        <v>450</v>
      </c>
      <c r="R1332" s="57">
        <v>430</v>
      </c>
      <c r="S1332" s="57">
        <v>506</v>
      </c>
      <c r="T1332" s="57">
        <v>1035</v>
      </c>
      <c r="U1332" s="57">
        <v>1298</v>
      </c>
    </row>
    <row r="1333" spans="1:21" x14ac:dyDescent="0.2">
      <c r="A1333" s="266" t="s">
        <v>172</v>
      </c>
      <c r="B1333" s="267" t="s">
        <v>172</v>
      </c>
      <c r="C1333" s="268" t="s">
        <v>172</v>
      </c>
      <c r="D1333" s="98" t="s">
        <v>89</v>
      </c>
      <c r="E1333" s="54">
        <v>5001914074</v>
      </c>
      <c r="F1333" s="56">
        <v>24</v>
      </c>
      <c r="G1333" s="54" t="s">
        <v>26</v>
      </c>
      <c r="H1333" s="54" t="s">
        <v>84</v>
      </c>
      <c r="I1333" s="54">
        <v>20</v>
      </c>
      <c r="J1333" s="57"/>
      <c r="K1333" s="57">
        <v>10</v>
      </c>
      <c r="L1333" s="57"/>
      <c r="M1333" s="57">
        <v>10</v>
      </c>
      <c r="N1333" s="57"/>
      <c r="O1333" s="57">
        <v>10</v>
      </c>
      <c r="P1333" s="57"/>
      <c r="Q1333" s="57">
        <v>10</v>
      </c>
      <c r="R1333" s="57"/>
      <c r="S1333" s="57">
        <v>1</v>
      </c>
      <c r="T1333" s="57">
        <v>4</v>
      </c>
      <c r="U1333" s="57">
        <v>5</v>
      </c>
    </row>
    <row r="1334" spans="1:21" x14ac:dyDescent="0.2">
      <c r="A1334" s="266" t="s">
        <v>172</v>
      </c>
      <c r="B1334" s="267" t="s">
        <v>172</v>
      </c>
      <c r="C1334" s="268" t="s">
        <v>172</v>
      </c>
      <c r="D1334" s="98" t="s">
        <v>89</v>
      </c>
      <c r="E1334" s="54">
        <v>5001922293</v>
      </c>
      <c r="F1334" s="56">
        <v>24</v>
      </c>
      <c r="G1334" s="54" t="s">
        <v>26</v>
      </c>
      <c r="H1334" s="54" t="s">
        <v>84</v>
      </c>
      <c r="I1334" s="54">
        <v>20</v>
      </c>
      <c r="J1334" s="57">
        <v>760</v>
      </c>
      <c r="K1334" s="57">
        <v>640</v>
      </c>
      <c r="L1334" s="57">
        <v>590</v>
      </c>
      <c r="M1334" s="57">
        <v>600</v>
      </c>
      <c r="N1334" s="57">
        <v>490</v>
      </c>
      <c r="O1334" s="57">
        <v>470</v>
      </c>
      <c r="P1334" s="57">
        <v>360</v>
      </c>
      <c r="Q1334" s="57">
        <v>350</v>
      </c>
      <c r="R1334" s="57">
        <v>370</v>
      </c>
      <c r="S1334" s="57">
        <v>483</v>
      </c>
      <c r="T1334" s="57">
        <v>589</v>
      </c>
      <c r="U1334" s="57">
        <v>724</v>
      </c>
    </row>
    <row r="1335" spans="1:21" x14ac:dyDescent="0.2">
      <c r="A1335" s="266" t="s">
        <v>172</v>
      </c>
      <c r="B1335" s="267" t="s">
        <v>172</v>
      </c>
      <c r="C1335" s="268" t="s">
        <v>172</v>
      </c>
      <c r="D1335" s="98" t="s">
        <v>89</v>
      </c>
      <c r="E1335" s="54">
        <v>5001923545</v>
      </c>
      <c r="F1335" s="56">
        <v>24</v>
      </c>
      <c r="G1335" s="54" t="s">
        <v>26</v>
      </c>
      <c r="H1335" s="54" t="s">
        <v>84</v>
      </c>
      <c r="I1335" s="54">
        <v>20</v>
      </c>
      <c r="J1335" s="57">
        <v>482</v>
      </c>
      <c r="K1335" s="57">
        <v>418</v>
      </c>
      <c r="L1335" s="57">
        <v>372</v>
      </c>
      <c r="M1335" s="57">
        <v>325</v>
      </c>
      <c r="N1335" s="57">
        <v>312</v>
      </c>
      <c r="O1335" s="57">
        <v>261</v>
      </c>
      <c r="P1335" s="57">
        <v>236</v>
      </c>
      <c r="Q1335" s="57">
        <v>273</v>
      </c>
      <c r="R1335" s="57">
        <v>289</v>
      </c>
      <c r="S1335" s="57">
        <v>357</v>
      </c>
      <c r="T1335" s="57">
        <v>400</v>
      </c>
      <c r="U1335" s="57">
        <v>477</v>
      </c>
    </row>
    <row r="1336" spans="1:21" x14ac:dyDescent="0.2">
      <c r="A1336" s="266" t="s">
        <v>172</v>
      </c>
      <c r="B1336" s="267" t="s">
        <v>172</v>
      </c>
      <c r="C1336" s="268" t="s">
        <v>172</v>
      </c>
      <c r="D1336" s="98" t="s">
        <v>89</v>
      </c>
      <c r="E1336" s="54">
        <v>5001929953</v>
      </c>
      <c r="F1336" s="56">
        <v>24</v>
      </c>
      <c r="G1336" s="54" t="s">
        <v>26</v>
      </c>
      <c r="H1336" s="54" t="s">
        <v>84</v>
      </c>
      <c r="I1336" s="54">
        <v>20</v>
      </c>
      <c r="J1336" s="57">
        <v>374</v>
      </c>
      <c r="K1336" s="57">
        <v>251</v>
      </c>
      <c r="L1336" s="57">
        <v>235</v>
      </c>
      <c r="M1336" s="57">
        <v>218</v>
      </c>
      <c r="N1336" s="57">
        <v>227</v>
      </c>
      <c r="O1336" s="57">
        <v>206</v>
      </c>
      <c r="P1336" s="57">
        <v>207</v>
      </c>
      <c r="Q1336" s="57">
        <v>226</v>
      </c>
      <c r="R1336" s="57">
        <v>210</v>
      </c>
      <c r="S1336" s="57">
        <v>222</v>
      </c>
      <c r="T1336" s="57">
        <v>218</v>
      </c>
      <c r="U1336" s="57">
        <v>276</v>
      </c>
    </row>
    <row r="1337" spans="1:21" x14ac:dyDescent="0.2">
      <c r="A1337" s="266" t="s">
        <v>172</v>
      </c>
      <c r="B1337" s="267" t="s">
        <v>172</v>
      </c>
      <c r="C1337" s="268" t="s">
        <v>172</v>
      </c>
      <c r="D1337" s="98" t="s">
        <v>89</v>
      </c>
      <c r="E1337" s="54">
        <v>5001959651</v>
      </c>
      <c r="F1337" s="56">
        <v>24</v>
      </c>
      <c r="G1337" s="54" t="s">
        <v>26</v>
      </c>
      <c r="H1337" s="54" t="s">
        <v>84</v>
      </c>
      <c r="I1337" s="54">
        <v>20</v>
      </c>
      <c r="J1337" s="57">
        <v>55</v>
      </c>
      <c r="K1337" s="57">
        <v>64</v>
      </c>
      <c r="L1337" s="57">
        <v>51</v>
      </c>
      <c r="M1337" s="57">
        <v>39</v>
      </c>
      <c r="N1337" s="57">
        <v>26</v>
      </c>
      <c r="O1337" s="57">
        <v>28</v>
      </c>
      <c r="P1337" s="57">
        <v>33</v>
      </c>
      <c r="Q1337" s="57">
        <v>31</v>
      </c>
      <c r="R1337" s="57">
        <v>27</v>
      </c>
      <c r="S1337" s="57">
        <v>29</v>
      </c>
      <c r="T1337" s="57">
        <v>37</v>
      </c>
      <c r="U1337" s="57">
        <v>82</v>
      </c>
    </row>
    <row r="1338" spans="1:21" x14ac:dyDescent="0.2">
      <c r="A1338" s="266" t="s">
        <v>172</v>
      </c>
      <c r="B1338" s="267" t="s">
        <v>172</v>
      </c>
      <c r="C1338" s="268" t="s">
        <v>172</v>
      </c>
      <c r="D1338" s="98" t="s">
        <v>89</v>
      </c>
      <c r="E1338" s="54">
        <v>5001987233</v>
      </c>
      <c r="F1338" s="56">
        <v>24</v>
      </c>
      <c r="G1338" s="54" t="s">
        <v>26</v>
      </c>
      <c r="H1338" s="54" t="s">
        <v>84</v>
      </c>
      <c r="I1338" s="54">
        <v>20</v>
      </c>
      <c r="J1338" s="57">
        <v>60</v>
      </c>
      <c r="K1338" s="57">
        <v>50</v>
      </c>
      <c r="L1338" s="57">
        <v>10</v>
      </c>
      <c r="M1338" s="57">
        <v>0</v>
      </c>
      <c r="N1338" s="57">
        <v>0</v>
      </c>
      <c r="O1338" s="57">
        <v>0</v>
      </c>
      <c r="P1338" s="57">
        <v>0</v>
      </c>
      <c r="Q1338" s="57">
        <v>0</v>
      </c>
      <c r="R1338" s="57">
        <v>0</v>
      </c>
      <c r="S1338" s="57">
        <v>0</v>
      </c>
      <c r="T1338" s="57"/>
      <c r="U1338" s="57"/>
    </row>
    <row r="1339" spans="1:21" x14ac:dyDescent="0.2">
      <c r="A1339" s="266" t="s">
        <v>172</v>
      </c>
      <c r="B1339" s="267" t="s">
        <v>172</v>
      </c>
      <c r="C1339" s="268" t="s">
        <v>172</v>
      </c>
      <c r="D1339" s="98" t="s">
        <v>89</v>
      </c>
      <c r="E1339" s="54">
        <v>5002021242</v>
      </c>
      <c r="F1339" s="56">
        <v>24</v>
      </c>
      <c r="G1339" s="54" t="s">
        <v>26</v>
      </c>
      <c r="H1339" s="54" t="s">
        <v>84</v>
      </c>
      <c r="I1339" s="54">
        <v>20</v>
      </c>
      <c r="J1339" s="57">
        <v>330</v>
      </c>
      <c r="K1339" s="57">
        <v>260</v>
      </c>
      <c r="L1339" s="57">
        <v>230</v>
      </c>
      <c r="M1339" s="57">
        <v>220</v>
      </c>
      <c r="N1339" s="57">
        <v>170</v>
      </c>
      <c r="O1339" s="57">
        <v>160</v>
      </c>
      <c r="P1339" s="57">
        <v>170</v>
      </c>
      <c r="Q1339" s="57">
        <v>180</v>
      </c>
      <c r="R1339" s="57">
        <v>210</v>
      </c>
      <c r="S1339" s="57">
        <v>268</v>
      </c>
      <c r="T1339" s="57">
        <v>272</v>
      </c>
      <c r="U1339" s="57">
        <v>332</v>
      </c>
    </row>
    <row r="1340" spans="1:21" x14ac:dyDescent="0.2">
      <c r="A1340" s="266" t="s">
        <v>172</v>
      </c>
      <c r="B1340" s="267" t="s">
        <v>172</v>
      </c>
      <c r="C1340" s="268" t="s">
        <v>172</v>
      </c>
      <c r="D1340" s="98" t="s">
        <v>89</v>
      </c>
      <c r="E1340" s="54">
        <v>5002043735</v>
      </c>
      <c r="F1340" s="56">
        <v>24</v>
      </c>
      <c r="G1340" s="54" t="s">
        <v>26</v>
      </c>
      <c r="H1340" s="54" t="s">
        <v>84</v>
      </c>
      <c r="I1340" s="54">
        <v>20</v>
      </c>
      <c r="J1340" s="57">
        <v>830</v>
      </c>
      <c r="K1340" s="57">
        <v>760</v>
      </c>
      <c r="L1340" s="57">
        <v>770</v>
      </c>
      <c r="M1340" s="57">
        <v>670</v>
      </c>
      <c r="N1340" s="57">
        <v>560</v>
      </c>
      <c r="O1340" s="57">
        <v>390</v>
      </c>
      <c r="P1340" s="57">
        <v>290</v>
      </c>
      <c r="Q1340" s="57">
        <v>180</v>
      </c>
      <c r="R1340" s="57">
        <v>200</v>
      </c>
      <c r="S1340" s="57">
        <v>320</v>
      </c>
      <c r="T1340" s="57">
        <v>570</v>
      </c>
      <c r="U1340" s="57">
        <v>878</v>
      </c>
    </row>
    <row r="1341" spans="1:21" x14ac:dyDescent="0.2">
      <c r="A1341" s="266" t="s">
        <v>172</v>
      </c>
      <c r="B1341" s="267" t="s">
        <v>172</v>
      </c>
      <c r="C1341" s="268" t="s">
        <v>172</v>
      </c>
      <c r="D1341" s="98" t="s">
        <v>89</v>
      </c>
      <c r="E1341" s="54">
        <v>5002045049</v>
      </c>
      <c r="F1341" s="56">
        <v>24</v>
      </c>
      <c r="G1341" s="54" t="s">
        <v>26</v>
      </c>
      <c r="H1341" s="54" t="s">
        <v>84</v>
      </c>
      <c r="I1341" s="54">
        <v>20</v>
      </c>
      <c r="J1341" s="57">
        <v>1254</v>
      </c>
      <c r="K1341" s="57">
        <v>1097</v>
      </c>
      <c r="L1341" s="57">
        <v>998</v>
      </c>
      <c r="M1341" s="57">
        <v>907</v>
      </c>
      <c r="N1341" s="57">
        <v>902</v>
      </c>
      <c r="O1341" s="57">
        <v>760</v>
      </c>
      <c r="P1341" s="57">
        <v>703</v>
      </c>
      <c r="Q1341" s="57">
        <v>800</v>
      </c>
      <c r="R1341" s="57">
        <v>822</v>
      </c>
      <c r="S1341" s="57">
        <v>962</v>
      </c>
      <c r="T1341" s="57">
        <v>1022</v>
      </c>
      <c r="U1341" s="57">
        <v>1222</v>
      </c>
    </row>
    <row r="1342" spans="1:21" x14ac:dyDescent="0.2">
      <c r="A1342" s="266" t="s">
        <v>172</v>
      </c>
      <c r="B1342" s="267" t="s">
        <v>172</v>
      </c>
      <c r="C1342" s="268" t="s">
        <v>172</v>
      </c>
      <c r="D1342" s="98" t="s">
        <v>89</v>
      </c>
      <c r="E1342" s="54">
        <v>5002061363</v>
      </c>
      <c r="F1342" s="56">
        <v>24</v>
      </c>
      <c r="G1342" s="54" t="s">
        <v>26</v>
      </c>
      <c r="H1342" s="54" t="s">
        <v>84</v>
      </c>
      <c r="I1342" s="54">
        <v>20</v>
      </c>
      <c r="J1342" s="57">
        <v>810</v>
      </c>
      <c r="K1342" s="57">
        <v>810</v>
      </c>
      <c r="L1342" s="57">
        <v>940</v>
      </c>
      <c r="M1342" s="57">
        <v>880</v>
      </c>
      <c r="N1342" s="57">
        <v>680</v>
      </c>
      <c r="O1342" s="57">
        <v>610</v>
      </c>
      <c r="P1342" s="57">
        <v>560</v>
      </c>
      <c r="Q1342" s="57">
        <v>490</v>
      </c>
      <c r="R1342" s="57">
        <v>500</v>
      </c>
      <c r="S1342" s="57">
        <v>680</v>
      </c>
      <c r="T1342" s="57">
        <v>680</v>
      </c>
      <c r="U1342" s="57">
        <v>830</v>
      </c>
    </row>
    <row r="1343" spans="1:21" x14ac:dyDescent="0.2">
      <c r="A1343" s="266" t="s">
        <v>172</v>
      </c>
      <c r="B1343" s="267" t="s">
        <v>172</v>
      </c>
      <c r="C1343" s="268" t="s">
        <v>172</v>
      </c>
      <c r="D1343" s="98" t="s">
        <v>89</v>
      </c>
      <c r="E1343" s="54">
        <v>5002096770</v>
      </c>
      <c r="F1343" s="56">
        <v>24</v>
      </c>
      <c r="G1343" s="54" t="s">
        <v>26</v>
      </c>
      <c r="H1343" s="54" t="s">
        <v>84</v>
      </c>
      <c r="I1343" s="54">
        <v>20</v>
      </c>
      <c r="J1343" s="57">
        <v>60</v>
      </c>
      <c r="K1343" s="57">
        <v>30</v>
      </c>
      <c r="L1343" s="57">
        <v>20</v>
      </c>
      <c r="M1343" s="57">
        <v>20</v>
      </c>
      <c r="N1343" s="57">
        <v>10</v>
      </c>
      <c r="O1343" s="57">
        <v>40</v>
      </c>
      <c r="P1343" s="57">
        <v>20</v>
      </c>
      <c r="Q1343" s="57">
        <v>40</v>
      </c>
      <c r="R1343" s="57">
        <v>20</v>
      </c>
      <c r="S1343" s="57">
        <v>50</v>
      </c>
      <c r="T1343" s="57">
        <v>20</v>
      </c>
      <c r="U1343" s="57">
        <v>62</v>
      </c>
    </row>
    <row r="1344" spans="1:21" x14ac:dyDescent="0.2">
      <c r="A1344" s="266" t="s">
        <v>172</v>
      </c>
      <c r="B1344" s="267" t="s">
        <v>172</v>
      </c>
      <c r="C1344" s="268" t="s">
        <v>172</v>
      </c>
      <c r="D1344" s="98" t="s">
        <v>89</v>
      </c>
      <c r="E1344" s="54">
        <v>5002102075</v>
      </c>
      <c r="F1344" s="55">
        <v>26</v>
      </c>
      <c r="G1344" s="54" t="s">
        <v>24</v>
      </c>
      <c r="H1344" s="54" t="s">
        <v>84</v>
      </c>
      <c r="I1344" s="54">
        <v>20</v>
      </c>
      <c r="J1344" s="57">
        <v>98400</v>
      </c>
      <c r="K1344" s="57">
        <v>96120</v>
      </c>
      <c r="L1344" s="57">
        <v>123840</v>
      </c>
      <c r="M1344" s="57">
        <v>99960</v>
      </c>
      <c r="N1344" s="57">
        <v>91320</v>
      </c>
      <c r="O1344" s="57">
        <v>127680</v>
      </c>
      <c r="P1344" s="57">
        <v>142680</v>
      </c>
      <c r="Q1344" s="57">
        <v>184920</v>
      </c>
      <c r="R1344" s="57">
        <v>160320</v>
      </c>
      <c r="S1344" s="57">
        <v>131880</v>
      </c>
      <c r="T1344" s="57">
        <v>97680</v>
      </c>
      <c r="U1344" s="57">
        <v>131640</v>
      </c>
    </row>
    <row r="1345" spans="1:21" x14ac:dyDescent="0.2">
      <c r="A1345" s="266" t="s">
        <v>172</v>
      </c>
      <c r="B1345" s="267" t="s">
        <v>172</v>
      </c>
      <c r="C1345" s="268" t="s">
        <v>172</v>
      </c>
      <c r="D1345" s="98" t="s">
        <v>89</v>
      </c>
      <c r="E1345" s="54">
        <v>5002197744</v>
      </c>
      <c r="F1345" s="56">
        <v>24</v>
      </c>
      <c r="G1345" s="54" t="s">
        <v>26</v>
      </c>
      <c r="H1345" s="54" t="s">
        <v>84</v>
      </c>
      <c r="I1345" s="54">
        <v>20</v>
      </c>
      <c r="J1345" s="57">
        <v>1300</v>
      </c>
      <c r="K1345" s="57">
        <v>1160</v>
      </c>
      <c r="L1345" s="57">
        <v>1190</v>
      </c>
      <c r="M1345" s="57">
        <v>1110</v>
      </c>
      <c r="N1345" s="57">
        <v>1070</v>
      </c>
      <c r="O1345" s="57">
        <v>890</v>
      </c>
      <c r="P1345" s="57">
        <v>750</v>
      </c>
      <c r="Q1345" s="57">
        <v>760</v>
      </c>
      <c r="R1345" s="57">
        <v>740</v>
      </c>
      <c r="S1345" s="57">
        <v>920</v>
      </c>
      <c r="T1345" s="57">
        <v>1050</v>
      </c>
      <c r="U1345" s="57">
        <v>1250</v>
      </c>
    </row>
    <row r="1346" spans="1:21" x14ac:dyDescent="0.2">
      <c r="A1346" s="266" t="s">
        <v>172</v>
      </c>
      <c r="B1346" s="267" t="s">
        <v>172</v>
      </c>
      <c r="C1346" s="268" t="s">
        <v>172</v>
      </c>
      <c r="D1346" s="98" t="s">
        <v>89</v>
      </c>
      <c r="E1346" s="54">
        <v>5001641841</v>
      </c>
      <c r="F1346" s="55">
        <v>31</v>
      </c>
      <c r="G1346" s="54" t="s">
        <v>23</v>
      </c>
      <c r="H1346" s="54" t="s">
        <v>84</v>
      </c>
      <c r="I1346" s="54">
        <v>20</v>
      </c>
      <c r="J1346" s="57">
        <v>33900</v>
      </c>
      <c r="K1346" s="57">
        <v>32400</v>
      </c>
      <c r="L1346" s="57">
        <v>37200</v>
      </c>
      <c r="M1346" s="57">
        <v>33600</v>
      </c>
      <c r="N1346" s="57">
        <v>35700</v>
      </c>
      <c r="O1346" s="57">
        <v>34800</v>
      </c>
      <c r="P1346" s="57">
        <v>35100</v>
      </c>
      <c r="Q1346" s="57">
        <v>44400</v>
      </c>
      <c r="R1346" s="57">
        <v>41100</v>
      </c>
      <c r="S1346" s="57">
        <v>35100</v>
      </c>
      <c r="T1346" s="57">
        <v>31200</v>
      </c>
      <c r="U1346" s="57">
        <v>36900</v>
      </c>
    </row>
    <row r="1347" spans="1:21" x14ac:dyDescent="0.2">
      <c r="A1347" s="266" t="s">
        <v>172</v>
      </c>
      <c r="B1347" s="267" t="s">
        <v>172</v>
      </c>
      <c r="C1347" s="268" t="s">
        <v>172</v>
      </c>
      <c r="D1347" s="99" t="s">
        <v>87</v>
      </c>
      <c r="E1347" s="54">
        <v>5000984941</v>
      </c>
      <c r="F1347" s="55">
        <v>31</v>
      </c>
      <c r="G1347" s="54" t="s">
        <v>23</v>
      </c>
      <c r="H1347" s="54" t="s">
        <v>84</v>
      </c>
      <c r="I1347" s="54">
        <v>10</v>
      </c>
      <c r="J1347" s="57">
        <v>1086459.48</v>
      </c>
      <c r="K1347" s="57">
        <v>990799.56</v>
      </c>
      <c r="L1347" s="57">
        <v>1045687.68</v>
      </c>
      <c r="M1347" s="57">
        <v>990662.04</v>
      </c>
      <c r="N1347" s="57">
        <v>1013928.84</v>
      </c>
      <c r="O1347" s="57">
        <v>1038610.08</v>
      </c>
      <c r="P1347" s="57">
        <v>1069345.44</v>
      </c>
      <c r="Q1347" s="57">
        <v>1063656.72</v>
      </c>
      <c r="R1347" s="57">
        <v>1009337.4</v>
      </c>
      <c r="S1347" s="57">
        <v>1035024.48</v>
      </c>
      <c r="T1347" s="57">
        <v>1080762.48</v>
      </c>
      <c r="U1347" s="57">
        <v>1191174.48</v>
      </c>
    </row>
    <row r="1348" spans="1:21" x14ac:dyDescent="0.2">
      <c r="A1348" s="266" t="s">
        <v>172</v>
      </c>
      <c r="B1348" s="267" t="s">
        <v>172</v>
      </c>
      <c r="C1348" s="268" t="s">
        <v>172</v>
      </c>
      <c r="D1348" s="99" t="s">
        <v>87</v>
      </c>
      <c r="E1348" s="54">
        <v>5000101339</v>
      </c>
      <c r="F1348" s="55">
        <v>26</v>
      </c>
      <c r="G1348" s="54" t="s">
        <v>24</v>
      </c>
      <c r="H1348" s="54" t="s">
        <v>84</v>
      </c>
      <c r="I1348" s="54">
        <v>10</v>
      </c>
      <c r="J1348" s="57">
        <v>232800</v>
      </c>
      <c r="K1348" s="57">
        <v>238500</v>
      </c>
      <c r="L1348" s="57">
        <v>234000</v>
      </c>
      <c r="M1348" s="57">
        <v>219900</v>
      </c>
      <c r="N1348" s="57">
        <v>220500</v>
      </c>
      <c r="O1348" s="57">
        <v>242550</v>
      </c>
      <c r="P1348" s="57">
        <v>213150</v>
      </c>
      <c r="Q1348" s="57">
        <v>189000</v>
      </c>
      <c r="R1348" s="57">
        <v>207600</v>
      </c>
      <c r="S1348" s="57">
        <v>168900</v>
      </c>
      <c r="T1348" s="57">
        <v>178500</v>
      </c>
      <c r="U1348" s="57">
        <v>211800</v>
      </c>
    </row>
    <row r="1349" spans="1:21" x14ac:dyDescent="0.2">
      <c r="A1349" s="266" t="s">
        <v>172</v>
      </c>
      <c r="B1349" s="267" t="s">
        <v>172</v>
      </c>
      <c r="C1349" s="268" t="s">
        <v>172</v>
      </c>
      <c r="D1349" s="99" t="s">
        <v>87</v>
      </c>
      <c r="E1349" s="54">
        <v>5000200686</v>
      </c>
      <c r="F1349" s="55">
        <v>26</v>
      </c>
      <c r="G1349" s="54" t="s">
        <v>24</v>
      </c>
      <c r="H1349" s="54" t="s">
        <v>84</v>
      </c>
      <c r="I1349" s="54">
        <v>10</v>
      </c>
      <c r="J1349" s="57">
        <v>307800</v>
      </c>
      <c r="K1349" s="57">
        <v>305700</v>
      </c>
      <c r="L1349" s="57">
        <v>309900</v>
      </c>
      <c r="M1349" s="57">
        <v>311100</v>
      </c>
      <c r="N1349" s="57">
        <v>314700</v>
      </c>
      <c r="O1349" s="57">
        <v>314100</v>
      </c>
      <c r="P1349" s="57">
        <v>279000</v>
      </c>
      <c r="Q1349" s="57">
        <v>291900</v>
      </c>
      <c r="R1349" s="57">
        <v>324600</v>
      </c>
      <c r="S1349" s="57">
        <v>283200</v>
      </c>
      <c r="T1349" s="57">
        <v>280500</v>
      </c>
      <c r="U1349" s="57">
        <v>334500</v>
      </c>
    </row>
    <row r="1350" spans="1:21" x14ac:dyDescent="0.2">
      <c r="A1350" s="266" t="s">
        <v>172</v>
      </c>
      <c r="B1350" s="267" t="s">
        <v>172</v>
      </c>
      <c r="C1350" s="268" t="s">
        <v>172</v>
      </c>
      <c r="D1350" s="99" t="s">
        <v>87</v>
      </c>
      <c r="E1350" s="54">
        <v>5000377916</v>
      </c>
      <c r="F1350" s="55">
        <v>26</v>
      </c>
      <c r="G1350" s="54" t="s">
        <v>24</v>
      </c>
      <c r="H1350" s="54" t="s">
        <v>84</v>
      </c>
      <c r="I1350" s="54">
        <v>10</v>
      </c>
      <c r="J1350" s="57">
        <v>294900</v>
      </c>
      <c r="K1350" s="57">
        <v>292500</v>
      </c>
      <c r="L1350" s="57">
        <v>303000</v>
      </c>
      <c r="M1350" s="57">
        <v>270300</v>
      </c>
      <c r="N1350" s="57">
        <v>272700</v>
      </c>
      <c r="O1350" s="57">
        <v>242700</v>
      </c>
      <c r="P1350" s="57">
        <v>310200</v>
      </c>
      <c r="Q1350" s="57">
        <v>281100</v>
      </c>
      <c r="R1350" s="57">
        <v>318300</v>
      </c>
      <c r="S1350" s="57">
        <v>262200</v>
      </c>
      <c r="T1350" s="57">
        <v>256800</v>
      </c>
      <c r="U1350" s="57">
        <v>321600</v>
      </c>
    </row>
    <row r="1351" spans="1:21" x14ac:dyDescent="0.2">
      <c r="A1351" s="266" t="s">
        <v>172</v>
      </c>
      <c r="B1351" s="267" t="s">
        <v>172</v>
      </c>
      <c r="C1351" s="268" t="s">
        <v>172</v>
      </c>
      <c r="D1351" s="99" t="s">
        <v>87</v>
      </c>
      <c r="E1351" s="54">
        <v>5000620744</v>
      </c>
      <c r="F1351" s="55">
        <v>26</v>
      </c>
      <c r="G1351" s="54" t="s">
        <v>24</v>
      </c>
      <c r="H1351" s="54" t="s">
        <v>84</v>
      </c>
      <c r="I1351" s="54">
        <v>10</v>
      </c>
      <c r="J1351" s="57">
        <v>206100</v>
      </c>
      <c r="K1351" s="57">
        <v>214200</v>
      </c>
      <c r="L1351" s="57">
        <v>228600</v>
      </c>
      <c r="M1351" s="57">
        <v>195600</v>
      </c>
      <c r="N1351" s="57">
        <v>167700</v>
      </c>
      <c r="O1351" s="57">
        <v>142800</v>
      </c>
      <c r="P1351" s="57">
        <v>172200</v>
      </c>
      <c r="Q1351" s="57">
        <v>157500</v>
      </c>
      <c r="R1351" s="57">
        <v>171600</v>
      </c>
      <c r="S1351" s="57">
        <v>153000</v>
      </c>
      <c r="T1351" s="57">
        <v>166800</v>
      </c>
      <c r="U1351" s="57">
        <v>201300</v>
      </c>
    </row>
    <row r="1352" spans="1:21" x14ac:dyDescent="0.2">
      <c r="A1352" s="266" t="s">
        <v>172</v>
      </c>
      <c r="B1352" s="267" t="s">
        <v>172</v>
      </c>
      <c r="C1352" s="268" t="s">
        <v>172</v>
      </c>
      <c r="D1352" s="99" t="s">
        <v>87</v>
      </c>
      <c r="E1352" s="54">
        <v>5001132725</v>
      </c>
      <c r="F1352" s="55">
        <v>25</v>
      </c>
      <c r="G1352" s="54" t="s">
        <v>25</v>
      </c>
      <c r="H1352" s="54" t="s">
        <v>84</v>
      </c>
      <c r="I1352" s="54">
        <v>10</v>
      </c>
      <c r="J1352" s="57">
        <v>93720</v>
      </c>
      <c r="K1352" s="57">
        <v>92280</v>
      </c>
      <c r="L1352" s="57">
        <v>103800</v>
      </c>
      <c r="M1352" s="57">
        <v>87240</v>
      </c>
      <c r="N1352" s="57">
        <v>90840</v>
      </c>
      <c r="O1352" s="57">
        <v>88440</v>
      </c>
      <c r="P1352" s="57">
        <v>112440</v>
      </c>
      <c r="Q1352" s="57">
        <v>102600</v>
      </c>
      <c r="R1352" s="57">
        <v>108840</v>
      </c>
      <c r="S1352" s="57">
        <v>89880</v>
      </c>
      <c r="T1352" s="57">
        <v>84360</v>
      </c>
      <c r="U1352" s="57">
        <v>93240</v>
      </c>
    </row>
    <row r="1353" spans="1:21" x14ac:dyDescent="0.2">
      <c r="A1353" s="266" t="s">
        <v>172</v>
      </c>
      <c r="B1353" s="267" t="s">
        <v>172</v>
      </c>
      <c r="C1353" s="268" t="s">
        <v>172</v>
      </c>
      <c r="D1353" s="99" t="s">
        <v>87</v>
      </c>
      <c r="E1353" s="54">
        <v>5001237399</v>
      </c>
      <c r="F1353" s="55">
        <v>25</v>
      </c>
      <c r="G1353" s="54" t="s">
        <v>25</v>
      </c>
      <c r="H1353" s="54" t="s">
        <v>84</v>
      </c>
      <c r="I1353" s="54">
        <v>10</v>
      </c>
      <c r="J1353" s="57">
        <v>45600</v>
      </c>
      <c r="K1353" s="57">
        <v>50700</v>
      </c>
      <c r="L1353" s="57">
        <v>48300</v>
      </c>
      <c r="M1353" s="57">
        <v>46800</v>
      </c>
      <c r="N1353" s="57">
        <v>45300</v>
      </c>
      <c r="O1353" s="57">
        <v>38700</v>
      </c>
      <c r="P1353" s="57">
        <v>37500</v>
      </c>
      <c r="Q1353" s="57">
        <v>35700</v>
      </c>
      <c r="R1353" s="57">
        <v>38700</v>
      </c>
      <c r="S1353" s="57">
        <v>36600</v>
      </c>
      <c r="T1353" s="57">
        <v>37500</v>
      </c>
      <c r="U1353" s="57">
        <v>44400</v>
      </c>
    </row>
    <row r="1354" spans="1:21" x14ac:dyDescent="0.2">
      <c r="A1354" s="266" t="s">
        <v>172</v>
      </c>
      <c r="B1354" s="267" t="s">
        <v>172</v>
      </c>
      <c r="C1354" s="268" t="s">
        <v>172</v>
      </c>
      <c r="D1354" s="99" t="s">
        <v>87</v>
      </c>
      <c r="E1354" s="54">
        <v>5001417684</v>
      </c>
      <c r="F1354" s="55">
        <v>26</v>
      </c>
      <c r="G1354" s="54" t="s">
        <v>24</v>
      </c>
      <c r="H1354" s="54" t="s">
        <v>84</v>
      </c>
      <c r="I1354" s="54">
        <v>10</v>
      </c>
      <c r="J1354" s="57">
        <v>120300</v>
      </c>
      <c r="K1354" s="57">
        <v>127800</v>
      </c>
      <c r="L1354" s="57">
        <v>131400</v>
      </c>
      <c r="M1354" s="57">
        <v>106800</v>
      </c>
      <c r="N1354" s="57">
        <v>90000</v>
      </c>
      <c r="O1354" s="57">
        <v>75900</v>
      </c>
      <c r="P1354" s="57">
        <v>87300</v>
      </c>
      <c r="Q1354" s="57">
        <v>76500</v>
      </c>
      <c r="R1354" s="57">
        <v>84300</v>
      </c>
      <c r="S1354" s="57">
        <v>75300</v>
      </c>
      <c r="T1354" s="57">
        <v>85200</v>
      </c>
      <c r="U1354" s="57">
        <v>111600</v>
      </c>
    </row>
    <row r="1355" spans="1:21" x14ac:dyDescent="0.2">
      <c r="A1355" s="266" t="s">
        <v>172</v>
      </c>
      <c r="B1355" s="267" t="s">
        <v>172</v>
      </c>
      <c r="C1355" s="268" t="s">
        <v>172</v>
      </c>
      <c r="D1355" s="99" t="s">
        <v>87</v>
      </c>
      <c r="E1355" s="54">
        <v>5001747635</v>
      </c>
      <c r="F1355" s="55">
        <v>25</v>
      </c>
      <c r="G1355" s="54" t="s">
        <v>25</v>
      </c>
      <c r="H1355" s="54" t="s">
        <v>84</v>
      </c>
      <c r="I1355" s="54">
        <v>10</v>
      </c>
      <c r="J1355" s="57">
        <v>95100</v>
      </c>
      <c r="K1355" s="57">
        <v>96300</v>
      </c>
      <c r="L1355" s="57">
        <v>95400</v>
      </c>
      <c r="M1355" s="57">
        <v>90000</v>
      </c>
      <c r="N1355" s="57">
        <v>93600</v>
      </c>
      <c r="O1355" s="57">
        <v>89400</v>
      </c>
      <c r="P1355" s="57">
        <v>101100</v>
      </c>
      <c r="Q1355" s="57">
        <v>113700</v>
      </c>
      <c r="R1355" s="57">
        <v>117900</v>
      </c>
      <c r="S1355" s="57">
        <v>111000</v>
      </c>
      <c r="T1355" s="57">
        <v>102600</v>
      </c>
      <c r="U1355" s="57">
        <v>102000</v>
      </c>
    </row>
    <row r="1356" spans="1:21" x14ac:dyDescent="0.2">
      <c r="A1356" s="266" t="s">
        <v>172</v>
      </c>
      <c r="B1356" s="267" t="s">
        <v>172</v>
      </c>
      <c r="C1356" s="268" t="s">
        <v>172</v>
      </c>
      <c r="D1356" s="99" t="s">
        <v>87</v>
      </c>
      <c r="E1356" s="54">
        <v>5001963903</v>
      </c>
      <c r="F1356" s="55">
        <v>25</v>
      </c>
      <c r="G1356" s="54" t="s">
        <v>25</v>
      </c>
      <c r="H1356" s="54" t="s">
        <v>84</v>
      </c>
      <c r="I1356" s="54">
        <v>10</v>
      </c>
      <c r="J1356" s="57">
        <v>33840</v>
      </c>
      <c r="K1356" s="57">
        <v>35040</v>
      </c>
      <c r="L1356" s="57">
        <v>32720</v>
      </c>
      <c r="M1356" s="57">
        <v>37920</v>
      </c>
      <c r="N1356" s="57">
        <v>24800</v>
      </c>
      <c r="O1356" s="57">
        <v>29600</v>
      </c>
      <c r="P1356" s="57">
        <v>24240</v>
      </c>
      <c r="Q1356" s="57">
        <v>25600</v>
      </c>
      <c r="R1356" s="57">
        <v>28960</v>
      </c>
      <c r="S1356" s="57">
        <v>27920</v>
      </c>
      <c r="T1356" s="57">
        <v>32960</v>
      </c>
      <c r="U1356" s="57">
        <v>39600</v>
      </c>
    </row>
    <row r="1357" spans="1:21" x14ac:dyDescent="0.2">
      <c r="A1357" s="266" t="s">
        <v>172</v>
      </c>
      <c r="B1357" s="267" t="s">
        <v>172</v>
      </c>
      <c r="C1357" s="268" t="s">
        <v>172</v>
      </c>
      <c r="D1357" s="99" t="s">
        <v>87</v>
      </c>
      <c r="E1357" s="54">
        <v>5000204932</v>
      </c>
      <c r="F1357" s="56">
        <v>49</v>
      </c>
      <c r="G1357" s="54" t="s">
        <v>85</v>
      </c>
      <c r="H1357" s="54" t="s">
        <v>84</v>
      </c>
      <c r="I1357" s="54">
        <v>10</v>
      </c>
      <c r="J1357" s="57">
        <v>2698642.8</v>
      </c>
      <c r="K1357" s="57">
        <v>2444425.92</v>
      </c>
      <c r="L1357" s="57">
        <v>2644988.4</v>
      </c>
      <c r="M1357" s="57">
        <v>2515216.3199999998</v>
      </c>
      <c r="N1357" s="57">
        <v>2407664.16</v>
      </c>
      <c r="O1357" s="57">
        <v>2714754.96</v>
      </c>
      <c r="P1357" s="57">
        <v>2943771.48</v>
      </c>
      <c r="Q1357" s="57">
        <v>3097179.36</v>
      </c>
      <c r="R1357" s="57">
        <v>2841773.76</v>
      </c>
      <c r="S1357" s="57">
        <v>2821790.16</v>
      </c>
      <c r="T1357" s="57">
        <v>2744493.48</v>
      </c>
      <c r="U1357" s="57">
        <v>3059807.76</v>
      </c>
    </row>
    <row r="1358" spans="1:21" x14ac:dyDescent="0.2">
      <c r="A1358" s="266" t="s">
        <v>172</v>
      </c>
      <c r="B1358" s="267" t="s">
        <v>172</v>
      </c>
      <c r="C1358" s="268" t="s">
        <v>172</v>
      </c>
      <c r="D1358" s="99" t="s">
        <v>87</v>
      </c>
      <c r="E1358" s="54">
        <v>5000263151</v>
      </c>
      <c r="F1358" s="56">
        <v>24</v>
      </c>
      <c r="G1358" s="54" t="s">
        <v>26</v>
      </c>
      <c r="H1358" s="54" t="s">
        <v>84</v>
      </c>
      <c r="I1358" s="54">
        <v>10</v>
      </c>
      <c r="J1358" s="57">
        <v>180</v>
      </c>
      <c r="K1358" s="57">
        <v>190</v>
      </c>
      <c r="L1358" s="57">
        <v>190</v>
      </c>
      <c r="M1358" s="57">
        <v>160</v>
      </c>
      <c r="N1358" s="57">
        <v>160</v>
      </c>
      <c r="O1358" s="57">
        <v>130</v>
      </c>
      <c r="P1358" s="57">
        <v>130</v>
      </c>
      <c r="Q1358" s="57">
        <v>130</v>
      </c>
      <c r="R1358" s="57">
        <v>140</v>
      </c>
      <c r="S1358" s="57">
        <v>160</v>
      </c>
      <c r="T1358" s="57">
        <v>170</v>
      </c>
      <c r="U1358" s="57">
        <v>167</v>
      </c>
    </row>
    <row r="1359" spans="1:21" x14ac:dyDescent="0.2">
      <c r="A1359" s="266" t="s">
        <v>172</v>
      </c>
      <c r="B1359" s="267" t="s">
        <v>172</v>
      </c>
      <c r="C1359" s="268" t="s">
        <v>172</v>
      </c>
      <c r="D1359" s="99" t="s">
        <v>87</v>
      </c>
      <c r="E1359" s="54">
        <v>5000328341</v>
      </c>
      <c r="F1359" s="56">
        <v>24</v>
      </c>
      <c r="G1359" s="54" t="s">
        <v>26</v>
      </c>
      <c r="H1359" s="54" t="s">
        <v>84</v>
      </c>
      <c r="I1359" s="54">
        <v>10</v>
      </c>
      <c r="J1359" s="57">
        <v>1052</v>
      </c>
      <c r="K1359" s="57">
        <v>1175</v>
      </c>
      <c r="L1359" s="57">
        <v>1145</v>
      </c>
      <c r="M1359" s="57">
        <v>1088</v>
      </c>
      <c r="N1359" s="57">
        <v>1107</v>
      </c>
      <c r="O1359" s="57">
        <v>1147</v>
      </c>
      <c r="P1359" s="57">
        <v>1260</v>
      </c>
      <c r="Q1359" s="57">
        <v>1257</v>
      </c>
      <c r="R1359" s="57">
        <v>1045</v>
      </c>
      <c r="S1359" s="57">
        <v>1104</v>
      </c>
      <c r="T1359" s="57">
        <v>1071</v>
      </c>
      <c r="U1359" s="57">
        <v>999</v>
      </c>
    </row>
    <row r="1360" spans="1:21" x14ac:dyDescent="0.2">
      <c r="A1360" s="266" t="s">
        <v>172</v>
      </c>
      <c r="B1360" s="267" t="s">
        <v>172</v>
      </c>
      <c r="C1360" s="268" t="s">
        <v>172</v>
      </c>
      <c r="D1360" s="99" t="s">
        <v>87</v>
      </c>
      <c r="E1360" s="54">
        <v>5000433439</v>
      </c>
      <c r="F1360" s="56">
        <v>24</v>
      </c>
      <c r="G1360" s="54" t="s">
        <v>26</v>
      </c>
      <c r="H1360" s="54" t="s">
        <v>84</v>
      </c>
      <c r="I1360" s="54">
        <v>10</v>
      </c>
      <c r="J1360" s="57">
        <v>264</v>
      </c>
      <c r="K1360" s="57">
        <v>275</v>
      </c>
      <c r="L1360" s="57">
        <v>266</v>
      </c>
      <c r="M1360" s="57">
        <v>249</v>
      </c>
      <c r="N1360" s="57">
        <v>272</v>
      </c>
      <c r="O1360" s="57">
        <v>321</v>
      </c>
      <c r="P1360" s="57">
        <v>694</v>
      </c>
      <c r="Q1360" s="57">
        <v>343</v>
      </c>
      <c r="R1360" s="57">
        <v>336</v>
      </c>
      <c r="S1360" s="57">
        <v>337</v>
      </c>
      <c r="T1360" s="57">
        <v>282</v>
      </c>
      <c r="U1360" s="57">
        <v>593</v>
      </c>
    </row>
    <row r="1361" spans="1:21" x14ac:dyDescent="0.2">
      <c r="A1361" s="266" t="s">
        <v>172</v>
      </c>
      <c r="B1361" s="267" t="s">
        <v>172</v>
      </c>
      <c r="C1361" s="268" t="s">
        <v>172</v>
      </c>
      <c r="D1361" s="99" t="s">
        <v>87</v>
      </c>
      <c r="E1361" s="54">
        <v>5000540971</v>
      </c>
      <c r="F1361" s="56">
        <v>24</v>
      </c>
      <c r="G1361" s="54" t="s">
        <v>26</v>
      </c>
      <c r="H1361" s="54" t="s">
        <v>84</v>
      </c>
      <c r="I1361" s="54">
        <v>10</v>
      </c>
      <c r="J1361" s="57">
        <v>2336</v>
      </c>
      <c r="K1361" s="57">
        <v>2210</v>
      </c>
      <c r="L1361" s="57">
        <v>2595</v>
      </c>
      <c r="M1361" s="57">
        <v>2131</v>
      </c>
      <c r="N1361" s="57">
        <v>1284</v>
      </c>
      <c r="O1361" s="57">
        <v>877</v>
      </c>
      <c r="P1361" s="57">
        <v>1292</v>
      </c>
      <c r="Q1361" s="57">
        <v>1025</v>
      </c>
      <c r="R1361" s="57">
        <v>1440</v>
      </c>
      <c r="S1361" s="57">
        <v>898</v>
      </c>
      <c r="T1361" s="57">
        <v>1878</v>
      </c>
      <c r="U1361" s="57">
        <v>2461</v>
      </c>
    </row>
    <row r="1362" spans="1:21" x14ac:dyDescent="0.2">
      <c r="A1362" s="266" t="s">
        <v>172</v>
      </c>
      <c r="B1362" s="267" t="s">
        <v>172</v>
      </c>
      <c r="C1362" s="268" t="s">
        <v>172</v>
      </c>
      <c r="D1362" s="99" t="s">
        <v>87</v>
      </c>
      <c r="E1362" s="54">
        <v>5000583814</v>
      </c>
      <c r="F1362" s="55">
        <v>25</v>
      </c>
      <c r="G1362" s="54" t="s">
        <v>25</v>
      </c>
      <c r="H1362" s="54" t="s">
        <v>84</v>
      </c>
      <c r="I1362" s="54">
        <v>10</v>
      </c>
      <c r="J1362" s="57">
        <v>16400</v>
      </c>
      <c r="K1362" s="57">
        <v>16800</v>
      </c>
      <c r="L1362" s="57">
        <v>17360</v>
      </c>
      <c r="M1362" s="57">
        <v>15200</v>
      </c>
      <c r="N1362" s="57">
        <v>12480</v>
      </c>
      <c r="O1362" s="57">
        <v>11280</v>
      </c>
      <c r="P1362" s="57">
        <v>10720</v>
      </c>
      <c r="Q1362" s="57">
        <v>10640</v>
      </c>
      <c r="R1362" s="57">
        <v>10560</v>
      </c>
      <c r="S1362" s="57">
        <v>8880</v>
      </c>
      <c r="T1362" s="57">
        <v>11680</v>
      </c>
      <c r="U1362" s="57">
        <v>12640</v>
      </c>
    </row>
    <row r="1363" spans="1:21" x14ac:dyDescent="0.2">
      <c r="A1363" s="266" t="s">
        <v>172</v>
      </c>
      <c r="B1363" s="267" t="s">
        <v>172</v>
      </c>
      <c r="C1363" s="268" t="s">
        <v>172</v>
      </c>
      <c r="D1363" s="99" t="s">
        <v>87</v>
      </c>
      <c r="E1363" s="54">
        <v>5000594685</v>
      </c>
      <c r="F1363" s="55">
        <v>26</v>
      </c>
      <c r="G1363" s="54" t="s">
        <v>24</v>
      </c>
      <c r="H1363" s="54" t="s">
        <v>84</v>
      </c>
      <c r="I1363" s="54">
        <v>10</v>
      </c>
      <c r="J1363" s="57">
        <v>149600</v>
      </c>
      <c r="K1363" s="57">
        <v>138400</v>
      </c>
      <c r="L1363" s="57">
        <v>132400</v>
      </c>
      <c r="M1363" s="57">
        <v>138400</v>
      </c>
      <c r="N1363" s="57">
        <v>166800</v>
      </c>
      <c r="O1363" s="57">
        <v>158400</v>
      </c>
      <c r="P1363" s="57">
        <v>162800</v>
      </c>
      <c r="Q1363" s="57">
        <v>172000</v>
      </c>
      <c r="R1363" s="57">
        <v>171200</v>
      </c>
      <c r="S1363" s="57">
        <v>180800</v>
      </c>
      <c r="T1363" s="57">
        <v>172800</v>
      </c>
      <c r="U1363" s="57">
        <v>150000</v>
      </c>
    </row>
    <row r="1364" spans="1:21" x14ac:dyDescent="0.2">
      <c r="A1364" s="266" t="s">
        <v>172</v>
      </c>
      <c r="B1364" s="267" t="s">
        <v>172</v>
      </c>
      <c r="C1364" s="268" t="s">
        <v>172</v>
      </c>
      <c r="D1364" s="99" t="s">
        <v>87</v>
      </c>
      <c r="E1364" s="54">
        <v>5000676154</v>
      </c>
      <c r="F1364" s="56">
        <v>24</v>
      </c>
      <c r="G1364" s="54" t="s">
        <v>26</v>
      </c>
      <c r="H1364" s="54" t="s">
        <v>84</v>
      </c>
      <c r="I1364" s="54">
        <v>10</v>
      </c>
      <c r="J1364" s="57">
        <v>2160</v>
      </c>
      <c r="K1364" s="57">
        <v>2560</v>
      </c>
      <c r="L1364" s="57">
        <v>2720</v>
      </c>
      <c r="M1364" s="57">
        <v>2400</v>
      </c>
      <c r="N1364" s="57">
        <v>2400</v>
      </c>
      <c r="O1364" s="57">
        <v>1920</v>
      </c>
      <c r="P1364" s="57">
        <v>3120</v>
      </c>
      <c r="Q1364" s="57">
        <v>2880</v>
      </c>
      <c r="R1364" s="57">
        <v>2640</v>
      </c>
      <c r="S1364" s="57">
        <v>1680</v>
      </c>
      <c r="T1364" s="57">
        <v>1360</v>
      </c>
      <c r="U1364" s="57">
        <v>1600</v>
      </c>
    </row>
    <row r="1365" spans="1:21" x14ac:dyDescent="0.2">
      <c r="A1365" s="266" t="s">
        <v>172</v>
      </c>
      <c r="B1365" s="267" t="s">
        <v>172</v>
      </c>
      <c r="C1365" s="268" t="s">
        <v>172</v>
      </c>
      <c r="D1365" s="99" t="s">
        <v>87</v>
      </c>
      <c r="E1365" s="54">
        <v>5000722540</v>
      </c>
      <c r="F1365" s="56">
        <v>24</v>
      </c>
      <c r="G1365" s="54" t="s">
        <v>26</v>
      </c>
      <c r="H1365" s="54" t="s">
        <v>84</v>
      </c>
      <c r="I1365" s="54">
        <v>10</v>
      </c>
      <c r="J1365" s="57">
        <v>280</v>
      </c>
      <c r="K1365" s="57">
        <v>260</v>
      </c>
      <c r="L1365" s="57">
        <v>280</v>
      </c>
      <c r="M1365" s="57">
        <v>260</v>
      </c>
      <c r="N1365" s="57">
        <v>270</v>
      </c>
      <c r="O1365" s="57">
        <v>240</v>
      </c>
      <c r="P1365" s="57">
        <v>300</v>
      </c>
      <c r="Q1365" s="57">
        <v>300</v>
      </c>
      <c r="R1365" s="57">
        <v>350</v>
      </c>
      <c r="S1365" s="57">
        <v>380</v>
      </c>
      <c r="T1365" s="57">
        <v>360</v>
      </c>
      <c r="U1365" s="57">
        <v>370</v>
      </c>
    </row>
    <row r="1366" spans="1:21" x14ac:dyDescent="0.2">
      <c r="A1366" s="266" t="s">
        <v>172</v>
      </c>
      <c r="B1366" s="267" t="s">
        <v>172</v>
      </c>
      <c r="C1366" s="268" t="s">
        <v>172</v>
      </c>
      <c r="D1366" s="99" t="s">
        <v>87</v>
      </c>
      <c r="E1366" s="54">
        <v>5000723967</v>
      </c>
      <c r="F1366" s="56">
        <v>24</v>
      </c>
      <c r="G1366" s="54" t="s">
        <v>26</v>
      </c>
      <c r="H1366" s="54" t="s">
        <v>84</v>
      </c>
      <c r="I1366" s="54">
        <v>10</v>
      </c>
      <c r="J1366" s="57">
        <v>1750</v>
      </c>
      <c r="K1366" s="57">
        <v>1390</v>
      </c>
      <c r="L1366" s="57">
        <v>1250</v>
      </c>
      <c r="M1366" s="57">
        <v>1220</v>
      </c>
      <c r="N1366" s="57">
        <v>910</v>
      </c>
      <c r="O1366" s="57">
        <v>920</v>
      </c>
      <c r="P1366" s="57">
        <v>1050</v>
      </c>
      <c r="Q1366" s="57">
        <v>1060</v>
      </c>
      <c r="R1366" s="57">
        <v>1239.68</v>
      </c>
      <c r="S1366" s="57">
        <v>1450.32</v>
      </c>
      <c r="T1366" s="57">
        <v>1460</v>
      </c>
      <c r="U1366" s="57">
        <v>1784</v>
      </c>
    </row>
    <row r="1367" spans="1:21" x14ac:dyDescent="0.2">
      <c r="A1367" s="266" t="s">
        <v>172</v>
      </c>
      <c r="B1367" s="267" t="s">
        <v>172</v>
      </c>
      <c r="C1367" s="268" t="s">
        <v>172</v>
      </c>
      <c r="D1367" s="99" t="s">
        <v>87</v>
      </c>
      <c r="E1367" s="54">
        <v>5000745048</v>
      </c>
      <c r="F1367" s="55">
        <v>25</v>
      </c>
      <c r="G1367" s="54" t="s">
        <v>25</v>
      </c>
      <c r="H1367" s="54" t="s">
        <v>84</v>
      </c>
      <c r="I1367" s="54">
        <v>10</v>
      </c>
      <c r="J1367" s="57">
        <v>69900</v>
      </c>
      <c r="K1367" s="57">
        <v>66900</v>
      </c>
      <c r="L1367" s="57">
        <v>74100</v>
      </c>
      <c r="M1367" s="57">
        <v>69000</v>
      </c>
      <c r="N1367" s="57">
        <v>76200</v>
      </c>
      <c r="O1367" s="57">
        <v>71700</v>
      </c>
      <c r="P1367" s="57">
        <v>105600</v>
      </c>
      <c r="Q1367" s="57">
        <v>109500</v>
      </c>
      <c r="R1367" s="57">
        <v>82936.5</v>
      </c>
      <c r="S1367" s="57">
        <v>141463.5</v>
      </c>
      <c r="T1367" s="57">
        <v>87000</v>
      </c>
      <c r="U1367" s="57">
        <v>71700</v>
      </c>
    </row>
    <row r="1368" spans="1:21" x14ac:dyDescent="0.2">
      <c r="A1368" s="266" t="s">
        <v>172</v>
      </c>
      <c r="B1368" s="267" t="s">
        <v>172</v>
      </c>
      <c r="C1368" s="268" t="s">
        <v>172</v>
      </c>
      <c r="D1368" s="99" t="s">
        <v>87</v>
      </c>
      <c r="E1368" s="54">
        <v>5000758601</v>
      </c>
      <c r="F1368" s="55">
        <v>25</v>
      </c>
      <c r="G1368" s="54" t="s">
        <v>25</v>
      </c>
      <c r="H1368" s="54" t="s">
        <v>84</v>
      </c>
      <c r="I1368" s="54">
        <v>10</v>
      </c>
      <c r="J1368" s="57">
        <v>30440</v>
      </c>
      <c r="K1368" s="57">
        <v>30480</v>
      </c>
      <c r="L1368" s="57">
        <v>30160</v>
      </c>
      <c r="M1368" s="57">
        <v>28400</v>
      </c>
      <c r="N1368" s="57">
        <v>29480</v>
      </c>
      <c r="O1368" s="57">
        <v>28800</v>
      </c>
      <c r="P1368" s="57">
        <v>36440</v>
      </c>
      <c r="Q1368" s="57">
        <v>35080</v>
      </c>
      <c r="R1368" s="57">
        <v>36640</v>
      </c>
      <c r="S1368" s="57">
        <v>31920</v>
      </c>
      <c r="T1368" s="57">
        <v>27640</v>
      </c>
      <c r="U1368" s="57">
        <v>30040</v>
      </c>
    </row>
    <row r="1369" spans="1:21" x14ac:dyDescent="0.2">
      <c r="A1369" s="266" t="s">
        <v>172</v>
      </c>
      <c r="B1369" s="267" t="s">
        <v>172</v>
      </c>
      <c r="C1369" s="268" t="s">
        <v>172</v>
      </c>
      <c r="D1369" s="99" t="s">
        <v>87</v>
      </c>
      <c r="E1369" s="54">
        <v>5000785619</v>
      </c>
      <c r="F1369" s="56">
        <v>24</v>
      </c>
      <c r="G1369" s="54" t="s">
        <v>26</v>
      </c>
      <c r="H1369" s="54" t="s">
        <v>84</v>
      </c>
      <c r="I1369" s="54">
        <v>10</v>
      </c>
      <c r="J1369" s="57">
        <v>951</v>
      </c>
      <c r="K1369" s="57">
        <v>1019</v>
      </c>
      <c r="L1369" s="57">
        <v>992</v>
      </c>
      <c r="M1369" s="57">
        <v>929</v>
      </c>
      <c r="N1369" s="57">
        <v>822</v>
      </c>
      <c r="O1369" s="57">
        <v>726</v>
      </c>
      <c r="P1369" s="57">
        <v>779</v>
      </c>
      <c r="Q1369" s="57">
        <v>625</v>
      </c>
      <c r="R1369" s="57">
        <v>617</v>
      </c>
      <c r="S1369" s="57">
        <v>577</v>
      </c>
      <c r="T1369" s="57">
        <v>723</v>
      </c>
      <c r="U1369" s="57">
        <v>669</v>
      </c>
    </row>
    <row r="1370" spans="1:21" x14ac:dyDescent="0.2">
      <c r="A1370" s="266" t="s">
        <v>172</v>
      </c>
      <c r="B1370" s="267" t="s">
        <v>172</v>
      </c>
      <c r="C1370" s="268" t="s">
        <v>172</v>
      </c>
      <c r="D1370" s="99" t="s">
        <v>87</v>
      </c>
      <c r="E1370" s="54">
        <v>5000789054</v>
      </c>
      <c r="F1370" s="56">
        <v>24</v>
      </c>
      <c r="G1370" s="54" t="s">
        <v>26</v>
      </c>
      <c r="H1370" s="54" t="s">
        <v>84</v>
      </c>
      <c r="I1370" s="54">
        <v>10</v>
      </c>
      <c r="J1370" s="57">
        <v>3443</v>
      </c>
      <c r="K1370" s="57">
        <v>2952</v>
      </c>
      <c r="L1370" s="57">
        <v>3372</v>
      </c>
      <c r="M1370" s="57">
        <v>2628</v>
      </c>
      <c r="N1370" s="57">
        <v>2724</v>
      </c>
      <c r="O1370" s="57">
        <v>3916</v>
      </c>
      <c r="P1370" s="57">
        <v>3441</v>
      </c>
      <c r="Q1370" s="57">
        <v>3560</v>
      </c>
      <c r="R1370" s="57">
        <v>3679</v>
      </c>
      <c r="S1370" s="57">
        <v>3561</v>
      </c>
      <c r="T1370" s="57">
        <v>3561</v>
      </c>
      <c r="U1370" s="57">
        <v>3832</v>
      </c>
    </row>
    <row r="1371" spans="1:21" x14ac:dyDescent="0.2">
      <c r="A1371" s="266" t="s">
        <v>172</v>
      </c>
      <c r="B1371" s="267" t="s">
        <v>172</v>
      </c>
      <c r="C1371" s="268" t="s">
        <v>172</v>
      </c>
      <c r="D1371" s="99" t="s">
        <v>87</v>
      </c>
      <c r="E1371" s="54">
        <v>5000857912</v>
      </c>
      <c r="F1371" s="56">
        <v>24</v>
      </c>
      <c r="G1371" s="54" t="s">
        <v>26</v>
      </c>
      <c r="H1371" s="54" t="s">
        <v>84</v>
      </c>
      <c r="I1371" s="54">
        <v>10</v>
      </c>
      <c r="J1371" s="57">
        <v>111</v>
      </c>
      <c r="K1371" s="57">
        <v>105</v>
      </c>
      <c r="L1371" s="57">
        <v>102</v>
      </c>
      <c r="M1371" s="57">
        <v>96</v>
      </c>
      <c r="N1371" s="57">
        <v>65</v>
      </c>
      <c r="O1371" s="57">
        <v>114</v>
      </c>
      <c r="P1371" s="57">
        <v>133</v>
      </c>
      <c r="Q1371" s="57">
        <v>90</v>
      </c>
      <c r="R1371" s="57">
        <v>222</v>
      </c>
      <c r="S1371" s="57">
        <v>360</v>
      </c>
      <c r="T1371" s="57">
        <v>174</v>
      </c>
      <c r="U1371" s="57">
        <v>469</v>
      </c>
    </row>
    <row r="1372" spans="1:21" x14ac:dyDescent="0.2">
      <c r="A1372" s="266" t="s">
        <v>172</v>
      </c>
      <c r="B1372" s="267" t="s">
        <v>172</v>
      </c>
      <c r="C1372" s="268" t="s">
        <v>172</v>
      </c>
      <c r="D1372" s="99" t="s">
        <v>87</v>
      </c>
      <c r="E1372" s="54">
        <v>5001212546</v>
      </c>
      <c r="F1372" s="56">
        <v>24</v>
      </c>
      <c r="G1372" s="54" t="s">
        <v>26</v>
      </c>
      <c r="H1372" s="54" t="s">
        <v>84</v>
      </c>
      <c r="I1372" s="54">
        <v>10</v>
      </c>
      <c r="J1372" s="57">
        <v>265</v>
      </c>
      <c r="K1372" s="57">
        <v>268</v>
      </c>
      <c r="L1372" s="57">
        <v>253</v>
      </c>
      <c r="M1372" s="57">
        <v>208</v>
      </c>
      <c r="N1372" s="57">
        <v>186</v>
      </c>
      <c r="O1372" s="57">
        <v>156</v>
      </c>
      <c r="P1372" s="57">
        <v>159</v>
      </c>
      <c r="Q1372" s="57">
        <v>152</v>
      </c>
      <c r="R1372" s="57">
        <v>186</v>
      </c>
      <c r="S1372" s="57">
        <v>185</v>
      </c>
      <c r="T1372" s="57">
        <v>233</v>
      </c>
      <c r="U1372" s="57">
        <v>269</v>
      </c>
    </row>
    <row r="1373" spans="1:21" x14ac:dyDescent="0.2">
      <c r="A1373" s="266" t="s">
        <v>172</v>
      </c>
      <c r="B1373" s="267" t="s">
        <v>172</v>
      </c>
      <c r="C1373" s="268" t="s">
        <v>172</v>
      </c>
      <c r="D1373" s="99" t="s">
        <v>87</v>
      </c>
      <c r="E1373" s="54">
        <v>5001223265</v>
      </c>
      <c r="F1373" s="56">
        <v>24</v>
      </c>
      <c r="G1373" s="54" t="s">
        <v>26</v>
      </c>
      <c r="H1373" s="54" t="s">
        <v>84</v>
      </c>
      <c r="I1373" s="54">
        <v>10</v>
      </c>
      <c r="J1373" s="57">
        <v>15380</v>
      </c>
      <c r="K1373" s="57">
        <v>14970</v>
      </c>
      <c r="L1373" s="57">
        <v>15780</v>
      </c>
      <c r="M1373" s="57">
        <v>12730</v>
      </c>
      <c r="N1373" s="57">
        <v>7690</v>
      </c>
      <c r="O1373" s="57">
        <v>3540</v>
      </c>
      <c r="P1373" s="57">
        <v>4180</v>
      </c>
      <c r="Q1373" s="57">
        <v>3580</v>
      </c>
      <c r="R1373" s="57">
        <v>3950</v>
      </c>
      <c r="S1373" s="57">
        <v>3280</v>
      </c>
      <c r="T1373" s="57">
        <v>5820</v>
      </c>
      <c r="U1373" s="57">
        <v>12607</v>
      </c>
    </row>
    <row r="1374" spans="1:21" x14ac:dyDescent="0.2">
      <c r="A1374" s="266" t="s">
        <v>172</v>
      </c>
      <c r="B1374" s="267" t="s">
        <v>172</v>
      </c>
      <c r="C1374" s="268" t="s">
        <v>172</v>
      </c>
      <c r="D1374" s="99" t="s">
        <v>87</v>
      </c>
      <c r="E1374" s="54">
        <v>5001233475</v>
      </c>
      <c r="F1374" s="56">
        <v>24</v>
      </c>
      <c r="G1374" s="54" t="s">
        <v>26</v>
      </c>
      <c r="H1374" s="54" t="s">
        <v>84</v>
      </c>
      <c r="I1374" s="54">
        <v>10</v>
      </c>
      <c r="J1374" s="57">
        <v>820</v>
      </c>
      <c r="K1374" s="57">
        <v>840</v>
      </c>
      <c r="L1374" s="57">
        <v>710</v>
      </c>
      <c r="M1374" s="57">
        <v>640</v>
      </c>
      <c r="N1374" s="57">
        <v>580</v>
      </c>
      <c r="O1374" s="57">
        <v>480</v>
      </c>
      <c r="P1374" s="57">
        <v>490</v>
      </c>
      <c r="Q1374" s="57">
        <v>470</v>
      </c>
      <c r="R1374" s="57">
        <v>570</v>
      </c>
      <c r="S1374" s="57">
        <v>610</v>
      </c>
      <c r="T1374" s="57">
        <v>700</v>
      </c>
      <c r="U1374" s="57">
        <v>879</v>
      </c>
    </row>
    <row r="1375" spans="1:21" x14ac:dyDescent="0.2">
      <c r="A1375" s="266" t="s">
        <v>172</v>
      </c>
      <c r="B1375" s="267" t="s">
        <v>172</v>
      </c>
      <c r="C1375" s="268" t="s">
        <v>172</v>
      </c>
      <c r="D1375" s="99" t="s">
        <v>87</v>
      </c>
      <c r="E1375" s="54">
        <v>5001312106</v>
      </c>
      <c r="F1375" s="55">
        <v>25</v>
      </c>
      <c r="G1375" s="54" t="s">
        <v>25</v>
      </c>
      <c r="H1375" s="54" t="s">
        <v>84</v>
      </c>
      <c r="I1375" s="54">
        <v>10</v>
      </c>
      <c r="J1375" s="57">
        <v>36720</v>
      </c>
      <c r="K1375" s="57">
        <v>37920</v>
      </c>
      <c r="L1375" s="57">
        <v>40080</v>
      </c>
      <c r="M1375" s="57">
        <v>35760</v>
      </c>
      <c r="N1375" s="57">
        <v>36000</v>
      </c>
      <c r="O1375" s="57">
        <v>33360</v>
      </c>
      <c r="P1375" s="57">
        <v>45000</v>
      </c>
      <c r="Q1375" s="57">
        <v>45960</v>
      </c>
      <c r="R1375" s="57">
        <v>49440</v>
      </c>
      <c r="S1375" s="57">
        <v>44520</v>
      </c>
      <c r="T1375" s="57">
        <v>38640</v>
      </c>
      <c r="U1375" s="57">
        <v>43440</v>
      </c>
    </row>
    <row r="1376" spans="1:21" x14ac:dyDescent="0.2">
      <c r="A1376" s="266" t="s">
        <v>172</v>
      </c>
      <c r="B1376" s="267" t="s">
        <v>172</v>
      </c>
      <c r="C1376" s="268" t="s">
        <v>172</v>
      </c>
      <c r="D1376" s="99" t="s">
        <v>87</v>
      </c>
      <c r="E1376" s="54">
        <v>5001350505</v>
      </c>
      <c r="F1376" s="56">
        <v>24</v>
      </c>
      <c r="G1376" s="54" t="s">
        <v>19</v>
      </c>
      <c r="H1376" s="54" t="s">
        <v>84</v>
      </c>
      <c r="I1376" s="54">
        <v>10</v>
      </c>
      <c r="J1376" s="57">
        <v>336</v>
      </c>
      <c r="K1376" s="57">
        <v>343</v>
      </c>
      <c r="L1376" s="57">
        <v>331</v>
      </c>
      <c r="M1376" s="57">
        <v>275</v>
      </c>
      <c r="N1376" s="57">
        <v>247</v>
      </c>
      <c r="O1376" s="57">
        <v>210</v>
      </c>
      <c r="P1376" s="57">
        <v>212</v>
      </c>
      <c r="Q1376" s="57">
        <v>202</v>
      </c>
      <c r="R1376" s="57">
        <v>236</v>
      </c>
      <c r="S1376" s="57">
        <v>249</v>
      </c>
      <c r="T1376" s="57">
        <v>278</v>
      </c>
      <c r="U1376" s="57">
        <v>353</v>
      </c>
    </row>
    <row r="1377" spans="1:21" x14ac:dyDescent="0.2">
      <c r="A1377" s="266" t="s">
        <v>172</v>
      </c>
      <c r="B1377" s="267" t="s">
        <v>172</v>
      </c>
      <c r="C1377" s="268" t="s">
        <v>172</v>
      </c>
      <c r="D1377" s="99" t="s">
        <v>87</v>
      </c>
      <c r="E1377" s="54">
        <v>5001591452</v>
      </c>
      <c r="F1377" s="56">
        <v>24</v>
      </c>
      <c r="G1377" s="54" t="s">
        <v>26</v>
      </c>
      <c r="H1377" s="54" t="s">
        <v>84</v>
      </c>
      <c r="I1377" s="54">
        <v>10</v>
      </c>
      <c r="J1377" s="57">
        <v>6440</v>
      </c>
      <c r="K1377" s="57">
        <v>6240</v>
      </c>
      <c r="L1377" s="57">
        <v>6240</v>
      </c>
      <c r="M1377" s="57">
        <v>6560</v>
      </c>
      <c r="N1377" s="57">
        <v>6200</v>
      </c>
      <c r="O1377" s="57">
        <v>5800</v>
      </c>
      <c r="P1377" s="57">
        <v>5920</v>
      </c>
      <c r="Q1377" s="57">
        <v>6280</v>
      </c>
      <c r="R1377" s="57">
        <v>5880</v>
      </c>
      <c r="S1377" s="57">
        <v>5600</v>
      </c>
      <c r="T1377" s="57">
        <v>6920</v>
      </c>
      <c r="U1377" s="57">
        <v>7600</v>
      </c>
    </row>
    <row r="1378" spans="1:21" x14ac:dyDescent="0.2">
      <c r="A1378" s="266" t="s">
        <v>172</v>
      </c>
      <c r="B1378" s="267" t="s">
        <v>172</v>
      </c>
      <c r="C1378" s="268" t="s">
        <v>172</v>
      </c>
      <c r="D1378" s="99" t="s">
        <v>87</v>
      </c>
      <c r="E1378" s="54">
        <v>5001597637</v>
      </c>
      <c r="F1378" s="56">
        <v>24</v>
      </c>
      <c r="G1378" s="54" t="s">
        <v>26</v>
      </c>
      <c r="H1378" s="54" t="s">
        <v>84</v>
      </c>
      <c r="I1378" s="54">
        <v>10</v>
      </c>
      <c r="J1378" s="57">
        <v>790</v>
      </c>
      <c r="K1378" s="57">
        <v>660</v>
      </c>
      <c r="L1378" s="57">
        <v>650</v>
      </c>
      <c r="M1378" s="57">
        <v>660</v>
      </c>
      <c r="N1378" s="57">
        <v>550</v>
      </c>
      <c r="O1378" s="57">
        <v>540</v>
      </c>
      <c r="P1378" s="57">
        <v>590</v>
      </c>
      <c r="Q1378" s="57">
        <v>570</v>
      </c>
      <c r="R1378" s="57">
        <v>550</v>
      </c>
      <c r="S1378" s="57">
        <v>653</v>
      </c>
      <c r="T1378" s="57">
        <v>638</v>
      </c>
      <c r="U1378" s="57">
        <v>760</v>
      </c>
    </row>
    <row r="1379" spans="1:21" x14ac:dyDescent="0.2">
      <c r="A1379" s="266" t="s">
        <v>172</v>
      </c>
      <c r="B1379" s="267" t="s">
        <v>172</v>
      </c>
      <c r="C1379" s="268" t="s">
        <v>172</v>
      </c>
      <c r="D1379" s="99" t="s">
        <v>87</v>
      </c>
      <c r="E1379" s="54">
        <v>5001687481</v>
      </c>
      <c r="F1379" s="56">
        <v>24</v>
      </c>
      <c r="G1379" s="54" t="s">
        <v>26</v>
      </c>
      <c r="H1379" s="54" t="s">
        <v>84</v>
      </c>
      <c r="I1379" s="54">
        <v>10</v>
      </c>
      <c r="J1379" s="57">
        <v>710</v>
      </c>
      <c r="K1379" s="57">
        <v>760</v>
      </c>
      <c r="L1379" s="57">
        <v>970</v>
      </c>
      <c r="M1379" s="57">
        <v>730</v>
      </c>
      <c r="N1379" s="57">
        <v>710</v>
      </c>
      <c r="O1379" s="57">
        <v>570</v>
      </c>
      <c r="P1379" s="57">
        <v>510</v>
      </c>
      <c r="Q1379" s="57">
        <v>450</v>
      </c>
      <c r="R1379" s="57">
        <v>480</v>
      </c>
      <c r="S1379" s="57">
        <v>500</v>
      </c>
      <c r="T1379" s="57">
        <v>730</v>
      </c>
      <c r="U1379" s="57">
        <v>1220</v>
      </c>
    </row>
    <row r="1380" spans="1:21" x14ac:dyDescent="0.2">
      <c r="A1380" s="266" t="s">
        <v>172</v>
      </c>
      <c r="B1380" s="267" t="s">
        <v>172</v>
      </c>
      <c r="C1380" s="268" t="s">
        <v>172</v>
      </c>
      <c r="D1380" s="99" t="s">
        <v>87</v>
      </c>
      <c r="E1380" s="54">
        <v>5001748563</v>
      </c>
      <c r="F1380" s="56">
        <v>24</v>
      </c>
      <c r="G1380" s="54" t="s">
        <v>26</v>
      </c>
      <c r="H1380" s="54" t="s">
        <v>84</v>
      </c>
      <c r="I1380" s="54">
        <v>10</v>
      </c>
      <c r="J1380" s="57">
        <v>22240</v>
      </c>
      <c r="K1380" s="57">
        <v>19560</v>
      </c>
      <c r="L1380" s="57">
        <v>20680</v>
      </c>
      <c r="M1380" s="57">
        <v>21160</v>
      </c>
      <c r="N1380" s="57">
        <v>23760</v>
      </c>
      <c r="O1380" s="57">
        <v>21760</v>
      </c>
      <c r="P1380" s="57">
        <v>20440</v>
      </c>
      <c r="Q1380" s="57">
        <v>20840</v>
      </c>
      <c r="R1380" s="57">
        <v>19480</v>
      </c>
      <c r="S1380" s="57">
        <v>23080</v>
      </c>
      <c r="T1380" s="57">
        <v>21520</v>
      </c>
      <c r="U1380" s="57">
        <v>27480</v>
      </c>
    </row>
    <row r="1381" spans="1:21" x14ac:dyDescent="0.2">
      <c r="A1381" s="266" t="s">
        <v>172</v>
      </c>
      <c r="B1381" s="267" t="s">
        <v>172</v>
      </c>
      <c r="C1381" s="268" t="s">
        <v>172</v>
      </c>
      <c r="D1381" s="99" t="s">
        <v>87</v>
      </c>
      <c r="E1381" s="54">
        <v>5001787801</v>
      </c>
      <c r="F1381" s="56">
        <v>24</v>
      </c>
      <c r="G1381" s="54" t="s">
        <v>26</v>
      </c>
      <c r="H1381" s="54" t="s">
        <v>84</v>
      </c>
      <c r="I1381" s="54">
        <v>10</v>
      </c>
      <c r="J1381" s="57">
        <v>3500</v>
      </c>
      <c r="K1381" s="57">
        <v>3240</v>
      </c>
      <c r="L1381" s="57">
        <v>2990</v>
      </c>
      <c r="M1381" s="57">
        <v>2560</v>
      </c>
      <c r="N1381" s="57">
        <v>2180</v>
      </c>
      <c r="O1381" s="57">
        <v>2250</v>
      </c>
      <c r="P1381" s="57">
        <v>2100</v>
      </c>
      <c r="Q1381" s="57">
        <v>2330</v>
      </c>
      <c r="R1381" s="57">
        <v>2789</v>
      </c>
      <c r="S1381" s="57">
        <v>3010</v>
      </c>
      <c r="T1381" s="57">
        <v>3657</v>
      </c>
      <c r="U1381" s="57">
        <v>3531</v>
      </c>
    </row>
    <row r="1382" spans="1:21" x14ac:dyDescent="0.2">
      <c r="A1382" s="266" t="s">
        <v>172</v>
      </c>
      <c r="B1382" s="267" t="s">
        <v>172</v>
      </c>
      <c r="C1382" s="268" t="s">
        <v>172</v>
      </c>
      <c r="D1382" s="99" t="s">
        <v>87</v>
      </c>
      <c r="E1382" s="54">
        <v>5001806110</v>
      </c>
      <c r="F1382" s="56">
        <v>24</v>
      </c>
      <c r="G1382" s="54" t="s">
        <v>26</v>
      </c>
      <c r="H1382" s="54" t="s">
        <v>84</v>
      </c>
      <c r="I1382" s="54">
        <v>10</v>
      </c>
      <c r="J1382" s="57">
        <v>674</v>
      </c>
      <c r="K1382" s="57">
        <v>700</v>
      </c>
      <c r="L1382" s="57">
        <v>720</v>
      </c>
      <c r="M1382" s="57">
        <v>689</v>
      </c>
      <c r="N1382" s="57">
        <v>717</v>
      </c>
      <c r="O1382" s="57">
        <v>705</v>
      </c>
      <c r="P1382" s="57">
        <v>1175</v>
      </c>
      <c r="Q1382" s="57">
        <v>982</v>
      </c>
      <c r="R1382" s="57">
        <v>1322</v>
      </c>
      <c r="S1382" s="57">
        <v>847</v>
      </c>
      <c r="T1382" s="57">
        <v>718</v>
      </c>
      <c r="U1382" s="57">
        <v>794</v>
      </c>
    </row>
    <row r="1383" spans="1:21" x14ac:dyDescent="0.2">
      <c r="A1383" s="266" t="s">
        <v>172</v>
      </c>
      <c r="B1383" s="267" t="s">
        <v>172</v>
      </c>
      <c r="C1383" s="268" t="s">
        <v>172</v>
      </c>
      <c r="D1383" s="99" t="s">
        <v>87</v>
      </c>
      <c r="E1383" s="54">
        <v>5002072664</v>
      </c>
      <c r="F1383" s="56">
        <v>24</v>
      </c>
      <c r="G1383" s="54" t="s">
        <v>26</v>
      </c>
      <c r="H1383" s="54" t="s">
        <v>84</v>
      </c>
      <c r="I1383" s="54">
        <v>10</v>
      </c>
      <c r="J1383" s="57">
        <v>1170</v>
      </c>
      <c r="K1383" s="57">
        <v>1260</v>
      </c>
      <c r="L1383" s="57">
        <v>1320</v>
      </c>
      <c r="M1383" s="57">
        <v>1340</v>
      </c>
      <c r="N1383" s="57">
        <v>1440</v>
      </c>
      <c r="O1383" s="57">
        <v>1280</v>
      </c>
      <c r="P1383" s="57">
        <v>1470</v>
      </c>
      <c r="Q1383" s="57">
        <v>1420</v>
      </c>
      <c r="R1383" s="57">
        <v>1410</v>
      </c>
      <c r="S1383" s="57">
        <v>1120</v>
      </c>
      <c r="T1383" s="57">
        <v>1440</v>
      </c>
      <c r="U1383" s="57">
        <v>1348</v>
      </c>
    </row>
    <row r="1384" spans="1:21" x14ac:dyDescent="0.2">
      <c r="A1384" s="266" t="s">
        <v>172</v>
      </c>
      <c r="B1384" s="267" t="s">
        <v>172</v>
      </c>
      <c r="C1384" s="268" t="s">
        <v>172</v>
      </c>
      <c r="D1384" s="99" t="s">
        <v>87</v>
      </c>
      <c r="E1384" s="54">
        <v>5001212270</v>
      </c>
      <c r="F1384" s="55">
        <v>26</v>
      </c>
      <c r="G1384" s="54" t="s">
        <v>24</v>
      </c>
      <c r="H1384" s="54" t="s">
        <v>84</v>
      </c>
      <c r="I1384" s="54">
        <v>10</v>
      </c>
      <c r="J1384" s="57">
        <v>885600</v>
      </c>
      <c r="K1384" s="57">
        <v>768000</v>
      </c>
      <c r="L1384" s="57">
        <v>768000</v>
      </c>
      <c r="M1384" s="57">
        <v>856800</v>
      </c>
      <c r="N1384" s="57">
        <v>847200</v>
      </c>
      <c r="O1384" s="57">
        <v>924000</v>
      </c>
      <c r="P1384" s="57">
        <v>1108800</v>
      </c>
      <c r="Q1384" s="57">
        <v>1036800</v>
      </c>
      <c r="R1384" s="57">
        <v>921600</v>
      </c>
      <c r="S1384" s="57">
        <v>868800</v>
      </c>
      <c r="T1384" s="57">
        <v>736800</v>
      </c>
      <c r="U1384" s="57">
        <v>844800</v>
      </c>
    </row>
    <row r="1385" spans="1:21" x14ac:dyDescent="0.2">
      <c r="A1385" s="266" t="s">
        <v>172</v>
      </c>
      <c r="B1385" s="267" t="s">
        <v>172</v>
      </c>
      <c r="C1385" s="268" t="s">
        <v>172</v>
      </c>
      <c r="D1385" s="99" t="s">
        <v>87</v>
      </c>
      <c r="E1385" s="54">
        <v>5000805125</v>
      </c>
      <c r="F1385" s="55">
        <v>25</v>
      </c>
      <c r="G1385" s="54" t="s">
        <v>25</v>
      </c>
      <c r="H1385" s="54" t="s">
        <v>84</v>
      </c>
      <c r="I1385" s="54">
        <v>10</v>
      </c>
      <c r="J1385" s="57">
        <v>63360</v>
      </c>
      <c r="K1385" s="57">
        <v>51840</v>
      </c>
      <c r="L1385" s="57">
        <v>49600</v>
      </c>
      <c r="M1385" s="57">
        <v>52080</v>
      </c>
      <c r="N1385" s="57">
        <v>56880</v>
      </c>
      <c r="O1385" s="57">
        <v>55280</v>
      </c>
      <c r="P1385" s="57">
        <v>43280</v>
      </c>
      <c r="Q1385" s="57">
        <v>54720</v>
      </c>
      <c r="R1385" s="57">
        <v>54240</v>
      </c>
      <c r="S1385" s="57">
        <v>58080</v>
      </c>
      <c r="T1385" s="57">
        <v>47040</v>
      </c>
      <c r="U1385" s="57">
        <v>54720</v>
      </c>
    </row>
    <row r="1386" spans="1:21" x14ac:dyDescent="0.2">
      <c r="A1386" s="266" t="s">
        <v>172</v>
      </c>
      <c r="B1386" s="267" t="s">
        <v>172</v>
      </c>
      <c r="C1386" s="268" t="s">
        <v>172</v>
      </c>
      <c r="D1386" s="99" t="s">
        <v>87</v>
      </c>
      <c r="E1386" s="54">
        <v>5001194271</v>
      </c>
      <c r="F1386" s="56">
        <v>24</v>
      </c>
      <c r="G1386" s="54" t="s">
        <v>26</v>
      </c>
      <c r="H1386" s="54" t="s">
        <v>84</v>
      </c>
      <c r="I1386" s="54">
        <v>10</v>
      </c>
      <c r="J1386" s="57">
        <v>380</v>
      </c>
      <c r="K1386" s="57">
        <v>230</v>
      </c>
      <c r="L1386" s="57">
        <v>210</v>
      </c>
      <c r="M1386" s="57">
        <v>170</v>
      </c>
      <c r="N1386" s="57">
        <v>170</v>
      </c>
      <c r="O1386" s="57">
        <v>150</v>
      </c>
      <c r="P1386" s="57">
        <v>170</v>
      </c>
      <c r="Q1386" s="57">
        <v>140</v>
      </c>
      <c r="R1386" s="57">
        <v>160</v>
      </c>
      <c r="S1386" s="57">
        <v>170</v>
      </c>
      <c r="T1386" s="57">
        <v>220</v>
      </c>
      <c r="U1386" s="57">
        <v>333</v>
      </c>
    </row>
    <row r="1387" spans="1:21" x14ac:dyDescent="0.2">
      <c r="A1387" s="266" t="s">
        <v>172</v>
      </c>
      <c r="B1387" s="267" t="s">
        <v>172</v>
      </c>
      <c r="C1387" s="268" t="s">
        <v>172</v>
      </c>
      <c r="D1387" s="99" t="s">
        <v>87</v>
      </c>
      <c r="E1387" s="54">
        <v>5001607272</v>
      </c>
      <c r="F1387" s="56">
        <v>24</v>
      </c>
      <c r="G1387" s="54" t="s">
        <v>26</v>
      </c>
      <c r="H1387" s="54" t="s">
        <v>84</v>
      </c>
      <c r="I1387" s="54">
        <v>10</v>
      </c>
      <c r="J1387" s="57">
        <v>223</v>
      </c>
      <c r="K1387" s="57">
        <v>93</v>
      </c>
      <c r="L1387" s="57">
        <v>100</v>
      </c>
      <c r="M1387" s="57">
        <v>80</v>
      </c>
      <c r="N1387" s="57">
        <v>75</v>
      </c>
      <c r="O1387" s="57">
        <v>72</v>
      </c>
      <c r="P1387" s="57">
        <v>63</v>
      </c>
      <c r="Q1387" s="57">
        <v>68</v>
      </c>
      <c r="R1387" s="57">
        <v>63</v>
      </c>
      <c r="S1387" s="57">
        <v>63</v>
      </c>
      <c r="T1387" s="57">
        <v>161</v>
      </c>
      <c r="U1387" s="57">
        <v>85</v>
      </c>
    </row>
    <row r="1388" spans="1:21" x14ac:dyDescent="0.2">
      <c r="A1388" s="266" t="s">
        <v>172</v>
      </c>
      <c r="B1388" s="267" t="s">
        <v>172</v>
      </c>
      <c r="C1388" s="268" t="s">
        <v>172</v>
      </c>
      <c r="D1388" s="99" t="s">
        <v>87</v>
      </c>
      <c r="E1388" s="54">
        <v>5001865649</v>
      </c>
      <c r="F1388" s="55">
        <v>25</v>
      </c>
      <c r="G1388" s="54" t="s">
        <v>25</v>
      </c>
      <c r="H1388" s="54" t="s">
        <v>84</v>
      </c>
      <c r="I1388" s="54">
        <v>10</v>
      </c>
      <c r="J1388" s="57">
        <v>10920</v>
      </c>
      <c r="K1388" s="57">
        <v>3800</v>
      </c>
      <c r="L1388" s="57">
        <v>5680</v>
      </c>
      <c r="M1388" s="57">
        <v>1880</v>
      </c>
      <c r="N1388" s="57">
        <v>1160</v>
      </c>
      <c r="O1388" s="57">
        <v>840</v>
      </c>
      <c r="P1388" s="57">
        <v>840</v>
      </c>
      <c r="Q1388" s="57">
        <v>880</v>
      </c>
      <c r="R1388" s="57">
        <v>800</v>
      </c>
      <c r="S1388" s="57">
        <v>920</v>
      </c>
      <c r="T1388" s="57">
        <v>5640</v>
      </c>
      <c r="U1388" s="57">
        <v>3160</v>
      </c>
    </row>
    <row r="1389" spans="1:21" x14ac:dyDescent="0.2">
      <c r="A1389" s="266" t="s">
        <v>172</v>
      </c>
      <c r="B1389" s="267" t="s">
        <v>172</v>
      </c>
      <c r="C1389" s="268" t="s">
        <v>172</v>
      </c>
      <c r="D1389" s="99" t="s">
        <v>87</v>
      </c>
      <c r="E1389" s="54">
        <v>5001395311</v>
      </c>
      <c r="F1389" s="55">
        <v>25</v>
      </c>
      <c r="G1389" s="54" t="s">
        <v>25</v>
      </c>
      <c r="H1389" s="54" t="s">
        <v>84</v>
      </c>
      <c r="I1389" s="54">
        <v>10</v>
      </c>
      <c r="J1389" s="57">
        <v>39960</v>
      </c>
      <c r="K1389" s="57">
        <v>38160</v>
      </c>
      <c r="L1389" s="57">
        <v>41880</v>
      </c>
      <c r="M1389" s="57">
        <v>32400</v>
      </c>
      <c r="N1389" s="57">
        <v>29520</v>
      </c>
      <c r="O1389" s="57">
        <v>29760</v>
      </c>
      <c r="P1389" s="57">
        <v>27000</v>
      </c>
      <c r="Q1389" s="57">
        <v>25800</v>
      </c>
      <c r="R1389" s="57">
        <v>29400</v>
      </c>
      <c r="S1389" s="57">
        <v>26880</v>
      </c>
      <c r="T1389" s="57">
        <v>29040</v>
      </c>
      <c r="U1389" s="57">
        <v>39600</v>
      </c>
    </row>
    <row r="1390" spans="1:21" x14ac:dyDescent="0.2">
      <c r="A1390" s="266" t="s">
        <v>172</v>
      </c>
      <c r="B1390" s="267" t="s">
        <v>172</v>
      </c>
      <c r="C1390" s="268" t="s">
        <v>172</v>
      </c>
      <c r="D1390" s="99" t="s">
        <v>87</v>
      </c>
      <c r="E1390" s="54">
        <v>5001402929</v>
      </c>
      <c r="F1390" s="55">
        <v>26</v>
      </c>
      <c r="G1390" s="54" t="s">
        <v>24</v>
      </c>
      <c r="H1390" s="54" t="s">
        <v>84</v>
      </c>
      <c r="I1390" s="54">
        <v>10</v>
      </c>
      <c r="J1390" s="57">
        <v>99000</v>
      </c>
      <c r="K1390" s="57">
        <v>101100</v>
      </c>
      <c r="L1390" s="57">
        <v>85500</v>
      </c>
      <c r="M1390" s="57">
        <v>71400</v>
      </c>
      <c r="N1390" s="57">
        <v>65100</v>
      </c>
      <c r="O1390" s="57">
        <v>75900</v>
      </c>
      <c r="P1390" s="57">
        <v>124200</v>
      </c>
      <c r="Q1390" s="57">
        <v>101700</v>
      </c>
      <c r="R1390" s="57">
        <v>79800</v>
      </c>
      <c r="S1390" s="57">
        <v>73500</v>
      </c>
      <c r="T1390" s="57">
        <v>88200</v>
      </c>
      <c r="U1390" s="57">
        <v>104700</v>
      </c>
    </row>
    <row r="1391" spans="1:21" x14ac:dyDescent="0.2">
      <c r="A1391" s="266" t="s">
        <v>172</v>
      </c>
      <c r="B1391" s="267" t="s">
        <v>172</v>
      </c>
      <c r="C1391" s="268" t="s">
        <v>172</v>
      </c>
      <c r="D1391" s="99" t="s">
        <v>87</v>
      </c>
      <c r="E1391" s="54">
        <v>5001789728</v>
      </c>
      <c r="F1391" s="55">
        <v>25</v>
      </c>
      <c r="G1391" s="54" t="s">
        <v>25</v>
      </c>
      <c r="H1391" s="54" t="s">
        <v>84</v>
      </c>
      <c r="I1391" s="54">
        <v>10</v>
      </c>
      <c r="J1391" s="57">
        <v>85800</v>
      </c>
      <c r="K1391" s="57">
        <v>76920</v>
      </c>
      <c r="L1391" s="57">
        <v>91200</v>
      </c>
      <c r="M1391" s="57">
        <v>76200</v>
      </c>
      <c r="N1391" s="57">
        <v>83400</v>
      </c>
      <c r="O1391" s="57">
        <v>103080</v>
      </c>
      <c r="P1391" s="57">
        <v>115680</v>
      </c>
      <c r="Q1391" s="57">
        <v>115200</v>
      </c>
      <c r="R1391" s="57">
        <v>102960</v>
      </c>
      <c r="S1391" s="57">
        <v>81720</v>
      </c>
      <c r="T1391" s="57">
        <v>84600</v>
      </c>
      <c r="U1391" s="57">
        <v>78360</v>
      </c>
    </row>
    <row r="1392" spans="1:21" x14ac:dyDescent="0.2">
      <c r="A1392" s="266" t="s">
        <v>172</v>
      </c>
      <c r="B1392" s="267" t="s">
        <v>172</v>
      </c>
      <c r="C1392" s="268" t="s">
        <v>172</v>
      </c>
      <c r="D1392" s="99" t="s">
        <v>87</v>
      </c>
      <c r="E1392" s="54">
        <v>5000380603</v>
      </c>
      <c r="F1392" s="55">
        <v>25</v>
      </c>
      <c r="G1392" s="54" t="s">
        <v>25</v>
      </c>
      <c r="H1392" s="54" t="s">
        <v>84</v>
      </c>
      <c r="I1392" s="54">
        <v>10</v>
      </c>
      <c r="J1392" s="57">
        <v>20080</v>
      </c>
      <c r="K1392" s="57">
        <v>20400</v>
      </c>
      <c r="L1392" s="57">
        <v>18480</v>
      </c>
      <c r="M1392" s="57">
        <v>17360</v>
      </c>
      <c r="N1392" s="57">
        <v>14480</v>
      </c>
      <c r="O1392" s="57">
        <v>17680</v>
      </c>
      <c r="P1392" s="57">
        <v>18960</v>
      </c>
      <c r="Q1392" s="57">
        <v>21840</v>
      </c>
      <c r="R1392" s="57">
        <v>16160</v>
      </c>
      <c r="S1392" s="57">
        <v>17040</v>
      </c>
      <c r="T1392" s="57">
        <v>21920</v>
      </c>
      <c r="U1392" s="57">
        <v>21680</v>
      </c>
    </row>
    <row r="1393" spans="1:21" x14ac:dyDescent="0.2">
      <c r="A1393" s="266" t="s">
        <v>172</v>
      </c>
      <c r="B1393" s="267" t="s">
        <v>172</v>
      </c>
      <c r="C1393" s="268" t="s">
        <v>172</v>
      </c>
      <c r="D1393" s="99" t="s">
        <v>87</v>
      </c>
      <c r="E1393" s="54">
        <v>5001197194</v>
      </c>
      <c r="F1393" s="56">
        <v>24</v>
      </c>
      <c r="G1393" s="54" t="s">
        <v>26</v>
      </c>
      <c r="H1393" s="54" t="s">
        <v>84</v>
      </c>
      <c r="I1393" s="54">
        <v>10</v>
      </c>
      <c r="J1393" s="57">
        <v>5840</v>
      </c>
      <c r="K1393" s="57">
        <v>6040</v>
      </c>
      <c r="L1393" s="57">
        <v>5080</v>
      </c>
      <c r="M1393" s="57">
        <v>4160</v>
      </c>
      <c r="N1393" s="57">
        <v>3160</v>
      </c>
      <c r="O1393" s="57">
        <v>3640</v>
      </c>
      <c r="P1393" s="57">
        <v>4080</v>
      </c>
      <c r="Q1393" s="57">
        <v>4720</v>
      </c>
      <c r="R1393" s="57">
        <v>3760</v>
      </c>
      <c r="S1393" s="57">
        <v>3560</v>
      </c>
      <c r="T1393" s="57">
        <v>4480</v>
      </c>
      <c r="U1393" s="57">
        <v>5080</v>
      </c>
    </row>
    <row r="1394" spans="1:21" x14ac:dyDescent="0.2">
      <c r="A1394" s="266" t="s">
        <v>172</v>
      </c>
      <c r="B1394" s="267" t="s">
        <v>172</v>
      </c>
      <c r="C1394" s="268" t="s">
        <v>172</v>
      </c>
      <c r="D1394" s="99" t="s">
        <v>87</v>
      </c>
      <c r="E1394" s="54">
        <v>5000349092</v>
      </c>
      <c r="F1394" s="55">
        <v>25</v>
      </c>
      <c r="G1394" s="54" t="s">
        <v>25</v>
      </c>
      <c r="H1394" s="54" t="s">
        <v>84</v>
      </c>
      <c r="I1394" s="54">
        <v>10</v>
      </c>
      <c r="J1394" s="57">
        <v>17040</v>
      </c>
      <c r="K1394" s="57">
        <v>17160</v>
      </c>
      <c r="L1394" s="57">
        <v>16920</v>
      </c>
      <c r="M1394" s="57">
        <v>14280</v>
      </c>
      <c r="N1394" s="57">
        <v>13680</v>
      </c>
      <c r="O1394" s="57">
        <v>12000</v>
      </c>
      <c r="P1394" s="57">
        <v>19560</v>
      </c>
      <c r="Q1394" s="57">
        <v>20760</v>
      </c>
      <c r="R1394" s="57">
        <v>19320</v>
      </c>
      <c r="S1394" s="57">
        <v>13320</v>
      </c>
      <c r="T1394" s="57">
        <v>12120</v>
      </c>
      <c r="U1394" s="57">
        <v>14880</v>
      </c>
    </row>
    <row r="1395" spans="1:21" x14ac:dyDescent="0.2">
      <c r="A1395" s="266" t="s">
        <v>172</v>
      </c>
      <c r="B1395" s="267" t="s">
        <v>172</v>
      </c>
      <c r="C1395" s="268" t="s">
        <v>172</v>
      </c>
      <c r="D1395" s="99" t="s">
        <v>87</v>
      </c>
      <c r="E1395" s="54">
        <v>5002064343</v>
      </c>
      <c r="F1395" s="55">
        <v>25</v>
      </c>
      <c r="G1395" s="54" t="s">
        <v>25</v>
      </c>
      <c r="H1395" s="54" t="s">
        <v>84</v>
      </c>
      <c r="I1395" s="54">
        <v>10</v>
      </c>
      <c r="J1395" s="57">
        <v>77700</v>
      </c>
      <c r="K1395" s="57">
        <v>69000</v>
      </c>
      <c r="L1395" s="57">
        <v>68400</v>
      </c>
      <c r="M1395" s="57">
        <v>70500</v>
      </c>
      <c r="N1395" s="57">
        <v>63900</v>
      </c>
      <c r="O1395" s="57">
        <v>57900</v>
      </c>
      <c r="P1395" s="57">
        <v>57300</v>
      </c>
      <c r="Q1395" s="57">
        <v>61800</v>
      </c>
      <c r="R1395" s="57">
        <v>57600</v>
      </c>
      <c r="S1395" s="57">
        <v>68400</v>
      </c>
      <c r="T1395" s="57">
        <v>66000</v>
      </c>
      <c r="U1395" s="57">
        <v>69300</v>
      </c>
    </row>
    <row r="1396" spans="1:21" x14ac:dyDescent="0.2">
      <c r="A1396" s="266" t="s">
        <v>172</v>
      </c>
      <c r="B1396" s="267" t="s">
        <v>172</v>
      </c>
      <c r="C1396" s="268" t="s">
        <v>172</v>
      </c>
      <c r="D1396" s="99" t="s">
        <v>87</v>
      </c>
      <c r="E1396" s="54">
        <v>5000591963</v>
      </c>
      <c r="F1396" s="55">
        <v>25</v>
      </c>
      <c r="G1396" s="54" t="s">
        <v>25</v>
      </c>
      <c r="H1396" s="54" t="s">
        <v>84</v>
      </c>
      <c r="I1396" s="54">
        <v>10</v>
      </c>
      <c r="J1396" s="57">
        <v>30760</v>
      </c>
      <c r="K1396" s="57">
        <v>32000</v>
      </c>
      <c r="L1396" s="57">
        <v>33280</v>
      </c>
      <c r="M1396" s="57">
        <v>27640</v>
      </c>
      <c r="N1396" s="57">
        <v>24720</v>
      </c>
      <c r="O1396" s="57">
        <v>22320</v>
      </c>
      <c r="P1396" s="57">
        <v>27840</v>
      </c>
      <c r="Q1396" s="57">
        <v>27760</v>
      </c>
      <c r="R1396" s="57">
        <v>26840</v>
      </c>
      <c r="S1396" s="57">
        <v>23320</v>
      </c>
      <c r="T1396" s="57">
        <v>26040</v>
      </c>
      <c r="U1396" s="57">
        <v>30800</v>
      </c>
    </row>
    <row r="1397" spans="1:21" x14ac:dyDescent="0.2">
      <c r="A1397" s="266" t="s">
        <v>172</v>
      </c>
      <c r="B1397" s="267" t="s">
        <v>172</v>
      </c>
      <c r="C1397" s="268" t="s">
        <v>172</v>
      </c>
      <c r="D1397" s="99" t="s">
        <v>87</v>
      </c>
      <c r="E1397" s="54">
        <v>5001915433</v>
      </c>
      <c r="F1397" s="55">
        <v>25</v>
      </c>
      <c r="G1397" s="54" t="s">
        <v>25</v>
      </c>
      <c r="H1397" s="54" t="s">
        <v>84</v>
      </c>
      <c r="I1397" s="54">
        <v>10</v>
      </c>
      <c r="J1397" s="57">
        <v>48920</v>
      </c>
      <c r="K1397" s="57">
        <v>39480</v>
      </c>
      <c r="L1397" s="57">
        <v>34720</v>
      </c>
      <c r="M1397" s="57">
        <v>32560</v>
      </c>
      <c r="N1397" s="57">
        <v>23880</v>
      </c>
      <c r="O1397" s="57">
        <v>23720</v>
      </c>
      <c r="P1397" s="57">
        <v>34080</v>
      </c>
      <c r="Q1397" s="57">
        <v>32360</v>
      </c>
      <c r="R1397" s="57">
        <v>21640</v>
      </c>
      <c r="S1397" s="57">
        <v>25160</v>
      </c>
      <c r="T1397" s="57">
        <v>30160</v>
      </c>
      <c r="U1397" s="57">
        <v>38680</v>
      </c>
    </row>
    <row r="1398" spans="1:21" x14ac:dyDescent="0.2">
      <c r="A1398" s="266" t="s">
        <v>172</v>
      </c>
      <c r="B1398" s="267" t="s">
        <v>172</v>
      </c>
      <c r="C1398" s="268" t="s">
        <v>172</v>
      </c>
      <c r="D1398" s="99" t="s">
        <v>87</v>
      </c>
      <c r="E1398" s="54">
        <v>5001194332</v>
      </c>
      <c r="F1398" s="56">
        <v>24</v>
      </c>
      <c r="G1398" s="54" t="s">
        <v>26</v>
      </c>
      <c r="H1398" s="54" t="s">
        <v>84</v>
      </c>
      <c r="I1398" s="54">
        <v>10</v>
      </c>
      <c r="J1398" s="57">
        <v>1794</v>
      </c>
      <c r="K1398" s="57">
        <v>2707</v>
      </c>
      <c r="L1398" s="57">
        <v>2516</v>
      </c>
      <c r="M1398" s="57">
        <v>1696</v>
      </c>
      <c r="N1398" s="57">
        <v>1687</v>
      </c>
      <c r="O1398" s="57">
        <v>1267</v>
      </c>
      <c r="P1398" s="57">
        <v>976</v>
      </c>
      <c r="Q1398" s="57">
        <v>1103</v>
      </c>
      <c r="R1398" s="57">
        <v>1042</v>
      </c>
      <c r="S1398" s="57">
        <v>1033</v>
      </c>
      <c r="T1398" s="57">
        <v>1490</v>
      </c>
      <c r="U1398" s="57">
        <v>1858</v>
      </c>
    </row>
    <row r="1399" spans="1:21" x14ac:dyDescent="0.2">
      <c r="A1399" s="266" t="s">
        <v>172</v>
      </c>
      <c r="B1399" s="267" t="s">
        <v>172</v>
      </c>
      <c r="C1399" s="268" t="s">
        <v>172</v>
      </c>
      <c r="D1399" s="99" t="s">
        <v>87</v>
      </c>
      <c r="E1399" s="54">
        <v>5001472580</v>
      </c>
      <c r="F1399" s="55">
        <v>25</v>
      </c>
      <c r="G1399" s="54" t="s">
        <v>25</v>
      </c>
      <c r="H1399" s="54" t="s">
        <v>84</v>
      </c>
      <c r="I1399" s="54">
        <v>10</v>
      </c>
      <c r="J1399" s="57">
        <v>51040</v>
      </c>
      <c r="K1399" s="57">
        <v>56960</v>
      </c>
      <c r="L1399" s="57">
        <v>55360</v>
      </c>
      <c r="M1399" s="57">
        <v>48720</v>
      </c>
      <c r="N1399" s="57">
        <v>36640</v>
      </c>
      <c r="O1399" s="57">
        <v>32480</v>
      </c>
      <c r="P1399" s="57">
        <v>22000</v>
      </c>
      <c r="Q1399" s="57">
        <v>19920</v>
      </c>
      <c r="R1399" s="57">
        <v>22160</v>
      </c>
      <c r="S1399" s="57">
        <v>23920</v>
      </c>
      <c r="T1399" s="57">
        <v>38960</v>
      </c>
      <c r="U1399" s="57">
        <v>45920</v>
      </c>
    </row>
    <row r="1400" spans="1:21" x14ac:dyDescent="0.2">
      <c r="A1400" s="266" t="s">
        <v>172</v>
      </c>
      <c r="B1400" s="267" t="s">
        <v>172</v>
      </c>
      <c r="C1400" s="268" t="s">
        <v>172</v>
      </c>
      <c r="D1400" s="99" t="s">
        <v>87</v>
      </c>
      <c r="E1400" s="54">
        <v>5001167030</v>
      </c>
      <c r="F1400" s="56">
        <v>24</v>
      </c>
      <c r="G1400" s="54" t="s">
        <v>26</v>
      </c>
      <c r="H1400" s="54" t="s">
        <v>84</v>
      </c>
      <c r="I1400" s="54">
        <v>10</v>
      </c>
      <c r="J1400" s="57">
        <v>5416.6480000000001</v>
      </c>
      <c r="K1400" s="57">
        <v>1746.7819999999999</v>
      </c>
      <c r="L1400" s="57">
        <v>3730.4250000000002</v>
      </c>
      <c r="M1400" s="57">
        <v>3852</v>
      </c>
      <c r="N1400" s="57">
        <v>3798</v>
      </c>
      <c r="O1400" s="57">
        <v>3934</v>
      </c>
      <c r="P1400" s="57">
        <v>3800</v>
      </c>
      <c r="Q1400" s="57">
        <v>3661</v>
      </c>
      <c r="R1400" s="57">
        <v>4152</v>
      </c>
      <c r="S1400" s="57">
        <v>3884</v>
      </c>
      <c r="T1400" s="57">
        <v>3827</v>
      </c>
      <c r="U1400" s="57">
        <v>4384</v>
      </c>
    </row>
    <row r="1401" spans="1:21" x14ac:dyDescent="0.2">
      <c r="A1401" s="266" t="s">
        <v>172</v>
      </c>
      <c r="B1401" s="267" t="s">
        <v>172</v>
      </c>
      <c r="C1401" s="268" t="s">
        <v>172</v>
      </c>
      <c r="D1401" s="99" t="s">
        <v>87</v>
      </c>
      <c r="E1401" s="54">
        <v>5001279120</v>
      </c>
      <c r="F1401" s="56">
        <v>24</v>
      </c>
      <c r="G1401" s="54" t="s">
        <v>26</v>
      </c>
      <c r="H1401" s="54" t="s">
        <v>84</v>
      </c>
      <c r="I1401" s="54">
        <v>10</v>
      </c>
      <c r="J1401" s="57">
        <v>2332</v>
      </c>
      <c r="K1401" s="57">
        <v>1990</v>
      </c>
      <c r="L1401" s="57">
        <v>1823</v>
      </c>
      <c r="M1401" s="57">
        <v>1718</v>
      </c>
      <c r="N1401" s="57">
        <v>739</v>
      </c>
      <c r="O1401" s="57">
        <v>628</v>
      </c>
      <c r="P1401" s="57">
        <v>650</v>
      </c>
      <c r="Q1401" s="57">
        <v>609</v>
      </c>
      <c r="R1401" s="57">
        <v>598</v>
      </c>
      <c r="S1401" s="57">
        <v>664</v>
      </c>
      <c r="T1401" s="57">
        <v>1608</v>
      </c>
      <c r="U1401" s="57">
        <v>1931</v>
      </c>
    </row>
    <row r="1402" spans="1:21" x14ac:dyDescent="0.2">
      <c r="A1402" s="266" t="s">
        <v>172</v>
      </c>
      <c r="B1402" s="267" t="s">
        <v>172</v>
      </c>
      <c r="C1402" s="268" t="s">
        <v>172</v>
      </c>
      <c r="D1402" s="99" t="s">
        <v>87</v>
      </c>
      <c r="E1402" s="54">
        <v>5000002233</v>
      </c>
      <c r="F1402" s="56">
        <v>24</v>
      </c>
      <c r="G1402" s="54" t="s">
        <v>26</v>
      </c>
      <c r="H1402" s="54" t="s">
        <v>84</v>
      </c>
      <c r="I1402" s="54">
        <v>10</v>
      </c>
      <c r="J1402" s="57">
        <v>4753</v>
      </c>
      <c r="K1402" s="57">
        <v>4327</v>
      </c>
      <c r="L1402" s="57">
        <v>4699</v>
      </c>
      <c r="M1402" s="57">
        <v>4229</v>
      </c>
      <c r="N1402" s="57">
        <v>1334</v>
      </c>
      <c r="O1402" s="57">
        <v>698</v>
      </c>
      <c r="P1402" s="57">
        <v>615</v>
      </c>
      <c r="Q1402" s="57">
        <v>563</v>
      </c>
      <c r="R1402" s="57">
        <v>387</v>
      </c>
      <c r="S1402" s="57">
        <v>458</v>
      </c>
      <c r="T1402" s="57">
        <v>1443</v>
      </c>
      <c r="U1402" s="57">
        <v>4095</v>
      </c>
    </row>
    <row r="1403" spans="1:21" x14ac:dyDescent="0.2">
      <c r="A1403" s="266" t="s">
        <v>172</v>
      </c>
      <c r="B1403" s="267" t="s">
        <v>172</v>
      </c>
      <c r="C1403" s="268" t="s">
        <v>172</v>
      </c>
      <c r="D1403" s="99" t="s">
        <v>87</v>
      </c>
      <c r="E1403" s="54">
        <v>5000020100</v>
      </c>
      <c r="F1403" s="56">
        <v>24</v>
      </c>
      <c r="G1403" s="54" t="s">
        <v>26</v>
      </c>
      <c r="H1403" s="54" t="s">
        <v>84</v>
      </c>
      <c r="I1403" s="54">
        <v>10</v>
      </c>
      <c r="J1403" s="57">
        <v>3040</v>
      </c>
      <c r="K1403" s="57">
        <v>2960</v>
      </c>
      <c r="L1403" s="57">
        <v>3200</v>
      </c>
      <c r="M1403" s="57">
        <v>2480</v>
      </c>
      <c r="N1403" s="57">
        <v>1280</v>
      </c>
      <c r="O1403" s="57">
        <v>1600</v>
      </c>
      <c r="P1403" s="57">
        <v>4480</v>
      </c>
      <c r="Q1403" s="57">
        <v>3680</v>
      </c>
      <c r="R1403" s="57">
        <v>3120</v>
      </c>
      <c r="S1403" s="57">
        <v>2560</v>
      </c>
      <c r="T1403" s="57">
        <v>2480</v>
      </c>
      <c r="U1403" s="57">
        <v>3920</v>
      </c>
    </row>
    <row r="1404" spans="1:21" x14ac:dyDescent="0.2">
      <c r="A1404" s="266" t="s">
        <v>172</v>
      </c>
      <c r="B1404" s="267" t="s">
        <v>172</v>
      </c>
      <c r="C1404" s="268" t="s">
        <v>172</v>
      </c>
      <c r="D1404" s="99" t="s">
        <v>87</v>
      </c>
      <c r="E1404" s="54">
        <v>5000020185</v>
      </c>
      <c r="F1404" s="56">
        <v>24</v>
      </c>
      <c r="G1404" s="54" t="s">
        <v>26</v>
      </c>
      <c r="H1404" s="54" t="s">
        <v>84</v>
      </c>
      <c r="I1404" s="54">
        <v>10</v>
      </c>
      <c r="J1404" s="57">
        <v>1730</v>
      </c>
      <c r="K1404" s="57">
        <v>1495</v>
      </c>
      <c r="L1404" s="57">
        <v>1472</v>
      </c>
      <c r="M1404" s="57">
        <v>844</v>
      </c>
      <c r="N1404" s="57"/>
      <c r="O1404" s="57"/>
      <c r="P1404" s="57"/>
      <c r="Q1404" s="57"/>
      <c r="R1404" s="57"/>
      <c r="S1404" s="57">
        <v>1</v>
      </c>
      <c r="T1404" s="57">
        <v>1245</v>
      </c>
      <c r="U1404" s="57">
        <v>2648</v>
      </c>
    </row>
    <row r="1405" spans="1:21" x14ac:dyDescent="0.2">
      <c r="A1405" s="266" t="s">
        <v>172</v>
      </c>
      <c r="B1405" s="267" t="s">
        <v>172</v>
      </c>
      <c r="C1405" s="268" t="s">
        <v>172</v>
      </c>
      <c r="D1405" s="99" t="s">
        <v>87</v>
      </c>
      <c r="E1405" s="54">
        <v>5000036059</v>
      </c>
      <c r="F1405" s="56">
        <v>24</v>
      </c>
      <c r="G1405" s="54" t="s">
        <v>26</v>
      </c>
      <c r="H1405" s="54" t="s">
        <v>84</v>
      </c>
      <c r="I1405" s="54">
        <v>10</v>
      </c>
      <c r="J1405" s="57">
        <v>1981</v>
      </c>
      <c r="K1405" s="57">
        <v>1916</v>
      </c>
      <c r="L1405" s="57">
        <v>2423</v>
      </c>
      <c r="M1405" s="57">
        <v>1796</v>
      </c>
      <c r="N1405" s="57">
        <v>1081</v>
      </c>
      <c r="O1405" s="57">
        <v>969</v>
      </c>
      <c r="P1405" s="57">
        <v>1492</v>
      </c>
      <c r="Q1405" s="57">
        <v>1656</v>
      </c>
      <c r="R1405" s="57">
        <v>1645</v>
      </c>
      <c r="S1405" s="57">
        <v>1180</v>
      </c>
      <c r="T1405" s="57">
        <v>1687</v>
      </c>
      <c r="U1405" s="57">
        <v>1917</v>
      </c>
    </row>
    <row r="1406" spans="1:21" x14ac:dyDescent="0.2">
      <c r="A1406" s="266" t="s">
        <v>172</v>
      </c>
      <c r="B1406" s="267" t="s">
        <v>172</v>
      </c>
      <c r="C1406" s="268" t="s">
        <v>172</v>
      </c>
      <c r="D1406" s="99" t="s">
        <v>87</v>
      </c>
      <c r="E1406" s="54">
        <v>5000043982</v>
      </c>
      <c r="F1406" s="56">
        <v>24</v>
      </c>
      <c r="G1406" s="54" t="s">
        <v>26</v>
      </c>
      <c r="H1406" s="54" t="s">
        <v>84</v>
      </c>
      <c r="I1406" s="54">
        <v>10</v>
      </c>
      <c r="J1406" s="57">
        <v>113</v>
      </c>
      <c r="K1406" s="57">
        <v>738</v>
      </c>
      <c r="L1406" s="57">
        <v>705</v>
      </c>
      <c r="M1406" s="57">
        <v>504</v>
      </c>
      <c r="N1406" s="57">
        <v>431</v>
      </c>
      <c r="O1406" s="57">
        <v>122</v>
      </c>
      <c r="P1406" s="57">
        <v>107</v>
      </c>
      <c r="Q1406" s="57">
        <v>100</v>
      </c>
      <c r="R1406" s="57">
        <v>129</v>
      </c>
      <c r="S1406" s="57">
        <v>107</v>
      </c>
      <c r="T1406" s="57">
        <v>203</v>
      </c>
      <c r="U1406" s="57">
        <v>249</v>
      </c>
    </row>
    <row r="1407" spans="1:21" x14ac:dyDescent="0.2">
      <c r="A1407" s="266" t="s">
        <v>172</v>
      </c>
      <c r="B1407" s="267" t="s">
        <v>172</v>
      </c>
      <c r="C1407" s="268" t="s">
        <v>172</v>
      </c>
      <c r="D1407" s="99" t="s">
        <v>87</v>
      </c>
      <c r="E1407" s="54">
        <v>5000102519</v>
      </c>
      <c r="F1407" s="56">
        <v>24</v>
      </c>
      <c r="G1407" s="54" t="s">
        <v>26</v>
      </c>
      <c r="H1407" s="54" t="s">
        <v>84</v>
      </c>
      <c r="I1407" s="54">
        <v>10</v>
      </c>
      <c r="J1407" s="57">
        <v>37</v>
      </c>
      <c r="K1407" s="57">
        <v>29</v>
      </c>
      <c r="L1407" s="57">
        <v>26</v>
      </c>
      <c r="M1407" s="57">
        <v>23</v>
      </c>
      <c r="N1407" s="57">
        <v>46</v>
      </c>
      <c r="O1407" s="57">
        <v>39</v>
      </c>
      <c r="P1407" s="57">
        <v>49</v>
      </c>
      <c r="Q1407" s="57">
        <v>52</v>
      </c>
      <c r="R1407" s="57">
        <v>51</v>
      </c>
      <c r="S1407" s="57">
        <v>51</v>
      </c>
      <c r="T1407" s="57">
        <v>36</v>
      </c>
      <c r="U1407" s="57">
        <v>33</v>
      </c>
    </row>
    <row r="1408" spans="1:21" x14ac:dyDescent="0.2">
      <c r="A1408" s="266" t="s">
        <v>172</v>
      </c>
      <c r="B1408" s="267" t="s">
        <v>172</v>
      </c>
      <c r="C1408" s="268" t="s">
        <v>172</v>
      </c>
      <c r="D1408" s="99" t="s">
        <v>87</v>
      </c>
      <c r="E1408" s="54">
        <v>5000215821</v>
      </c>
      <c r="F1408" s="55">
        <v>25</v>
      </c>
      <c r="G1408" s="54" t="s">
        <v>25</v>
      </c>
      <c r="H1408" s="54" t="s">
        <v>84</v>
      </c>
      <c r="I1408" s="54">
        <v>10</v>
      </c>
      <c r="J1408" s="57">
        <v>2320</v>
      </c>
      <c r="K1408" s="57">
        <v>3960</v>
      </c>
      <c r="L1408" s="57">
        <v>3600</v>
      </c>
      <c r="M1408" s="57">
        <v>4200</v>
      </c>
      <c r="N1408" s="57">
        <v>3400</v>
      </c>
      <c r="O1408" s="57">
        <v>2560</v>
      </c>
      <c r="P1408" s="57">
        <v>2120</v>
      </c>
      <c r="Q1408" s="57">
        <v>2400</v>
      </c>
      <c r="R1408" s="57">
        <v>2440</v>
      </c>
      <c r="S1408" s="57">
        <v>4040</v>
      </c>
      <c r="T1408" s="57">
        <v>3960</v>
      </c>
      <c r="U1408" s="57">
        <v>4720</v>
      </c>
    </row>
    <row r="1409" spans="1:21" x14ac:dyDescent="0.2">
      <c r="A1409" s="266" t="s">
        <v>172</v>
      </c>
      <c r="B1409" s="267" t="s">
        <v>172</v>
      </c>
      <c r="C1409" s="268" t="s">
        <v>172</v>
      </c>
      <c r="D1409" s="99" t="s">
        <v>87</v>
      </c>
      <c r="E1409" s="54">
        <v>5000256330</v>
      </c>
      <c r="F1409" s="56">
        <v>24</v>
      </c>
      <c r="G1409" s="54" t="s">
        <v>26</v>
      </c>
      <c r="H1409" s="54" t="s">
        <v>84</v>
      </c>
      <c r="I1409" s="54">
        <v>10</v>
      </c>
      <c r="J1409" s="57">
        <v>559</v>
      </c>
      <c r="K1409" s="57">
        <v>490</v>
      </c>
      <c r="L1409" s="57">
        <v>481</v>
      </c>
      <c r="M1409" s="57">
        <v>374</v>
      </c>
      <c r="N1409" s="57">
        <v>330</v>
      </c>
      <c r="O1409" s="57">
        <v>313</v>
      </c>
      <c r="P1409" s="57">
        <v>273</v>
      </c>
      <c r="Q1409" s="57">
        <v>291</v>
      </c>
      <c r="R1409" s="57">
        <v>386</v>
      </c>
      <c r="S1409" s="57">
        <v>416</v>
      </c>
      <c r="T1409" s="57">
        <v>466</v>
      </c>
      <c r="U1409" s="57">
        <v>585</v>
      </c>
    </row>
    <row r="1410" spans="1:21" x14ac:dyDescent="0.2">
      <c r="A1410" s="266" t="s">
        <v>172</v>
      </c>
      <c r="B1410" s="267" t="s">
        <v>172</v>
      </c>
      <c r="C1410" s="268" t="s">
        <v>172</v>
      </c>
      <c r="D1410" s="99" t="s">
        <v>87</v>
      </c>
      <c r="E1410" s="54">
        <v>5000283841</v>
      </c>
      <c r="F1410" s="56">
        <v>24</v>
      </c>
      <c r="G1410" s="54" t="s">
        <v>26</v>
      </c>
      <c r="H1410" s="54" t="s">
        <v>84</v>
      </c>
      <c r="I1410" s="54">
        <v>10</v>
      </c>
      <c r="J1410" s="57">
        <v>1091</v>
      </c>
      <c r="K1410" s="57">
        <v>1062</v>
      </c>
      <c r="L1410" s="57">
        <v>978</v>
      </c>
      <c r="M1410" s="57">
        <v>936</v>
      </c>
      <c r="N1410" s="57">
        <v>1094</v>
      </c>
      <c r="O1410" s="57">
        <v>1969</v>
      </c>
      <c r="P1410" s="57">
        <v>1866</v>
      </c>
      <c r="Q1410" s="57">
        <v>1839</v>
      </c>
      <c r="R1410" s="57">
        <v>1751</v>
      </c>
      <c r="S1410" s="57">
        <v>975</v>
      </c>
      <c r="T1410" s="57">
        <v>958</v>
      </c>
      <c r="U1410" s="57">
        <v>1180</v>
      </c>
    </row>
    <row r="1411" spans="1:21" x14ac:dyDescent="0.2">
      <c r="A1411" s="266" t="s">
        <v>172</v>
      </c>
      <c r="B1411" s="267" t="s">
        <v>172</v>
      </c>
      <c r="C1411" s="268" t="s">
        <v>172</v>
      </c>
      <c r="D1411" s="99" t="s">
        <v>87</v>
      </c>
      <c r="E1411" s="54">
        <v>5000297403</v>
      </c>
      <c r="F1411" s="56">
        <v>24</v>
      </c>
      <c r="G1411" s="54" t="s">
        <v>26</v>
      </c>
      <c r="H1411" s="54" t="s">
        <v>84</v>
      </c>
      <c r="I1411" s="54">
        <v>10</v>
      </c>
      <c r="J1411" s="57">
        <v>240</v>
      </c>
      <c r="K1411" s="57">
        <v>240</v>
      </c>
      <c r="L1411" s="57">
        <v>240</v>
      </c>
      <c r="M1411" s="57">
        <v>240</v>
      </c>
      <c r="N1411" s="57">
        <v>240</v>
      </c>
      <c r="O1411" s="57">
        <v>200</v>
      </c>
      <c r="P1411" s="57">
        <v>280</v>
      </c>
      <c r="Q1411" s="57">
        <v>200</v>
      </c>
      <c r="R1411" s="57">
        <v>240</v>
      </c>
      <c r="S1411" s="57">
        <v>280</v>
      </c>
      <c r="T1411" s="57">
        <v>200</v>
      </c>
      <c r="U1411" s="57">
        <v>240</v>
      </c>
    </row>
    <row r="1412" spans="1:21" x14ac:dyDescent="0.2">
      <c r="A1412" s="266" t="s">
        <v>172</v>
      </c>
      <c r="B1412" s="267" t="s">
        <v>172</v>
      </c>
      <c r="C1412" s="268" t="s">
        <v>172</v>
      </c>
      <c r="D1412" s="99" t="s">
        <v>87</v>
      </c>
      <c r="E1412" s="54">
        <v>5000297688</v>
      </c>
      <c r="F1412" s="56">
        <v>24</v>
      </c>
      <c r="G1412" s="54" t="s">
        <v>26</v>
      </c>
      <c r="H1412" s="54" t="s">
        <v>84</v>
      </c>
      <c r="I1412" s="54">
        <v>10</v>
      </c>
      <c r="J1412" s="57">
        <v>1066</v>
      </c>
      <c r="K1412" s="57">
        <v>1042</v>
      </c>
      <c r="L1412" s="57">
        <v>1134</v>
      </c>
      <c r="M1412" s="57">
        <v>922</v>
      </c>
      <c r="N1412" s="57">
        <v>704</v>
      </c>
      <c r="O1412" s="57">
        <v>639</v>
      </c>
      <c r="P1412" s="57">
        <v>291</v>
      </c>
      <c r="Q1412" s="57">
        <v>243</v>
      </c>
      <c r="R1412" s="57">
        <v>407</v>
      </c>
      <c r="S1412" s="57">
        <v>663</v>
      </c>
      <c r="T1412" s="57">
        <v>1145</v>
      </c>
      <c r="U1412" s="57">
        <v>618</v>
      </c>
    </row>
    <row r="1413" spans="1:21" x14ac:dyDescent="0.2">
      <c r="A1413" s="266" t="s">
        <v>172</v>
      </c>
      <c r="B1413" s="267" t="s">
        <v>172</v>
      </c>
      <c r="C1413" s="268" t="s">
        <v>172</v>
      </c>
      <c r="D1413" s="99" t="s">
        <v>87</v>
      </c>
      <c r="E1413" s="54">
        <v>5000338531</v>
      </c>
      <c r="F1413" s="56">
        <v>24</v>
      </c>
      <c r="G1413" s="54" t="s">
        <v>26</v>
      </c>
      <c r="H1413" s="54" t="s">
        <v>84</v>
      </c>
      <c r="I1413" s="54">
        <v>10</v>
      </c>
      <c r="J1413" s="57">
        <v>310</v>
      </c>
      <c r="K1413" s="57">
        <v>299</v>
      </c>
      <c r="L1413" s="57">
        <v>296</v>
      </c>
      <c r="M1413" s="57">
        <v>238</v>
      </c>
      <c r="N1413" s="57">
        <v>156</v>
      </c>
      <c r="O1413" s="57">
        <v>132</v>
      </c>
      <c r="P1413" s="57">
        <v>101</v>
      </c>
      <c r="Q1413" s="57">
        <v>112</v>
      </c>
      <c r="R1413" s="57">
        <v>191</v>
      </c>
      <c r="S1413" s="57">
        <v>204</v>
      </c>
      <c r="T1413" s="57">
        <v>220</v>
      </c>
      <c r="U1413" s="57">
        <v>333</v>
      </c>
    </row>
    <row r="1414" spans="1:21" x14ac:dyDescent="0.2">
      <c r="A1414" s="266" t="s">
        <v>172</v>
      </c>
      <c r="B1414" s="267" t="s">
        <v>172</v>
      </c>
      <c r="C1414" s="268" t="s">
        <v>172</v>
      </c>
      <c r="D1414" s="99" t="s">
        <v>87</v>
      </c>
      <c r="E1414" s="54">
        <v>5000338548</v>
      </c>
      <c r="F1414" s="56">
        <v>24</v>
      </c>
      <c r="G1414" s="54" t="s">
        <v>26</v>
      </c>
      <c r="H1414" s="54" t="s">
        <v>84</v>
      </c>
      <c r="I1414" s="54">
        <v>10</v>
      </c>
      <c r="J1414" s="57">
        <v>79</v>
      </c>
      <c r="K1414" s="57">
        <v>97</v>
      </c>
      <c r="L1414" s="57">
        <v>78</v>
      </c>
      <c r="M1414" s="57">
        <v>78</v>
      </c>
      <c r="N1414" s="57">
        <v>51</v>
      </c>
      <c r="O1414" s="57">
        <v>120.125</v>
      </c>
      <c r="P1414" s="57"/>
      <c r="Q1414" s="57">
        <v>53.875</v>
      </c>
      <c r="R1414" s="57">
        <v>114</v>
      </c>
      <c r="S1414" s="57">
        <v>100</v>
      </c>
      <c r="T1414" s="57">
        <v>77</v>
      </c>
      <c r="U1414" s="57">
        <v>79.182000000000002</v>
      </c>
    </row>
    <row r="1415" spans="1:21" x14ac:dyDescent="0.2">
      <c r="A1415" s="266" t="s">
        <v>172</v>
      </c>
      <c r="B1415" s="267" t="s">
        <v>172</v>
      </c>
      <c r="C1415" s="268" t="s">
        <v>172</v>
      </c>
      <c r="D1415" s="99" t="s">
        <v>87</v>
      </c>
      <c r="E1415" s="54">
        <v>5000357318</v>
      </c>
      <c r="F1415" s="56">
        <v>24</v>
      </c>
      <c r="G1415" s="54" t="s">
        <v>26</v>
      </c>
      <c r="H1415" s="54" t="s">
        <v>84</v>
      </c>
      <c r="I1415" s="54">
        <v>10</v>
      </c>
      <c r="J1415" s="57">
        <v>450</v>
      </c>
      <c r="K1415" s="57">
        <v>660</v>
      </c>
      <c r="L1415" s="57">
        <v>560</v>
      </c>
      <c r="M1415" s="57">
        <v>310</v>
      </c>
      <c r="N1415" s="57">
        <v>470</v>
      </c>
      <c r="O1415" s="57">
        <v>380</v>
      </c>
      <c r="P1415" s="57">
        <v>470</v>
      </c>
      <c r="Q1415" s="57">
        <v>570</v>
      </c>
      <c r="R1415" s="57">
        <v>660</v>
      </c>
      <c r="S1415" s="57">
        <v>670</v>
      </c>
      <c r="T1415" s="57">
        <v>870</v>
      </c>
      <c r="U1415" s="57">
        <v>950</v>
      </c>
    </row>
    <row r="1416" spans="1:21" x14ac:dyDescent="0.2">
      <c r="A1416" s="266" t="s">
        <v>172</v>
      </c>
      <c r="B1416" s="267" t="s">
        <v>172</v>
      </c>
      <c r="C1416" s="268" t="s">
        <v>172</v>
      </c>
      <c r="D1416" s="99" t="s">
        <v>87</v>
      </c>
      <c r="E1416" s="54">
        <v>5000375439</v>
      </c>
      <c r="F1416" s="56">
        <v>24</v>
      </c>
      <c r="G1416" s="54" t="s">
        <v>26</v>
      </c>
      <c r="H1416" s="54" t="s">
        <v>84</v>
      </c>
      <c r="I1416" s="54">
        <v>10</v>
      </c>
      <c r="J1416" s="57">
        <v>3513</v>
      </c>
      <c r="K1416" s="57">
        <v>3202</v>
      </c>
      <c r="L1416" s="57">
        <v>4066</v>
      </c>
      <c r="M1416" s="57">
        <v>2292</v>
      </c>
      <c r="N1416" s="57">
        <v>1065</v>
      </c>
      <c r="O1416" s="57">
        <v>849</v>
      </c>
      <c r="P1416" s="57">
        <v>295</v>
      </c>
      <c r="Q1416" s="57">
        <v>323</v>
      </c>
      <c r="R1416" s="57">
        <v>448</v>
      </c>
      <c r="S1416" s="57">
        <v>818</v>
      </c>
      <c r="T1416" s="57">
        <v>2041</v>
      </c>
      <c r="U1416" s="57">
        <v>3048</v>
      </c>
    </row>
    <row r="1417" spans="1:21" x14ac:dyDescent="0.2">
      <c r="A1417" s="266" t="s">
        <v>172</v>
      </c>
      <c r="B1417" s="267" t="s">
        <v>172</v>
      </c>
      <c r="C1417" s="268" t="s">
        <v>172</v>
      </c>
      <c r="D1417" s="99" t="s">
        <v>87</v>
      </c>
      <c r="E1417" s="54">
        <v>5000409700</v>
      </c>
      <c r="F1417" s="56">
        <v>24</v>
      </c>
      <c r="G1417" s="54" t="s">
        <v>26</v>
      </c>
      <c r="H1417" s="54" t="s">
        <v>84</v>
      </c>
      <c r="I1417" s="54">
        <v>10</v>
      </c>
      <c r="J1417" s="57">
        <v>621</v>
      </c>
      <c r="K1417" s="57">
        <v>584</v>
      </c>
      <c r="L1417" s="57">
        <v>641</v>
      </c>
      <c r="M1417" s="57">
        <v>328</v>
      </c>
      <c r="N1417" s="57">
        <v>229</v>
      </c>
      <c r="O1417" s="57">
        <v>175</v>
      </c>
      <c r="P1417" s="57">
        <v>149</v>
      </c>
      <c r="Q1417" s="57">
        <v>146</v>
      </c>
      <c r="R1417" s="57">
        <v>173</v>
      </c>
      <c r="S1417" s="57">
        <v>145</v>
      </c>
      <c r="T1417" s="57">
        <v>138</v>
      </c>
      <c r="U1417" s="57">
        <v>259</v>
      </c>
    </row>
    <row r="1418" spans="1:21" x14ac:dyDescent="0.2">
      <c r="A1418" s="266" t="s">
        <v>172</v>
      </c>
      <c r="B1418" s="267" t="s">
        <v>172</v>
      </c>
      <c r="C1418" s="268" t="s">
        <v>172</v>
      </c>
      <c r="D1418" s="99" t="s">
        <v>87</v>
      </c>
      <c r="E1418" s="54">
        <v>5000454028</v>
      </c>
      <c r="F1418" s="56">
        <v>24</v>
      </c>
      <c r="G1418" s="54" t="s">
        <v>26</v>
      </c>
      <c r="H1418" s="54" t="s">
        <v>84</v>
      </c>
      <c r="I1418" s="54">
        <v>10</v>
      </c>
      <c r="J1418" s="57"/>
      <c r="K1418" s="57"/>
      <c r="L1418" s="57"/>
      <c r="M1418" s="57">
        <v>200</v>
      </c>
      <c r="N1418" s="57">
        <v>360</v>
      </c>
      <c r="O1418" s="57">
        <v>560</v>
      </c>
      <c r="P1418" s="57">
        <v>640</v>
      </c>
      <c r="Q1418" s="57">
        <v>600</v>
      </c>
      <c r="R1418" s="57">
        <v>240</v>
      </c>
      <c r="S1418" s="57">
        <v>120</v>
      </c>
      <c r="T1418" s="57">
        <v>80</v>
      </c>
      <c r="U1418" s="57">
        <v>120</v>
      </c>
    </row>
    <row r="1419" spans="1:21" x14ac:dyDescent="0.2">
      <c r="A1419" s="266" t="s">
        <v>172</v>
      </c>
      <c r="B1419" s="267" t="s">
        <v>172</v>
      </c>
      <c r="C1419" s="268" t="s">
        <v>172</v>
      </c>
      <c r="D1419" s="99" t="s">
        <v>87</v>
      </c>
      <c r="E1419" s="54">
        <v>5000487180</v>
      </c>
      <c r="F1419" s="56">
        <v>24</v>
      </c>
      <c r="G1419" s="54" t="s">
        <v>26</v>
      </c>
      <c r="H1419" s="54" t="s">
        <v>84</v>
      </c>
      <c r="I1419" s="54">
        <v>10</v>
      </c>
      <c r="J1419" s="57">
        <v>4400</v>
      </c>
      <c r="K1419" s="57">
        <v>3840</v>
      </c>
      <c r="L1419" s="57">
        <v>5520</v>
      </c>
      <c r="M1419" s="57">
        <v>5600</v>
      </c>
      <c r="N1419" s="57">
        <v>4000</v>
      </c>
      <c r="O1419" s="57">
        <v>6560</v>
      </c>
      <c r="P1419" s="57">
        <v>5600</v>
      </c>
      <c r="Q1419" s="57">
        <v>4960</v>
      </c>
      <c r="R1419" s="57">
        <v>5040</v>
      </c>
      <c r="S1419" s="57">
        <v>3120</v>
      </c>
      <c r="T1419" s="57">
        <v>6000</v>
      </c>
      <c r="U1419" s="57">
        <v>4000</v>
      </c>
    </row>
    <row r="1420" spans="1:21" x14ac:dyDescent="0.2">
      <c r="A1420" s="266" t="s">
        <v>172</v>
      </c>
      <c r="B1420" s="267" t="s">
        <v>172</v>
      </c>
      <c r="C1420" s="268" t="s">
        <v>172</v>
      </c>
      <c r="D1420" s="99" t="s">
        <v>87</v>
      </c>
      <c r="E1420" s="54">
        <v>5000559649</v>
      </c>
      <c r="F1420" s="56">
        <v>24</v>
      </c>
      <c r="G1420" s="54" t="s">
        <v>26</v>
      </c>
      <c r="H1420" s="54" t="s">
        <v>84</v>
      </c>
      <c r="I1420" s="54">
        <v>10</v>
      </c>
      <c r="J1420" s="57">
        <v>250</v>
      </c>
      <c r="K1420" s="57">
        <v>240</v>
      </c>
      <c r="L1420" s="57">
        <v>260</v>
      </c>
      <c r="M1420" s="57">
        <v>170</v>
      </c>
      <c r="N1420" s="57">
        <v>160</v>
      </c>
      <c r="O1420" s="57">
        <v>190</v>
      </c>
      <c r="P1420" s="57">
        <v>180</v>
      </c>
      <c r="Q1420" s="57">
        <v>160</v>
      </c>
      <c r="R1420" s="57">
        <v>180</v>
      </c>
      <c r="S1420" s="57">
        <v>230</v>
      </c>
      <c r="T1420" s="57">
        <v>250</v>
      </c>
      <c r="U1420" s="57">
        <v>259</v>
      </c>
    </row>
    <row r="1421" spans="1:21" x14ac:dyDescent="0.2">
      <c r="A1421" s="266" t="s">
        <v>172</v>
      </c>
      <c r="B1421" s="267" t="s">
        <v>172</v>
      </c>
      <c r="C1421" s="268" t="s">
        <v>172</v>
      </c>
      <c r="D1421" s="99" t="s">
        <v>87</v>
      </c>
      <c r="E1421" s="54">
        <v>5000584299</v>
      </c>
      <c r="F1421" s="55">
        <v>26</v>
      </c>
      <c r="G1421" s="54" t="s">
        <v>24</v>
      </c>
      <c r="H1421" s="54" t="s">
        <v>84</v>
      </c>
      <c r="I1421" s="54">
        <v>10</v>
      </c>
      <c r="J1421" s="57">
        <v>230532.25399999999</v>
      </c>
      <c r="K1421" s="57">
        <v>225162.22200000001</v>
      </c>
      <c r="L1421" s="57">
        <v>245105.788</v>
      </c>
      <c r="M1421" s="57">
        <v>216526.087</v>
      </c>
      <c r="N1421" s="57">
        <v>219257.51800000001</v>
      </c>
      <c r="O1421" s="57">
        <v>252637.019</v>
      </c>
      <c r="P1421" s="57">
        <v>265339.016</v>
      </c>
      <c r="Q1421" s="57">
        <v>284425.81800000003</v>
      </c>
      <c r="R1421" s="57">
        <v>264766.087</v>
      </c>
      <c r="S1421" s="57">
        <v>298063.09399999998</v>
      </c>
      <c r="T1421" s="57">
        <v>296684.57</v>
      </c>
      <c r="U1421" s="57">
        <v>304254.81300000002</v>
      </c>
    </row>
    <row r="1422" spans="1:21" x14ac:dyDescent="0.2">
      <c r="A1422" s="266" t="s">
        <v>172</v>
      </c>
      <c r="B1422" s="267" t="s">
        <v>172</v>
      </c>
      <c r="C1422" s="268" t="s">
        <v>172</v>
      </c>
      <c r="D1422" s="99" t="s">
        <v>87</v>
      </c>
      <c r="E1422" s="54">
        <v>5000767697</v>
      </c>
      <c r="F1422" s="56">
        <v>24</v>
      </c>
      <c r="G1422" s="54" t="s">
        <v>26</v>
      </c>
      <c r="H1422" s="54" t="s">
        <v>84</v>
      </c>
      <c r="I1422" s="54">
        <v>10</v>
      </c>
      <c r="J1422" s="57"/>
      <c r="K1422" s="57">
        <v>2090</v>
      </c>
      <c r="L1422" s="57">
        <v>1240</v>
      </c>
      <c r="M1422" s="57"/>
      <c r="N1422" s="57"/>
      <c r="O1422" s="57"/>
      <c r="P1422" s="57"/>
      <c r="Q1422" s="57"/>
      <c r="R1422" s="57"/>
      <c r="S1422" s="57"/>
      <c r="T1422" s="57"/>
      <c r="U1422" s="57">
        <v>3584.759</v>
      </c>
    </row>
    <row r="1423" spans="1:21" x14ac:dyDescent="0.2">
      <c r="A1423" s="266" t="s">
        <v>172</v>
      </c>
      <c r="B1423" s="267" t="s">
        <v>172</v>
      </c>
      <c r="C1423" s="268" t="s">
        <v>172</v>
      </c>
      <c r="D1423" s="99" t="s">
        <v>87</v>
      </c>
      <c r="E1423" s="54">
        <v>5000893582</v>
      </c>
      <c r="F1423" s="56">
        <v>24</v>
      </c>
      <c r="G1423" s="54" t="s">
        <v>26</v>
      </c>
      <c r="H1423" s="54" t="s">
        <v>84</v>
      </c>
      <c r="I1423" s="54">
        <v>10</v>
      </c>
      <c r="J1423" s="57">
        <v>14</v>
      </c>
      <c r="K1423" s="57">
        <v>13</v>
      </c>
      <c r="L1423" s="57">
        <v>12</v>
      </c>
      <c r="M1423" s="57">
        <v>13</v>
      </c>
      <c r="N1423" s="57">
        <v>14</v>
      </c>
      <c r="O1423" s="57">
        <v>13</v>
      </c>
      <c r="P1423" s="57">
        <v>69</v>
      </c>
      <c r="Q1423" s="57">
        <v>446</v>
      </c>
      <c r="R1423" s="57">
        <v>518</v>
      </c>
      <c r="S1423" s="57">
        <v>367</v>
      </c>
      <c r="T1423" s="57">
        <v>98</v>
      </c>
      <c r="U1423" s="57">
        <v>262</v>
      </c>
    </row>
    <row r="1424" spans="1:21" x14ac:dyDescent="0.2">
      <c r="A1424" s="266" t="s">
        <v>172</v>
      </c>
      <c r="B1424" s="267" t="s">
        <v>172</v>
      </c>
      <c r="C1424" s="268" t="s">
        <v>172</v>
      </c>
      <c r="D1424" s="99" t="s">
        <v>87</v>
      </c>
      <c r="E1424" s="54">
        <v>5000913933</v>
      </c>
      <c r="F1424" s="56">
        <v>24</v>
      </c>
      <c r="G1424" s="54" t="s">
        <v>26</v>
      </c>
      <c r="H1424" s="54" t="s">
        <v>84</v>
      </c>
      <c r="I1424" s="54">
        <v>10</v>
      </c>
      <c r="J1424" s="57">
        <v>80</v>
      </c>
      <c r="K1424" s="57">
        <v>90</v>
      </c>
      <c r="L1424" s="57">
        <v>140</v>
      </c>
      <c r="M1424" s="57">
        <v>60</v>
      </c>
      <c r="N1424" s="57">
        <v>60</v>
      </c>
      <c r="O1424" s="57">
        <v>40</v>
      </c>
      <c r="P1424" s="57">
        <v>70</v>
      </c>
      <c r="Q1424" s="57">
        <v>60</v>
      </c>
      <c r="R1424" s="57">
        <v>60</v>
      </c>
      <c r="S1424" s="57">
        <v>50</v>
      </c>
      <c r="T1424" s="57">
        <v>50</v>
      </c>
      <c r="U1424" s="57">
        <v>80</v>
      </c>
    </row>
    <row r="1425" spans="1:21" x14ac:dyDescent="0.2">
      <c r="A1425" s="266" t="s">
        <v>172</v>
      </c>
      <c r="B1425" s="267" t="s">
        <v>172</v>
      </c>
      <c r="C1425" s="268" t="s">
        <v>172</v>
      </c>
      <c r="D1425" s="99" t="s">
        <v>87</v>
      </c>
      <c r="E1425" s="54">
        <v>5000924791</v>
      </c>
      <c r="F1425" s="55">
        <v>25</v>
      </c>
      <c r="G1425" s="54" t="s">
        <v>25</v>
      </c>
      <c r="H1425" s="54" t="s">
        <v>84</v>
      </c>
      <c r="I1425" s="54">
        <v>10</v>
      </c>
      <c r="J1425" s="57">
        <v>9080</v>
      </c>
      <c r="K1425" s="57">
        <v>10200</v>
      </c>
      <c r="L1425" s="57">
        <v>7600</v>
      </c>
      <c r="M1425" s="57">
        <v>8160</v>
      </c>
      <c r="N1425" s="57">
        <v>7440</v>
      </c>
      <c r="O1425" s="57">
        <v>5440</v>
      </c>
      <c r="P1425" s="57">
        <v>5880</v>
      </c>
      <c r="Q1425" s="57">
        <v>4560</v>
      </c>
      <c r="R1425" s="57">
        <v>7880</v>
      </c>
      <c r="S1425" s="57">
        <v>13440</v>
      </c>
      <c r="T1425" s="57">
        <v>12760</v>
      </c>
      <c r="U1425" s="57">
        <v>11360</v>
      </c>
    </row>
    <row r="1426" spans="1:21" x14ac:dyDescent="0.2">
      <c r="A1426" s="266" t="s">
        <v>172</v>
      </c>
      <c r="B1426" s="267" t="s">
        <v>172</v>
      </c>
      <c r="C1426" s="268" t="s">
        <v>172</v>
      </c>
      <c r="D1426" s="99" t="s">
        <v>87</v>
      </c>
      <c r="E1426" s="54">
        <v>5000942007</v>
      </c>
      <c r="F1426" s="56">
        <v>24</v>
      </c>
      <c r="G1426" s="54" t="s">
        <v>26</v>
      </c>
      <c r="H1426" s="54" t="s">
        <v>84</v>
      </c>
      <c r="I1426" s="54">
        <v>10</v>
      </c>
      <c r="J1426" s="57">
        <v>219</v>
      </c>
      <c r="K1426" s="57">
        <v>209</v>
      </c>
      <c r="L1426" s="57">
        <v>748</v>
      </c>
      <c r="M1426" s="57">
        <v>943</v>
      </c>
      <c r="N1426" s="57">
        <v>669</v>
      </c>
      <c r="O1426" s="57">
        <v>611</v>
      </c>
      <c r="P1426" s="57">
        <v>377</v>
      </c>
      <c r="Q1426" s="57">
        <v>357</v>
      </c>
      <c r="R1426" s="57">
        <v>395</v>
      </c>
      <c r="S1426" s="57">
        <v>504</v>
      </c>
      <c r="T1426" s="57">
        <v>750</v>
      </c>
      <c r="U1426" s="57">
        <v>490</v>
      </c>
    </row>
    <row r="1427" spans="1:21" x14ac:dyDescent="0.2">
      <c r="A1427" s="266" t="s">
        <v>172</v>
      </c>
      <c r="B1427" s="267" t="s">
        <v>172</v>
      </c>
      <c r="C1427" s="268" t="s">
        <v>172</v>
      </c>
      <c r="D1427" s="99" t="s">
        <v>87</v>
      </c>
      <c r="E1427" s="54">
        <v>5000942022</v>
      </c>
      <c r="F1427" s="56">
        <v>24</v>
      </c>
      <c r="G1427" s="54" t="s">
        <v>26</v>
      </c>
      <c r="H1427" s="54" t="s">
        <v>84</v>
      </c>
      <c r="I1427" s="54">
        <v>10</v>
      </c>
      <c r="J1427" s="57">
        <v>1797</v>
      </c>
      <c r="K1427" s="57">
        <v>2096</v>
      </c>
      <c r="L1427" s="57">
        <v>2059</v>
      </c>
      <c r="M1427" s="57">
        <v>2705</v>
      </c>
      <c r="N1427" s="57">
        <v>1919</v>
      </c>
      <c r="O1427" s="57">
        <v>753</v>
      </c>
      <c r="P1427" s="57">
        <v>465</v>
      </c>
      <c r="Q1427" s="57">
        <v>841</v>
      </c>
      <c r="R1427" s="57">
        <v>1090</v>
      </c>
      <c r="S1427" s="57">
        <v>892</v>
      </c>
      <c r="T1427" s="57">
        <v>1271</v>
      </c>
      <c r="U1427" s="57">
        <v>692</v>
      </c>
    </row>
    <row r="1428" spans="1:21" x14ac:dyDescent="0.2">
      <c r="A1428" s="266" t="s">
        <v>172</v>
      </c>
      <c r="B1428" s="267" t="s">
        <v>172</v>
      </c>
      <c r="C1428" s="268" t="s">
        <v>172</v>
      </c>
      <c r="D1428" s="99" t="s">
        <v>87</v>
      </c>
      <c r="E1428" s="54">
        <v>5000990198</v>
      </c>
      <c r="F1428" s="56">
        <v>24</v>
      </c>
      <c r="G1428" s="54" t="s">
        <v>26</v>
      </c>
      <c r="H1428" s="54" t="s">
        <v>84</v>
      </c>
      <c r="I1428" s="54">
        <v>10</v>
      </c>
      <c r="J1428" s="57">
        <v>4320</v>
      </c>
      <c r="K1428" s="57">
        <v>5560</v>
      </c>
      <c r="L1428" s="57">
        <v>5000</v>
      </c>
      <c r="M1428" s="57">
        <v>5680</v>
      </c>
      <c r="N1428" s="57">
        <v>5080</v>
      </c>
      <c r="O1428" s="57">
        <v>4880</v>
      </c>
      <c r="P1428" s="57">
        <v>3120</v>
      </c>
      <c r="Q1428" s="57">
        <v>1640</v>
      </c>
      <c r="R1428" s="57">
        <v>1960</v>
      </c>
      <c r="S1428" s="57">
        <v>3000</v>
      </c>
      <c r="T1428" s="57">
        <v>5000</v>
      </c>
      <c r="U1428" s="57">
        <v>5600</v>
      </c>
    </row>
    <row r="1429" spans="1:21" x14ac:dyDescent="0.2">
      <c r="A1429" s="266" t="s">
        <v>172</v>
      </c>
      <c r="B1429" s="267" t="s">
        <v>172</v>
      </c>
      <c r="C1429" s="268" t="s">
        <v>172</v>
      </c>
      <c r="D1429" s="99" t="s">
        <v>87</v>
      </c>
      <c r="E1429" s="54">
        <v>5001052180</v>
      </c>
      <c r="F1429" s="56">
        <v>24</v>
      </c>
      <c r="G1429" s="54" t="s">
        <v>26</v>
      </c>
      <c r="H1429" s="54" t="s">
        <v>84</v>
      </c>
      <c r="I1429" s="54">
        <v>10</v>
      </c>
      <c r="J1429" s="57">
        <v>137</v>
      </c>
      <c r="K1429" s="57">
        <v>133</v>
      </c>
      <c r="L1429" s="57">
        <v>140</v>
      </c>
      <c r="M1429" s="57">
        <v>120</v>
      </c>
      <c r="N1429" s="57">
        <v>116</v>
      </c>
      <c r="O1429" s="57">
        <v>109</v>
      </c>
      <c r="P1429" s="57">
        <v>75</v>
      </c>
      <c r="Q1429" s="57">
        <v>75</v>
      </c>
      <c r="R1429" s="57">
        <v>89</v>
      </c>
      <c r="S1429" s="57">
        <v>100</v>
      </c>
      <c r="T1429" s="57">
        <v>143</v>
      </c>
      <c r="U1429" s="57">
        <v>134</v>
      </c>
    </row>
    <row r="1430" spans="1:21" x14ac:dyDescent="0.2">
      <c r="A1430" s="266" t="s">
        <v>172</v>
      </c>
      <c r="B1430" s="267" t="s">
        <v>172</v>
      </c>
      <c r="C1430" s="268" t="s">
        <v>172</v>
      </c>
      <c r="D1430" s="99" t="s">
        <v>87</v>
      </c>
      <c r="E1430" s="54">
        <v>5001066957</v>
      </c>
      <c r="F1430" s="55">
        <v>25</v>
      </c>
      <c r="G1430" s="54" t="s">
        <v>25</v>
      </c>
      <c r="H1430" s="54" t="s">
        <v>84</v>
      </c>
      <c r="I1430" s="54">
        <v>10</v>
      </c>
      <c r="J1430" s="57">
        <v>4760</v>
      </c>
      <c r="K1430" s="57">
        <v>4600</v>
      </c>
      <c r="L1430" s="57">
        <v>5360</v>
      </c>
      <c r="M1430" s="57">
        <v>4480</v>
      </c>
      <c r="N1430" s="57">
        <v>2600</v>
      </c>
      <c r="O1430" s="57">
        <v>2160</v>
      </c>
      <c r="P1430" s="57">
        <v>3680</v>
      </c>
      <c r="Q1430" s="57">
        <v>2440</v>
      </c>
      <c r="R1430" s="57">
        <v>3520</v>
      </c>
      <c r="S1430" s="57">
        <v>3520</v>
      </c>
      <c r="T1430" s="57">
        <v>2880</v>
      </c>
      <c r="U1430" s="57">
        <v>4120</v>
      </c>
    </row>
    <row r="1431" spans="1:21" x14ac:dyDescent="0.2">
      <c r="A1431" s="266" t="s">
        <v>172</v>
      </c>
      <c r="B1431" s="267" t="s">
        <v>172</v>
      </c>
      <c r="C1431" s="268" t="s">
        <v>172</v>
      </c>
      <c r="D1431" s="99" t="s">
        <v>87</v>
      </c>
      <c r="E1431" s="54">
        <v>5001067165</v>
      </c>
      <c r="F1431" s="56">
        <v>24</v>
      </c>
      <c r="G1431" s="54" t="s">
        <v>26</v>
      </c>
      <c r="H1431" s="54" t="s">
        <v>84</v>
      </c>
      <c r="I1431" s="54">
        <v>10</v>
      </c>
      <c r="J1431" s="57"/>
      <c r="K1431" s="57"/>
      <c r="L1431" s="57"/>
      <c r="M1431" s="57">
        <v>4</v>
      </c>
      <c r="N1431" s="57">
        <v>3</v>
      </c>
      <c r="O1431" s="57">
        <v>60</v>
      </c>
      <c r="P1431" s="57">
        <v>245</v>
      </c>
      <c r="Q1431" s="57">
        <v>300</v>
      </c>
      <c r="R1431" s="57">
        <v>737</v>
      </c>
      <c r="S1431" s="57">
        <v>193</v>
      </c>
      <c r="T1431" s="57"/>
      <c r="U1431" s="57"/>
    </row>
    <row r="1432" spans="1:21" x14ac:dyDescent="0.2">
      <c r="A1432" s="266" t="s">
        <v>172</v>
      </c>
      <c r="B1432" s="267" t="s">
        <v>172</v>
      </c>
      <c r="C1432" s="268" t="s">
        <v>172</v>
      </c>
      <c r="D1432" s="99" t="s">
        <v>87</v>
      </c>
      <c r="E1432" s="54">
        <v>5001132811</v>
      </c>
      <c r="F1432" s="56">
        <v>24</v>
      </c>
      <c r="G1432" s="54" t="s">
        <v>26</v>
      </c>
      <c r="H1432" s="54" t="s">
        <v>84</v>
      </c>
      <c r="I1432" s="54">
        <v>10</v>
      </c>
      <c r="J1432" s="57">
        <v>2160</v>
      </c>
      <c r="K1432" s="57">
        <v>2240</v>
      </c>
      <c r="L1432" s="57">
        <v>1840</v>
      </c>
      <c r="M1432" s="57">
        <v>640</v>
      </c>
      <c r="N1432" s="57">
        <v>400</v>
      </c>
      <c r="O1432" s="57">
        <v>480</v>
      </c>
      <c r="P1432" s="57">
        <v>560</v>
      </c>
      <c r="Q1432" s="57">
        <v>480</v>
      </c>
      <c r="R1432" s="57">
        <v>400</v>
      </c>
      <c r="S1432" s="57">
        <v>480</v>
      </c>
      <c r="T1432" s="57">
        <v>1680</v>
      </c>
      <c r="U1432" s="57">
        <v>1120</v>
      </c>
    </row>
    <row r="1433" spans="1:21" x14ac:dyDescent="0.2">
      <c r="A1433" s="266" t="s">
        <v>172</v>
      </c>
      <c r="B1433" s="267" t="s">
        <v>172</v>
      </c>
      <c r="C1433" s="268" t="s">
        <v>172</v>
      </c>
      <c r="D1433" s="99" t="s">
        <v>87</v>
      </c>
      <c r="E1433" s="54">
        <v>5001153991</v>
      </c>
      <c r="F1433" s="56">
        <v>24</v>
      </c>
      <c r="G1433" s="54" t="s">
        <v>26</v>
      </c>
      <c r="H1433" s="54" t="s">
        <v>84</v>
      </c>
      <c r="I1433" s="54">
        <v>10</v>
      </c>
      <c r="J1433" s="57">
        <v>5300</v>
      </c>
      <c r="K1433" s="57">
        <v>5290</v>
      </c>
      <c r="L1433" s="57">
        <v>4420</v>
      </c>
      <c r="M1433" s="57">
        <v>3260</v>
      </c>
      <c r="N1433" s="57">
        <v>1770</v>
      </c>
      <c r="O1433" s="57">
        <v>1250</v>
      </c>
      <c r="P1433" s="57">
        <v>1080</v>
      </c>
      <c r="Q1433" s="57">
        <v>1040</v>
      </c>
      <c r="R1433" s="57">
        <v>1210</v>
      </c>
      <c r="S1433" s="57">
        <v>2090</v>
      </c>
      <c r="T1433" s="57">
        <v>3230</v>
      </c>
      <c r="U1433" s="57">
        <v>4980</v>
      </c>
    </row>
    <row r="1434" spans="1:21" x14ac:dyDescent="0.2">
      <c r="A1434" s="266" t="s">
        <v>172</v>
      </c>
      <c r="B1434" s="267" t="s">
        <v>172</v>
      </c>
      <c r="C1434" s="268" t="s">
        <v>172</v>
      </c>
      <c r="D1434" s="99" t="s">
        <v>87</v>
      </c>
      <c r="E1434" s="54">
        <v>5001160696</v>
      </c>
      <c r="F1434" s="56">
        <v>24</v>
      </c>
      <c r="G1434" s="54" t="s">
        <v>26</v>
      </c>
      <c r="H1434" s="54" t="s">
        <v>84</v>
      </c>
      <c r="I1434" s="54">
        <v>10</v>
      </c>
      <c r="J1434" s="57">
        <v>9371</v>
      </c>
      <c r="K1434" s="57">
        <v>9328</v>
      </c>
      <c r="L1434" s="57">
        <v>8244</v>
      </c>
      <c r="M1434" s="57">
        <v>6715</v>
      </c>
      <c r="N1434" s="57">
        <v>2733</v>
      </c>
      <c r="O1434" s="57">
        <v>2424</v>
      </c>
      <c r="P1434" s="57">
        <v>2746</v>
      </c>
      <c r="Q1434" s="57">
        <v>2772</v>
      </c>
      <c r="R1434" s="57">
        <v>2561</v>
      </c>
      <c r="S1434" s="57">
        <v>4465</v>
      </c>
      <c r="T1434" s="57">
        <v>5652</v>
      </c>
      <c r="U1434" s="57">
        <v>8304</v>
      </c>
    </row>
    <row r="1435" spans="1:21" x14ac:dyDescent="0.2">
      <c r="A1435" s="266" t="s">
        <v>172</v>
      </c>
      <c r="B1435" s="267" t="s">
        <v>172</v>
      </c>
      <c r="C1435" s="268" t="s">
        <v>172</v>
      </c>
      <c r="D1435" s="99" t="s">
        <v>87</v>
      </c>
      <c r="E1435" s="54">
        <v>5001172746</v>
      </c>
      <c r="F1435" s="56">
        <v>24</v>
      </c>
      <c r="G1435" s="54" t="s">
        <v>26</v>
      </c>
      <c r="H1435" s="54" t="s">
        <v>84</v>
      </c>
      <c r="I1435" s="54">
        <v>10</v>
      </c>
      <c r="J1435" s="57">
        <v>124</v>
      </c>
      <c r="K1435" s="57">
        <v>140</v>
      </c>
      <c r="L1435" s="57">
        <v>132</v>
      </c>
      <c r="M1435" s="57">
        <v>116</v>
      </c>
      <c r="N1435" s="57">
        <v>89</v>
      </c>
      <c r="O1435" s="57">
        <v>90</v>
      </c>
      <c r="P1435" s="57">
        <v>74</v>
      </c>
      <c r="Q1435" s="57">
        <v>121.867</v>
      </c>
      <c r="R1435" s="57">
        <v>101.133</v>
      </c>
      <c r="S1435" s="57">
        <v>145</v>
      </c>
      <c r="T1435" s="57">
        <v>145</v>
      </c>
      <c r="U1435" s="57">
        <v>172</v>
      </c>
    </row>
    <row r="1436" spans="1:21" x14ac:dyDescent="0.2">
      <c r="A1436" s="266" t="s">
        <v>172</v>
      </c>
      <c r="B1436" s="267" t="s">
        <v>172</v>
      </c>
      <c r="C1436" s="268" t="s">
        <v>172</v>
      </c>
      <c r="D1436" s="99" t="s">
        <v>87</v>
      </c>
      <c r="E1436" s="54">
        <v>5001266889</v>
      </c>
      <c r="F1436" s="56">
        <v>24</v>
      </c>
      <c r="G1436" s="54" t="s">
        <v>26</v>
      </c>
      <c r="H1436" s="54" t="s">
        <v>84</v>
      </c>
      <c r="I1436" s="54">
        <v>10</v>
      </c>
      <c r="J1436" s="57">
        <v>225</v>
      </c>
      <c r="K1436" s="57">
        <v>187.125</v>
      </c>
      <c r="L1436" s="57">
        <v>249</v>
      </c>
      <c r="M1436" s="57">
        <v>252</v>
      </c>
      <c r="N1436" s="57">
        <v>289</v>
      </c>
      <c r="O1436" s="57">
        <v>293</v>
      </c>
      <c r="P1436" s="57">
        <v>286</v>
      </c>
      <c r="Q1436" s="57">
        <v>172</v>
      </c>
      <c r="R1436" s="57">
        <v>162</v>
      </c>
      <c r="S1436" s="57">
        <v>190</v>
      </c>
      <c r="T1436" s="57">
        <v>165</v>
      </c>
      <c r="U1436" s="57">
        <v>170</v>
      </c>
    </row>
    <row r="1437" spans="1:21" x14ac:dyDescent="0.2">
      <c r="A1437" s="266" t="s">
        <v>172</v>
      </c>
      <c r="B1437" s="267" t="s">
        <v>172</v>
      </c>
      <c r="C1437" s="268" t="s">
        <v>172</v>
      </c>
      <c r="D1437" s="99" t="s">
        <v>87</v>
      </c>
      <c r="E1437" s="54">
        <v>5001277711</v>
      </c>
      <c r="F1437" s="56">
        <v>24</v>
      </c>
      <c r="G1437" s="54" t="s">
        <v>26</v>
      </c>
      <c r="H1437" s="54" t="s">
        <v>84</v>
      </c>
      <c r="I1437" s="54">
        <v>10</v>
      </c>
      <c r="J1437" s="57">
        <v>1041</v>
      </c>
      <c r="K1437" s="57">
        <v>1066</v>
      </c>
      <c r="L1437" s="57">
        <v>1121</v>
      </c>
      <c r="M1437" s="57">
        <v>950</v>
      </c>
      <c r="N1437" s="57">
        <v>884</v>
      </c>
      <c r="O1437" s="57">
        <v>850</v>
      </c>
      <c r="P1437" s="57">
        <v>817</v>
      </c>
      <c r="Q1437" s="57">
        <v>725</v>
      </c>
      <c r="R1437" s="57">
        <v>843</v>
      </c>
      <c r="S1437" s="57">
        <v>793</v>
      </c>
      <c r="T1437" s="57">
        <v>830</v>
      </c>
      <c r="U1437" s="57">
        <v>1066</v>
      </c>
    </row>
    <row r="1438" spans="1:21" x14ac:dyDescent="0.2">
      <c r="A1438" s="266" t="s">
        <v>172</v>
      </c>
      <c r="B1438" s="267" t="s">
        <v>172</v>
      </c>
      <c r="C1438" s="268" t="s">
        <v>172</v>
      </c>
      <c r="D1438" s="99" t="s">
        <v>87</v>
      </c>
      <c r="E1438" s="54">
        <v>5001296755</v>
      </c>
      <c r="F1438" s="56">
        <v>24</v>
      </c>
      <c r="G1438" s="54" t="s">
        <v>26</v>
      </c>
      <c r="H1438" s="54" t="s">
        <v>84</v>
      </c>
      <c r="I1438" s="54">
        <v>10</v>
      </c>
      <c r="J1438" s="57">
        <v>68</v>
      </c>
      <c r="K1438" s="57">
        <v>65</v>
      </c>
      <c r="L1438" s="57">
        <v>82</v>
      </c>
      <c r="M1438" s="57">
        <v>167</v>
      </c>
      <c r="N1438" s="57">
        <v>492</v>
      </c>
      <c r="O1438" s="57">
        <v>1359</v>
      </c>
      <c r="P1438" s="57">
        <v>1856</v>
      </c>
      <c r="Q1438" s="57">
        <v>1793</v>
      </c>
      <c r="R1438" s="57">
        <v>1495</v>
      </c>
      <c r="S1438" s="57">
        <v>884</v>
      </c>
      <c r="T1438" s="57">
        <v>131</v>
      </c>
      <c r="U1438" s="57">
        <v>53</v>
      </c>
    </row>
    <row r="1439" spans="1:21" x14ac:dyDescent="0.2">
      <c r="A1439" s="266" t="s">
        <v>172</v>
      </c>
      <c r="B1439" s="267" t="s">
        <v>172</v>
      </c>
      <c r="C1439" s="268" t="s">
        <v>172</v>
      </c>
      <c r="D1439" s="99" t="s">
        <v>87</v>
      </c>
      <c r="E1439" s="54">
        <v>5001340569</v>
      </c>
      <c r="F1439" s="56">
        <v>24</v>
      </c>
      <c r="G1439" s="54" t="s">
        <v>26</v>
      </c>
      <c r="H1439" s="54" t="s">
        <v>84</v>
      </c>
      <c r="I1439" s="54">
        <v>10</v>
      </c>
      <c r="J1439" s="57">
        <v>40</v>
      </c>
      <c r="K1439" s="57">
        <v>40</v>
      </c>
      <c r="L1439" s="57">
        <v>40</v>
      </c>
      <c r="M1439" s="57"/>
      <c r="N1439" s="57">
        <v>40</v>
      </c>
      <c r="O1439" s="57">
        <v>40</v>
      </c>
      <c r="P1439" s="57">
        <v>40</v>
      </c>
      <c r="Q1439" s="57">
        <v>2120</v>
      </c>
      <c r="R1439" s="57">
        <v>3600</v>
      </c>
      <c r="S1439" s="57">
        <v>1240</v>
      </c>
      <c r="T1439" s="57"/>
      <c r="U1439" s="57"/>
    </row>
    <row r="1440" spans="1:21" x14ac:dyDescent="0.2">
      <c r="A1440" s="266" t="s">
        <v>172</v>
      </c>
      <c r="B1440" s="267" t="s">
        <v>172</v>
      </c>
      <c r="C1440" s="268" t="s">
        <v>172</v>
      </c>
      <c r="D1440" s="99" t="s">
        <v>87</v>
      </c>
      <c r="E1440" s="54">
        <v>5001340590</v>
      </c>
      <c r="F1440" s="55">
        <v>25</v>
      </c>
      <c r="G1440" s="54" t="s">
        <v>25</v>
      </c>
      <c r="H1440" s="54" t="s">
        <v>84</v>
      </c>
      <c r="I1440" s="54">
        <v>10</v>
      </c>
      <c r="J1440" s="57">
        <v>40</v>
      </c>
      <c r="K1440" s="57">
        <v>0</v>
      </c>
      <c r="L1440" s="57"/>
      <c r="M1440" s="57"/>
      <c r="N1440" s="57">
        <v>80</v>
      </c>
      <c r="O1440" s="57">
        <v>80</v>
      </c>
      <c r="P1440" s="57">
        <v>200</v>
      </c>
      <c r="Q1440" s="57">
        <v>760</v>
      </c>
      <c r="R1440" s="57">
        <v>2400</v>
      </c>
      <c r="S1440" s="57">
        <v>960</v>
      </c>
      <c r="T1440" s="57">
        <v>160</v>
      </c>
      <c r="U1440" s="57">
        <v>200</v>
      </c>
    </row>
    <row r="1441" spans="1:21" x14ac:dyDescent="0.2">
      <c r="A1441" s="266" t="s">
        <v>172</v>
      </c>
      <c r="B1441" s="267" t="s">
        <v>172</v>
      </c>
      <c r="C1441" s="268" t="s">
        <v>172</v>
      </c>
      <c r="D1441" s="99" t="s">
        <v>87</v>
      </c>
      <c r="E1441" s="54">
        <v>5001361083</v>
      </c>
      <c r="F1441" s="56">
        <v>24</v>
      </c>
      <c r="G1441" s="54" t="s">
        <v>26</v>
      </c>
      <c r="H1441" s="54" t="s">
        <v>84</v>
      </c>
      <c r="I1441" s="54">
        <v>10</v>
      </c>
      <c r="J1441" s="57">
        <v>622</v>
      </c>
      <c r="K1441" s="57">
        <v>915</v>
      </c>
      <c r="L1441" s="57">
        <v>734</v>
      </c>
      <c r="M1441" s="57">
        <v>393</v>
      </c>
      <c r="N1441" s="57">
        <v>370</v>
      </c>
      <c r="O1441" s="57">
        <v>46</v>
      </c>
      <c r="P1441" s="57">
        <v>27</v>
      </c>
      <c r="Q1441" s="57">
        <v>8.5310000000000006</v>
      </c>
      <c r="R1441" s="57">
        <v>570.46900000000005</v>
      </c>
      <c r="S1441" s="57">
        <v>2125</v>
      </c>
      <c r="T1441" s="57">
        <v>1838</v>
      </c>
      <c r="U1441" s="57">
        <v>1039</v>
      </c>
    </row>
    <row r="1442" spans="1:21" x14ac:dyDescent="0.2">
      <c r="A1442" s="266" t="s">
        <v>172</v>
      </c>
      <c r="B1442" s="267" t="s">
        <v>172</v>
      </c>
      <c r="C1442" s="268" t="s">
        <v>172</v>
      </c>
      <c r="D1442" s="99" t="s">
        <v>87</v>
      </c>
      <c r="E1442" s="54">
        <v>5001461279</v>
      </c>
      <c r="F1442" s="56">
        <v>24</v>
      </c>
      <c r="G1442" s="54" t="s">
        <v>26</v>
      </c>
      <c r="H1442" s="54" t="s">
        <v>84</v>
      </c>
      <c r="I1442" s="54">
        <v>10</v>
      </c>
      <c r="J1442" s="57">
        <v>2368</v>
      </c>
      <c r="K1442" s="57">
        <v>2265</v>
      </c>
      <c r="L1442" s="57">
        <v>3506</v>
      </c>
      <c r="M1442" s="57">
        <v>3025</v>
      </c>
      <c r="N1442" s="57">
        <v>1984</v>
      </c>
      <c r="O1442" s="57">
        <v>558</v>
      </c>
      <c r="P1442" s="57">
        <v>197</v>
      </c>
      <c r="Q1442" s="57">
        <v>424</v>
      </c>
      <c r="R1442" s="57">
        <v>484</v>
      </c>
      <c r="S1442" s="57">
        <v>329</v>
      </c>
      <c r="T1442" s="57">
        <v>1792</v>
      </c>
      <c r="U1442" s="57">
        <v>2977</v>
      </c>
    </row>
    <row r="1443" spans="1:21" x14ac:dyDescent="0.2">
      <c r="A1443" s="266" t="s">
        <v>172</v>
      </c>
      <c r="B1443" s="267" t="s">
        <v>172</v>
      </c>
      <c r="C1443" s="268" t="s">
        <v>172</v>
      </c>
      <c r="D1443" s="99" t="s">
        <v>87</v>
      </c>
      <c r="E1443" s="54">
        <v>5001461287</v>
      </c>
      <c r="F1443" s="56">
        <v>24</v>
      </c>
      <c r="G1443" s="54" t="s">
        <v>26</v>
      </c>
      <c r="H1443" s="54" t="s">
        <v>84</v>
      </c>
      <c r="I1443" s="54">
        <v>10</v>
      </c>
      <c r="J1443" s="57">
        <v>2460</v>
      </c>
      <c r="K1443" s="57">
        <v>3020</v>
      </c>
      <c r="L1443" s="57">
        <v>3650</v>
      </c>
      <c r="M1443" s="57">
        <v>2530</v>
      </c>
      <c r="N1443" s="57">
        <v>1630</v>
      </c>
      <c r="O1443" s="57">
        <v>970</v>
      </c>
      <c r="P1443" s="57">
        <v>1270</v>
      </c>
      <c r="Q1443" s="57">
        <v>1340</v>
      </c>
      <c r="R1443" s="57">
        <v>1525</v>
      </c>
      <c r="S1443" s="57">
        <v>1323</v>
      </c>
      <c r="T1443" s="57">
        <v>2156</v>
      </c>
      <c r="U1443" s="57">
        <v>2975</v>
      </c>
    </row>
    <row r="1444" spans="1:21" x14ac:dyDescent="0.2">
      <c r="A1444" s="266" t="s">
        <v>172</v>
      </c>
      <c r="B1444" s="267" t="s">
        <v>172</v>
      </c>
      <c r="C1444" s="268" t="s">
        <v>172</v>
      </c>
      <c r="D1444" s="99" t="s">
        <v>87</v>
      </c>
      <c r="E1444" s="54">
        <v>5001465741</v>
      </c>
      <c r="F1444" s="55">
        <v>25</v>
      </c>
      <c r="G1444" s="54" t="s">
        <v>25</v>
      </c>
      <c r="H1444" s="54" t="s">
        <v>84</v>
      </c>
      <c r="I1444" s="54">
        <v>10</v>
      </c>
      <c r="J1444" s="57">
        <v>780</v>
      </c>
      <c r="K1444" s="57">
        <v>970</v>
      </c>
      <c r="L1444" s="57">
        <v>770</v>
      </c>
      <c r="M1444" s="57">
        <v>710</v>
      </c>
      <c r="N1444" s="57">
        <v>1100</v>
      </c>
      <c r="O1444" s="57">
        <v>1677</v>
      </c>
      <c r="P1444" s="57">
        <v>2722</v>
      </c>
      <c r="Q1444" s="57">
        <v>2546</v>
      </c>
      <c r="R1444" s="57">
        <v>2935</v>
      </c>
      <c r="S1444" s="57">
        <v>2379</v>
      </c>
      <c r="T1444" s="57">
        <v>1211</v>
      </c>
      <c r="U1444" s="57">
        <v>957</v>
      </c>
    </row>
    <row r="1445" spans="1:21" x14ac:dyDescent="0.2">
      <c r="A1445" s="266" t="s">
        <v>172</v>
      </c>
      <c r="B1445" s="267" t="s">
        <v>172</v>
      </c>
      <c r="C1445" s="268" t="s">
        <v>172</v>
      </c>
      <c r="D1445" s="99" t="s">
        <v>87</v>
      </c>
      <c r="E1445" s="54">
        <v>5001465762</v>
      </c>
      <c r="F1445" s="56">
        <v>24</v>
      </c>
      <c r="G1445" s="54" t="s">
        <v>26</v>
      </c>
      <c r="H1445" s="54" t="s">
        <v>84</v>
      </c>
      <c r="I1445" s="54">
        <v>10</v>
      </c>
      <c r="J1445" s="57">
        <v>81.778000000000006</v>
      </c>
      <c r="K1445" s="57">
        <v>198</v>
      </c>
      <c r="L1445" s="57">
        <v>171</v>
      </c>
      <c r="M1445" s="57">
        <v>130</v>
      </c>
      <c r="N1445" s="57"/>
      <c r="O1445" s="57">
        <v>130</v>
      </c>
      <c r="P1445" s="57">
        <v>56</v>
      </c>
      <c r="Q1445" s="57">
        <v>45</v>
      </c>
      <c r="R1445" s="57">
        <v>48</v>
      </c>
      <c r="S1445" s="57">
        <v>65</v>
      </c>
      <c r="T1445" s="57">
        <v>95</v>
      </c>
      <c r="U1445" s="57">
        <v>151</v>
      </c>
    </row>
    <row r="1446" spans="1:21" x14ac:dyDescent="0.2">
      <c r="A1446" s="266" t="s">
        <v>172</v>
      </c>
      <c r="B1446" s="267" t="s">
        <v>172</v>
      </c>
      <c r="C1446" s="268" t="s">
        <v>172</v>
      </c>
      <c r="D1446" s="99" t="s">
        <v>87</v>
      </c>
      <c r="E1446" s="54">
        <v>5001465783</v>
      </c>
      <c r="F1446" s="55">
        <v>25</v>
      </c>
      <c r="G1446" s="54" t="s">
        <v>25</v>
      </c>
      <c r="H1446" s="54" t="s">
        <v>84</v>
      </c>
      <c r="I1446" s="54">
        <v>10</v>
      </c>
      <c r="J1446" s="57">
        <v>19360</v>
      </c>
      <c r="K1446" s="57">
        <v>20880</v>
      </c>
      <c r="L1446" s="57">
        <v>18320</v>
      </c>
      <c r="M1446" s="57">
        <v>14720</v>
      </c>
      <c r="N1446" s="57"/>
      <c r="O1446" s="57">
        <v>1840</v>
      </c>
      <c r="P1446" s="57">
        <v>3440</v>
      </c>
      <c r="Q1446" s="57">
        <v>4160</v>
      </c>
      <c r="R1446" s="57">
        <v>4080</v>
      </c>
      <c r="S1446" s="57">
        <v>6400</v>
      </c>
      <c r="T1446" s="57">
        <v>8560</v>
      </c>
      <c r="U1446" s="57">
        <v>14400</v>
      </c>
    </row>
    <row r="1447" spans="1:21" x14ac:dyDescent="0.2">
      <c r="A1447" s="266" t="s">
        <v>172</v>
      </c>
      <c r="B1447" s="267" t="s">
        <v>172</v>
      </c>
      <c r="C1447" s="268" t="s">
        <v>172</v>
      </c>
      <c r="D1447" s="99" t="s">
        <v>87</v>
      </c>
      <c r="E1447" s="54">
        <v>5001466128</v>
      </c>
      <c r="F1447" s="56">
        <v>24</v>
      </c>
      <c r="G1447" s="54" t="s">
        <v>26</v>
      </c>
      <c r="H1447" s="54" t="s">
        <v>84</v>
      </c>
      <c r="I1447" s="54">
        <v>10</v>
      </c>
      <c r="J1447" s="57"/>
      <c r="K1447" s="57">
        <v>2310</v>
      </c>
      <c r="L1447" s="57">
        <v>2190</v>
      </c>
      <c r="M1447" s="57">
        <v>1038.6210000000001</v>
      </c>
      <c r="N1447" s="57"/>
      <c r="O1447" s="57"/>
      <c r="P1447" s="57"/>
      <c r="Q1447" s="57"/>
      <c r="R1447" s="57"/>
      <c r="S1447" s="57"/>
      <c r="T1447" s="57"/>
      <c r="U1447" s="57">
        <v>1379</v>
      </c>
    </row>
    <row r="1448" spans="1:21" x14ac:dyDescent="0.2">
      <c r="A1448" s="266" t="s">
        <v>172</v>
      </c>
      <c r="B1448" s="267" t="s">
        <v>172</v>
      </c>
      <c r="C1448" s="268" t="s">
        <v>172</v>
      </c>
      <c r="D1448" s="99" t="s">
        <v>87</v>
      </c>
      <c r="E1448" s="54">
        <v>5001478305</v>
      </c>
      <c r="F1448" s="56">
        <v>24</v>
      </c>
      <c r="G1448" s="54" t="s">
        <v>26</v>
      </c>
      <c r="H1448" s="54" t="s">
        <v>84</v>
      </c>
      <c r="I1448" s="54">
        <v>10</v>
      </c>
      <c r="J1448" s="57">
        <v>10080</v>
      </c>
      <c r="K1448" s="57">
        <v>8000</v>
      </c>
      <c r="L1448" s="57">
        <v>3680</v>
      </c>
      <c r="M1448" s="57"/>
      <c r="N1448" s="57"/>
      <c r="O1448" s="57"/>
      <c r="P1448" s="57">
        <v>2760</v>
      </c>
      <c r="Q1448" s="57">
        <v>360</v>
      </c>
      <c r="R1448" s="57">
        <v>3240</v>
      </c>
      <c r="S1448" s="57">
        <v>5880</v>
      </c>
      <c r="T1448" s="57">
        <v>9840</v>
      </c>
      <c r="U1448" s="57">
        <v>11840</v>
      </c>
    </row>
    <row r="1449" spans="1:21" x14ac:dyDescent="0.2">
      <c r="A1449" s="266" t="s">
        <v>172</v>
      </c>
      <c r="B1449" s="267" t="s">
        <v>172</v>
      </c>
      <c r="C1449" s="268" t="s">
        <v>172</v>
      </c>
      <c r="D1449" s="99" t="s">
        <v>87</v>
      </c>
      <c r="E1449" s="54">
        <v>5001554707</v>
      </c>
      <c r="F1449" s="56">
        <v>24</v>
      </c>
      <c r="G1449" s="54" t="s">
        <v>26</v>
      </c>
      <c r="H1449" s="54" t="s">
        <v>84</v>
      </c>
      <c r="I1449" s="54">
        <v>10</v>
      </c>
      <c r="J1449" s="57">
        <v>4320</v>
      </c>
      <c r="K1449" s="57">
        <v>4320</v>
      </c>
      <c r="L1449" s="57">
        <v>3920</v>
      </c>
      <c r="M1449" s="57">
        <v>3200</v>
      </c>
      <c r="N1449" s="57">
        <v>2320</v>
      </c>
      <c r="O1449" s="57">
        <v>1920</v>
      </c>
      <c r="P1449" s="57">
        <v>1400</v>
      </c>
      <c r="Q1449" s="57">
        <v>1480</v>
      </c>
      <c r="R1449" s="57">
        <v>1920</v>
      </c>
      <c r="S1449" s="57">
        <v>2400</v>
      </c>
      <c r="T1449" s="57">
        <v>3520</v>
      </c>
      <c r="U1449" s="57">
        <v>3680</v>
      </c>
    </row>
    <row r="1450" spans="1:21" x14ac:dyDescent="0.2">
      <c r="A1450" s="266" t="s">
        <v>172</v>
      </c>
      <c r="B1450" s="267" t="s">
        <v>172</v>
      </c>
      <c r="C1450" s="268" t="s">
        <v>172</v>
      </c>
      <c r="D1450" s="99" t="s">
        <v>87</v>
      </c>
      <c r="E1450" s="54">
        <v>5001558181</v>
      </c>
      <c r="F1450" s="56">
        <v>24</v>
      </c>
      <c r="G1450" s="54" t="s">
        <v>26</v>
      </c>
      <c r="H1450" s="54" t="s">
        <v>84</v>
      </c>
      <c r="I1450" s="54">
        <v>10</v>
      </c>
      <c r="J1450" s="57">
        <v>584</v>
      </c>
      <c r="K1450" s="57">
        <v>1165</v>
      </c>
      <c r="L1450" s="57">
        <v>927</v>
      </c>
      <c r="M1450" s="57">
        <v>779</v>
      </c>
      <c r="N1450" s="57">
        <v>534</v>
      </c>
      <c r="O1450" s="57">
        <v>281</v>
      </c>
      <c r="P1450" s="57">
        <v>180</v>
      </c>
      <c r="Q1450" s="57">
        <v>278</v>
      </c>
      <c r="R1450" s="57">
        <v>280</v>
      </c>
      <c r="S1450" s="57">
        <v>385</v>
      </c>
      <c r="T1450" s="57">
        <v>936</v>
      </c>
      <c r="U1450" s="57">
        <v>1078</v>
      </c>
    </row>
    <row r="1451" spans="1:21" x14ac:dyDescent="0.2">
      <c r="A1451" s="266" t="s">
        <v>172</v>
      </c>
      <c r="B1451" s="267" t="s">
        <v>172</v>
      </c>
      <c r="C1451" s="268" t="s">
        <v>172</v>
      </c>
      <c r="D1451" s="99" t="s">
        <v>87</v>
      </c>
      <c r="E1451" s="54">
        <v>5001589251</v>
      </c>
      <c r="F1451" s="56">
        <v>24</v>
      </c>
      <c r="G1451" s="54" t="s">
        <v>26</v>
      </c>
      <c r="H1451" s="54" t="s">
        <v>84</v>
      </c>
      <c r="I1451" s="54">
        <v>10</v>
      </c>
      <c r="J1451" s="57">
        <v>110</v>
      </c>
      <c r="K1451" s="57">
        <v>100</v>
      </c>
      <c r="L1451" s="57">
        <v>90</v>
      </c>
      <c r="M1451" s="57">
        <v>100</v>
      </c>
      <c r="N1451" s="57">
        <v>100</v>
      </c>
      <c r="O1451" s="57">
        <v>110</v>
      </c>
      <c r="P1451" s="57">
        <v>111</v>
      </c>
      <c r="Q1451" s="57">
        <v>102</v>
      </c>
      <c r="R1451" s="57">
        <v>108</v>
      </c>
      <c r="S1451" s="57">
        <v>108</v>
      </c>
      <c r="T1451" s="57">
        <v>95</v>
      </c>
      <c r="U1451" s="57">
        <v>103</v>
      </c>
    </row>
    <row r="1452" spans="1:21" x14ac:dyDescent="0.2">
      <c r="A1452" s="266" t="s">
        <v>172</v>
      </c>
      <c r="B1452" s="267" t="s">
        <v>172</v>
      </c>
      <c r="C1452" s="268" t="s">
        <v>172</v>
      </c>
      <c r="D1452" s="99" t="s">
        <v>87</v>
      </c>
      <c r="E1452" s="54">
        <v>5001611681</v>
      </c>
      <c r="F1452" s="56">
        <v>24</v>
      </c>
      <c r="G1452" s="54" t="s">
        <v>26</v>
      </c>
      <c r="H1452" s="54" t="s">
        <v>84</v>
      </c>
      <c r="I1452" s="54">
        <v>10</v>
      </c>
      <c r="J1452" s="57">
        <v>1410</v>
      </c>
      <c r="K1452" s="57">
        <v>1595</v>
      </c>
      <c r="L1452" s="57">
        <v>1548</v>
      </c>
      <c r="M1452" s="57">
        <v>1439</v>
      </c>
      <c r="N1452" s="57">
        <v>1265</v>
      </c>
      <c r="O1452" s="57">
        <v>1560</v>
      </c>
      <c r="P1452" s="57">
        <v>1536</v>
      </c>
      <c r="Q1452" s="57">
        <v>1503</v>
      </c>
      <c r="R1452" s="57">
        <v>1477</v>
      </c>
      <c r="S1452" s="57">
        <v>1255</v>
      </c>
      <c r="T1452" s="57">
        <v>1373</v>
      </c>
      <c r="U1452" s="57">
        <v>1568</v>
      </c>
    </row>
    <row r="1453" spans="1:21" x14ac:dyDescent="0.2">
      <c r="A1453" s="266" t="s">
        <v>172</v>
      </c>
      <c r="B1453" s="267" t="s">
        <v>172</v>
      </c>
      <c r="C1453" s="268" t="s">
        <v>172</v>
      </c>
      <c r="D1453" s="99" t="s">
        <v>87</v>
      </c>
      <c r="E1453" s="54">
        <v>5001617139</v>
      </c>
      <c r="F1453" s="56">
        <v>24</v>
      </c>
      <c r="G1453" s="54" t="s">
        <v>26</v>
      </c>
      <c r="H1453" s="54" t="s">
        <v>84</v>
      </c>
      <c r="I1453" s="54">
        <v>10</v>
      </c>
      <c r="J1453" s="57">
        <v>3476</v>
      </c>
      <c r="K1453" s="57">
        <v>3682</v>
      </c>
      <c r="L1453" s="57">
        <v>3358</v>
      </c>
      <c r="M1453" s="57">
        <v>2663</v>
      </c>
      <c r="N1453" s="57">
        <v>1767</v>
      </c>
      <c r="O1453" s="57">
        <v>1362</v>
      </c>
      <c r="P1453" s="57">
        <v>1197</v>
      </c>
      <c r="Q1453" s="57">
        <v>1114</v>
      </c>
      <c r="R1453" s="57">
        <v>980</v>
      </c>
      <c r="S1453" s="57">
        <v>2258</v>
      </c>
      <c r="T1453" s="57">
        <v>2584</v>
      </c>
      <c r="U1453" s="57">
        <v>3260</v>
      </c>
    </row>
    <row r="1454" spans="1:21" x14ac:dyDescent="0.2">
      <c r="A1454" s="266" t="s">
        <v>172</v>
      </c>
      <c r="B1454" s="267" t="s">
        <v>172</v>
      </c>
      <c r="C1454" s="268" t="s">
        <v>172</v>
      </c>
      <c r="D1454" s="99" t="s">
        <v>87</v>
      </c>
      <c r="E1454" s="54">
        <v>5001627846</v>
      </c>
      <c r="F1454" s="56">
        <v>24</v>
      </c>
      <c r="G1454" s="54" t="s">
        <v>26</v>
      </c>
      <c r="H1454" s="54" t="s">
        <v>84</v>
      </c>
      <c r="I1454" s="54">
        <v>10</v>
      </c>
      <c r="J1454" s="57"/>
      <c r="K1454" s="57"/>
      <c r="L1454" s="57"/>
      <c r="M1454" s="57"/>
      <c r="N1454" s="57"/>
      <c r="O1454" s="57"/>
      <c r="P1454" s="57"/>
      <c r="Q1454" s="57"/>
      <c r="R1454" s="57"/>
      <c r="S1454" s="57"/>
      <c r="T1454" s="57"/>
      <c r="U1454" s="57"/>
    </row>
    <row r="1455" spans="1:21" x14ac:dyDescent="0.2">
      <c r="A1455" s="266" t="s">
        <v>172</v>
      </c>
      <c r="B1455" s="267" t="s">
        <v>172</v>
      </c>
      <c r="C1455" s="268" t="s">
        <v>172</v>
      </c>
      <c r="D1455" s="99" t="s">
        <v>87</v>
      </c>
      <c r="E1455" s="54">
        <v>5001785697</v>
      </c>
      <c r="F1455" s="56">
        <v>24</v>
      </c>
      <c r="G1455" s="54" t="s">
        <v>26</v>
      </c>
      <c r="H1455" s="54" t="s">
        <v>84</v>
      </c>
      <c r="I1455" s="54">
        <v>10</v>
      </c>
      <c r="J1455" s="57">
        <v>510</v>
      </c>
      <c r="K1455" s="57">
        <v>568</v>
      </c>
      <c r="L1455" s="57">
        <v>998</v>
      </c>
      <c r="M1455" s="57">
        <v>602</v>
      </c>
      <c r="N1455" s="57">
        <v>456</v>
      </c>
      <c r="O1455" s="57">
        <v>80</v>
      </c>
      <c r="P1455" s="57">
        <v>87</v>
      </c>
      <c r="Q1455" s="57">
        <v>79</v>
      </c>
      <c r="R1455" s="57">
        <v>119</v>
      </c>
      <c r="S1455" s="57">
        <v>113</v>
      </c>
      <c r="T1455" s="57">
        <v>98</v>
      </c>
      <c r="U1455" s="57">
        <v>116</v>
      </c>
    </row>
    <row r="1456" spans="1:21" x14ac:dyDescent="0.2">
      <c r="A1456" s="266" t="s">
        <v>172</v>
      </c>
      <c r="B1456" s="267" t="s">
        <v>172</v>
      </c>
      <c r="C1456" s="268" t="s">
        <v>172</v>
      </c>
      <c r="D1456" s="99" t="s">
        <v>87</v>
      </c>
      <c r="E1456" s="54">
        <v>5001797441</v>
      </c>
      <c r="F1456" s="56">
        <v>24</v>
      </c>
      <c r="G1456" s="54" t="s">
        <v>26</v>
      </c>
      <c r="H1456" s="54" t="s">
        <v>84</v>
      </c>
      <c r="I1456" s="54">
        <v>10</v>
      </c>
      <c r="J1456" s="57">
        <v>960</v>
      </c>
      <c r="K1456" s="57">
        <v>1200</v>
      </c>
      <c r="L1456" s="57">
        <v>1360</v>
      </c>
      <c r="M1456" s="57">
        <v>640</v>
      </c>
      <c r="N1456" s="57">
        <v>480</v>
      </c>
      <c r="O1456" s="57">
        <v>440</v>
      </c>
      <c r="P1456" s="57">
        <v>360</v>
      </c>
      <c r="Q1456" s="57">
        <v>400</v>
      </c>
      <c r="R1456" s="57">
        <v>400</v>
      </c>
      <c r="S1456" s="57">
        <v>400</v>
      </c>
      <c r="T1456" s="57">
        <v>400</v>
      </c>
      <c r="U1456" s="57">
        <v>880</v>
      </c>
    </row>
    <row r="1457" spans="1:21" x14ac:dyDescent="0.2">
      <c r="A1457" s="266" t="s">
        <v>172</v>
      </c>
      <c r="B1457" s="267" t="s">
        <v>172</v>
      </c>
      <c r="C1457" s="268" t="s">
        <v>172</v>
      </c>
      <c r="D1457" s="99" t="s">
        <v>87</v>
      </c>
      <c r="E1457" s="54">
        <v>5001889413</v>
      </c>
      <c r="F1457" s="55">
        <v>25</v>
      </c>
      <c r="G1457" s="54" t="s">
        <v>25</v>
      </c>
      <c r="H1457" s="54" t="s">
        <v>84</v>
      </c>
      <c r="I1457" s="54">
        <v>10</v>
      </c>
      <c r="J1457" s="57">
        <v>15360</v>
      </c>
      <c r="K1457" s="57">
        <v>20800</v>
      </c>
      <c r="L1457" s="57">
        <v>19840</v>
      </c>
      <c r="M1457" s="57">
        <v>11520</v>
      </c>
      <c r="N1457" s="57">
        <v>8960</v>
      </c>
      <c r="O1457" s="57">
        <v>4320</v>
      </c>
      <c r="P1457" s="57">
        <v>5280</v>
      </c>
      <c r="Q1457" s="57">
        <v>8800</v>
      </c>
      <c r="R1457" s="57">
        <v>11200</v>
      </c>
      <c r="S1457" s="57">
        <v>23360</v>
      </c>
      <c r="T1457" s="57">
        <v>28320</v>
      </c>
      <c r="U1457" s="57">
        <v>26240</v>
      </c>
    </row>
    <row r="1458" spans="1:21" x14ac:dyDescent="0.2">
      <c r="A1458" s="266" t="s">
        <v>172</v>
      </c>
      <c r="B1458" s="267" t="s">
        <v>172</v>
      </c>
      <c r="C1458" s="268" t="s">
        <v>172</v>
      </c>
      <c r="D1458" s="99" t="s">
        <v>87</v>
      </c>
      <c r="E1458" s="54">
        <v>5001893127</v>
      </c>
      <c r="F1458" s="56">
        <v>24</v>
      </c>
      <c r="G1458" s="54" t="s">
        <v>26</v>
      </c>
      <c r="H1458" s="54" t="s">
        <v>84</v>
      </c>
      <c r="I1458" s="54">
        <v>10</v>
      </c>
      <c r="J1458" s="57">
        <v>2</v>
      </c>
      <c r="K1458" s="57"/>
      <c r="L1458" s="57"/>
      <c r="M1458" s="57">
        <v>60</v>
      </c>
      <c r="N1458" s="57">
        <v>227</v>
      </c>
      <c r="O1458" s="57">
        <v>286</v>
      </c>
      <c r="P1458" s="57">
        <v>365</v>
      </c>
      <c r="Q1458" s="57">
        <v>293</v>
      </c>
      <c r="R1458" s="57">
        <v>61</v>
      </c>
      <c r="S1458" s="57"/>
      <c r="T1458" s="57"/>
      <c r="U1458" s="57"/>
    </row>
    <row r="1459" spans="1:21" x14ac:dyDescent="0.2">
      <c r="A1459" s="266" t="s">
        <v>172</v>
      </c>
      <c r="B1459" s="267" t="s">
        <v>172</v>
      </c>
      <c r="C1459" s="268" t="s">
        <v>172</v>
      </c>
      <c r="D1459" s="99" t="s">
        <v>87</v>
      </c>
      <c r="E1459" s="54">
        <v>5001893145</v>
      </c>
      <c r="F1459" s="55">
        <v>25</v>
      </c>
      <c r="G1459" s="54" t="s">
        <v>25</v>
      </c>
      <c r="H1459" s="54" t="s">
        <v>84</v>
      </c>
      <c r="I1459" s="54">
        <v>10</v>
      </c>
      <c r="J1459" s="57">
        <v>5280</v>
      </c>
      <c r="K1459" s="57">
        <v>4960</v>
      </c>
      <c r="L1459" s="57">
        <v>4520</v>
      </c>
      <c r="M1459" s="57">
        <v>3560</v>
      </c>
      <c r="N1459" s="57">
        <v>2480</v>
      </c>
      <c r="O1459" s="57">
        <v>2360</v>
      </c>
      <c r="P1459" s="57">
        <v>2480</v>
      </c>
      <c r="Q1459" s="57">
        <v>2840</v>
      </c>
      <c r="R1459" s="57">
        <v>3360</v>
      </c>
      <c r="S1459" s="57">
        <v>4800</v>
      </c>
      <c r="T1459" s="57">
        <v>5880</v>
      </c>
      <c r="U1459" s="57">
        <v>4520</v>
      </c>
    </row>
    <row r="1460" spans="1:21" x14ac:dyDescent="0.2">
      <c r="A1460" s="266" t="s">
        <v>172</v>
      </c>
      <c r="B1460" s="267" t="s">
        <v>172</v>
      </c>
      <c r="C1460" s="268" t="s">
        <v>172</v>
      </c>
      <c r="D1460" s="99" t="s">
        <v>87</v>
      </c>
      <c r="E1460" s="54">
        <v>5001893165</v>
      </c>
      <c r="F1460" s="55">
        <v>25</v>
      </c>
      <c r="G1460" s="54" t="s">
        <v>25</v>
      </c>
      <c r="H1460" s="54" t="s">
        <v>84</v>
      </c>
      <c r="I1460" s="54">
        <v>10</v>
      </c>
      <c r="J1460" s="57">
        <v>2120</v>
      </c>
      <c r="K1460" s="57">
        <v>1960</v>
      </c>
      <c r="L1460" s="57">
        <v>8120</v>
      </c>
      <c r="M1460" s="57">
        <v>3680</v>
      </c>
      <c r="N1460" s="57">
        <v>4120</v>
      </c>
      <c r="O1460" s="57">
        <v>4160</v>
      </c>
      <c r="P1460" s="57">
        <v>3920</v>
      </c>
      <c r="Q1460" s="57">
        <v>2520</v>
      </c>
      <c r="R1460" s="57">
        <v>4520</v>
      </c>
      <c r="S1460" s="57">
        <v>6920</v>
      </c>
      <c r="T1460" s="57">
        <v>2040</v>
      </c>
      <c r="U1460" s="57">
        <v>2040</v>
      </c>
    </row>
    <row r="1461" spans="1:21" x14ac:dyDescent="0.2">
      <c r="A1461" s="266" t="s">
        <v>172</v>
      </c>
      <c r="B1461" s="267" t="s">
        <v>172</v>
      </c>
      <c r="C1461" s="268" t="s">
        <v>172</v>
      </c>
      <c r="D1461" s="99" t="s">
        <v>87</v>
      </c>
      <c r="E1461" s="54">
        <v>5001917601</v>
      </c>
      <c r="F1461" s="56">
        <v>24</v>
      </c>
      <c r="G1461" s="54" t="s">
        <v>26</v>
      </c>
      <c r="H1461" s="54" t="s">
        <v>84</v>
      </c>
      <c r="I1461" s="54">
        <v>10</v>
      </c>
      <c r="J1461" s="57">
        <v>75</v>
      </c>
      <c r="K1461" s="57">
        <v>68</v>
      </c>
      <c r="L1461" s="57">
        <v>66</v>
      </c>
      <c r="M1461" s="57">
        <v>53</v>
      </c>
      <c r="N1461" s="57">
        <v>45</v>
      </c>
      <c r="O1461" s="57">
        <v>42</v>
      </c>
      <c r="P1461" s="57">
        <v>35</v>
      </c>
      <c r="Q1461" s="57">
        <v>37</v>
      </c>
      <c r="R1461" s="57">
        <v>52</v>
      </c>
      <c r="S1461" s="57">
        <v>53</v>
      </c>
      <c r="T1461" s="57">
        <v>70</v>
      </c>
      <c r="U1461" s="57">
        <v>74</v>
      </c>
    </row>
    <row r="1462" spans="1:21" x14ac:dyDescent="0.2">
      <c r="A1462" s="266" t="s">
        <v>172</v>
      </c>
      <c r="B1462" s="267" t="s">
        <v>172</v>
      </c>
      <c r="C1462" s="268" t="s">
        <v>172</v>
      </c>
      <c r="D1462" s="99" t="s">
        <v>87</v>
      </c>
      <c r="E1462" s="54">
        <v>5000105462</v>
      </c>
      <c r="F1462" s="55">
        <v>31</v>
      </c>
      <c r="G1462" s="54" t="s">
        <v>23</v>
      </c>
      <c r="H1462" s="54" t="s">
        <v>84</v>
      </c>
      <c r="I1462" s="54">
        <v>10</v>
      </c>
      <c r="J1462" s="57">
        <v>117600</v>
      </c>
      <c r="K1462" s="57">
        <v>109200</v>
      </c>
      <c r="L1462" s="57">
        <v>121200</v>
      </c>
      <c r="M1462" s="57">
        <v>105600</v>
      </c>
      <c r="N1462" s="57">
        <v>96000</v>
      </c>
      <c r="O1462" s="57">
        <v>116400</v>
      </c>
      <c r="P1462" s="57">
        <v>152400</v>
      </c>
      <c r="Q1462" s="57">
        <v>144000</v>
      </c>
      <c r="R1462" s="57">
        <v>106800</v>
      </c>
      <c r="S1462" s="57">
        <v>94800</v>
      </c>
      <c r="T1462" s="57">
        <v>117600</v>
      </c>
      <c r="U1462" s="57">
        <v>117600</v>
      </c>
    </row>
    <row r="1463" spans="1:21" x14ac:dyDescent="0.2">
      <c r="A1463" s="266" t="s">
        <v>172</v>
      </c>
      <c r="B1463" s="267" t="s">
        <v>172</v>
      </c>
      <c r="C1463" s="268" t="s">
        <v>172</v>
      </c>
      <c r="D1463" s="99" t="s">
        <v>87</v>
      </c>
      <c r="E1463" s="54">
        <v>5001897552</v>
      </c>
      <c r="F1463" s="56">
        <v>24</v>
      </c>
      <c r="G1463" s="54" t="s">
        <v>26</v>
      </c>
      <c r="H1463" s="54" t="s">
        <v>84</v>
      </c>
      <c r="I1463" s="54">
        <v>10</v>
      </c>
      <c r="J1463" s="57">
        <v>4129</v>
      </c>
      <c r="K1463" s="57">
        <v>3657</v>
      </c>
      <c r="L1463" s="57">
        <v>3267</v>
      </c>
      <c r="M1463" s="57">
        <v>1462</v>
      </c>
      <c r="N1463" s="57">
        <v>1317</v>
      </c>
      <c r="O1463" s="57">
        <v>1445</v>
      </c>
      <c r="P1463" s="57">
        <v>1304</v>
      </c>
      <c r="Q1463" s="57">
        <v>1394</v>
      </c>
      <c r="R1463" s="57">
        <v>1687</v>
      </c>
      <c r="S1463" s="57">
        <v>1868</v>
      </c>
      <c r="T1463" s="57">
        <v>2290</v>
      </c>
      <c r="U1463" s="57">
        <v>2225</v>
      </c>
    </row>
    <row r="1464" spans="1:21" x14ac:dyDescent="0.2">
      <c r="A1464" s="266" t="s">
        <v>172</v>
      </c>
      <c r="B1464" s="267" t="s">
        <v>172</v>
      </c>
      <c r="C1464" s="268" t="s">
        <v>172</v>
      </c>
      <c r="D1464" s="99" t="s">
        <v>87</v>
      </c>
      <c r="E1464" s="54">
        <v>5000210975</v>
      </c>
      <c r="F1464" s="55">
        <v>25</v>
      </c>
      <c r="G1464" s="54" t="s">
        <v>25</v>
      </c>
      <c r="H1464" s="54" t="s">
        <v>84</v>
      </c>
      <c r="I1464" s="54">
        <v>10</v>
      </c>
      <c r="J1464" s="57">
        <v>16920</v>
      </c>
      <c r="K1464" s="57">
        <v>14040</v>
      </c>
      <c r="L1464" s="57">
        <v>11400</v>
      </c>
      <c r="M1464" s="57">
        <v>7640</v>
      </c>
      <c r="N1464" s="57">
        <v>4960</v>
      </c>
      <c r="O1464" s="57">
        <v>3720</v>
      </c>
      <c r="P1464" s="57">
        <v>3920</v>
      </c>
      <c r="Q1464" s="57">
        <v>3800</v>
      </c>
      <c r="R1464" s="57">
        <v>3600</v>
      </c>
      <c r="S1464" s="57">
        <v>6480</v>
      </c>
      <c r="T1464" s="57">
        <v>18160</v>
      </c>
      <c r="U1464" s="57">
        <v>15120</v>
      </c>
    </row>
    <row r="1465" spans="1:21" x14ac:dyDescent="0.2">
      <c r="A1465" s="266" t="s">
        <v>172</v>
      </c>
      <c r="B1465" s="267" t="s">
        <v>172</v>
      </c>
      <c r="C1465" s="268" t="s">
        <v>172</v>
      </c>
      <c r="D1465" s="99" t="s">
        <v>87</v>
      </c>
      <c r="E1465" s="54">
        <v>5000213456</v>
      </c>
      <c r="F1465" s="55">
        <v>25</v>
      </c>
      <c r="G1465" s="54" t="s">
        <v>25</v>
      </c>
      <c r="H1465" s="54" t="s">
        <v>84</v>
      </c>
      <c r="I1465" s="54">
        <v>10</v>
      </c>
      <c r="J1465" s="57">
        <v>17720</v>
      </c>
      <c r="K1465" s="57">
        <v>16080</v>
      </c>
      <c r="L1465" s="57">
        <v>15840</v>
      </c>
      <c r="M1465" s="57">
        <v>14200</v>
      </c>
      <c r="N1465" s="57">
        <v>13560</v>
      </c>
      <c r="O1465" s="57">
        <v>12760</v>
      </c>
      <c r="P1465" s="57">
        <v>13680</v>
      </c>
      <c r="Q1465" s="57">
        <v>12240</v>
      </c>
      <c r="R1465" s="57">
        <v>11840</v>
      </c>
      <c r="S1465" s="57">
        <v>13640</v>
      </c>
      <c r="T1465" s="57">
        <v>13560</v>
      </c>
      <c r="U1465" s="57">
        <v>15520</v>
      </c>
    </row>
    <row r="1466" spans="1:21" x14ac:dyDescent="0.2">
      <c r="A1466" s="266" t="s">
        <v>172</v>
      </c>
      <c r="B1466" s="267" t="s">
        <v>172</v>
      </c>
      <c r="C1466" s="268" t="s">
        <v>172</v>
      </c>
      <c r="D1466" s="99" t="s">
        <v>87</v>
      </c>
      <c r="E1466" s="54">
        <v>5000391201</v>
      </c>
      <c r="F1466" s="56">
        <v>24</v>
      </c>
      <c r="G1466" s="54" t="s">
        <v>26</v>
      </c>
      <c r="H1466" s="54" t="s">
        <v>84</v>
      </c>
      <c r="I1466" s="54">
        <v>10</v>
      </c>
      <c r="J1466" s="57">
        <v>296</v>
      </c>
      <c r="K1466" s="57">
        <v>243</v>
      </c>
      <c r="L1466" s="57">
        <v>239</v>
      </c>
      <c r="M1466" s="57">
        <v>171</v>
      </c>
      <c r="N1466" s="57">
        <v>130</v>
      </c>
      <c r="O1466" s="57">
        <v>101</v>
      </c>
      <c r="P1466" s="57">
        <v>92</v>
      </c>
      <c r="Q1466" s="57">
        <v>88</v>
      </c>
      <c r="R1466" s="57">
        <v>103</v>
      </c>
      <c r="S1466" s="57">
        <v>123</v>
      </c>
      <c r="T1466" s="57">
        <v>158</v>
      </c>
      <c r="U1466" s="57">
        <v>241</v>
      </c>
    </row>
    <row r="1467" spans="1:21" x14ac:dyDescent="0.2">
      <c r="A1467" s="266" t="s">
        <v>172</v>
      </c>
      <c r="B1467" s="267" t="s">
        <v>172</v>
      </c>
      <c r="C1467" s="268" t="s">
        <v>172</v>
      </c>
      <c r="D1467" s="99" t="s">
        <v>87</v>
      </c>
      <c r="E1467" s="54">
        <v>5000514982</v>
      </c>
      <c r="F1467" s="56">
        <v>24</v>
      </c>
      <c r="G1467" s="54" t="s">
        <v>26</v>
      </c>
      <c r="H1467" s="54" t="s">
        <v>84</v>
      </c>
      <c r="I1467" s="54">
        <v>10</v>
      </c>
      <c r="J1467" s="57">
        <v>3120</v>
      </c>
      <c r="K1467" s="57">
        <v>3400</v>
      </c>
      <c r="L1467" s="57">
        <v>3040</v>
      </c>
      <c r="M1467" s="57">
        <v>2960</v>
      </c>
      <c r="N1467" s="57">
        <v>3040</v>
      </c>
      <c r="O1467" s="57">
        <v>3120</v>
      </c>
      <c r="P1467" s="57">
        <v>2400</v>
      </c>
      <c r="Q1467" s="57">
        <v>2720</v>
      </c>
      <c r="R1467" s="57">
        <v>3040</v>
      </c>
      <c r="S1467" s="57">
        <v>2760</v>
      </c>
      <c r="T1467" s="57">
        <v>2400</v>
      </c>
      <c r="U1467" s="57">
        <v>2400</v>
      </c>
    </row>
    <row r="1468" spans="1:21" x14ac:dyDescent="0.2">
      <c r="A1468" s="266" t="s">
        <v>172</v>
      </c>
      <c r="B1468" s="267" t="s">
        <v>172</v>
      </c>
      <c r="C1468" s="268" t="s">
        <v>172</v>
      </c>
      <c r="D1468" s="99" t="s">
        <v>87</v>
      </c>
      <c r="E1468" s="54">
        <v>5000620718</v>
      </c>
      <c r="F1468" s="56">
        <v>24</v>
      </c>
      <c r="G1468" s="54" t="s">
        <v>26</v>
      </c>
      <c r="H1468" s="54" t="s">
        <v>84</v>
      </c>
      <c r="I1468" s="54">
        <v>10</v>
      </c>
      <c r="J1468" s="57">
        <v>3120</v>
      </c>
      <c r="K1468" s="57">
        <v>3179</v>
      </c>
      <c r="L1468" s="57">
        <v>3485</v>
      </c>
      <c r="M1468" s="57">
        <v>3282</v>
      </c>
      <c r="N1468" s="57">
        <v>3323</v>
      </c>
      <c r="O1468" s="57">
        <v>3305</v>
      </c>
      <c r="P1468" s="57">
        <v>834</v>
      </c>
      <c r="Q1468" s="57">
        <v>60</v>
      </c>
      <c r="R1468" s="57">
        <v>63</v>
      </c>
      <c r="S1468" s="57">
        <v>31</v>
      </c>
      <c r="T1468" s="57">
        <v>47</v>
      </c>
      <c r="U1468" s="57">
        <v>43</v>
      </c>
    </row>
    <row r="1469" spans="1:21" x14ac:dyDescent="0.2">
      <c r="A1469" s="266" t="s">
        <v>172</v>
      </c>
      <c r="B1469" s="267" t="s">
        <v>172</v>
      </c>
      <c r="C1469" s="268" t="s">
        <v>172</v>
      </c>
      <c r="D1469" s="99" t="s">
        <v>87</v>
      </c>
      <c r="E1469" s="54">
        <v>5000620731</v>
      </c>
      <c r="F1469" s="56">
        <v>24</v>
      </c>
      <c r="G1469" s="54" t="s">
        <v>26</v>
      </c>
      <c r="H1469" s="54" t="s">
        <v>84</v>
      </c>
      <c r="I1469" s="54">
        <v>10</v>
      </c>
      <c r="J1469" s="57">
        <v>5070</v>
      </c>
      <c r="K1469" s="57">
        <v>5240</v>
      </c>
      <c r="L1469" s="57">
        <v>3989.33</v>
      </c>
      <c r="M1469" s="57">
        <v>6110.67</v>
      </c>
      <c r="N1469" s="57">
        <v>3320</v>
      </c>
      <c r="O1469" s="57"/>
      <c r="P1469" s="57">
        <v>8475</v>
      </c>
      <c r="Q1469" s="57">
        <v>4011</v>
      </c>
      <c r="R1469" s="57">
        <v>3065</v>
      </c>
      <c r="S1469" s="57">
        <v>3877</v>
      </c>
      <c r="T1469" s="57">
        <v>4774</v>
      </c>
      <c r="U1469" s="57">
        <v>5522</v>
      </c>
    </row>
    <row r="1470" spans="1:21" x14ac:dyDescent="0.2">
      <c r="A1470" s="266" t="s">
        <v>172</v>
      </c>
      <c r="B1470" s="267" t="s">
        <v>172</v>
      </c>
      <c r="C1470" s="268" t="s">
        <v>172</v>
      </c>
      <c r="D1470" s="99" t="s">
        <v>87</v>
      </c>
      <c r="E1470" s="54">
        <v>5000624523</v>
      </c>
      <c r="F1470" s="55">
        <v>26</v>
      </c>
      <c r="G1470" s="54" t="s">
        <v>24</v>
      </c>
      <c r="H1470" s="54" t="s">
        <v>84</v>
      </c>
      <c r="I1470" s="54">
        <v>10</v>
      </c>
      <c r="J1470" s="57">
        <v>72320</v>
      </c>
      <c r="K1470" s="57">
        <v>104000</v>
      </c>
      <c r="L1470" s="57">
        <v>103840</v>
      </c>
      <c r="M1470" s="57">
        <v>92960</v>
      </c>
      <c r="N1470" s="57">
        <v>101440</v>
      </c>
      <c r="O1470" s="57">
        <v>94080</v>
      </c>
      <c r="P1470" s="57">
        <v>114240</v>
      </c>
      <c r="Q1470" s="57">
        <v>100000</v>
      </c>
      <c r="R1470" s="57">
        <v>114240</v>
      </c>
      <c r="S1470" s="57">
        <v>111200</v>
      </c>
      <c r="T1470" s="57">
        <v>149760</v>
      </c>
      <c r="U1470" s="57">
        <v>119360</v>
      </c>
    </row>
    <row r="1471" spans="1:21" x14ac:dyDescent="0.2">
      <c r="A1471" s="266" t="s">
        <v>172</v>
      </c>
      <c r="B1471" s="267" t="s">
        <v>172</v>
      </c>
      <c r="C1471" s="268" t="s">
        <v>172</v>
      </c>
      <c r="D1471" s="99" t="s">
        <v>87</v>
      </c>
      <c r="E1471" s="54">
        <v>5000630425</v>
      </c>
      <c r="F1471" s="56">
        <v>24</v>
      </c>
      <c r="G1471" s="54" t="s">
        <v>26</v>
      </c>
      <c r="H1471" s="54" t="s">
        <v>84</v>
      </c>
      <c r="I1471" s="54">
        <v>10</v>
      </c>
      <c r="J1471" s="57">
        <v>4446</v>
      </c>
      <c r="K1471" s="57">
        <v>4623</v>
      </c>
      <c r="L1471" s="57">
        <v>3100</v>
      </c>
      <c r="M1471" s="57">
        <v>2744</v>
      </c>
      <c r="N1471" s="57">
        <v>4214</v>
      </c>
      <c r="O1471" s="57">
        <v>4254</v>
      </c>
      <c r="P1471" s="57">
        <v>4590</v>
      </c>
      <c r="Q1471" s="57">
        <v>3345</v>
      </c>
      <c r="R1471" s="57">
        <v>2812</v>
      </c>
      <c r="S1471" s="57">
        <v>2668</v>
      </c>
      <c r="T1471" s="57">
        <v>3547</v>
      </c>
      <c r="U1471" s="57">
        <v>3673</v>
      </c>
    </row>
    <row r="1472" spans="1:21" x14ac:dyDescent="0.2">
      <c r="A1472" s="266" t="s">
        <v>172</v>
      </c>
      <c r="B1472" s="267" t="s">
        <v>172</v>
      </c>
      <c r="C1472" s="268" t="s">
        <v>172</v>
      </c>
      <c r="D1472" s="99" t="s">
        <v>87</v>
      </c>
      <c r="E1472" s="54">
        <v>5000630445</v>
      </c>
      <c r="F1472" s="55">
        <v>25</v>
      </c>
      <c r="G1472" s="54" t="s">
        <v>25</v>
      </c>
      <c r="H1472" s="54" t="s">
        <v>84</v>
      </c>
      <c r="I1472" s="54">
        <v>10</v>
      </c>
      <c r="J1472" s="57">
        <v>27760</v>
      </c>
      <c r="K1472" s="57">
        <v>26680</v>
      </c>
      <c r="L1472" s="57">
        <v>25960</v>
      </c>
      <c r="M1472" s="57">
        <v>23560</v>
      </c>
      <c r="N1472" s="57">
        <v>16200</v>
      </c>
      <c r="O1472" s="57">
        <v>16960</v>
      </c>
      <c r="P1472" s="57">
        <v>15000</v>
      </c>
      <c r="Q1472" s="57">
        <v>15560</v>
      </c>
      <c r="R1472" s="57">
        <v>15040</v>
      </c>
      <c r="S1472" s="57">
        <v>17720</v>
      </c>
      <c r="T1472" s="57">
        <v>22280</v>
      </c>
      <c r="U1472" s="57">
        <v>23440</v>
      </c>
    </row>
    <row r="1473" spans="1:21" x14ac:dyDescent="0.2">
      <c r="A1473" s="266" t="s">
        <v>172</v>
      </c>
      <c r="B1473" s="267" t="s">
        <v>172</v>
      </c>
      <c r="C1473" s="268" t="s">
        <v>172</v>
      </c>
      <c r="D1473" s="99" t="s">
        <v>87</v>
      </c>
      <c r="E1473" s="54">
        <v>5000630465</v>
      </c>
      <c r="F1473" s="56">
        <v>24</v>
      </c>
      <c r="G1473" s="54" t="s">
        <v>26</v>
      </c>
      <c r="H1473" s="54" t="s">
        <v>84</v>
      </c>
      <c r="I1473" s="54">
        <v>10</v>
      </c>
      <c r="J1473" s="57">
        <v>7257</v>
      </c>
      <c r="K1473" s="57">
        <v>8068</v>
      </c>
      <c r="L1473" s="57">
        <v>7507</v>
      </c>
      <c r="M1473" s="57">
        <v>5583</v>
      </c>
      <c r="N1473" s="57">
        <v>3395</v>
      </c>
      <c r="O1473" s="57">
        <v>4275</v>
      </c>
      <c r="P1473" s="57">
        <v>3769</v>
      </c>
      <c r="Q1473" s="57">
        <v>3595</v>
      </c>
      <c r="R1473" s="57">
        <v>3229</v>
      </c>
      <c r="S1473" s="57">
        <v>4287</v>
      </c>
      <c r="T1473" s="57">
        <v>6404</v>
      </c>
      <c r="U1473" s="57">
        <v>7711</v>
      </c>
    </row>
    <row r="1474" spans="1:21" x14ac:dyDescent="0.2">
      <c r="A1474" s="266" t="s">
        <v>172</v>
      </c>
      <c r="B1474" s="267" t="s">
        <v>172</v>
      </c>
      <c r="C1474" s="268" t="s">
        <v>172</v>
      </c>
      <c r="D1474" s="99" t="s">
        <v>87</v>
      </c>
      <c r="E1474" s="54">
        <v>5000630485</v>
      </c>
      <c r="F1474" s="56">
        <v>24</v>
      </c>
      <c r="G1474" s="54" t="s">
        <v>26</v>
      </c>
      <c r="H1474" s="54" t="s">
        <v>84</v>
      </c>
      <c r="I1474" s="54">
        <v>10</v>
      </c>
      <c r="J1474" s="57">
        <v>120</v>
      </c>
      <c r="K1474" s="57">
        <v>120</v>
      </c>
      <c r="L1474" s="57"/>
      <c r="M1474" s="57">
        <v>120</v>
      </c>
      <c r="N1474" s="57">
        <v>120</v>
      </c>
      <c r="O1474" s="57">
        <v>120</v>
      </c>
      <c r="P1474" s="57">
        <v>120</v>
      </c>
      <c r="Q1474" s="57">
        <v>120</v>
      </c>
      <c r="R1474" s="57">
        <v>120</v>
      </c>
      <c r="S1474" s="57">
        <v>120</v>
      </c>
      <c r="T1474" s="57">
        <v>120</v>
      </c>
      <c r="U1474" s="57"/>
    </row>
    <row r="1475" spans="1:21" x14ac:dyDescent="0.2">
      <c r="A1475" s="266" t="s">
        <v>172</v>
      </c>
      <c r="B1475" s="267" t="s">
        <v>172</v>
      </c>
      <c r="C1475" s="268" t="s">
        <v>172</v>
      </c>
      <c r="D1475" s="99" t="s">
        <v>87</v>
      </c>
      <c r="E1475" s="54">
        <v>5000744267</v>
      </c>
      <c r="F1475" s="56">
        <v>24</v>
      </c>
      <c r="G1475" s="54" t="s">
        <v>26</v>
      </c>
      <c r="H1475" s="54" t="s">
        <v>84</v>
      </c>
      <c r="I1475" s="54">
        <v>10</v>
      </c>
      <c r="J1475" s="57">
        <v>6232</v>
      </c>
      <c r="K1475" s="57">
        <v>6646</v>
      </c>
      <c r="L1475" s="57">
        <v>6791</v>
      </c>
      <c r="M1475" s="57">
        <v>4615</v>
      </c>
      <c r="N1475" s="57">
        <v>3082</v>
      </c>
      <c r="O1475" s="57">
        <v>2969</v>
      </c>
      <c r="P1475" s="57">
        <v>2624</v>
      </c>
      <c r="Q1475" s="57">
        <v>2605</v>
      </c>
      <c r="R1475" s="57">
        <v>2286</v>
      </c>
      <c r="S1475" s="57">
        <v>3755</v>
      </c>
      <c r="T1475" s="57">
        <v>5818</v>
      </c>
      <c r="U1475" s="57">
        <v>7407</v>
      </c>
    </row>
    <row r="1476" spans="1:21" x14ac:dyDescent="0.2">
      <c r="A1476" s="266" t="s">
        <v>172</v>
      </c>
      <c r="B1476" s="267" t="s">
        <v>172</v>
      </c>
      <c r="C1476" s="268" t="s">
        <v>172</v>
      </c>
      <c r="D1476" s="99" t="s">
        <v>87</v>
      </c>
      <c r="E1476" s="54">
        <v>5000809891</v>
      </c>
      <c r="F1476" s="56">
        <v>24</v>
      </c>
      <c r="G1476" s="54" t="s">
        <v>26</v>
      </c>
      <c r="H1476" s="54" t="s">
        <v>84</v>
      </c>
      <c r="I1476" s="54">
        <v>10</v>
      </c>
      <c r="J1476" s="57">
        <v>127</v>
      </c>
      <c r="K1476" s="57">
        <v>119</v>
      </c>
      <c r="L1476" s="57">
        <v>119</v>
      </c>
      <c r="M1476" s="57">
        <v>103</v>
      </c>
      <c r="N1476" s="57">
        <v>86</v>
      </c>
      <c r="O1476" s="57">
        <v>95</v>
      </c>
      <c r="P1476" s="57">
        <v>83</v>
      </c>
      <c r="Q1476" s="57">
        <v>80</v>
      </c>
      <c r="R1476" s="57">
        <v>84</v>
      </c>
      <c r="S1476" s="57">
        <v>93</v>
      </c>
      <c r="T1476" s="57">
        <v>127</v>
      </c>
      <c r="U1476" s="57">
        <v>104</v>
      </c>
    </row>
    <row r="1477" spans="1:21" x14ac:dyDescent="0.2">
      <c r="A1477" s="266" t="s">
        <v>172</v>
      </c>
      <c r="B1477" s="267" t="s">
        <v>172</v>
      </c>
      <c r="C1477" s="268" t="s">
        <v>172</v>
      </c>
      <c r="D1477" s="99" t="s">
        <v>87</v>
      </c>
      <c r="E1477" s="54">
        <v>5000811476</v>
      </c>
      <c r="F1477" s="56">
        <v>24</v>
      </c>
      <c r="G1477" s="54" t="s">
        <v>26</v>
      </c>
      <c r="H1477" s="54" t="s">
        <v>84</v>
      </c>
      <c r="I1477" s="54">
        <v>10</v>
      </c>
      <c r="J1477" s="57">
        <v>1726</v>
      </c>
      <c r="K1477" s="57">
        <v>1798</v>
      </c>
      <c r="L1477" s="57">
        <v>1523</v>
      </c>
      <c r="M1477" s="57">
        <v>1087</v>
      </c>
      <c r="N1477" s="57">
        <v>593</v>
      </c>
      <c r="O1477" s="57">
        <v>709</v>
      </c>
      <c r="P1477" s="57">
        <v>610</v>
      </c>
      <c r="Q1477" s="57">
        <v>638</v>
      </c>
      <c r="R1477" s="57">
        <v>605</v>
      </c>
      <c r="S1477" s="57">
        <v>860</v>
      </c>
      <c r="T1477" s="57">
        <v>1474</v>
      </c>
      <c r="U1477" s="57">
        <v>1935</v>
      </c>
    </row>
    <row r="1478" spans="1:21" x14ac:dyDescent="0.2">
      <c r="A1478" s="266" t="s">
        <v>172</v>
      </c>
      <c r="B1478" s="267" t="s">
        <v>172</v>
      </c>
      <c r="C1478" s="268" t="s">
        <v>172</v>
      </c>
      <c r="D1478" s="99" t="s">
        <v>87</v>
      </c>
      <c r="E1478" s="54">
        <v>5000937205</v>
      </c>
      <c r="F1478" s="55">
        <v>25</v>
      </c>
      <c r="G1478" s="54" t="s">
        <v>25</v>
      </c>
      <c r="H1478" s="54" t="s">
        <v>84</v>
      </c>
      <c r="I1478" s="54">
        <v>10</v>
      </c>
      <c r="J1478" s="57">
        <v>16080</v>
      </c>
      <c r="K1478" s="57">
        <v>23040</v>
      </c>
      <c r="L1478" s="57">
        <v>18240</v>
      </c>
      <c r="M1478" s="57">
        <v>14800</v>
      </c>
      <c r="N1478" s="57">
        <v>10720</v>
      </c>
      <c r="O1478" s="57">
        <v>10320</v>
      </c>
      <c r="P1478" s="57">
        <v>19600</v>
      </c>
      <c r="Q1478" s="57">
        <v>17920</v>
      </c>
      <c r="R1478" s="57">
        <v>18720</v>
      </c>
      <c r="S1478" s="57">
        <v>17360</v>
      </c>
      <c r="T1478" s="57">
        <v>17200</v>
      </c>
      <c r="U1478" s="57">
        <v>16536</v>
      </c>
    </row>
    <row r="1479" spans="1:21" x14ac:dyDescent="0.2">
      <c r="A1479" s="266" t="s">
        <v>172</v>
      </c>
      <c r="B1479" s="267" t="s">
        <v>172</v>
      </c>
      <c r="C1479" s="268" t="s">
        <v>172</v>
      </c>
      <c r="D1479" s="99" t="s">
        <v>87</v>
      </c>
      <c r="E1479" s="54">
        <v>5000948959</v>
      </c>
      <c r="F1479" s="56">
        <v>24</v>
      </c>
      <c r="G1479" s="54" t="s">
        <v>26</v>
      </c>
      <c r="H1479" s="54" t="s">
        <v>84</v>
      </c>
      <c r="I1479" s="54">
        <v>10</v>
      </c>
      <c r="J1479" s="57">
        <v>15200</v>
      </c>
      <c r="K1479" s="57">
        <v>13920</v>
      </c>
      <c r="L1479" s="57">
        <v>10800</v>
      </c>
      <c r="M1479" s="57">
        <v>6720</v>
      </c>
      <c r="N1479" s="57">
        <v>5480</v>
      </c>
      <c r="O1479" s="57">
        <v>5200</v>
      </c>
      <c r="P1479" s="57">
        <v>3160</v>
      </c>
      <c r="Q1479" s="57">
        <v>3080</v>
      </c>
      <c r="R1479" s="57">
        <v>6640</v>
      </c>
      <c r="S1479" s="57">
        <v>10360</v>
      </c>
      <c r="T1479" s="57">
        <v>19680</v>
      </c>
      <c r="U1479" s="57">
        <v>13920</v>
      </c>
    </row>
    <row r="1480" spans="1:21" x14ac:dyDescent="0.2">
      <c r="A1480" s="266" t="s">
        <v>172</v>
      </c>
      <c r="B1480" s="267" t="s">
        <v>172</v>
      </c>
      <c r="C1480" s="268" t="s">
        <v>172</v>
      </c>
      <c r="D1480" s="99" t="s">
        <v>87</v>
      </c>
      <c r="E1480" s="54">
        <v>5000994422</v>
      </c>
      <c r="F1480" s="56">
        <v>24</v>
      </c>
      <c r="G1480" s="54" t="s">
        <v>26</v>
      </c>
      <c r="H1480" s="54" t="s">
        <v>84</v>
      </c>
      <c r="I1480" s="54">
        <v>10</v>
      </c>
      <c r="J1480" s="57">
        <v>1345</v>
      </c>
      <c r="K1480" s="57">
        <v>1474</v>
      </c>
      <c r="L1480" s="57">
        <v>1340</v>
      </c>
      <c r="M1480" s="57">
        <v>1011</v>
      </c>
      <c r="N1480" s="57">
        <v>771</v>
      </c>
      <c r="O1480" s="57">
        <v>1032</v>
      </c>
      <c r="P1480" s="57">
        <v>975</v>
      </c>
      <c r="Q1480" s="57">
        <v>915</v>
      </c>
      <c r="R1480" s="57">
        <v>649</v>
      </c>
      <c r="S1480" s="57">
        <v>819</v>
      </c>
      <c r="T1480" s="57">
        <v>1208</v>
      </c>
      <c r="U1480" s="57">
        <v>1589</v>
      </c>
    </row>
    <row r="1481" spans="1:21" x14ac:dyDescent="0.2">
      <c r="A1481" s="266" t="s">
        <v>172</v>
      </c>
      <c r="B1481" s="267" t="s">
        <v>172</v>
      </c>
      <c r="C1481" s="268" t="s">
        <v>172</v>
      </c>
      <c r="D1481" s="99" t="s">
        <v>87</v>
      </c>
      <c r="E1481" s="54">
        <v>5001004988</v>
      </c>
      <c r="F1481" s="56">
        <v>24</v>
      </c>
      <c r="G1481" s="54" t="s">
        <v>26</v>
      </c>
      <c r="H1481" s="54" t="s">
        <v>84</v>
      </c>
      <c r="I1481" s="54">
        <v>10</v>
      </c>
      <c r="J1481" s="57">
        <v>691</v>
      </c>
      <c r="K1481" s="57">
        <v>614</v>
      </c>
      <c r="L1481" s="57">
        <v>569</v>
      </c>
      <c r="M1481" s="57">
        <v>464</v>
      </c>
      <c r="N1481" s="57">
        <v>415</v>
      </c>
      <c r="O1481" s="57">
        <v>427</v>
      </c>
      <c r="P1481" s="57">
        <v>412</v>
      </c>
      <c r="Q1481" s="57">
        <v>471</v>
      </c>
      <c r="R1481" s="57">
        <v>580</v>
      </c>
      <c r="S1481" s="57">
        <v>633</v>
      </c>
      <c r="T1481" s="57">
        <v>773</v>
      </c>
      <c r="U1481" s="57">
        <v>699</v>
      </c>
    </row>
    <row r="1482" spans="1:21" x14ac:dyDescent="0.2">
      <c r="A1482" s="266" t="s">
        <v>172</v>
      </c>
      <c r="B1482" s="267" t="s">
        <v>172</v>
      </c>
      <c r="C1482" s="268" t="s">
        <v>172</v>
      </c>
      <c r="D1482" s="99" t="s">
        <v>87</v>
      </c>
      <c r="E1482" s="54">
        <v>5001092504</v>
      </c>
      <c r="F1482" s="56">
        <v>24</v>
      </c>
      <c r="G1482" s="54" t="s">
        <v>26</v>
      </c>
      <c r="H1482" s="54" t="s">
        <v>84</v>
      </c>
      <c r="I1482" s="54">
        <v>10</v>
      </c>
      <c r="J1482" s="57">
        <v>1657</v>
      </c>
      <c r="K1482" s="57">
        <v>1439</v>
      </c>
      <c r="L1482" s="57">
        <v>1213</v>
      </c>
      <c r="M1482" s="57">
        <v>860</v>
      </c>
      <c r="N1482" s="57">
        <v>601</v>
      </c>
      <c r="O1482" s="57">
        <v>543</v>
      </c>
      <c r="P1482" s="57">
        <v>452</v>
      </c>
      <c r="Q1482" s="57">
        <v>491</v>
      </c>
      <c r="R1482" s="57">
        <v>544</v>
      </c>
      <c r="S1482" s="57">
        <v>939</v>
      </c>
      <c r="T1482" s="57">
        <v>2010</v>
      </c>
      <c r="U1482" s="57">
        <v>1412</v>
      </c>
    </row>
    <row r="1483" spans="1:21" x14ac:dyDescent="0.2">
      <c r="A1483" s="266" t="s">
        <v>172</v>
      </c>
      <c r="B1483" s="267" t="s">
        <v>172</v>
      </c>
      <c r="C1483" s="268" t="s">
        <v>172</v>
      </c>
      <c r="D1483" s="99" t="s">
        <v>87</v>
      </c>
      <c r="E1483" s="54">
        <v>5001194026</v>
      </c>
      <c r="F1483" s="56">
        <v>24</v>
      </c>
      <c r="G1483" s="54" t="s">
        <v>26</v>
      </c>
      <c r="H1483" s="54" t="s">
        <v>84</v>
      </c>
      <c r="I1483" s="54">
        <v>10</v>
      </c>
      <c r="J1483" s="57">
        <v>3030</v>
      </c>
      <c r="K1483" s="57">
        <v>2530</v>
      </c>
      <c r="L1483" s="57">
        <v>1920</v>
      </c>
      <c r="M1483" s="57">
        <v>2530</v>
      </c>
      <c r="N1483" s="57">
        <v>2660</v>
      </c>
      <c r="O1483" s="57">
        <v>2510</v>
      </c>
      <c r="P1483" s="57">
        <v>2510</v>
      </c>
      <c r="Q1483" s="57">
        <v>2600</v>
      </c>
      <c r="R1483" s="57">
        <v>2420</v>
      </c>
      <c r="S1483" s="57">
        <v>2650</v>
      </c>
      <c r="T1483" s="57">
        <v>2550</v>
      </c>
      <c r="U1483" s="57">
        <v>3010</v>
      </c>
    </row>
    <row r="1484" spans="1:21" x14ac:dyDescent="0.2">
      <c r="A1484" s="266" t="s">
        <v>172</v>
      </c>
      <c r="B1484" s="267" t="s">
        <v>172</v>
      </c>
      <c r="C1484" s="268" t="s">
        <v>172</v>
      </c>
      <c r="D1484" s="99" t="s">
        <v>87</v>
      </c>
      <c r="E1484" s="54">
        <v>5001201394</v>
      </c>
      <c r="F1484" s="55">
        <v>25</v>
      </c>
      <c r="G1484" s="54" t="s">
        <v>25</v>
      </c>
      <c r="H1484" s="54" t="s">
        <v>84</v>
      </c>
      <c r="I1484" s="54">
        <v>10</v>
      </c>
      <c r="J1484" s="57">
        <v>12400</v>
      </c>
      <c r="K1484" s="57">
        <v>14000</v>
      </c>
      <c r="L1484" s="57">
        <v>13040</v>
      </c>
      <c r="M1484" s="57">
        <v>10880</v>
      </c>
      <c r="N1484" s="57">
        <v>9520</v>
      </c>
      <c r="O1484" s="57">
        <v>9800</v>
      </c>
      <c r="P1484" s="57">
        <v>8880</v>
      </c>
      <c r="Q1484" s="57">
        <v>9000</v>
      </c>
      <c r="R1484" s="57">
        <v>10480</v>
      </c>
      <c r="S1484" s="57">
        <v>11440</v>
      </c>
      <c r="T1484" s="57">
        <v>15080</v>
      </c>
      <c r="U1484" s="57">
        <v>15400</v>
      </c>
    </row>
    <row r="1485" spans="1:21" x14ac:dyDescent="0.2">
      <c r="A1485" s="266" t="s">
        <v>172</v>
      </c>
      <c r="B1485" s="267" t="s">
        <v>172</v>
      </c>
      <c r="C1485" s="268" t="s">
        <v>172</v>
      </c>
      <c r="D1485" s="99" t="s">
        <v>87</v>
      </c>
      <c r="E1485" s="54">
        <v>5001277698</v>
      </c>
      <c r="F1485" s="56">
        <v>24</v>
      </c>
      <c r="G1485" s="54" t="s">
        <v>26</v>
      </c>
      <c r="H1485" s="54" t="s">
        <v>84</v>
      </c>
      <c r="I1485" s="54">
        <v>10</v>
      </c>
      <c r="J1485" s="57">
        <v>1171</v>
      </c>
      <c r="K1485" s="57">
        <v>1253</v>
      </c>
      <c r="L1485" s="57">
        <v>1192</v>
      </c>
      <c r="M1485" s="57">
        <v>964</v>
      </c>
      <c r="N1485" s="57">
        <v>820</v>
      </c>
      <c r="O1485" s="57">
        <v>1251</v>
      </c>
      <c r="P1485" s="57">
        <v>1181</v>
      </c>
      <c r="Q1485" s="57">
        <v>1237</v>
      </c>
      <c r="R1485" s="57">
        <v>1191</v>
      </c>
      <c r="S1485" s="57">
        <v>943</v>
      </c>
      <c r="T1485" s="57">
        <v>1507</v>
      </c>
      <c r="U1485" s="57">
        <v>1601</v>
      </c>
    </row>
    <row r="1486" spans="1:21" x14ac:dyDescent="0.2">
      <c r="A1486" s="266" t="s">
        <v>172</v>
      </c>
      <c r="B1486" s="267" t="s">
        <v>172</v>
      </c>
      <c r="C1486" s="268" t="s">
        <v>172</v>
      </c>
      <c r="D1486" s="99" t="s">
        <v>87</v>
      </c>
      <c r="E1486" s="54">
        <v>5001324648</v>
      </c>
      <c r="F1486" s="56">
        <v>24</v>
      </c>
      <c r="G1486" s="54" t="s">
        <v>26</v>
      </c>
      <c r="H1486" s="54" t="s">
        <v>84</v>
      </c>
      <c r="I1486" s="54">
        <v>10</v>
      </c>
      <c r="J1486" s="57">
        <v>40</v>
      </c>
      <c r="K1486" s="57">
        <v>10</v>
      </c>
      <c r="L1486" s="57">
        <v>10</v>
      </c>
      <c r="M1486" s="57"/>
      <c r="N1486" s="57">
        <v>10</v>
      </c>
      <c r="O1486" s="57"/>
      <c r="P1486" s="57">
        <v>11</v>
      </c>
      <c r="Q1486" s="57">
        <v>5</v>
      </c>
      <c r="R1486" s="57">
        <v>6</v>
      </c>
      <c r="S1486" s="57">
        <v>6</v>
      </c>
      <c r="T1486" s="57">
        <v>6</v>
      </c>
      <c r="U1486" s="57">
        <v>5</v>
      </c>
    </row>
    <row r="1487" spans="1:21" x14ac:dyDescent="0.2">
      <c r="A1487" s="266" t="s">
        <v>172</v>
      </c>
      <c r="B1487" s="267" t="s">
        <v>172</v>
      </c>
      <c r="C1487" s="268" t="s">
        <v>172</v>
      </c>
      <c r="D1487" s="99" t="s">
        <v>87</v>
      </c>
      <c r="E1487" s="54">
        <v>5001361923</v>
      </c>
      <c r="F1487" s="56">
        <v>24</v>
      </c>
      <c r="G1487" s="54" t="s">
        <v>26</v>
      </c>
      <c r="H1487" s="54" t="s">
        <v>84</v>
      </c>
      <c r="I1487" s="54">
        <v>10</v>
      </c>
      <c r="J1487" s="57">
        <v>8102</v>
      </c>
      <c r="K1487" s="57">
        <v>3189</v>
      </c>
      <c r="L1487" s="57">
        <v>7417</v>
      </c>
      <c r="M1487" s="57">
        <v>10283</v>
      </c>
      <c r="N1487" s="57">
        <v>11053</v>
      </c>
      <c r="O1487" s="57">
        <v>11728</v>
      </c>
      <c r="P1487" s="57">
        <v>11196</v>
      </c>
      <c r="Q1487" s="57">
        <v>11159</v>
      </c>
      <c r="R1487" s="57">
        <v>12804</v>
      </c>
      <c r="S1487" s="57">
        <v>4789</v>
      </c>
      <c r="T1487" s="57">
        <v>3603</v>
      </c>
      <c r="U1487" s="57">
        <v>6297</v>
      </c>
    </row>
    <row r="1488" spans="1:21" x14ac:dyDescent="0.2">
      <c r="A1488" s="266" t="s">
        <v>172</v>
      </c>
      <c r="B1488" s="267" t="s">
        <v>172</v>
      </c>
      <c r="C1488" s="268" t="s">
        <v>172</v>
      </c>
      <c r="D1488" s="99" t="s">
        <v>87</v>
      </c>
      <c r="E1488" s="54">
        <v>5001410135</v>
      </c>
      <c r="F1488" s="56">
        <v>24</v>
      </c>
      <c r="G1488" s="54" t="s">
        <v>26</v>
      </c>
      <c r="H1488" s="54" t="s">
        <v>84</v>
      </c>
      <c r="I1488" s="54">
        <v>10</v>
      </c>
      <c r="J1488" s="57">
        <v>289</v>
      </c>
      <c r="K1488" s="57">
        <v>601</v>
      </c>
      <c r="L1488" s="57">
        <v>509</v>
      </c>
      <c r="M1488" s="57">
        <v>546</v>
      </c>
      <c r="N1488" s="57">
        <v>528</v>
      </c>
      <c r="O1488" s="57">
        <v>681</v>
      </c>
      <c r="P1488" s="57">
        <v>521</v>
      </c>
      <c r="Q1488" s="57">
        <v>381</v>
      </c>
      <c r="R1488" s="57">
        <v>298</v>
      </c>
      <c r="S1488" s="57">
        <v>157</v>
      </c>
      <c r="T1488" s="57">
        <v>175</v>
      </c>
      <c r="U1488" s="57">
        <v>3476</v>
      </c>
    </row>
    <row r="1489" spans="1:21" x14ac:dyDescent="0.2">
      <c r="A1489" s="266" t="s">
        <v>172</v>
      </c>
      <c r="B1489" s="267" t="s">
        <v>172</v>
      </c>
      <c r="C1489" s="268" t="s">
        <v>172</v>
      </c>
      <c r="D1489" s="99" t="s">
        <v>87</v>
      </c>
      <c r="E1489" s="54">
        <v>5001608284</v>
      </c>
      <c r="F1489" s="56">
        <v>24</v>
      </c>
      <c r="G1489" s="54" t="s">
        <v>26</v>
      </c>
      <c r="H1489" s="54" t="s">
        <v>84</v>
      </c>
      <c r="I1489" s="54">
        <v>10</v>
      </c>
      <c r="J1489" s="57"/>
      <c r="K1489" s="57"/>
      <c r="L1489" s="57"/>
      <c r="M1489" s="57"/>
      <c r="N1489" s="57"/>
      <c r="O1489" s="57"/>
      <c r="P1489" s="57"/>
      <c r="Q1489" s="57"/>
      <c r="R1489" s="57"/>
      <c r="S1489" s="57">
        <v>0</v>
      </c>
      <c r="T1489" s="57"/>
      <c r="U1489" s="57"/>
    </row>
    <row r="1490" spans="1:21" x14ac:dyDescent="0.2">
      <c r="A1490" s="266" t="s">
        <v>172</v>
      </c>
      <c r="B1490" s="267" t="s">
        <v>172</v>
      </c>
      <c r="C1490" s="268" t="s">
        <v>172</v>
      </c>
      <c r="D1490" s="99" t="s">
        <v>87</v>
      </c>
      <c r="E1490" s="54">
        <v>5001623392</v>
      </c>
      <c r="F1490" s="55">
        <v>25</v>
      </c>
      <c r="G1490" s="54" t="s">
        <v>25</v>
      </c>
      <c r="H1490" s="54" t="s">
        <v>84</v>
      </c>
      <c r="I1490" s="54">
        <v>10</v>
      </c>
      <c r="J1490" s="57">
        <v>23680</v>
      </c>
      <c r="K1490" s="57">
        <v>22360</v>
      </c>
      <c r="L1490" s="57">
        <v>24000</v>
      </c>
      <c r="M1490" s="57">
        <v>19240</v>
      </c>
      <c r="N1490" s="57">
        <v>14520</v>
      </c>
      <c r="O1490" s="57">
        <v>14160</v>
      </c>
      <c r="P1490" s="57">
        <v>12320</v>
      </c>
      <c r="Q1490" s="57">
        <v>12440</v>
      </c>
      <c r="R1490" s="57">
        <v>15440</v>
      </c>
      <c r="S1490" s="57">
        <v>19240</v>
      </c>
      <c r="T1490" s="57">
        <v>22680</v>
      </c>
      <c r="U1490" s="57">
        <v>20760</v>
      </c>
    </row>
    <row r="1491" spans="1:21" x14ac:dyDescent="0.2">
      <c r="A1491" s="266" t="s">
        <v>172</v>
      </c>
      <c r="B1491" s="267" t="s">
        <v>172</v>
      </c>
      <c r="C1491" s="268" t="s">
        <v>172</v>
      </c>
      <c r="D1491" s="99" t="s">
        <v>87</v>
      </c>
      <c r="E1491" s="54">
        <v>5001630856</v>
      </c>
      <c r="F1491" s="55">
        <v>25</v>
      </c>
      <c r="G1491" s="54" t="s">
        <v>25</v>
      </c>
      <c r="H1491" s="54" t="s">
        <v>84</v>
      </c>
      <c r="I1491" s="54">
        <v>10</v>
      </c>
      <c r="J1491" s="57">
        <v>117280</v>
      </c>
      <c r="K1491" s="57">
        <v>115760</v>
      </c>
      <c r="L1491" s="57">
        <v>127600</v>
      </c>
      <c r="M1491" s="57">
        <v>121680</v>
      </c>
      <c r="N1491" s="57">
        <v>115840</v>
      </c>
      <c r="O1491" s="57">
        <v>126000</v>
      </c>
      <c r="P1491" s="57">
        <v>117760</v>
      </c>
      <c r="Q1491" s="57">
        <v>118960</v>
      </c>
      <c r="R1491" s="57">
        <v>117120</v>
      </c>
      <c r="S1491" s="57">
        <v>114560</v>
      </c>
      <c r="T1491" s="57">
        <v>128320</v>
      </c>
      <c r="U1491" s="57">
        <v>106240</v>
      </c>
    </row>
    <row r="1492" spans="1:21" x14ac:dyDescent="0.2">
      <c r="A1492" s="266" t="s">
        <v>172</v>
      </c>
      <c r="B1492" s="267" t="s">
        <v>172</v>
      </c>
      <c r="C1492" s="268" t="s">
        <v>172</v>
      </c>
      <c r="D1492" s="99" t="s">
        <v>87</v>
      </c>
      <c r="E1492" s="54">
        <v>5001632020</v>
      </c>
      <c r="F1492" s="56">
        <v>24</v>
      </c>
      <c r="G1492" s="54" t="s">
        <v>26</v>
      </c>
      <c r="H1492" s="54" t="s">
        <v>84</v>
      </c>
      <c r="I1492" s="54">
        <v>10</v>
      </c>
      <c r="J1492" s="57">
        <v>6458</v>
      </c>
      <c r="K1492" s="57">
        <v>6847</v>
      </c>
      <c r="L1492" s="57">
        <v>5262</v>
      </c>
      <c r="M1492" s="57">
        <v>3080</v>
      </c>
      <c r="N1492" s="57">
        <v>2200</v>
      </c>
      <c r="O1492" s="57">
        <v>1279</v>
      </c>
      <c r="P1492" s="57">
        <v>752</v>
      </c>
      <c r="Q1492" s="57">
        <v>869</v>
      </c>
      <c r="R1492" s="57">
        <v>1471</v>
      </c>
      <c r="S1492" s="57">
        <v>3995</v>
      </c>
      <c r="T1492" s="57">
        <v>6358</v>
      </c>
      <c r="U1492" s="57">
        <v>7313</v>
      </c>
    </row>
    <row r="1493" spans="1:21" x14ac:dyDescent="0.2">
      <c r="A1493" s="266" t="s">
        <v>172</v>
      </c>
      <c r="B1493" s="267" t="s">
        <v>172</v>
      </c>
      <c r="C1493" s="268" t="s">
        <v>172</v>
      </c>
      <c r="D1493" s="99" t="s">
        <v>87</v>
      </c>
      <c r="E1493" s="54">
        <v>5001673822</v>
      </c>
      <c r="F1493" s="56">
        <v>24</v>
      </c>
      <c r="G1493" s="54" t="s">
        <v>26</v>
      </c>
      <c r="H1493" s="54" t="s">
        <v>84</v>
      </c>
      <c r="I1493" s="54">
        <v>10</v>
      </c>
      <c r="J1493" s="57">
        <v>2379</v>
      </c>
      <c r="K1493" s="57">
        <v>2195</v>
      </c>
      <c r="L1493" s="57">
        <v>3685</v>
      </c>
      <c r="M1493" s="57">
        <v>3273</v>
      </c>
      <c r="N1493" s="57">
        <v>2923</v>
      </c>
      <c r="O1493" s="57">
        <v>2776</v>
      </c>
      <c r="P1493" s="57">
        <v>3632</v>
      </c>
      <c r="Q1493" s="57">
        <v>3195</v>
      </c>
      <c r="R1493" s="57">
        <v>3068</v>
      </c>
      <c r="S1493" s="57">
        <v>2539</v>
      </c>
      <c r="T1493" s="57">
        <v>3639</v>
      </c>
      <c r="U1493" s="57">
        <v>2310</v>
      </c>
    </row>
    <row r="1494" spans="1:21" x14ac:dyDescent="0.2">
      <c r="A1494" s="266" t="s">
        <v>172</v>
      </c>
      <c r="B1494" s="267" t="s">
        <v>172</v>
      </c>
      <c r="C1494" s="268" t="s">
        <v>172</v>
      </c>
      <c r="D1494" s="99" t="s">
        <v>87</v>
      </c>
      <c r="E1494" s="54">
        <v>5001695733</v>
      </c>
      <c r="F1494" s="56">
        <v>24</v>
      </c>
      <c r="G1494" s="54" t="s">
        <v>26</v>
      </c>
      <c r="H1494" s="54" t="s">
        <v>84</v>
      </c>
      <c r="I1494" s="54">
        <v>10</v>
      </c>
      <c r="J1494" s="57">
        <v>3620</v>
      </c>
      <c r="K1494" s="57">
        <v>2340</v>
      </c>
      <c r="L1494" s="57">
        <v>2720</v>
      </c>
      <c r="M1494" s="57">
        <v>2720</v>
      </c>
      <c r="N1494" s="57">
        <v>1680</v>
      </c>
      <c r="O1494" s="57">
        <v>1830</v>
      </c>
      <c r="P1494" s="57">
        <v>3816</v>
      </c>
      <c r="Q1494" s="57">
        <v>3555</v>
      </c>
      <c r="R1494" s="57">
        <v>2418</v>
      </c>
      <c r="S1494" s="57">
        <v>3874</v>
      </c>
      <c r="T1494" s="57">
        <v>2501</v>
      </c>
      <c r="U1494" s="57">
        <v>3506</v>
      </c>
    </row>
    <row r="1495" spans="1:21" x14ac:dyDescent="0.2">
      <c r="A1495" s="266" t="s">
        <v>172</v>
      </c>
      <c r="B1495" s="267" t="s">
        <v>172</v>
      </c>
      <c r="C1495" s="268" t="s">
        <v>172</v>
      </c>
      <c r="D1495" s="99" t="s">
        <v>87</v>
      </c>
      <c r="E1495" s="54">
        <v>5001747154</v>
      </c>
      <c r="F1495" s="55">
        <v>25</v>
      </c>
      <c r="G1495" s="54" t="s">
        <v>25</v>
      </c>
      <c r="H1495" s="54" t="s">
        <v>84</v>
      </c>
      <c r="I1495" s="54">
        <v>10</v>
      </c>
      <c r="J1495" s="57">
        <v>15600</v>
      </c>
      <c r="K1495" s="57">
        <v>16000</v>
      </c>
      <c r="L1495" s="57">
        <v>16320</v>
      </c>
      <c r="M1495" s="57">
        <v>15280</v>
      </c>
      <c r="N1495" s="57">
        <v>14400</v>
      </c>
      <c r="O1495" s="57">
        <v>12400</v>
      </c>
      <c r="P1495" s="57">
        <v>12640</v>
      </c>
      <c r="Q1495" s="57">
        <v>13680</v>
      </c>
      <c r="R1495" s="57">
        <v>13360</v>
      </c>
      <c r="S1495" s="57">
        <v>13040</v>
      </c>
      <c r="T1495" s="57">
        <v>14560</v>
      </c>
      <c r="U1495" s="57">
        <v>15040</v>
      </c>
    </row>
    <row r="1496" spans="1:21" x14ac:dyDescent="0.2">
      <c r="A1496" s="266" t="s">
        <v>172</v>
      </c>
      <c r="B1496" s="267" t="s">
        <v>172</v>
      </c>
      <c r="C1496" s="268" t="s">
        <v>172</v>
      </c>
      <c r="D1496" s="99" t="s">
        <v>87</v>
      </c>
      <c r="E1496" s="54">
        <v>5001830441</v>
      </c>
      <c r="F1496" s="56">
        <v>24</v>
      </c>
      <c r="G1496" s="54" t="s">
        <v>26</v>
      </c>
      <c r="H1496" s="54" t="s">
        <v>84</v>
      </c>
      <c r="I1496" s="54">
        <v>10</v>
      </c>
      <c r="J1496" s="57">
        <v>554</v>
      </c>
      <c r="K1496" s="57">
        <v>425</v>
      </c>
      <c r="L1496" s="57">
        <v>444</v>
      </c>
      <c r="M1496" s="57">
        <v>408</v>
      </c>
      <c r="N1496" s="57">
        <v>347</v>
      </c>
      <c r="O1496" s="57">
        <v>337</v>
      </c>
      <c r="P1496" s="57">
        <v>346</v>
      </c>
      <c r="Q1496" s="57">
        <v>320</v>
      </c>
      <c r="R1496" s="57">
        <v>392</v>
      </c>
      <c r="S1496" s="57">
        <v>414</v>
      </c>
      <c r="T1496" s="57">
        <v>433</v>
      </c>
      <c r="U1496" s="57">
        <v>521</v>
      </c>
    </row>
    <row r="1497" spans="1:21" x14ac:dyDescent="0.2">
      <c r="A1497" s="266" t="s">
        <v>172</v>
      </c>
      <c r="B1497" s="267" t="s">
        <v>172</v>
      </c>
      <c r="C1497" s="268" t="s">
        <v>172</v>
      </c>
      <c r="D1497" s="99" t="s">
        <v>87</v>
      </c>
      <c r="E1497" s="54">
        <v>5001831557</v>
      </c>
      <c r="F1497" s="55">
        <v>25</v>
      </c>
      <c r="G1497" s="54" t="s">
        <v>25</v>
      </c>
      <c r="H1497" s="54" t="s">
        <v>84</v>
      </c>
      <c r="I1497" s="54">
        <v>10</v>
      </c>
      <c r="J1497" s="57">
        <v>22329.393</v>
      </c>
      <c r="K1497" s="57"/>
      <c r="L1497" s="57">
        <v>32241.026999999998</v>
      </c>
      <c r="M1497" s="57">
        <v>1126.5060000000001</v>
      </c>
      <c r="N1497" s="57">
        <v>208.66200000000001</v>
      </c>
      <c r="O1497" s="57"/>
      <c r="P1497" s="57"/>
      <c r="Q1497" s="57"/>
      <c r="R1497" s="57">
        <v>6659.0879999999997</v>
      </c>
      <c r="S1497" s="57">
        <v>33873.495000000003</v>
      </c>
      <c r="T1497" s="57"/>
      <c r="U1497" s="57">
        <v>57663.858</v>
      </c>
    </row>
    <row r="1498" spans="1:21" x14ac:dyDescent="0.2">
      <c r="A1498" s="266" t="s">
        <v>172</v>
      </c>
      <c r="B1498" s="267" t="s">
        <v>172</v>
      </c>
      <c r="C1498" s="268" t="s">
        <v>172</v>
      </c>
      <c r="D1498" s="99" t="s">
        <v>87</v>
      </c>
      <c r="E1498" s="54">
        <v>5001929656</v>
      </c>
      <c r="F1498" s="56">
        <v>24</v>
      </c>
      <c r="G1498" s="54" t="s">
        <v>26</v>
      </c>
      <c r="H1498" s="54" t="s">
        <v>84</v>
      </c>
      <c r="I1498" s="54">
        <v>10</v>
      </c>
      <c r="J1498" s="57">
        <v>4336</v>
      </c>
      <c r="K1498" s="57">
        <v>4778</v>
      </c>
      <c r="L1498" s="57">
        <v>4750</v>
      </c>
      <c r="M1498" s="57">
        <v>4041</v>
      </c>
      <c r="N1498" s="57">
        <v>3575</v>
      </c>
      <c r="O1498" s="57">
        <v>1875</v>
      </c>
      <c r="P1498" s="57">
        <v>847</v>
      </c>
      <c r="Q1498" s="57">
        <v>929</v>
      </c>
      <c r="R1498" s="57">
        <v>885</v>
      </c>
      <c r="S1498" s="57">
        <v>3157</v>
      </c>
      <c r="T1498" s="57">
        <v>4720</v>
      </c>
      <c r="U1498" s="57">
        <v>1488</v>
      </c>
    </row>
    <row r="1499" spans="1:21" x14ac:dyDescent="0.2">
      <c r="A1499" s="266" t="s">
        <v>172</v>
      </c>
      <c r="B1499" s="267" t="s">
        <v>172</v>
      </c>
      <c r="C1499" s="268" t="s">
        <v>172</v>
      </c>
      <c r="D1499" s="99" t="s">
        <v>87</v>
      </c>
      <c r="E1499" s="54">
        <v>5001929678</v>
      </c>
      <c r="F1499" s="56">
        <v>24</v>
      </c>
      <c r="G1499" s="54" t="s">
        <v>26</v>
      </c>
      <c r="H1499" s="54" t="s">
        <v>84</v>
      </c>
      <c r="I1499" s="54">
        <v>10</v>
      </c>
      <c r="J1499" s="57">
        <v>1521</v>
      </c>
      <c r="K1499" s="57">
        <v>952</v>
      </c>
      <c r="L1499" s="57">
        <v>953</v>
      </c>
      <c r="M1499" s="57">
        <v>722</v>
      </c>
      <c r="N1499" s="57">
        <v>749</v>
      </c>
      <c r="O1499" s="57">
        <v>807</v>
      </c>
      <c r="P1499" s="57">
        <v>503</v>
      </c>
      <c r="Q1499" s="57">
        <v>748</v>
      </c>
      <c r="R1499" s="57">
        <v>544</v>
      </c>
      <c r="S1499" s="57">
        <v>683</v>
      </c>
      <c r="T1499" s="57">
        <v>1119</v>
      </c>
      <c r="U1499" s="57">
        <v>986</v>
      </c>
    </row>
    <row r="1500" spans="1:21" x14ac:dyDescent="0.2">
      <c r="A1500" s="266" t="s">
        <v>172</v>
      </c>
      <c r="B1500" s="267" t="s">
        <v>172</v>
      </c>
      <c r="C1500" s="268" t="s">
        <v>172</v>
      </c>
      <c r="D1500" s="99" t="s">
        <v>87</v>
      </c>
      <c r="E1500" s="54">
        <v>5000374307</v>
      </c>
      <c r="F1500" s="56">
        <v>24</v>
      </c>
      <c r="G1500" s="54" t="s">
        <v>26</v>
      </c>
      <c r="H1500" s="54" t="s">
        <v>84</v>
      </c>
      <c r="I1500" s="54">
        <v>10</v>
      </c>
      <c r="J1500" s="57">
        <v>14867</v>
      </c>
      <c r="K1500" s="57">
        <v>12590</v>
      </c>
      <c r="L1500" s="57">
        <v>14628</v>
      </c>
      <c r="M1500" s="57">
        <v>11712</v>
      </c>
      <c r="N1500" s="57">
        <v>7955</v>
      </c>
      <c r="O1500" s="57">
        <v>5524</v>
      </c>
      <c r="P1500" s="57">
        <v>4213</v>
      </c>
      <c r="Q1500" s="57">
        <v>3617</v>
      </c>
      <c r="R1500" s="57">
        <v>3432</v>
      </c>
      <c r="S1500" s="57">
        <v>3797</v>
      </c>
      <c r="T1500" s="57">
        <v>8763</v>
      </c>
      <c r="U1500" s="57">
        <v>13783</v>
      </c>
    </row>
    <row r="1501" spans="1:21" x14ac:dyDescent="0.2">
      <c r="A1501" s="266" t="s">
        <v>172</v>
      </c>
      <c r="B1501" s="267" t="s">
        <v>172</v>
      </c>
      <c r="C1501" s="268" t="s">
        <v>172</v>
      </c>
      <c r="D1501" s="99" t="s">
        <v>87</v>
      </c>
      <c r="E1501" s="54">
        <v>5000759146</v>
      </c>
      <c r="F1501" s="56">
        <v>24</v>
      </c>
      <c r="G1501" s="54" t="s">
        <v>26</v>
      </c>
      <c r="H1501" s="54" t="s">
        <v>84</v>
      </c>
      <c r="I1501" s="54">
        <v>10</v>
      </c>
      <c r="J1501" s="57">
        <v>107</v>
      </c>
      <c r="K1501" s="57">
        <v>109</v>
      </c>
      <c r="L1501" s="57">
        <v>93</v>
      </c>
      <c r="M1501" s="57">
        <v>83</v>
      </c>
      <c r="N1501" s="57">
        <v>78</v>
      </c>
      <c r="O1501" s="57">
        <v>79</v>
      </c>
      <c r="P1501" s="57">
        <v>65</v>
      </c>
      <c r="Q1501" s="57">
        <v>70</v>
      </c>
      <c r="R1501" s="57">
        <v>85</v>
      </c>
      <c r="S1501" s="57">
        <v>90</v>
      </c>
      <c r="T1501" s="57">
        <v>109</v>
      </c>
      <c r="U1501" s="57">
        <v>138</v>
      </c>
    </row>
    <row r="1502" spans="1:21" x14ac:dyDescent="0.2">
      <c r="A1502" s="266" t="s">
        <v>172</v>
      </c>
      <c r="B1502" s="267" t="s">
        <v>172</v>
      </c>
      <c r="C1502" s="268" t="s">
        <v>172</v>
      </c>
      <c r="D1502" s="99" t="s">
        <v>87</v>
      </c>
      <c r="E1502" s="54">
        <v>5000814219</v>
      </c>
      <c r="F1502" s="56">
        <v>24</v>
      </c>
      <c r="G1502" s="54" t="s">
        <v>26</v>
      </c>
      <c r="H1502" s="54" t="s">
        <v>84</v>
      </c>
      <c r="I1502" s="54">
        <v>10</v>
      </c>
      <c r="J1502" s="57">
        <v>76</v>
      </c>
      <c r="K1502" s="57">
        <v>168</v>
      </c>
      <c r="L1502" s="57">
        <v>167</v>
      </c>
      <c r="M1502" s="57">
        <v>146</v>
      </c>
      <c r="N1502" s="57">
        <v>103</v>
      </c>
      <c r="O1502" s="57">
        <v>54</v>
      </c>
      <c r="P1502" s="57">
        <v>46</v>
      </c>
      <c r="Q1502" s="57">
        <v>48</v>
      </c>
      <c r="R1502" s="57">
        <v>58</v>
      </c>
      <c r="S1502" s="57">
        <v>61</v>
      </c>
      <c r="T1502" s="57">
        <v>70</v>
      </c>
      <c r="U1502" s="57">
        <v>73</v>
      </c>
    </row>
    <row r="1503" spans="1:21" x14ac:dyDescent="0.2">
      <c r="A1503" s="266" t="s">
        <v>172</v>
      </c>
      <c r="B1503" s="267" t="s">
        <v>172</v>
      </c>
      <c r="C1503" s="268" t="s">
        <v>172</v>
      </c>
      <c r="D1503" s="99" t="s">
        <v>87</v>
      </c>
      <c r="E1503" s="54">
        <v>5000843458</v>
      </c>
      <c r="F1503" s="55">
        <v>25</v>
      </c>
      <c r="G1503" s="54" t="s">
        <v>25</v>
      </c>
      <c r="H1503" s="54" t="s">
        <v>84</v>
      </c>
      <c r="I1503" s="54">
        <v>10</v>
      </c>
      <c r="J1503" s="57">
        <v>20920</v>
      </c>
      <c r="K1503" s="57">
        <v>14000</v>
      </c>
      <c r="L1503" s="57">
        <v>19120</v>
      </c>
      <c r="M1503" s="57">
        <v>13600</v>
      </c>
      <c r="N1503" s="57">
        <v>6480</v>
      </c>
      <c r="O1503" s="57">
        <v>3280</v>
      </c>
      <c r="P1503" s="57">
        <v>2280</v>
      </c>
      <c r="Q1503" s="57">
        <v>1960</v>
      </c>
      <c r="R1503" s="57">
        <v>2320</v>
      </c>
      <c r="S1503" s="57">
        <v>3080</v>
      </c>
      <c r="T1503" s="57">
        <v>4960</v>
      </c>
      <c r="U1503" s="57">
        <v>8880</v>
      </c>
    </row>
    <row r="1504" spans="1:21" x14ac:dyDescent="0.2">
      <c r="A1504" s="266" t="s">
        <v>172</v>
      </c>
      <c r="B1504" s="267" t="s">
        <v>172</v>
      </c>
      <c r="C1504" s="268" t="s">
        <v>172</v>
      </c>
      <c r="D1504" s="99" t="s">
        <v>87</v>
      </c>
      <c r="E1504" s="54">
        <v>5000983769</v>
      </c>
      <c r="F1504" s="56">
        <v>24</v>
      </c>
      <c r="G1504" s="54" t="s">
        <v>26</v>
      </c>
      <c r="H1504" s="54" t="s">
        <v>84</v>
      </c>
      <c r="I1504" s="54">
        <v>10</v>
      </c>
      <c r="J1504" s="57">
        <v>9</v>
      </c>
      <c r="K1504" s="57">
        <v>9</v>
      </c>
      <c r="L1504" s="57">
        <v>10</v>
      </c>
      <c r="M1504" s="57">
        <v>9</v>
      </c>
      <c r="N1504" s="57">
        <v>9</v>
      </c>
      <c r="O1504" s="57">
        <v>10</v>
      </c>
      <c r="P1504" s="57">
        <v>9</v>
      </c>
      <c r="Q1504" s="57">
        <v>10</v>
      </c>
      <c r="R1504" s="57">
        <v>10</v>
      </c>
      <c r="S1504" s="57">
        <v>9</v>
      </c>
      <c r="T1504" s="57">
        <v>10</v>
      </c>
      <c r="U1504" s="57">
        <v>10</v>
      </c>
    </row>
    <row r="1505" spans="1:21" x14ac:dyDescent="0.2">
      <c r="A1505" s="266" t="s">
        <v>172</v>
      </c>
      <c r="B1505" s="267" t="s">
        <v>172</v>
      </c>
      <c r="C1505" s="268" t="s">
        <v>172</v>
      </c>
      <c r="D1505" s="99" t="s">
        <v>87</v>
      </c>
      <c r="E1505" s="54">
        <v>5001170671</v>
      </c>
      <c r="F1505" s="56">
        <v>24</v>
      </c>
      <c r="G1505" s="54" t="s">
        <v>26</v>
      </c>
      <c r="H1505" s="54" t="s">
        <v>84</v>
      </c>
      <c r="I1505" s="54">
        <v>10</v>
      </c>
      <c r="J1505" s="57">
        <v>3219</v>
      </c>
      <c r="K1505" s="57">
        <v>4822</v>
      </c>
      <c r="L1505" s="57">
        <v>6650</v>
      </c>
      <c r="M1505" s="57">
        <v>4288</v>
      </c>
      <c r="N1505" s="57">
        <v>2782</v>
      </c>
      <c r="O1505" s="57">
        <v>385</v>
      </c>
      <c r="P1505" s="57">
        <v>84</v>
      </c>
      <c r="Q1505" s="57">
        <v>205</v>
      </c>
      <c r="R1505" s="57">
        <v>174</v>
      </c>
      <c r="S1505" s="57">
        <v>3483</v>
      </c>
      <c r="T1505" s="57">
        <v>4244</v>
      </c>
      <c r="U1505" s="57">
        <v>3767</v>
      </c>
    </row>
    <row r="1506" spans="1:21" x14ac:dyDescent="0.2">
      <c r="A1506" s="266" t="s">
        <v>172</v>
      </c>
      <c r="B1506" s="267" t="s">
        <v>172</v>
      </c>
      <c r="C1506" s="268" t="s">
        <v>172</v>
      </c>
      <c r="D1506" s="99" t="s">
        <v>87</v>
      </c>
      <c r="E1506" s="54">
        <v>5001357158</v>
      </c>
      <c r="F1506" s="55">
        <v>31</v>
      </c>
      <c r="G1506" s="54" t="s">
        <v>23</v>
      </c>
      <c r="H1506" s="54" t="s">
        <v>84</v>
      </c>
      <c r="I1506" s="54">
        <v>10</v>
      </c>
      <c r="J1506" s="57">
        <v>146400</v>
      </c>
      <c r="K1506" s="57">
        <v>170400</v>
      </c>
      <c r="L1506" s="57">
        <v>192000</v>
      </c>
      <c r="M1506" s="57">
        <v>159600</v>
      </c>
      <c r="N1506" s="57">
        <v>109200</v>
      </c>
      <c r="O1506" s="57">
        <v>91200</v>
      </c>
      <c r="P1506" s="57">
        <v>75600</v>
      </c>
      <c r="Q1506" s="57">
        <v>75600</v>
      </c>
      <c r="R1506" s="57">
        <v>88800</v>
      </c>
      <c r="S1506" s="57">
        <v>126000</v>
      </c>
      <c r="T1506" s="57">
        <v>171600</v>
      </c>
      <c r="U1506" s="57">
        <v>199200</v>
      </c>
    </row>
    <row r="1507" spans="1:21" x14ac:dyDescent="0.2">
      <c r="A1507" s="266" t="s">
        <v>172</v>
      </c>
      <c r="B1507" s="267" t="s">
        <v>172</v>
      </c>
      <c r="C1507" s="268" t="s">
        <v>172</v>
      </c>
      <c r="D1507" s="99" t="s">
        <v>87</v>
      </c>
      <c r="E1507" s="54">
        <v>5001510777</v>
      </c>
      <c r="F1507" s="56">
        <v>24</v>
      </c>
      <c r="G1507" s="54" t="s">
        <v>19</v>
      </c>
      <c r="H1507" s="54" t="s">
        <v>84</v>
      </c>
      <c r="I1507" s="54">
        <v>10</v>
      </c>
      <c r="J1507" s="57">
        <v>1</v>
      </c>
      <c r="K1507" s="57">
        <v>8</v>
      </c>
      <c r="L1507" s="57">
        <v>58</v>
      </c>
      <c r="M1507" s="57">
        <v>1</v>
      </c>
      <c r="N1507" s="57">
        <v>2</v>
      </c>
      <c r="O1507" s="57">
        <v>1</v>
      </c>
      <c r="P1507" s="57">
        <v>2</v>
      </c>
      <c r="Q1507" s="57">
        <v>14</v>
      </c>
      <c r="R1507" s="57">
        <v>1</v>
      </c>
      <c r="S1507" s="57">
        <v>1</v>
      </c>
      <c r="T1507" s="57">
        <v>77</v>
      </c>
      <c r="U1507" s="57">
        <v>2</v>
      </c>
    </row>
    <row r="1508" spans="1:21" x14ac:dyDescent="0.2">
      <c r="A1508" s="266" t="s">
        <v>172</v>
      </c>
      <c r="B1508" s="267" t="s">
        <v>172</v>
      </c>
      <c r="C1508" s="268" t="s">
        <v>172</v>
      </c>
      <c r="D1508" s="99" t="s">
        <v>87</v>
      </c>
      <c r="E1508" s="54">
        <v>5001587232</v>
      </c>
      <c r="F1508" s="56">
        <v>24</v>
      </c>
      <c r="G1508" s="54" t="s">
        <v>26</v>
      </c>
      <c r="H1508" s="54" t="s">
        <v>84</v>
      </c>
      <c r="I1508" s="54">
        <v>10</v>
      </c>
      <c r="J1508" s="57">
        <v>940</v>
      </c>
      <c r="K1508" s="57">
        <v>1122</v>
      </c>
      <c r="L1508" s="57">
        <v>1090</v>
      </c>
      <c r="M1508" s="57">
        <v>987</v>
      </c>
      <c r="N1508" s="57">
        <v>978</v>
      </c>
      <c r="O1508" s="57">
        <v>822</v>
      </c>
      <c r="P1508" s="57">
        <v>864</v>
      </c>
      <c r="Q1508" s="57">
        <v>923</v>
      </c>
      <c r="R1508" s="57">
        <v>1153</v>
      </c>
      <c r="S1508" s="57">
        <v>1329</v>
      </c>
      <c r="T1508" s="57">
        <v>975.125</v>
      </c>
      <c r="U1508" s="57">
        <v>1645.875</v>
      </c>
    </row>
    <row r="1509" spans="1:21" x14ac:dyDescent="0.2">
      <c r="A1509" s="266" t="s">
        <v>172</v>
      </c>
      <c r="B1509" s="267" t="s">
        <v>172</v>
      </c>
      <c r="C1509" s="268" t="s">
        <v>172</v>
      </c>
      <c r="D1509" s="99" t="s">
        <v>87</v>
      </c>
      <c r="E1509" s="54">
        <v>5001717854</v>
      </c>
      <c r="F1509" s="56">
        <v>24</v>
      </c>
      <c r="G1509" s="54" t="s">
        <v>26</v>
      </c>
      <c r="H1509" s="54" t="s">
        <v>84</v>
      </c>
      <c r="I1509" s="54">
        <v>10</v>
      </c>
      <c r="J1509" s="57">
        <v>11</v>
      </c>
      <c r="K1509" s="57">
        <v>11</v>
      </c>
      <c r="L1509" s="57">
        <v>10</v>
      </c>
      <c r="M1509" s="57">
        <v>11</v>
      </c>
      <c r="N1509" s="57">
        <v>10</v>
      </c>
      <c r="O1509" s="57">
        <v>12</v>
      </c>
      <c r="P1509" s="57">
        <v>10</v>
      </c>
      <c r="Q1509" s="57">
        <v>11</v>
      </c>
      <c r="R1509" s="57">
        <v>11</v>
      </c>
      <c r="S1509" s="57">
        <v>11</v>
      </c>
      <c r="T1509" s="57">
        <v>11</v>
      </c>
      <c r="U1509" s="57">
        <v>11</v>
      </c>
    </row>
    <row r="1510" spans="1:21" x14ac:dyDescent="0.2">
      <c r="A1510" s="266" t="s">
        <v>172</v>
      </c>
      <c r="B1510" s="267" t="s">
        <v>172</v>
      </c>
      <c r="C1510" s="268" t="s">
        <v>172</v>
      </c>
      <c r="D1510" s="99" t="s">
        <v>87</v>
      </c>
      <c r="E1510" s="54">
        <v>5000628790</v>
      </c>
      <c r="F1510" s="55">
        <v>26</v>
      </c>
      <c r="G1510" s="54" t="s">
        <v>24</v>
      </c>
      <c r="H1510" s="54" t="s">
        <v>84</v>
      </c>
      <c r="I1510" s="54">
        <v>10</v>
      </c>
      <c r="J1510" s="57">
        <v>201120</v>
      </c>
      <c r="K1510" s="57">
        <v>182400</v>
      </c>
      <c r="L1510" s="57">
        <v>177480</v>
      </c>
      <c r="M1510" s="57">
        <v>184200</v>
      </c>
      <c r="N1510" s="57">
        <v>197880</v>
      </c>
      <c r="O1510" s="57">
        <v>181440</v>
      </c>
      <c r="P1510" s="57">
        <v>180120</v>
      </c>
      <c r="Q1510" s="57">
        <v>205680</v>
      </c>
      <c r="R1510" s="57">
        <v>184680</v>
      </c>
      <c r="S1510" s="57">
        <v>178080</v>
      </c>
      <c r="T1510" s="57">
        <v>170400</v>
      </c>
      <c r="U1510" s="57">
        <v>183720</v>
      </c>
    </row>
    <row r="1511" spans="1:21" x14ac:dyDescent="0.2">
      <c r="A1511" s="266" t="s">
        <v>172</v>
      </c>
      <c r="B1511" s="267" t="s">
        <v>172</v>
      </c>
      <c r="C1511" s="268" t="s">
        <v>172</v>
      </c>
      <c r="D1511" s="99" t="s">
        <v>87</v>
      </c>
      <c r="E1511" s="54">
        <v>5001380623</v>
      </c>
      <c r="F1511" s="55">
        <v>25</v>
      </c>
      <c r="G1511" s="54" t="s">
        <v>25</v>
      </c>
      <c r="H1511" s="54" t="s">
        <v>84</v>
      </c>
      <c r="I1511" s="54">
        <v>10</v>
      </c>
      <c r="J1511" s="57">
        <v>57920</v>
      </c>
      <c r="K1511" s="57">
        <v>48320</v>
      </c>
      <c r="L1511" s="57">
        <v>54080</v>
      </c>
      <c r="M1511" s="57">
        <v>54880</v>
      </c>
      <c r="N1511" s="57">
        <v>51360</v>
      </c>
      <c r="O1511" s="57">
        <v>47840</v>
      </c>
      <c r="P1511" s="57">
        <v>50400</v>
      </c>
      <c r="Q1511" s="57">
        <v>54240</v>
      </c>
      <c r="R1511" s="57">
        <v>49120</v>
      </c>
      <c r="S1511" s="57">
        <v>50880</v>
      </c>
      <c r="T1511" s="57">
        <v>48320</v>
      </c>
      <c r="U1511" s="57">
        <v>51200</v>
      </c>
    </row>
    <row r="1512" spans="1:21" x14ac:dyDescent="0.2">
      <c r="A1512" s="266" t="s">
        <v>172</v>
      </c>
      <c r="B1512" s="267" t="s">
        <v>172</v>
      </c>
      <c r="C1512" s="268" t="s">
        <v>172</v>
      </c>
      <c r="D1512" s="99" t="s">
        <v>87</v>
      </c>
      <c r="E1512" s="54">
        <v>5000177245</v>
      </c>
      <c r="F1512" s="56">
        <v>24</v>
      </c>
      <c r="G1512" s="54" t="s">
        <v>26</v>
      </c>
      <c r="H1512" s="54" t="s">
        <v>84</v>
      </c>
      <c r="I1512" s="54">
        <v>10</v>
      </c>
      <c r="J1512" s="57">
        <v>2446</v>
      </c>
      <c r="K1512" s="57">
        <v>1983</v>
      </c>
      <c r="L1512" s="57">
        <v>1723</v>
      </c>
      <c r="M1512" s="57">
        <v>1620</v>
      </c>
      <c r="N1512" s="57">
        <v>1348</v>
      </c>
      <c r="O1512" s="57">
        <v>1221</v>
      </c>
      <c r="P1512" s="57">
        <v>1415</v>
      </c>
      <c r="Q1512" s="57">
        <v>1490</v>
      </c>
      <c r="R1512" s="57">
        <v>1618</v>
      </c>
      <c r="S1512" s="57">
        <v>2012</v>
      </c>
      <c r="T1512" s="57">
        <v>2132</v>
      </c>
      <c r="U1512" s="57">
        <v>2775</v>
      </c>
    </row>
    <row r="1513" spans="1:21" x14ac:dyDescent="0.2">
      <c r="A1513" s="266" t="s">
        <v>172</v>
      </c>
      <c r="B1513" s="267" t="s">
        <v>172</v>
      </c>
      <c r="C1513" s="268" t="s">
        <v>172</v>
      </c>
      <c r="D1513" s="99" t="s">
        <v>87</v>
      </c>
      <c r="E1513" s="54">
        <v>5000265283</v>
      </c>
      <c r="F1513" s="56">
        <v>24</v>
      </c>
      <c r="G1513" s="54" t="s">
        <v>26</v>
      </c>
      <c r="H1513" s="54" t="s">
        <v>84</v>
      </c>
      <c r="I1513" s="54">
        <v>10</v>
      </c>
      <c r="J1513" s="57">
        <v>1407</v>
      </c>
      <c r="K1513" s="57">
        <v>1203</v>
      </c>
      <c r="L1513" s="57">
        <v>1056</v>
      </c>
      <c r="M1513" s="57">
        <v>880</v>
      </c>
      <c r="N1513" s="57">
        <v>830</v>
      </c>
      <c r="O1513" s="57">
        <v>809</v>
      </c>
      <c r="P1513" s="57">
        <v>775</v>
      </c>
      <c r="Q1513" s="57">
        <v>729</v>
      </c>
      <c r="R1513" s="57">
        <v>928</v>
      </c>
      <c r="S1513" s="57">
        <v>1183</v>
      </c>
      <c r="T1513" s="57">
        <v>1550</v>
      </c>
      <c r="U1513" s="57">
        <v>1859</v>
      </c>
    </row>
    <row r="1514" spans="1:21" x14ac:dyDescent="0.2">
      <c r="A1514" s="266" t="s">
        <v>172</v>
      </c>
      <c r="B1514" s="267" t="s">
        <v>172</v>
      </c>
      <c r="C1514" s="268" t="s">
        <v>172</v>
      </c>
      <c r="D1514" s="99" t="s">
        <v>87</v>
      </c>
      <c r="E1514" s="54">
        <v>5000333931</v>
      </c>
      <c r="F1514" s="56">
        <v>24</v>
      </c>
      <c r="G1514" s="54" t="s">
        <v>26</v>
      </c>
      <c r="H1514" s="54" t="s">
        <v>84</v>
      </c>
      <c r="I1514" s="54">
        <v>10</v>
      </c>
      <c r="J1514" s="57">
        <v>1840</v>
      </c>
      <c r="K1514" s="57">
        <v>1640</v>
      </c>
      <c r="L1514" s="57">
        <v>1530</v>
      </c>
      <c r="M1514" s="57">
        <v>1170</v>
      </c>
      <c r="N1514" s="57">
        <v>810</v>
      </c>
      <c r="O1514" s="57">
        <v>760</v>
      </c>
      <c r="P1514" s="57">
        <v>840</v>
      </c>
      <c r="Q1514" s="57">
        <v>850</v>
      </c>
      <c r="R1514" s="57">
        <v>1010</v>
      </c>
      <c r="S1514" s="57">
        <v>1400</v>
      </c>
      <c r="T1514" s="57">
        <v>1840</v>
      </c>
      <c r="U1514" s="57">
        <v>2010</v>
      </c>
    </row>
    <row r="1515" spans="1:21" x14ac:dyDescent="0.2">
      <c r="A1515" s="266" t="s">
        <v>172</v>
      </c>
      <c r="B1515" s="267" t="s">
        <v>172</v>
      </c>
      <c r="C1515" s="268" t="s">
        <v>172</v>
      </c>
      <c r="D1515" s="99" t="s">
        <v>87</v>
      </c>
      <c r="E1515" s="54">
        <v>5000346192</v>
      </c>
      <c r="F1515" s="56">
        <v>24</v>
      </c>
      <c r="G1515" s="54" t="s">
        <v>26</v>
      </c>
      <c r="H1515" s="54" t="s">
        <v>84</v>
      </c>
      <c r="I1515" s="54">
        <v>10</v>
      </c>
      <c r="J1515" s="57">
        <v>2906</v>
      </c>
      <c r="K1515" s="57">
        <v>2542</v>
      </c>
      <c r="L1515" s="57">
        <v>2574</v>
      </c>
      <c r="M1515" s="57">
        <v>1855</v>
      </c>
      <c r="N1515" s="57">
        <v>1572</v>
      </c>
      <c r="O1515" s="57">
        <v>1557</v>
      </c>
      <c r="P1515" s="57">
        <v>1233</v>
      </c>
      <c r="Q1515" s="57">
        <v>1295</v>
      </c>
      <c r="R1515" s="57">
        <v>1671</v>
      </c>
      <c r="S1515" s="57">
        <v>1820</v>
      </c>
      <c r="T1515" s="57">
        <v>2419</v>
      </c>
      <c r="U1515" s="57">
        <v>2837</v>
      </c>
    </row>
    <row r="1516" spans="1:21" x14ac:dyDescent="0.2">
      <c r="A1516" s="266" t="s">
        <v>172</v>
      </c>
      <c r="B1516" s="267" t="s">
        <v>172</v>
      </c>
      <c r="C1516" s="268" t="s">
        <v>172</v>
      </c>
      <c r="D1516" s="99" t="s">
        <v>87</v>
      </c>
      <c r="E1516" s="54">
        <v>5000382447</v>
      </c>
      <c r="F1516" s="55">
        <v>25</v>
      </c>
      <c r="G1516" s="54" t="s">
        <v>25</v>
      </c>
      <c r="H1516" s="54" t="s">
        <v>84</v>
      </c>
      <c r="I1516" s="54">
        <v>10</v>
      </c>
      <c r="J1516" s="57">
        <v>15840</v>
      </c>
      <c r="K1516" s="57">
        <v>20400</v>
      </c>
      <c r="L1516" s="57">
        <v>17880</v>
      </c>
      <c r="M1516" s="57">
        <v>15600</v>
      </c>
      <c r="N1516" s="57">
        <v>14400</v>
      </c>
      <c r="O1516" s="57">
        <v>13680</v>
      </c>
      <c r="P1516" s="57">
        <v>12480</v>
      </c>
      <c r="Q1516" s="57">
        <v>10560</v>
      </c>
      <c r="R1516" s="57">
        <v>11760</v>
      </c>
      <c r="S1516" s="57">
        <v>11400</v>
      </c>
      <c r="T1516" s="57">
        <v>13800</v>
      </c>
      <c r="U1516" s="57">
        <v>22440</v>
      </c>
    </row>
    <row r="1517" spans="1:21" x14ac:dyDescent="0.2">
      <c r="A1517" s="266" t="s">
        <v>172</v>
      </c>
      <c r="B1517" s="267" t="s">
        <v>172</v>
      </c>
      <c r="C1517" s="268" t="s">
        <v>172</v>
      </c>
      <c r="D1517" s="99" t="s">
        <v>87</v>
      </c>
      <c r="E1517" s="54">
        <v>5000433512</v>
      </c>
      <c r="F1517" s="56">
        <v>24</v>
      </c>
      <c r="G1517" s="54" t="s">
        <v>19</v>
      </c>
      <c r="H1517" s="54" t="s">
        <v>84</v>
      </c>
      <c r="I1517" s="54">
        <v>10</v>
      </c>
      <c r="J1517" s="57">
        <v>2213</v>
      </c>
      <c r="K1517" s="57">
        <v>2028</v>
      </c>
      <c r="L1517" s="57">
        <v>1836</v>
      </c>
      <c r="M1517" s="57">
        <v>1463</v>
      </c>
      <c r="N1517" s="57">
        <v>1214</v>
      </c>
      <c r="O1517" s="57">
        <v>1181</v>
      </c>
      <c r="P1517" s="57">
        <v>1214</v>
      </c>
      <c r="Q1517" s="57">
        <v>1183</v>
      </c>
      <c r="R1517" s="57">
        <v>1433</v>
      </c>
      <c r="S1517" s="57">
        <v>1730</v>
      </c>
      <c r="T1517" s="57">
        <v>1901</v>
      </c>
      <c r="U1517" s="57">
        <v>2232</v>
      </c>
    </row>
    <row r="1518" spans="1:21" x14ac:dyDescent="0.2">
      <c r="A1518" s="266" t="s">
        <v>172</v>
      </c>
      <c r="B1518" s="267" t="s">
        <v>172</v>
      </c>
      <c r="C1518" s="268" t="s">
        <v>172</v>
      </c>
      <c r="D1518" s="99" t="s">
        <v>87</v>
      </c>
      <c r="E1518" s="54">
        <v>5000452463</v>
      </c>
      <c r="F1518" s="56">
        <v>24</v>
      </c>
      <c r="G1518" s="54" t="s">
        <v>19</v>
      </c>
      <c r="H1518" s="54" t="s">
        <v>84</v>
      </c>
      <c r="I1518" s="54">
        <v>10</v>
      </c>
      <c r="J1518" s="57">
        <v>1140</v>
      </c>
      <c r="K1518" s="57">
        <v>1050</v>
      </c>
      <c r="L1518" s="57">
        <v>1060</v>
      </c>
      <c r="M1518" s="57">
        <v>860</v>
      </c>
      <c r="N1518" s="57">
        <v>650</v>
      </c>
      <c r="O1518" s="57">
        <v>596</v>
      </c>
      <c r="P1518" s="57">
        <v>562</v>
      </c>
      <c r="Q1518" s="57">
        <v>555</v>
      </c>
      <c r="R1518" s="57">
        <v>776</v>
      </c>
      <c r="S1518" s="57">
        <v>853</v>
      </c>
      <c r="T1518" s="57">
        <v>954</v>
      </c>
      <c r="U1518" s="57">
        <v>1633</v>
      </c>
    </row>
    <row r="1519" spans="1:21" x14ac:dyDescent="0.2">
      <c r="A1519" s="266" t="s">
        <v>172</v>
      </c>
      <c r="B1519" s="267" t="s">
        <v>172</v>
      </c>
      <c r="C1519" s="268" t="s">
        <v>172</v>
      </c>
      <c r="D1519" s="99" t="s">
        <v>87</v>
      </c>
      <c r="E1519" s="54">
        <v>5000542350</v>
      </c>
      <c r="F1519" s="56">
        <v>24</v>
      </c>
      <c r="G1519" s="54" t="s">
        <v>26</v>
      </c>
      <c r="H1519" s="54" t="s">
        <v>84</v>
      </c>
      <c r="I1519" s="54">
        <v>10</v>
      </c>
      <c r="J1519" s="57">
        <v>1280</v>
      </c>
      <c r="K1519" s="57">
        <v>1760</v>
      </c>
      <c r="L1519" s="57">
        <v>1920</v>
      </c>
      <c r="M1519" s="57">
        <v>1280</v>
      </c>
      <c r="N1519" s="57">
        <v>1120</v>
      </c>
      <c r="O1519" s="57">
        <v>1120</v>
      </c>
      <c r="P1519" s="57">
        <v>800</v>
      </c>
      <c r="Q1519" s="57">
        <v>480</v>
      </c>
      <c r="R1519" s="57">
        <v>640</v>
      </c>
      <c r="S1519" s="57">
        <v>960</v>
      </c>
      <c r="T1519" s="57">
        <v>1560</v>
      </c>
      <c r="U1519" s="57">
        <v>1244.8</v>
      </c>
    </row>
    <row r="1520" spans="1:21" x14ac:dyDescent="0.2">
      <c r="A1520" s="266" t="s">
        <v>172</v>
      </c>
      <c r="B1520" s="267" t="s">
        <v>172</v>
      </c>
      <c r="C1520" s="268" t="s">
        <v>172</v>
      </c>
      <c r="D1520" s="99" t="s">
        <v>87</v>
      </c>
      <c r="E1520" s="54">
        <v>5000633813</v>
      </c>
      <c r="F1520" s="56">
        <v>24</v>
      </c>
      <c r="G1520" s="54" t="s">
        <v>26</v>
      </c>
      <c r="H1520" s="54" t="s">
        <v>84</v>
      </c>
      <c r="I1520" s="54">
        <v>10</v>
      </c>
      <c r="J1520" s="57">
        <v>1350</v>
      </c>
      <c r="K1520" s="57">
        <v>1550</v>
      </c>
      <c r="L1520" s="57">
        <v>1690</v>
      </c>
      <c r="M1520" s="57">
        <v>940</v>
      </c>
      <c r="N1520" s="57">
        <v>750</v>
      </c>
      <c r="O1520" s="57">
        <v>660</v>
      </c>
      <c r="P1520" s="57">
        <v>610</v>
      </c>
      <c r="Q1520" s="57">
        <v>640</v>
      </c>
      <c r="R1520" s="57">
        <v>880</v>
      </c>
      <c r="S1520" s="57">
        <v>1010</v>
      </c>
      <c r="T1520" s="57">
        <v>1420</v>
      </c>
      <c r="U1520" s="57">
        <v>2080</v>
      </c>
    </row>
    <row r="1521" spans="1:21" x14ac:dyDescent="0.2">
      <c r="A1521" s="266" t="s">
        <v>172</v>
      </c>
      <c r="B1521" s="267" t="s">
        <v>172</v>
      </c>
      <c r="C1521" s="268" t="s">
        <v>172</v>
      </c>
      <c r="D1521" s="99" t="s">
        <v>87</v>
      </c>
      <c r="E1521" s="54">
        <v>5000634559</v>
      </c>
      <c r="F1521" s="56">
        <v>24</v>
      </c>
      <c r="G1521" s="54" t="s">
        <v>26</v>
      </c>
      <c r="H1521" s="54" t="s">
        <v>84</v>
      </c>
      <c r="I1521" s="54">
        <v>10</v>
      </c>
      <c r="J1521" s="57">
        <v>128.94</v>
      </c>
      <c r="K1521" s="57">
        <v>461</v>
      </c>
      <c r="L1521" s="57">
        <v>399</v>
      </c>
      <c r="M1521" s="57">
        <v>345</v>
      </c>
      <c r="N1521" s="57">
        <v>258</v>
      </c>
      <c r="O1521" s="57">
        <v>254</v>
      </c>
      <c r="P1521" s="57">
        <v>242</v>
      </c>
      <c r="Q1521" s="57">
        <v>244</v>
      </c>
      <c r="R1521" s="57">
        <v>342</v>
      </c>
      <c r="S1521" s="57">
        <v>421</v>
      </c>
      <c r="T1521" s="57">
        <v>461</v>
      </c>
      <c r="U1521" s="57">
        <v>580</v>
      </c>
    </row>
    <row r="1522" spans="1:21" x14ac:dyDescent="0.2">
      <c r="A1522" s="266" t="s">
        <v>172</v>
      </c>
      <c r="B1522" s="267" t="s">
        <v>172</v>
      </c>
      <c r="C1522" s="268" t="s">
        <v>172</v>
      </c>
      <c r="D1522" s="99" t="s">
        <v>87</v>
      </c>
      <c r="E1522" s="54">
        <v>5000640527</v>
      </c>
      <c r="F1522" s="56">
        <v>24</v>
      </c>
      <c r="G1522" s="54" t="s">
        <v>26</v>
      </c>
      <c r="H1522" s="54" t="s">
        <v>84</v>
      </c>
      <c r="I1522" s="54">
        <v>10</v>
      </c>
      <c r="J1522" s="57">
        <v>4306</v>
      </c>
      <c r="K1522" s="57">
        <v>3770</v>
      </c>
      <c r="L1522" s="57">
        <v>3330</v>
      </c>
      <c r="M1522" s="57">
        <v>2978</v>
      </c>
      <c r="N1522" s="57">
        <v>2315</v>
      </c>
      <c r="O1522" s="57">
        <v>2148</v>
      </c>
      <c r="P1522" s="57">
        <v>2223</v>
      </c>
      <c r="Q1522" s="57">
        <v>2324</v>
      </c>
      <c r="R1522" s="57">
        <v>2821</v>
      </c>
      <c r="S1522" s="57">
        <v>3227</v>
      </c>
      <c r="T1522" s="57">
        <v>4268</v>
      </c>
      <c r="U1522" s="57">
        <v>4037</v>
      </c>
    </row>
    <row r="1523" spans="1:21" x14ac:dyDescent="0.2">
      <c r="A1523" s="266" t="s">
        <v>172</v>
      </c>
      <c r="B1523" s="267" t="s">
        <v>172</v>
      </c>
      <c r="C1523" s="268" t="s">
        <v>172</v>
      </c>
      <c r="D1523" s="99" t="s">
        <v>87</v>
      </c>
      <c r="E1523" s="54">
        <v>5000699194</v>
      </c>
      <c r="F1523" s="56">
        <v>24</v>
      </c>
      <c r="G1523" s="54" t="s">
        <v>26</v>
      </c>
      <c r="H1523" s="54" t="s">
        <v>84</v>
      </c>
      <c r="I1523" s="54">
        <v>10</v>
      </c>
      <c r="J1523" s="57">
        <v>1638</v>
      </c>
      <c r="K1523" s="57">
        <v>1695</v>
      </c>
      <c r="L1523" s="57">
        <v>1365</v>
      </c>
      <c r="M1523" s="57">
        <v>1048</v>
      </c>
      <c r="N1523" s="57">
        <v>931</v>
      </c>
      <c r="O1523" s="57">
        <v>952</v>
      </c>
      <c r="P1523" s="57">
        <v>889</v>
      </c>
      <c r="Q1523" s="57">
        <v>924</v>
      </c>
      <c r="R1523" s="57">
        <v>964</v>
      </c>
      <c r="S1523" s="57">
        <v>1000</v>
      </c>
      <c r="T1523" s="57">
        <v>1100</v>
      </c>
      <c r="U1523" s="57">
        <v>1383</v>
      </c>
    </row>
    <row r="1524" spans="1:21" x14ac:dyDescent="0.2">
      <c r="A1524" s="266" t="s">
        <v>172</v>
      </c>
      <c r="B1524" s="267" t="s">
        <v>172</v>
      </c>
      <c r="C1524" s="268" t="s">
        <v>172</v>
      </c>
      <c r="D1524" s="99" t="s">
        <v>87</v>
      </c>
      <c r="E1524" s="54">
        <v>5000802734</v>
      </c>
      <c r="F1524" s="56">
        <v>24</v>
      </c>
      <c r="G1524" s="54" t="s">
        <v>26</v>
      </c>
      <c r="H1524" s="54" t="s">
        <v>84</v>
      </c>
      <c r="I1524" s="54">
        <v>10</v>
      </c>
      <c r="J1524" s="57">
        <v>1523</v>
      </c>
      <c r="K1524" s="57">
        <v>1563</v>
      </c>
      <c r="L1524" s="57">
        <v>1129</v>
      </c>
      <c r="M1524" s="57">
        <v>945</v>
      </c>
      <c r="N1524" s="57">
        <v>714</v>
      </c>
      <c r="O1524" s="57">
        <v>511</v>
      </c>
      <c r="P1524" s="57">
        <v>392</v>
      </c>
      <c r="Q1524" s="57">
        <v>436</v>
      </c>
      <c r="R1524" s="57">
        <v>617</v>
      </c>
      <c r="S1524" s="57">
        <v>868</v>
      </c>
      <c r="T1524" s="57">
        <v>798</v>
      </c>
      <c r="U1524" s="57">
        <v>1325</v>
      </c>
    </row>
    <row r="1525" spans="1:21" x14ac:dyDescent="0.2">
      <c r="A1525" s="266" t="s">
        <v>172</v>
      </c>
      <c r="B1525" s="267" t="s">
        <v>172</v>
      </c>
      <c r="C1525" s="268" t="s">
        <v>172</v>
      </c>
      <c r="D1525" s="99" t="s">
        <v>87</v>
      </c>
      <c r="E1525" s="54">
        <v>5000835590</v>
      </c>
      <c r="F1525" s="56">
        <v>24</v>
      </c>
      <c r="G1525" s="54" t="s">
        <v>26</v>
      </c>
      <c r="H1525" s="54" t="s">
        <v>84</v>
      </c>
      <c r="I1525" s="54">
        <v>10</v>
      </c>
      <c r="J1525" s="57">
        <v>366</v>
      </c>
      <c r="K1525" s="57">
        <v>243</v>
      </c>
      <c r="L1525" s="57">
        <v>210</v>
      </c>
      <c r="M1525" s="57">
        <v>155</v>
      </c>
      <c r="N1525" s="57">
        <v>122</v>
      </c>
      <c r="O1525" s="57">
        <v>114</v>
      </c>
      <c r="P1525" s="57">
        <v>104</v>
      </c>
      <c r="Q1525" s="57">
        <v>109</v>
      </c>
      <c r="R1525" s="57">
        <v>135</v>
      </c>
      <c r="S1525" s="57">
        <v>162</v>
      </c>
      <c r="T1525" s="57">
        <v>197</v>
      </c>
      <c r="U1525" s="57">
        <v>251</v>
      </c>
    </row>
    <row r="1526" spans="1:21" x14ac:dyDescent="0.2">
      <c r="A1526" s="266" t="s">
        <v>172</v>
      </c>
      <c r="B1526" s="267" t="s">
        <v>172</v>
      </c>
      <c r="C1526" s="268" t="s">
        <v>172</v>
      </c>
      <c r="D1526" s="99" t="s">
        <v>87</v>
      </c>
      <c r="E1526" s="54">
        <v>5001016817</v>
      </c>
      <c r="F1526" s="56">
        <v>24</v>
      </c>
      <c r="G1526" s="54" t="s">
        <v>26</v>
      </c>
      <c r="H1526" s="54" t="s">
        <v>84</v>
      </c>
      <c r="I1526" s="54">
        <v>10</v>
      </c>
      <c r="J1526" s="57">
        <v>1966</v>
      </c>
      <c r="K1526" s="57">
        <v>1882</v>
      </c>
      <c r="L1526" s="57">
        <v>1807</v>
      </c>
      <c r="M1526" s="57">
        <v>1528</v>
      </c>
      <c r="N1526" s="57">
        <v>1041</v>
      </c>
      <c r="O1526" s="57">
        <v>1067</v>
      </c>
      <c r="P1526" s="57">
        <v>1096</v>
      </c>
      <c r="Q1526" s="57">
        <v>1052</v>
      </c>
      <c r="R1526" s="57">
        <v>1225</v>
      </c>
      <c r="S1526" s="57">
        <v>1638</v>
      </c>
      <c r="T1526" s="57">
        <v>1800</v>
      </c>
      <c r="U1526" s="57">
        <v>2177</v>
      </c>
    </row>
    <row r="1527" spans="1:21" x14ac:dyDescent="0.2">
      <c r="A1527" s="266" t="s">
        <v>172</v>
      </c>
      <c r="B1527" s="267" t="s">
        <v>172</v>
      </c>
      <c r="C1527" s="268" t="s">
        <v>172</v>
      </c>
      <c r="D1527" s="99" t="s">
        <v>87</v>
      </c>
      <c r="E1527" s="54">
        <v>5001364987</v>
      </c>
      <c r="F1527" s="56">
        <v>24</v>
      </c>
      <c r="G1527" s="54" t="s">
        <v>26</v>
      </c>
      <c r="H1527" s="54" t="s">
        <v>84</v>
      </c>
      <c r="I1527" s="54">
        <v>10</v>
      </c>
      <c r="J1527" s="57">
        <v>2120</v>
      </c>
      <c r="K1527" s="57">
        <v>1400</v>
      </c>
      <c r="L1527" s="57">
        <v>1390</v>
      </c>
      <c r="M1527" s="57">
        <v>1060</v>
      </c>
      <c r="N1527" s="57">
        <v>930</v>
      </c>
      <c r="O1527" s="57">
        <v>970</v>
      </c>
      <c r="P1527" s="57">
        <v>800</v>
      </c>
      <c r="Q1527" s="57">
        <v>770</v>
      </c>
      <c r="R1527" s="57">
        <v>1000</v>
      </c>
      <c r="S1527" s="57">
        <v>1090</v>
      </c>
      <c r="T1527" s="57">
        <v>1360</v>
      </c>
      <c r="U1527" s="57">
        <v>1900</v>
      </c>
    </row>
    <row r="1528" spans="1:21" x14ac:dyDescent="0.2">
      <c r="A1528" s="266" t="s">
        <v>172</v>
      </c>
      <c r="B1528" s="267" t="s">
        <v>172</v>
      </c>
      <c r="C1528" s="268" t="s">
        <v>172</v>
      </c>
      <c r="D1528" s="99" t="s">
        <v>87</v>
      </c>
      <c r="E1528" s="54">
        <v>5001380934</v>
      </c>
      <c r="F1528" s="56">
        <v>24</v>
      </c>
      <c r="G1528" s="54" t="s">
        <v>26</v>
      </c>
      <c r="H1528" s="54" t="s">
        <v>84</v>
      </c>
      <c r="I1528" s="54">
        <v>10</v>
      </c>
      <c r="J1528" s="57">
        <v>17320</v>
      </c>
      <c r="K1528" s="57">
        <v>14960</v>
      </c>
      <c r="L1528" s="57">
        <v>15800</v>
      </c>
      <c r="M1528" s="57">
        <v>15800</v>
      </c>
      <c r="N1528" s="57">
        <v>13200</v>
      </c>
      <c r="O1528" s="57">
        <v>12920</v>
      </c>
      <c r="P1528" s="57">
        <v>10360</v>
      </c>
      <c r="Q1528" s="57">
        <v>9680</v>
      </c>
      <c r="R1528" s="57">
        <v>10640</v>
      </c>
      <c r="S1528" s="57">
        <v>14680</v>
      </c>
      <c r="T1528" s="57">
        <v>15240</v>
      </c>
      <c r="U1528" s="57">
        <v>17920</v>
      </c>
    </row>
    <row r="1529" spans="1:21" x14ac:dyDescent="0.2">
      <c r="A1529" s="266" t="s">
        <v>172</v>
      </c>
      <c r="B1529" s="267" t="s">
        <v>172</v>
      </c>
      <c r="C1529" s="268" t="s">
        <v>172</v>
      </c>
      <c r="D1529" s="99" t="s">
        <v>87</v>
      </c>
      <c r="E1529" s="54">
        <v>5001467848</v>
      </c>
      <c r="F1529" s="56">
        <v>24</v>
      </c>
      <c r="G1529" s="54" t="s">
        <v>26</v>
      </c>
      <c r="H1529" s="54" t="s">
        <v>84</v>
      </c>
      <c r="I1529" s="54">
        <v>10</v>
      </c>
      <c r="J1529" s="57">
        <v>1741</v>
      </c>
      <c r="K1529" s="57">
        <v>1554</v>
      </c>
      <c r="L1529" s="57">
        <v>1848</v>
      </c>
      <c r="M1529" s="57">
        <v>1576</v>
      </c>
      <c r="N1529" s="57">
        <v>1425</v>
      </c>
      <c r="O1529" s="57">
        <v>1372</v>
      </c>
      <c r="P1529" s="57">
        <v>1020</v>
      </c>
      <c r="Q1529" s="57">
        <v>977</v>
      </c>
      <c r="R1529" s="57">
        <v>1330</v>
      </c>
      <c r="S1529" s="57">
        <v>1537</v>
      </c>
      <c r="T1529" s="57">
        <v>1744</v>
      </c>
      <c r="U1529" s="57">
        <v>2140</v>
      </c>
    </row>
    <row r="1530" spans="1:21" x14ac:dyDescent="0.2">
      <c r="A1530" s="266" t="s">
        <v>172</v>
      </c>
      <c r="B1530" s="267" t="s">
        <v>172</v>
      </c>
      <c r="C1530" s="268" t="s">
        <v>172</v>
      </c>
      <c r="D1530" s="99" t="s">
        <v>87</v>
      </c>
      <c r="E1530" s="54">
        <v>5001500272</v>
      </c>
      <c r="F1530" s="56">
        <v>24</v>
      </c>
      <c r="G1530" s="54" t="s">
        <v>26</v>
      </c>
      <c r="H1530" s="54" t="s">
        <v>84</v>
      </c>
      <c r="I1530" s="54">
        <v>10</v>
      </c>
      <c r="J1530" s="57">
        <v>1716</v>
      </c>
      <c r="K1530" s="57">
        <v>1547</v>
      </c>
      <c r="L1530" s="57">
        <v>1589</v>
      </c>
      <c r="M1530" s="57">
        <v>1163</v>
      </c>
      <c r="N1530" s="57">
        <v>779</v>
      </c>
      <c r="O1530" s="57">
        <v>716</v>
      </c>
      <c r="P1530" s="57">
        <v>541</v>
      </c>
      <c r="Q1530" s="57">
        <v>567</v>
      </c>
      <c r="R1530" s="57">
        <v>777</v>
      </c>
      <c r="S1530" s="57">
        <v>1018</v>
      </c>
      <c r="T1530" s="57">
        <v>1165</v>
      </c>
      <c r="U1530" s="57">
        <v>1818</v>
      </c>
    </row>
    <row r="1531" spans="1:21" x14ac:dyDescent="0.2">
      <c r="A1531" s="266" t="s">
        <v>172</v>
      </c>
      <c r="B1531" s="267" t="s">
        <v>172</v>
      </c>
      <c r="C1531" s="268" t="s">
        <v>172</v>
      </c>
      <c r="D1531" s="99" t="s">
        <v>87</v>
      </c>
      <c r="E1531" s="54">
        <v>5001838652</v>
      </c>
      <c r="F1531" s="56">
        <v>24</v>
      </c>
      <c r="G1531" s="54" t="s">
        <v>26</v>
      </c>
      <c r="H1531" s="54" t="s">
        <v>84</v>
      </c>
      <c r="I1531" s="54">
        <v>10</v>
      </c>
      <c r="J1531" s="57">
        <v>473</v>
      </c>
      <c r="K1531" s="57">
        <v>471</v>
      </c>
      <c r="L1531" s="57">
        <v>527</v>
      </c>
      <c r="M1531" s="57">
        <v>547</v>
      </c>
      <c r="N1531" s="57">
        <v>601</v>
      </c>
      <c r="O1531" s="57">
        <v>678</v>
      </c>
      <c r="P1531" s="57">
        <v>648</v>
      </c>
      <c r="Q1531" s="57">
        <v>619</v>
      </c>
      <c r="R1531" s="57">
        <v>657</v>
      </c>
      <c r="S1531" s="57">
        <v>561</v>
      </c>
      <c r="T1531" s="57">
        <v>556</v>
      </c>
      <c r="U1531" s="57">
        <v>457</v>
      </c>
    </row>
    <row r="1532" spans="1:21" x14ac:dyDescent="0.2">
      <c r="A1532" s="266" t="s">
        <v>172</v>
      </c>
      <c r="B1532" s="267" t="s">
        <v>172</v>
      </c>
      <c r="C1532" s="268" t="s">
        <v>172</v>
      </c>
      <c r="D1532" s="99" t="s">
        <v>87</v>
      </c>
      <c r="E1532" s="54">
        <v>5001841959</v>
      </c>
      <c r="F1532" s="56">
        <v>24</v>
      </c>
      <c r="G1532" s="54" t="s">
        <v>26</v>
      </c>
      <c r="H1532" s="54" t="s">
        <v>84</v>
      </c>
      <c r="I1532" s="54">
        <v>10</v>
      </c>
      <c r="J1532" s="57">
        <v>328</v>
      </c>
      <c r="K1532" s="57">
        <v>288</v>
      </c>
      <c r="L1532" s="57">
        <v>263</v>
      </c>
      <c r="M1532" s="57">
        <v>222</v>
      </c>
      <c r="N1532" s="57">
        <v>217</v>
      </c>
      <c r="O1532" s="57">
        <v>209</v>
      </c>
      <c r="P1532" s="57">
        <v>203</v>
      </c>
      <c r="Q1532" s="57">
        <v>239</v>
      </c>
      <c r="R1532" s="57">
        <v>291</v>
      </c>
      <c r="S1532" s="57">
        <v>317</v>
      </c>
      <c r="T1532" s="57">
        <v>409</v>
      </c>
      <c r="U1532" s="57">
        <v>386</v>
      </c>
    </row>
    <row r="1533" spans="1:21" x14ac:dyDescent="0.2">
      <c r="A1533" s="266" t="s">
        <v>172</v>
      </c>
      <c r="B1533" s="267" t="s">
        <v>172</v>
      </c>
      <c r="C1533" s="268" t="s">
        <v>172</v>
      </c>
      <c r="D1533" s="99" t="s">
        <v>87</v>
      </c>
      <c r="E1533" s="54">
        <v>5001949418</v>
      </c>
      <c r="F1533" s="56">
        <v>24</v>
      </c>
      <c r="G1533" s="54" t="s">
        <v>26</v>
      </c>
      <c r="H1533" s="54" t="s">
        <v>84</v>
      </c>
      <c r="I1533" s="54">
        <v>10</v>
      </c>
      <c r="J1533" s="57">
        <v>326</v>
      </c>
      <c r="K1533" s="57">
        <v>260</v>
      </c>
      <c r="L1533" s="57">
        <v>254</v>
      </c>
      <c r="M1533" s="57">
        <v>212</v>
      </c>
      <c r="N1533" s="57">
        <v>183</v>
      </c>
      <c r="O1533" s="57">
        <v>211</v>
      </c>
      <c r="P1533" s="57">
        <v>193</v>
      </c>
      <c r="Q1533" s="57">
        <v>205</v>
      </c>
      <c r="R1533" s="57">
        <v>268</v>
      </c>
      <c r="S1533" s="57">
        <v>288</v>
      </c>
      <c r="T1533" s="57">
        <v>358</v>
      </c>
      <c r="U1533" s="57">
        <v>472</v>
      </c>
    </row>
    <row r="1534" spans="1:21" x14ac:dyDescent="0.2">
      <c r="A1534" s="266" t="s">
        <v>172</v>
      </c>
      <c r="B1534" s="267" t="s">
        <v>172</v>
      </c>
      <c r="C1534" s="268" t="s">
        <v>172</v>
      </c>
      <c r="D1534" s="99" t="s">
        <v>87</v>
      </c>
      <c r="E1534" s="54">
        <v>5001970293</v>
      </c>
      <c r="F1534" s="56">
        <v>24</v>
      </c>
      <c r="G1534" s="54" t="s">
        <v>26</v>
      </c>
      <c r="H1534" s="54" t="s">
        <v>84</v>
      </c>
      <c r="I1534" s="54">
        <v>10</v>
      </c>
      <c r="J1534" s="57">
        <v>5120</v>
      </c>
      <c r="K1534" s="57">
        <v>5560</v>
      </c>
      <c r="L1534" s="57">
        <v>4400</v>
      </c>
      <c r="M1534" s="57">
        <v>3600</v>
      </c>
      <c r="N1534" s="57">
        <v>3560</v>
      </c>
      <c r="O1534" s="57">
        <v>3360</v>
      </c>
      <c r="P1534" s="57">
        <v>3760</v>
      </c>
      <c r="Q1534" s="57">
        <v>4040</v>
      </c>
      <c r="R1534" s="57">
        <v>4160</v>
      </c>
      <c r="S1534" s="57">
        <v>4480</v>
      </c>
      <c r="T1534" s="57">
        <v>4120</v>
      </c>
      <c r="U1534" s="57">
        <v>4480</v>
      </c>
    </row>
    <row r="1535" spans="1:21" x14ac:dyDescent="0.2">
      <c r="A1535" s="266" t="s">
        <v>172</v>
      </c>
      <c r="B1535" s="267" t="s">
        <v>172</v>
      </c>
      <c r="C1535" s="268" t="s">
        <v>172</v>
      </c>
      <c r="D1535" s="99" t="s">
        <v>87</v>
      </c>
      <c r="E1535" s="54">
        <v>5001239161</v>
      </c>
      <c r="F1535" s="56">
        <v>24</v>
      </c>
      <c r="G1535" s="54" t="s">
        <v>26</v>
      </c>
      <c r="H1535" s="54" t="s">
        <v>84</v>
      </c>
      <c r="I1535" s="54">
        <v>10</v>
      </c>
      <c r="J1535" s="57">
        <v>5760</v>
      </c>
      <c r="K1535" s="57">
        <v>4960</v>
      </c>
      <c r="L1535" s="57">
        <v>5400</v>
      </c>
      <c r="M1535" s="57">
        <v>5720</v>
      </c>
      <c r="N1535" s="57">
        <v>5520</v>
      </c>
      <c r="O1535" s="57">
        <v>4960</v>
      </c>
      <c r="P1535" s="57">
        <v>4440</v>
      </c>
      <c r="Q1535" s="57">
        <v>4640</v>
      </c>
      <c r="R1535" s="57">
        <v>5600</v>
      </c>
      <c r="S1535" s="57">
        <v>5680</v>
      </c>
      <c r="T1535" s="57">
        <v>7520</v>
      </c>
      <c r="U1535" s="57">
        <v>9640</v>
      </c>
    </row>
    <row r="1536" spans="1:21" x14ac:dyDescent="0.2">
      <c r="A1536" s="266" t="s">
        <v>172</v>
      </c>
      <c r="B1536" s="267" t="s">
        <v>172</v>
      </c>
      <c r="C1536" s="268" t="s">
        <v>172</v>
      </c>
      <c r="D1536" s="99" t="s">
        <v>87</v>
      </c>
      <c r="E1536" s="54">
        <v>5000112394</v>
      </c>
      <c r="F1536" s="56">
        <v>24</v>
      </c>
      <c r="G1536" s="54" t="s">
        <v>26</v>
      </c>
      <c r="H1536" s="54" t="s">
        <v>84</v>
      </c>
      <c r="I1536" s="54">
        <v>10</v>
      </c>
      <c r="J1536" s="57">
        <v>15840</v>
      </c>
      <c r="K1536" s="57">
        <v>16080</v>
      </c>
      <c r="L1536" s="57">
        <v>14640</v>
      </c>
      <c r="M1536" s="57">
        <v>12480</v>
      </c>
      <c r="N1536" s="57">
        <v>10800</v>
      </c>
      <c r="O1536" s="57">
        <v>11160</v>
      </c>
      <c r="P1536" s="57">
        <v>9960</v>
      </c>
      <c r="Q1536" s="57">
        <v>9960</v>
      </c>
      <c r="R1536" s="57">
        <v>9720</v>
      </c>
      <c r="S1536" s="57">
        <v>9840</v>
      </c>
      <c r="T1536" s="57">
        <v>10920</v>
      </c>
      <c r="U1536" s="57">
        <v>14280</v>
      </c>
    </row>
    <row r="1537" spans="1:21" x14ac:dyDescent="0.2">
      <c r="A1537" s="266" t="s">
        <v>172</v>
      </c>
      <c r="B1537" s="267" t="s">
        <v>172</v>
      </c>
      <c r="C1537" s="268" t="s">
        <v>172</v>
      </c>
      <c r="D1537" s="99" t="s">
        <v>87</v>
      </c>
      <c r="E1537" s="54">
        <v>5000197614</v>
      </c>
      <c r="F1537" s="56">
        <v>24</v>
      </c>
      <c r="G1537" s="54" t="s">
        <v>26</v>
      </c>
      <c r="H1537" s="54" t="s">
        <v>84</v>
      </c>
      <c r="I1537" s="54">
        <v>10</v>
      </c>
      <c r="J1537" s="57">
        <v>1452</v>
      </c>
      <c r="K1537" s="57">
        <v>1601</v>
      </c>
      <c r="L1537" s="57">
        <v>1401</v>
      </c>
      <c r="M1537" s="57">
        <v>1215</v>
      </c>
      <c r="N1537" s="57">
        <v>932</v>
      </c>
      <c r="O1537" s="57">
        <v>1039</v>
      </c>
      <c r="P1537" s="57">
        <v>901</v>
      </c>
      <c r="Q1537" s="57">
        <v>977</v>
      </c>
      <c r="R1537" s="57">
        <v>977</v>
      </c>
      <c r="S1537" s="57">
        <v>974</v>
      </c>
      <c r="T1537" s="57">
        <v>1115</v>
      </c>
      <c r="U1537" s="57">
        <v>1271</v>
      </c>
    </row>
    <row r="1538" spans="1:21" x14ac:dyDescent="0.2">
      <c r="A1538" s="266" t="s">
        <v>172</v>
      </c>
      <c r="B1538" s="267" t="s">
        <v>172</v>
      </c>
      <c r="C1538" s="268" t="s">
        <v>172</v>
      </c>
      <c r="D1538" s="99" t="s">
        <v>87</v>
      </c>
      <c r="E1538" s="54">
        <v>5000340877</v>
      </c>
      <c r="F1538" s="55">
        <v>25</v>
      </c>
      <c r="G1538" s="54" t="s">
        <v>25</v>
      </c>
      <c r="H1538" s="54" t="s">
        <v>84</v>
      </c>
      <c r="I1538" s="54">
        <v>10</v>
      </c>
      <c r="J1538" s="57">
        <v>74400</v>
      </c>
      <c r="K1538" s="57">
        <v>77400</v>
      </c>
      <c r="L1538" s="57">
        <v>71400</v>
      </c>
      <c r="M1538" s="57">
        <v>73500</v>
      </c>
      <c r="N1538" s="57">
        <v>68700</v>
      </c>
      <c r="O1538" s="57">
        <v>75900</v>
      </c>
      <c r="P1538" s="57">
        <v>75000</v>
      </c>
      <c r="Q1538" s="57">
        <v>82200</v>
      </c>
      <c r="R1538" s="57">
        <v>73800</v>
      </c>
      <c r="S1538" s="57">
        <v>72600</v>
      </c>
      <c r="T1538" s="57">
        <v>74400</v>
      </c>
      <c r="U1538" s="57">
        <v>71400</v>
      </c>
    </row>
    <row r="1539" spans="1:21" x14ac:dyDescent="0.2">
      <c r="A1539" s="266" t="s">
        <v>172</v>
      </c>
      <c r="B1539" s="267" t="s">
        <v>172</v>
      </c>
      <c r="C1539" s="268" t="s">
        <v>172</v>
      </c>
      <c r="D1539" s="99" t="s">
        <v>87</v>
      </c>
      <c r="E1539" s="54">
        <v>5000376991</v>
      </c>
      <c r="F1539" s="56">
        <v>24</v>
      </c>
      <c r="G1539" s="54" t="s">
        <v>26</v>
      </c>
      <c r="H1539" s="54" t="s">
        <v>84</v>
      </c>
      <c r="I1539" s="54">
        <v>10</v>
      </c>
      <c r="J1539" s="57">
        <v>440</v>
      </c>
      <c r="K1539" s="57">
        <v>382</v>
      </c>
      <c r="L1539" s="57">
        <v>358</v>
      </c>
      <c r="M1539" s="57">
        <v>291</v>
      </c>
      <c r="N1539" s="57">
        <v>245</v>
      </c>
      <c r="O1539" s="57">
        <v>241</v>
      </c>
      <c r="P1539" s="57">
        <v>224</v>
      </c>
      <c r="Q1539" s="57">
        <v>255</v>
      </c>
      <c r="R1539" s="57">
        <v>318</v>
      </c>
      <c r="S1539" s="57">
        <v>352</v>
      </c>
      <c r="T1539" s="57">
        <v>385</v>
      </c>
      <c r="U1539" s="57">
        <v>459</v>
      </c>
    </row>
    <row r="1540" spans="1:21" x14ac:dyDescent="0.2">
      <c r="A1540" s="266" t="s">
        <v>172</v>
      </c>
      <c r="B1540" s="267" t="s">
        <v>172</v>
      </c>
      <c r="C1540" s="268" t="s">
        <v>172</v>
      </c>
      <c r="D1540" s="99" t="s">
        <v>87</v>
      </c>
      <c r="E1540" s="54">
        <v>5000601447</v>
      </c>
      <c r="F1540" s="56">
        <v>24</v>
      </c>
      <c r="G1540" s="54" t="s">
        <v>26</v>
      </c>
      <c r="H1540" s="54" t="s">
        <v>84</v>
      </c>
      <c r="I1540" s="54">
        <v>10</v>
      </c>
      <c r="J1540" s="57">
        <v>14840</v>
      </c>
      <c r="K1540" s="57">
        <v>14160</v>
      </c>
      <c r="L1540" s="57">
        <v>13240</v>
      </c>
      <c r="M1540" s="57">
        <v>14040</v>
      </c>
      <c r="N1540" s="57">
        <v>12920</v>
      </c>
      <c r="O1540" s="57">
        <v>13120</v>
      </c>
      <c r="P1540" s="57">
        <v>14120</v>
      </c>
      <c r="Q1540" s="57">
        <v>13400</v>
      </c>
      <c r="R1540" s="57">
        <v>13320</v>
      </c>
      <c r="S1540" s="57">
        <v>13080</v>
      </c>
      <c r="T1540" s="57">
        <v>13480</v>
      </c>
      <c r="U1540" s="57">
        <v>14120</v>
      </c>
    </row>
    <row r="1541" spans="1:21" x14ac:dyDescent="0.2">
      <c r="A1541" s="266" t="s">
        <v>172</v>
      </c>
      <c r="B1541" s="267" t="s">
        <v>172</v>
      </c>
      <c r="C1541" s="268" t="s">
        <v>172</v>
      </c>
      <c r="D1541" s="99" t="s">
        <v>87</v>
      </c>
      <c r="E1541" s="54">
        <v>5000760446</v>
      </c>
      <c r="F1541" s="55">
        <v>25</v>
      </c>
      <c r="G1541" s="54" t="s">
        <v>25</v>
      </c>
      <c r="H1541" s="54" t="s">
        <v>84</v>
      </c>
      <c r="I1541" s="54">
        <v>10</v>
      </c>
      <c r="J1541" s="57">
        <v>100200</v>
      </c>
      <c r="K1541" s="57">
        <v>42760</v>
      </c>
      <c r="L1541" s="57">
        <v>74440</v>
      </c>
      <c r="M1541" s="57">
        <v>31040</v>
      </c>
      <c r="N1541" s="57">
        <v>2600</v>
      </c>
      <c r="O1541" s="57">
        <v>11280</v>
      </c>
      <c r="P1541" s="57">
        <v>9520</v>
      </c>
      <c r="Q1541" s="57">
        <v>2240</v>
      </c>
      <c r="R1541" s="57">
        <v>13240</v>
      </c>
      <c r="S1541" s="57">
        <v>23520</v>
      </c>
      <c r="T1541" s="57">
        <v>78760</v>
      </c>
      <c r="U1541" s="57">
        <v>65440</v>
      </c>
    </row>
    <row r="1542" spans="1:21" x14ac:dyDescent="0.2">
      <c r="A1542" s="266" t="s">
        <v>172</v>
      </c>
      <c r="B1542" s="267" t="s">
        <v>172</v>
      </c>
      <c r="C1542" s="268" t="s">
        <v>172</v>
      </c>
      <c r="D1542" s="99" t="s">
        <v>87</v>
      </c>
      <c r="E1542" s="54">
        <v>5000822792</v>
      </c>
      <c r="F1542" s="56">
        <v>24</v>
      </c>
      <c r="G1542" s="54" t="s">
        <v>26</v>
      </c>
      <c r="H1542" s="54" t="s">
        <v>84</v>
      </c>
      <c r="I1542" s="54">
        <v>10</v>
      </c>
      <c r="J1542" s="57">
        <v>12048</v>
      </c>
      <c r="K1542" s="57">
        <v>13481</v>
      </c>
      <c r="L1542" s="57">
        <v>8650</v>
      </c>
      <c r="M1542" s="57">
        <v>6630</v>
      </c>
      <c r="N1542" s="57">
        <v>2971</v>
      </c>
      <c r="O1542" s="57">
        <v>2978</v>
      </c>
      <c r="P1542" s="57">
        <v>3522</v>
      </c>
      <c r="Q1542" s="57">
        <v>4182</v>
      </c>
      <c r="R1542" s="57">
        <v>2936</v>
      </c>
      <c r="S1542" s="57">
        <v>2825</v>
      </c>
      <c r="T1542" s="57">
        <v>7433</v>
      </c>
      <c r="U1542" s="57">
        <v>4930</v>
      </c>
    </row>
    <row r="1543" spans="1:21" x14ac:dyDescent="0.2">
      <c r="A1543" s="266" t="s">
        <v>172</v>
      </c>
      <c r="B1543" s="267" t="s">
        <v>172</v>
      </c>
      <c r="C1543" s="268" t="s">
        <v>172</v>
      </c>
      <c r="D1543" s="99" t="s">
        <v>87</v>
      </c>
      <c r="E1543" s="54">
        <v>5001807080</v>
      </c>
      <c r="F1543" s="56">
        <v>24</v>
      </c>
      <c r="G1543" s="54" t="s">
        <v>21</v>
      </c>
      <c r="H1543" s="54" t="s">
        <v>84</v>
      </c>
      <c r="I1543" s="54">
        <v>10</v>
      </c>
      <c r="J1543" s="57">
        <v>120</v>
      </c>
      <c r="K1543" s="57">
        <v>120</v>
      </c>
      <c r="L1543" s="57">
        <v>80</v>
      </c>
      <c r="M1543" s="57">
        <v>120</v>
      </c>
      <c r="N1543" s="57">
        <v>80</v>
      </c>
      <c r="O1543" s="57">
        <v>120</v>
      </c>
      <c r="P1543" s="57">
        <v>120</v>
      </c>
      <c r="Q1543" s="57">
        <v>80</v>
      </c>
      <c r="R1543" s="57">
        <v>80</v>
      </c>
      <c r="S1543" s="57">
        <v>80</v>
      </c>
      <c r="T1543" s="57">
        <v>120</v>
      </c>
      <c r="U1543" s="57">
        <v>80</v>
      </c>
    </row>
    <row r="1544" spans="1:21" x14ac:dyDescent="0.2">
      <c r="A1544" s="266" t="s">
        <v>172</v>
      </c>
      <c r="B1544" s="267" t="s">
        <v>172</v>
      </c>
      <c r="C1544" s="268" t="s">
        <v>172</v>
      </c>
      <c r="D1544" s="99" t="s">
        <v>87</v>
      </c>
      <c r="E1544" s="54">
        <v>5001946299</v>
      </c>
      <c r="F1544" s="56">
        <v>24</v>
      </c>
      <c r="G1544" s="54" t="s">
        <v>26</v>
      </c>
      <c r="H1544" s="54" t="s">
        <v>84</v>
      </c>
      <c r="I1544" s="54">
        <v>10</v>
      </c>
      <c r="J1544" s="57">
        <v>7080</v>
      </c>
      <c r="K1544" s="57">
        <v>7680</v>
      </c>
      <c r="L1544" s="57">
        <v>6360</v>
      </c>
      <c r="M1544" s="57">
        <v>4880</v>
      </c>
      <c r="N1544" s="57">
        <v>3400</v>
      </c>
      <c r="O1544" s="57">
        <v>2960</v>
      </c>
      <c r="P1544" s="57">
        <v>3040</v>
      </c>
      <c r="Q1544" s="57">
        <v>4160</v>
      </c>
      <c r="R1544" s="57">
        <v>3120</v>
      </c>
      <c r="S1544" s="57">
        <v>4720</v>
      </c>
      <c r="T1544" s="57">
        <v>6400</v>
      </c>
      <c r="U1544" s="57">
        <v>7240</v>
      </c>
    </row>
    <row r="1545" spans="1:21" x14ac:dyDescent="0.2">
      <c r="A1545" s="266" t="s">
        <v>172</v>
      </c>
      <c r="B1545" s="267" t="s">
        <v>172</v>
      </c>
      <c r="C1545" s="268" t="s">
        <v>172</v>
      </c>
      <c r="D1545" s="99" t="s">
        <v>87</v>
      </c>
      <c r="E1545" s="54">
        <v>5002224709</v>
      </c>
      <c r="F1545" s="56">
        <v>24</v>
      </c>
      <c r="G1545" s="54" t="s">
        <v>26</v>
      </c>
      <c r="H1545" s="54" t="s">
        <v>84</v>
      </c>
      <c r="I1545" s="54">
        <v>10</v>
      </c>
      <c r="J1545" s="57">
        <v>7019</v>
      </c>
      <c r="K1545" s="57">
        <v>6460</v>
      </c>
      <c r="L1545" s="57">
        <v>5338</v>
      </c>
      <c r="M1545" s="57">
        <v>4704</v>
      </c>
      <c r="N1545" s="57">
        <v>3920</v>
      </c>
      <c r="O1545" s="57">
        <v>3787</v>
      </c>
      <c r="P1545" s="57">
        <v>3497</v>
      </c>
      <c r="Q1545" s="57">
        <v>4320</v>
      </c>
      <c r="R1545" s="57">
        <v>4777</v>
      </c>
      <c r="S1545" s="57">
        <v>5574</v>
      </c>
      <c r="T1545" s="57">
        <v>6376</v>
      </c>
      <c r="U1545" s="57">
        <v>6554</v>
      </c>
    </row>
    <row r="1546" spans="1:21" x14ac:dyDescent="0.2">
      <c r="A1546" s="266" t="s">
        <v>172</v>
      </c>
      <c r="B1546" s="267" t="s">
        <v>172</v>
      </c>
      <c r="C1546" s="268" t="s">
        <v>172</v>
      </c>
      <c r="D1546" s="99" t="s">
        <v>87</v>
      </c>
      <c r="E1546" s="54">
        <v>5002224724</v>
      </c>
      <c r="F1546" s="56">
        <v>24</v>
      </c>
      <c r="G1546" s="54" t="s">
        <v>26</v>
      </c>
      <c r="H1546" s="54" t="s">
        <v>84</v>
      </c>
      <c r="I1546" s="54">
        <v>10</v>
      </c>
      <c r="J1546" s="57">
        <v>8160</v>
      </c>
      <c r="K1546" s="57">
        <v>8480</v>
      </c>
      <c r="L1546" s="57">
        <v>6920</v>
      </c>
      <c r="M1546" s="57">
        <v>5400</v>
      </c>
      <c r="N1546" s="57">
        <v>4280</v>
      </c>
      <c r="O1546" s="57">
        <v>4000</v>
      </c>
      <c r="P1546" s="57">
        <v>3920</v>
      </c>
      <c r="Q1546" s="57">
        <v>4200</v>
      </c>
      <c r="R1546" s="57">
        <v>3400</v>
      </c>
      <c r="S1546" s="57">
        <v>4680</v>
      </c>
      <c r="T1546" s="57">
        <v>6600</v>
      </c>
      <c r="U1546" s="57">
        <v>7320</v>
      </c>
    </row>
    <row r="1547" spans="1:21" x14ac:dyDescent="0.2">
      <c r="A1547" s="266" t="s">
        <v>172</v>
      </c>
      <c r="B1547" s="267" t="s">
        <v>172</v>
      </c>
      <c r="C1547" s="268" t="s">
        <v>172</v>
      </c>
      <c r="D1547" s="99" t="s">
        <v>87</v>
      </c>
      <c r="E1547" s="54">
        <v>5002224727</v>
      </c>
      <c r="F1547" s="55">
        <v>25</v>
      </c>
      <c r="G1547" s="54" t="s">
        <v>25</v>
      </c>
      <c r="H1547" s="54" t="s">
        <v>84</v>
      </c>
      <c r="I1547" s="54">
        <v>10</v>
      </c>
      <c r="J1547" s="57">
        <v>7560</v>
      </c>
      <c r="K1547" s="57">
        <v>8440</v>
      </c>
      <c r="L1547" s="57">
        <v>7240</v>
      </c>
      <c r="M1547" s="57">
        <v>6240</v>
      </c>
      <c r="N1547" s="57">
        <v>4320</v>
      </c>
      <c r="O1547" s="57">
        <v>4440</v>
      </c>
      <c r="P1547" s="57">
        <v>4880</v>
      </c>
      <c r="Q1547" s="57">
        <v>5080</v>
      </c>
      <c r="R1547" s="57">
        <v>4360</v>
      </c>
      <c r="S1547" s="57">
        <v>5040</v>
      </c>
      <c r="T1547" s="57">
        <v>7800</v>
      </c>
      <c r="U1547" s="57">
        <v>10080</v>
      </c>
    </row>
    <row r="1548" spans="1:21" x14ac:dyDescent="0.2">
      <c r="A1548" s="266" t="s">
        <v>172</v>
      </c>
      <c r="B1548" s="267" t="s">
        <v>172</v>
      </c>
      <c r="C1548" s="268" t="s">
        <v>172</v>
      </c>
      <c r="D1548" s="99" t="s">
        <v>87</v>
      </c>
      <c r="E1548" s="54">
        <v>5002224728</v>
      </c>
      <c r="F1548" s="56">
        <v>24</v>
      </c>
      <c r="G1548" s="54" t="s">
        <v>26</v>
      </c>
      <c r="H1548" s="54" t="s">
        <v>84</v>
      </c>
      <c r="I1548" s="54">
        <v>10</v>
      </c>
      <c r="J1548" s="57">
        <v>4560</v>
      </c>
      <c r="K1548" s="57">
        <v>4840</v>
      </c>
      <c r="L1548" s="57">
        <v>3600</v>
      </c>
      <c r="M1548" s="57">
        <v>2760</v>
      </c>
      <c r="N1548" s="57">
        <v>1800</v>
      </c>
      <c r="O1548" s="57">
        <v>1960</v>
      </c>
      <c r="P1548" s="57">
        <v>2240</v>
      </c>
      <c r="Q1548" s="57">
        <v>2040</v>
      </c>
      <c r="R1548" s="57">
        <v>1240</v>
      </c>
      <c r="S1548" s="57">
        <v>1320</v>
      </c>
      <c r="T1548" s="57">
        <v>1840</v>
      </c>
      <c r="U1548" s="57">
        <v>1200</v>
      </c>
    </row>
    <row r="1549" spans="1:21" x14ac:dyDescent="0.2">
      <c r="A1549" s="266" t="s">
        <v>172</v>
      </c>
      <c r="B1549" s="267" t="s">
        <v>172</v>
      </c>
      <c r="C1549" s="268" t="s">
        <v>172</v>
      </c>
      <c r="D1549" s="99" t="s">
        <v>87</v>
      </c>
      <c r="E1549" s="54">
        <v>5000109580</v>
      </c>
      <c r="F1549" s="55">
        <v>25</v>
      </c>
      <c r="G1549" s="54" t="s">
        <v>25</v>
      </c>
      <c r="H1549" s="54" t="s">
        <v>84</v>
      </c>
      <c r="I1549" s="54">
        <v>10</v>
      </c>
      <c r="J1549" s="57">
        <v>19600</v>
      </c>
      <c r="K1549" s="57">
        <v>16200</v>
      </c>
      <c r="L1549" s="57">
        <v>16480</v>
      </c>
      <c r="M1549" s="57">
        <v>19080</v>
      </c>
      <c r="N1549" s="57">
        <v>20560</v>
      </c>
      <c r="O1549" s="57">
        <v>20880</v>
      </c>
      <c r="P1549" s="57">
        <v>24440</v>
      </c>
      <c r="Q1549" s="57">
        <v>24640</v>
      </c>
      <c r="R1549" s="57">
        <v>19800</v>
      </c>
      <c r="S1549" s="57">
        <v>21920</v>
      </c>
      <c r="T1549" s="57">
        <v>19920</v>
      </c>
      <c r="U1549" s="57">
        <v>20560</v>
      </c>
    </row>
    <row r="1550" spans="1:21" x14ac:dyDescent="0.2">
      <c r="A1550" s="266" t="s">
        <v>172</v>
      </c>
      <c r="B1550" s="267" t="s">
        <v>172</v>
      </c>
      <c r="C1550" s="268" t="s">
        <v>172</v>
      </c>
      <c r="D1550" s="99" t="s">
        <v>87</v>
      </c>
      <c r="E1550" s="54">
        <v>5000152095</v>
      </c>
      <c r="F1550" s="56">
        <v>24</v>
      </c>
      <c r="G1550" s="54" t="s">
        <v>26</v>
      </c>
      <c r="H1550" s="54" t="s">
        <v>84</v>
      </c>
      <c r="I1550" s="54">
        <v>10</v>
      </c>
      <c r="J1550" s="57">
        <v>381</v>
      </c>
      <c r="K1550" s="57">
        <v>397</v>
      </c>
      <c r="L1550" s="57">
        <v>363</v>
      </c>
      <c r="M1550" s="57">
        <v>356</v>
      </c>
      <c r="N1550" s="57">
        <v>353</v>
      </c>
      <c r="O1550" s="57">
        <v>342</v>
      </c>
      <c r="P1550" s="57">
        <v>269</v>
      </c>
      <c r="Q1550" s="57">
        <v>288</v>
      </c>
      <c r="R1550" s="57">
        <v>324</v>
      </c>
      <c r="S1550" s="57">
        <v>353</v>
      </c>
      <c r="T1550" s="57">
        <v>406</v>
      </c>
      <c r="U1550" s="57">
        <v>395</v>
      </c>
    </row>
    <row r="1551" spans="1:21" x14ac:dyDescent="0.2">
      <c r="A1551" s="266" t="s">
        <v>172</v>
      </c>
      <c r="B1551" s="267" t="s">
        <v>172</v>
      </c>
      <c r="C1551" s="268" t="s">
        <v>172</v>
      </c>
      <c r="D1551" s="99" t="s">
        <v>87</v>
      </c>
      <c r="E1551" s="54">
        <v>5000226312</v>
      </c>
      <c r="F1551" s="55">
        <v>26</v>
      </c>
      <c r="G1551" s="54" t="s">
        <v>24</v>
      </c>
      <c r="H1551" s="54" t="s">
        <v>84</v>
      </c>
      <c r="I1551" s="54">
        <v>10</v>
      </c>
      <c r="J1551" s="57">
        <v>325800</v>
      </c>
      <c r="K1551" s="57">
        <v>315900</v>
      </c>
      <c r="L1551" s="57">
        <v>337200</v>
      </c>
      <c r="M1551" s="57">
        <v>342600</v>
      </c>
      <c r="N1551" s="57">
        <v>345000</v>
      </c>
      <c r="O1551" s="57">
        <v>395100</v>
      </c>
      <c r="P1551" s="57">
        <v>389700</v>
      </c>
      <c r="Q1551" s="57">
        <v>400800</v>
      </c>
      <c r="R1551" s="57">
        <v>387000</v>
      </c>
      <c r="S1551" s="57">
        <v>322800</v>
      </c>
      <c r="T1551" s="57">
        <v>313500</v>
      </c>
      <c r="U1551" s="57">
        <v>333600</v>
      </c>
    </row>
    <row r="1552" spans="1:21" x14ac:dyDescent="0.2">
      <c r="A1552" s="266" t="s">
        <v>172</v>
      </c>
      <c r="B1552" s="267" t="s">
        <v>172</v>
      </c>
      <c r="C1552" s="268" t="s">
        <v>172</v>
      </c>
      <c r="D1552" s="99" t="s">
        <v>87</v>
      </c>
      <c r="E1552" s="54">
        <v>5000231831</v>
      </c>
      <c r="F1552" s="56">
        <v>24</v>
      </c>
      <c r="G1552" s="54" t="s">
        <v>26</v>
      </c>
      <c r="H1552" s="54" t="s">
        <v>84</v>
      </c>
      <c r="I1552" s="54">
        <v>10</v>
      </c>
      <c r="J1552" s="57"/>
      <c r="K1552" s="57"/>
      <c r="L1552" s="57">
        <v>160</v>
      </c>
      <c r="M1552" s="57"/>
      <c r="N1552" s="57"/>
      <c r="O1552" s="57"/>
      <c r="P1552" s="57"/>
      <c r="Q1552" s="57">
        <v>40</v>
      </c>
      <c r="R1552" s="57"/>
      <c r="S1552" s="57">
        <v>40</v>
      </c>
      <c r="T1552" s="57">
        <v>400</v>
      </c>
      <c r="U1552" s="57">
        <v>40</v>
      </c>
    </row>
    <row r="1553" spans="1:21" x14ac:dyDescent="0.2">
      <c r="A1553" s="266" t="s">
        <v>172</v>
      </c>
      <c r="B1553" s="267" t="s">
        <v>172</v>
      </c>
      <c r="C1553" s="268" t="s">
        <v>172</v>
      </c>
      <c r="D1553" s="99" t="s">
        <v>87</v>
      </c>
      <c r="E1553" s="54">
        <v>5000317521</v>
      </c>
      <c r="F1553" s="56">
        <v>24</v>
      </c>
      <c r="G1553" s="54" t="s">
        <v>26</v>
      </c>
      <c r="H1553" s="54" t="s">
        <v>84</v>
      </c>
      <c r="I1553" s="54">
        <v>10</v>
      </c>
      <c r="J1553" s="57">
        <v>13600</v>
      </c>
      <c r="K1553" s="57">
        <v>14080</v>
      </c>
      <c r="L1553" s="57">
        <v>14080</v>
      </c>
      <c r="M1553" s="57">
        <v>13760</v>
      </c>
      <c r="N1553" s="57">
        <v>15360</v>
      </c>
      <c r="O1553" s="57">
        <v>16160</v>
      </c>
      <c r="P1553" s="57">
        <v>18240</v>
      </c>
      <c r="Q1553" s="57">
        <v>20160</v>
      </c>
      <c r="R1553" s="57">
        <v>19040</v>
      </c>
      <c r="S1553" s="57">
        <v>16320</v>
      </c>
      <c r="T1553" s="57">
        <v>18400</v>
      </c>
      <c r="U1553" s="57">
        <v>14560</v>
      </c>
    </row>
    <row r="1554" spans="1:21" x14ac:dyDescent="0.2">
      <c r="A1554" s="266" t="s">
        <v>172</v>
      </c>
      <c r="B1554" s="267" t="s">
        <v>172</v>
      </c>
      <c r="C1554" s="268" t="s">
        <v>172</v>
      </c>
      <c r="D1554" s="99" t="s">
        <v>87</v>
      </c>
      <c r="E1554" s="54">
        <v>5000321442</v>
      </c>
      <c r="F1554" s="56">
        <v>24</v>
      </c>
      <c r="G1554" s="54" t="s">
        <v>26</v>
      </c>
      <c r="H1554" s="54" t="s">
        <v>84</v>
      </c>
      <c r="I1554" s="54">
        <v>10</v>
      </c>
      <c r="J1554" s="57">
        <v>3280</v>
      </c>
      <c r="K1554" s="57">
        <v>3200</v>
      </c>
      <c r="L1554" s="57">
        <v>3160</v>
      </c>
      <c r="M1554" s="57">
        <v>3040</v>
      </c>
      <c r="N1554" s="57">
        <v>3480</v>
      </c>
      <c r="O1554" s="57">
        <v>3640</v>
      </c>
      <c r="P1554" s="57">
        <v>5600</v>
      </c>
      <c r="Q1554" s="57">
        <v>5720</v>
      </c>
      <c r="R1554" s="57">
        <v>5040</v>
      </c>
      <c r="S1554" s="57">
        <v>3360</v>
      </c>
      <c r="T1554" s="57">
        <v>2560</v>
      </c>
      <c r="U1554" s="57">
        <v>1960</v>
      </c>
    </row>
    <row r="1555" spans="1:21" x14ac:dyDescent="0.2">
      <c r="A1555" s="266" t="s">
        <v>172</v>
      </c>
      <c r="B1555" s="267" t="s">
        <v>172</v>
      </c>
      <c r="C1555" s="268" t="s">
        <v>172</v>
      </c>
      <c r="D1555" s="99" t="s">
        <v>87</v>
      </c>
      <c r="E1555" s="54">
        <v>5000348331</v>
      </c>
      <c r="F1555" s="56">
        <v>24</v>
      </c>
      <c r="G1555" s="54" t="s">
        <v>26</v>
      </c>
      <c r="H1555" s="54" t="s">
        <v>84</v>
      </c>
      <c r="I1555" s="54">
        <v>10</v>
      </c>
      <c r="J1555" s="57">
        <v>4513</v>
      </c>
      <c r="K1555" s="57">
        <v>4548</v>
      </c>
      <c r="L1555" s="57">
        <v>4509</v>
      </c>
      <c r="M1555" s="57">
        <v>4390</v>
      </c>
      <c r="N1555" s="57">
        <v>4725</v>
      </c>
      <c r="O1555" s="57">
        <v>4240</v>
      </c>
      <c r="P1555" s="57">
        <v>4891</v>
      </c>
      <c r="Q1555" s="57">
        <v>5102</v>
      </c>
      <c r="R1555" s="57">
        <v>4804</v>
      </c>
      <c r="S1555" s="57">
        <v>4325</v>
      </c>
      <c r="T1555" s="57">
        <v>5092</v>
      </c>
      <c r="U1555" s="57">
        <v>4220</v>
      </c>
    </row>
    <row r="1556" spans="1:21" x14ac:dyDescent="0.2">
      <c r="A1556" s="266" t="s">
        <v>172</v>
      </c>
      <c r="B1556" s="267" t="s">
        <v>172</v>
      </c>
      <c r="C1556" s="268" t="s">
        <v>172</v>
      </c>
      <c r="D1556" s="99" t="s">
        <v>87</v>
      </c>
      <c r="E1556" s="54">
        <v>5000896861</v>
      </c>
      <c r="F1556" s="55">
        <v>25</v>
      </c>
      <c r="G1556" s="54" t="s">
        <v>25</v>
      </c>
      <c r="H1556" s="54" t="s">
        <v>84</v>
      </c>
      <c r="I1556" s="54">
        <v>10</v>
      </c>
      <c r="J1556" s="57">
        <v>24160</v>
      </c>
      <c r="K1556" s="57">
        <v>27200</v>
      </c>
      <c r="L1556" s="57">
        <v>23760</v>
      </c>
      <c r="M1556" s="57">
        <v>23840</v>
      </c>
      <c r="N1556" s="57">
        <v>25480</v>
      </c>
      <c r="O1556" s="57">
        <v>27840</v>
      </c>
      <c r="P1556" s="57">
        <v>28880</v>
      </c>
      <c r="Q1556" s="57">
        <v>30960</v>
      </c>
      <c r="R1556" s="57">
        <v>31800</v>
      </c>
      <c r="S1556" s="57">
        <v>27120</v>
      </c>
      <c r="T1556" s="57">
        <v>26560</v>
      </c>
      <c r="U1556" s="57">
        <v>25560</v>
      </c>
    </row>
    <row r="1557" spans="1:21" x14ac:dyDescent="0.2">
      <c r="A1557" s="266" t="s">
        <v>172</v>
      </c>
      <c r="B1557" s="267" t="s">
        <v>172</v>
      </c>
      <c r="C1557" s="268" t="s">
        <v>172</v>
      </c>
      <c r="D1557" s="99" t="s">
        <v>87</v>
      </c>
      <c r="E1557" s="54">
        <v>5000992693</v>
      </c>
      <c r="F1557" s="55">
        <v>25</v>
      </c>
      <c r="G1557" s="54" t="s">
        <v>25</v>
      </c>
      <c r="H1557" s="54" t="s">
        <v>84</v>
      </c>
      <c r="I1557" s="54">
        <v>10</v>
      </c>
      <c r="J1557" s="57">
        <v>19840</v>
      </c>
      <c r="K1557" s="57">
        <v>20560</v>
      </c>
      <c r="L1557" s="57">
        <v>20560</v>
      </c>
      <c r="M1557" s="57">
        <v>19440</v>
      </c>
      <c r="N1557" s="57">
        <v>19600</v>
      </c>
      <c r="O1557" s="57">
        <v>18960</v>
      </c>
      <c r="P1557" s="57">
        <v>26000</v>
      </c>
      <c r="Q1557" s="57">
        <v>28800</v>
      </c>
      <c r="R1557" s="57">
        <v>27920</v>
      </c>
      <c r="S1557" s="57">
        <v>22720</v>
      </c>
      <c r="T1557" s="57">
        <v>19120</v>
      </c>
      <c r="U1557" s="57">
        <v>20720</v>
      </c>
    </row>
    <row r="1558" spans="1:21" x14ac:dyDescent="0.2">
      <c r="A1558" s="266" t="s">
        <v>172</v>
      </c>
      <c r="B1558" s="267" t="s">
        <v>172</v>
      </c>
      <c r="C1558" s="268" t="s">
        <v>172</v>
      </c>
      <c r="D1558" s="99" t="s">
        <v>87</v>
      </c>
      <c r="E1558" s="54">
        <v>5001409012</v>
      </c>
      <c r="F1558" s="55">
        <v>25</v>
      </c>
      <c r="G1558" s="54" t="s">
        <v>25</v>
      </c>
      <c r="H1558" s="54" t="s">
        <v>84</v>
      </c>
      <c r="I1558" s="54">
        <v>10</v>
      </c>
      <c r="J1558" s="57">
        <v>57480</v>
      </c>
      <c r="K1558" s="57">
        <v>55320</v>
      </c>
      <c r="L1558" s="57">
        <v>61440</v>
      </c>
      <c r="M1558" s="57">
        <v>61080</v>
      </c>
      <c r="N1558" s="57">
        <v>58320</v>
      </c>
      <c r="O1558" s="57">
        <v>67080</v>
      </c>
      <c r="P1558" s="57">
        <v>67160</v>
      </c>
      <c r="Q1558" s="57">
        <v>69240</v>
      </c>
      <c r="R1558" s="57">
        <v>68240</v>
      </c>
      <c r="S1558" s="57">
        <v>63360</v>
      </c>
      <c r="T1558" s="57">
        <v>62160</v>
      </c>
      <c r="U1558" s="57">
        <v>66320</v>
      </c>
    </row>
    <row r="1559" spans="1:21" x14ac:dyDescent="0.2">
      <c r="A1559" s="266" t="s">
        <v>172</v>
      </c>
      <c r="B1559" s="267" t="s">
        <v>172</v>
      </c>
      <c r="C1559" s="268" t="s">
        <v>172</v>
      </c>
      <c r="D1559" s="99" t="s">
        <v>87</v>
      </c>
      <c r="E1559" s="54">
        <v>5002105422</v>
      </c>
      <c r="F1559" s="55">
        <v>25</v>
      </c>
      <c r="G1559" s="54" t="s">
        <v>25</v>
      </c>
      <c r="H1559" s="54" t="s">
        <v>84</v>
      </c>
      <c r="I1559" s="54">
        <v>10</v>
      </c>
      <c r="J1559" s="57">
        <v>23360</v>
      </c>
      <c r="K1559" s="57">
        <v>21400</v>
      </c>
      <c r="L1559" s="57">
        <v>20600</v>
      </c>
      <c r="M1559" s="57">
        <v>21760</v>
      </c>
      <c r="N1559" s="57">
        <v>24720</v>
      </c>
      <c r="O1559" s="57">
        <v>29280</v>
      </c>
      <c r="P1559" s="57">
        <v>31000</v>
      </c>
      <c r="Q1559" s="57">
        <v>32760</v>
      </c>
      <c r="R1559" s="57">
        <v>28760</v>
      </c>
      <c r="S1559" s="57">
        <v>27000</v>
      </c>
      <c r="T1559" s="57">
        <v>20560</v>
      </c>
      <c r="U1559" s="57">
        <v>19720</v>
      </c>
    </row>
    <row r="1560" spans="1:21" x14ac:dyDescent="0.2">
      <c r="A1560" s="266" t="s">
        <v>172</v>
      </c>
      <c r="B1560" s="267" t="s">
        <v>172</v>
      </c>
      <c r="C1560" s="268" t="s">
        <v>172</v>
      </c>
      <c r="D1560" s="99" t="s">
        <v>87</v>
      </c>
      <c r="E1560" s="54">
        <v>5001905496</v>
      </c>
      <c r="F1560" s="55">
        <v>31</v>
      </c>
      <c r="G1560" s="54" t="s">
        <v>23</v>
      </c>
      <c r="H1560" s="54" t="s">
        <v>84</v>
      </c>
      <c r="I1560" s="54">
        <v>10</v>
      </c>
      <c r="J1560" s="57">
        <v>242400</v>
      </c>
      <c r="K1560" s="57">
        <v>232800</v>
      </c>
      <c r="L1560" s="57">
        <v>237600</v>
      </c>
      <c r="M1560" s="57">
        <v>235200</v>
      </c>
      <c r="N1560" s="57">
        <v>211200</v>
      </c>
      <c r="O1560" s="57">
        <v>237600</v>
      </c>
      <c r="P1560" s="57">
        <v>237600</v>
      </c>
      <c r="Q1560" s="57">
        <v>249600</v>
      </c>
      <c r="R1560" s="57">
        <v>288000</v>
      </c>
      <c r="S1560" s="57">
        <v>297600</v>
      </c>
      <c r="T1560" s="57">
        <v>292800</v>
      </c>
      <c r="U1560" s="57">
        <v>309600</v>
      </c>
    </row>
    <row r="1561" spans="1:21" x14ac:dyDescent="0.2">
      <c r="A1561" s="266" t="s">
        <v>172</v>
      </c>
      <c r="B1561" s="267" t="s">
        <v>172</v>
      </c>
      <c r="C1561" s="268" t="s">
        <v>172</v>
      </c>
      <c r="D1561" s="99" t="s">
        <v>87</v>
      </c>
      <c r="E1561" s="54">
        <v>5001963661</v>
      </c>
      <c r="F1561" s="56">
        <v>24</v>
      </c>
      <c r="G1561" s="54" t="s">
        <v>26</v>
      </c>
      <c r="H1561" s="54" t="s">
        <v>84</v>
      </c>
      <c r="I1561" s="54">
        <v>10</v>
      </c>
      <c r="J1561" s="57">
        <v>2560</v>
      </c>
      <c r="K1561" s="57">
        <v>4760</v>
      </c>
      <c r="L1561" s="57">
        <v>2920</v>
      </c>
      <c r="M1561" s="57">
        <v>2400</v>
      </c>
      <c r="N1561" s="57">
        <v>2280</v>
      </c>
      <c r="O1561" s="57">
        <v>2400</v>
      </c>
      <c r="P1561" s="57">
        <v>3240</v>
      </c>
      <c r="Q1561" s="57">
        <v>3160</v>
      </c>
      <c r="R1561" s="57">
        <v>2720</v>
      </c>
      <c r="S1561" s="57">
        <v>2240</v>
      </c>
      <c r="T1561" s="57">
        <v>2600</v>
      </c>
      <c r="U1561" s="57">
        <v>7240</v>
      </c>
    </row>
    <row r="1562" spans="1:21" x14ac:dyDescent="0.2">
      <c r="A1562" s="266" t="s">
        <v>172</v>
      </c>
      <c r="B1562" s="267" t="s">
        <v>172</v>
      </c>
      <c r="C1562" s="268" t="s">
        <v>172</v>
      </c>
      <c r="D1562" s="99" t="s">
        <v>87</v>
      </c>
      <c r="E1562" s="54">
        <v>5001963662</v>
      </c>
      <c r="F1562" s="56">
        <v>24</v>
      </c>
      <c r="G1562" s="54" t="s">
        <v>26</v>
      </c>
      <c r="H1562" s="54" t="s">
        <v>84</v>
      </c>
      <c r="I1562" s="54">
        <v>10</v>
      </c>
      <c r="J1562" s="57">
        <v>6480</v>
      </c>
      <c r="K1562" s="57">
        <v>6240</v>
      </c>
      <c r="L1562" s="57">
        <v>4840</v>
      </c>
      <c r="M1562" s="57">
        <v>5480</v>
      </c>
      <c r="N1562" s="57">
        <v>2680</v>
      </c>
      <c r="O1562" s="57">
        <v>2640</v>
      </c>
      <c r="P1562" s="57">
        <v>2360</v>
      </c>
      <c r="Q1562" s="57">
        <v>2200</v>
      </c>
      <c r="R1562" s="57">
        <v>2840</v>
      </c>
      <c r="S1562" s="57">
        <v>4680</v>
      </c>
      <c r="T1562" s="57">
        <v>8040</v>
      </c>
      <c r="U1562" s="57">
        <v>9600</v>
      </c>
    </row>
    <row r="1563" spans="1:21" x14ac:dyDescent="0.2">
      <c r="A1563" s="266" t="s">
        <v>172</v>
      </c>
      <c r="B1563" s="267" t="s">
        <v>172</v>
      </c>
      <c r="C1563" s="268" t="s">
        <v>172</v>
      </c>
      <c r="D1563" s="99" t="s">
        <v>87</v>
      </c>
      <c r="E1563" s="54">
        <v>5001963663</v>
      </c>
      <c r="F1563" s="55">
        <v>31</v>
      </c>
      <c r="G1563" s="54" t="s">
        <v>23</v>
      </c>
      <c r="H1563" s="54" t="s">
        <v>84</v>
      </c>
      <c r="I1563" s="54">
        <v>10</v>
      </c>
      <c r="J1563" s="57">
        <v>161100</v>
      </c>
      <c r="K1563" s="57">
        <v>154800</v>
      </c>
      <c r="L1563" s="57">
        <v>145800</v>
      </c>
      <c r="M1563" s="57">
        <v>155700</v>
      </c>
      <c r="N1563" s="57">
        <v>135000</v>
      </c>
      <c r="O1563" s="57">
        <v>144000</v>
      </c>
      <c r="P1563" s="57">
        <v>181800</v>
      </c>
      <c r="Q1563" s="57">
        <v>162900</v>
      </c>
      <c r="R1563" s="57">
        <v>204300</v>
      </c>
      <c r="S1563" s="57">
        <v>207900</v>
      </c>
      <c r="T1563" s="57">
        <v>207900</v>
      </c>
      <c r="U1563" s="57">
        <v>243000</v>
      </c>
    </row>
    <row r="1564" spans="1:21" x14ac:dyDescent="0.2">
      <c r="A1564" s="266" t="s">
        <v>172</v>
      </c>
      <c r="B1564" s="267" t="s">
        <v>172</v>
      </c>
      <c r="C1564" s="268" t="s">
        <v>172</v>
      </c>
      <c r="D1564" s="99" t="s">
        <v>87</v>
      </c>
      <c r="E1564" s="54">
        <v>5001963664</v>
      </c>
      <c r="F1564" s="55">
        <v>25</v>
      </c>
      <c r="G1564" s="54" t="s">
        <v>25</v>
      </c>
      <c r="H1564" s="54" t="s">
        <v>84</v>
      </c>
      <c r="I1564" s="54">
        <v>10</v>
      </c>
      <c r="J1564" s="57">
        <v>33806.093999999997</v>
      </c>
      <c r="K1564" s="57">
        <v>31397.651999999998</v>
      </c>
      <c r="L1564" s="57">
        <v>30729.083999999999</v>
      </c>
      <c r="M1564" s="57">
        <v>26064.746999999999</v>
      </c>
      <c r="N1564" s="57">
        <v>24887.856</v>
      </c>
      <c r="O1564" s="57">
        <v>22492.149000000001</v>
      </c>
      <c r="P1564" s="57">
        <v>23775.075000000001</v>
      </c>
      <c r="Q1564" s="57">
        <v>24837.969000000001</v>
      </c>
      <c r="R1564" s="57">
        <v>24959.145</v>
      </c>
      <c r="S1564" s="57">
        <v>27869.535</v>
      </c>
      <c r="T1564" s="57">
        <v>29625.155999999999</v>
      </c>
      <c r="U1564" s="57">
        <v>34222.805999999997</v>
      </c>
    </row>
    <row r="1565" spans="1:21" x14ac:dyDescent="0.2">
      <c r="A1565" s="266" t="s">
        <v>172</v>
      </c>
      <c r="B1565" s="267" t="s">
        <v>172</v>
      </c>
      <c r="C1565" s="268" t="s">
        <v>172</v>
      </c>
      <c r="D1565" s="99" t="s">
        <v>87</v>
      </c>
      <c r="E1565" s="54">
        <v>5002070908</v>
      </c>
      <c r="F1565" s="55">
        <v>25</v>
      </c>
      <c r="G1565" s="54" t="s">
        <v>25</v>
      </c>
      <c r="H1565" s="54" t="s">
        <v>84</v>
      </c>
      <c r="I1565" s="54">
        <v>10</v>
      </c>
      <c r="J1565" s="57">
        <v>29969.690999999999</v>
      </c>
      <c r="K1565" s="57">
        <v>27339.008999999998</v>
      </c>
      <c r="L1565" s="57">
        <v>29412.33</v>
      </c>
      <c r="M1565" s="57">
        <v>23748.615000000002</v>
      </c>
      <c r="N1565" s="57">
        <v>25127.088</v>
      </c>
      <c r="O1565" s="57">
        <v>21282.882000000001</v>
      </c>
      <c r="P1565" s="57">
        <v>22766.084999999999</v>
      </c>
      <c r="Q1565" s="57">
        <v>25731.642</v>
      </c>
      <c r="R1565" s="57">
        <v>26994.771000000001</v>
      </c>
      <c r="S1565" s="57">
        <v>30273.72</v>
      </c>
      <c r="T1565" s="57">
        <v>34752.264000000003</v>
      </c>
      <c r="U1565" s="57">
        <v>35990.118000000002</v>
      </c>
    </row>
    <row r="1566" spans="1:21" x14ac:dyDescent="0.2">
      <c r="A1566" s="266" t="s">
        <v>172</v>
      </c>
      <c r="B1566" s="267" t="s">
        <v>172</v>
      </c>
      <c r="C1566" s="268" t="s">
        <v>172</v>
      </c>
      <c r="D1566" s="99" t="s">
        <v>87</v>
      </c>
      <c r="E1566" s="54">
        <v>5000315711</v>
      </c>
      <c r="F1566" s="56">
        <v>24</v>
      </c>
      <c r="G1566" s="54" t="s">
        <v>26</v>
      </c>
      <c r="H1566" s="54" t="s">
        <v>84</v>
      </c>
      <c r="I1566" s="54">
        <v>10</v>
      </c>
      <c r="J1566" s="57">
        <v>5760</v>
      </c>
      <c r="K1566" s="57">
        <v>6840</v>
      </c>
      <c r="L1566" s="57">
        <v>8040</v>
      </c>
      <c r="M1566" s="57">
        <v>6760</v>
      </c>
      <c r="N1566" s="57">
        <v>6120</v>
      </c>
      <c r="O1566" s="57">
        <v>6880</v>
      </c>
      <c r="P1566" s="57">
        <v>7280</v>
      </c>
      <c r="Q1566" s="57">
        <v>6680</v>
      </c>
      <c r="R1566" s="57">
        <v>7080</v>
      </c>
      <c r="S1566" s="57">
        <v>5040</v>
      </c>
      <c r="T1566" s="57">
        <v>4160</v>
      </c>
      <c r="U1566" s="57">
        <v>4360</v>
      </c>
    </row>
    <row r="1567" spans="1:21" x14ac:dyDescent="0.2">
      <c r="A1567" s="266" t="s">
        <v>172</v>
      </c>
      <c r="B1567" s="267" t="s">
        <v>172</v>
      </c>
      <c r="C1567" s="268" t="s">
        <v>172</v>
      </c>
      <c r="D1567" s="99" t="s">
        <v>87</v>
      </c>
      <c r="E1567" s="54">
        <v>5000004662</v>
      </c>
      <c r="F1567" s="56">
        <v>24</v>
      </c>
      <c r="G1567" s="54" t="s">
        <v>26</v>
      </c>
      <c r="H1567" s="54" t="s">
        <v>84</v>
      </c>
      <c r="I1567" s="54">
        <v>10</v>
      </c>
      <c r="J1567" s="57">
        <v>2570</v>
      </c>
      <c r="K1567" s="57">
        <v>2270</v>
      </c>
      <c r="L1567" s="57">
        <v>2260</v>
      </c>
      <c r="M1567" s="57">
        <v>2340</v>
      </c>
      <c r="N1567" s="57">
        <v>2580</v>
      </c>
      <c r="O1567" s="57">
        <v>2530</v>
      </c>
      <c r="P1567" s="57">
        <v>2100</v>
      </c>
      <c r="Q1567" s="57">
        <v>2260</v>
      </c>
      <c r="R1567" s="57">
        <v>2150</v>
      </c>
      <c r="S1567" s="57">
        <v>2630</v>
      </c>
      <c r="T1567" s="57">
        <v>2730</v>
      </c>
      <c r="U1567" s="57">
        <v>2590</v>
      </c>
    </row>
    <row r="1568" spans="1:21" x14ac:dyDescent="0.2">
      <c r="A1568" s="266" t="s">
        <v>172</v>
      </c>
      <c r="B1568" s="267" t="s">
        <v>172</v>
      </c>
      <c r="C1568" s="268" t="s">
        <v>172</v>
      </c>
      <c r="D1568" s="99" t="s">
        <v>87</v>
      </c>
      <c r="E1568" s="54">
        <v>5000019256</v>
      </c>
      <c r="F1568" s="56">
        <v>24</v>
      </c>
      <c r="G1568" s="54" t="s">
        <v>26</v>
      </c>
      <c r="H1568" s="54" t="s">
        <v>84</v>
      </c>
      <c r="I1568" s="54">
        <v>10</v>
      </c>
      <c r="J1568" s="57">
        <v>4332</v>
      </c>
      <c r="K1568" s="57">
        <v>3721</v>
      </c>
      <c r="L1568" s="57">
        <v>3513</v>
      </c>
      <c r="M1568" s="57">
        <v>2880</v>
      </c>
      <c r="N1568" s="57">
        <v>3922</v>
      </c>
      <c r="O1568" s="57">
        <v>3840</v>
      </c>
      <c r="P1568" s="57">
        <v>3971</v>
      </c>
      <c r="Q1568" s="57">
        <v>4380</v>
      </c>
      <c r="R1568" s="57">
        <v>4125</v>
      </c>
      <c r="S1568" s="57">
        <v>4032</v>
      </c>
      <c r="T1568" s="57">
        <v>4043</v>
      </c>
      <c r="U1568" s="57">
        <v>3805</v>
      </c>
    </row>
    <row r="1569" spans="1:21" x14ac:dyDescent="0.2">
      <c r="A1569" s="266" t="s">
        <v>172</v>
      </c>
      <c r="B1569" s="267" t="s">
        <v>172</v>
      </c>
      <c r="C1569" s="268" t="s">
        <v>172</v>
      </c>
      <c r="D1569" s="99" t="s">
        <v>87</v>
      </c>
      <c r="E1569" s="54">
        <v>5000023566</v>
      </c>
      <c r="F1569" s="56">
        <v>24</v>
      </c>
      <c r="G1569" s="54" t="s">
        <v>26</v>
      </c>
      <c r="H1569" s="54" t="s">
        <v>84</v>
      </c>
      <c r="I1569" s="54">
        <v>10</v>
      </c>
      <c r="J1569" s="57">
        <v>1025</v>
      </c>
      <c r="K1569" s="57">
        <v>584</v>
      </c>
      <c r="L1569" s="57">
        <v>545</v>
      </c>
      <c r="M1569" s="57">
        <v>697</v>
      </c>
      <c r="N1569" s="57">
        <v>606</v>
      </c>
      <c r="O1569" s="57">
        <v>876</v>
      </c>
      <c r="P1569" s="57">
        <v>1495</v>
      </c>
      <c r="Q1569" s="57">
        <v>1140</v>
      </c>
      <c r="R1569" s="57">
        <v>660</v>
      </c>
      <c r="S1569" s="57">
        <v>130</v>
      </c>
      <c r="T1569" s="57">
        <v>119</v>
      </c>
      <c r="U1569" s="57">
        <v>134</v>
      </c>
    </row>
    <row r="1570" spans="1:21" x14ac:dyDescent="0.2">
      <c r="A1570" s="266" t="s">
        <v>172</v>
      </c>
      <c r="B1570" s="267" t="s">
        <v>172</v>
      </c>
      <c r="C1570" s="268" t="s">
        <v>172</v>
      </c>
      <c r="D1570" s="99" t="s">
        <v>87</v>
      </c>
      <c r="E1570" s="54">
        <v>5000077512</v>
      </c>
      <c r="F1570" s="56">
        <v>24</v>
      </c>
      <c r="G1570" s="54" t="s">
        <v>26</v>
      </c>
      <c r="H1570" s="54" t="s">
        <v>84</v>
      </c>
      <c r="I1570" s="54">
        <v>10</v>
      </c>
      <c r="J1570" s="57">
        <v>4655</v>
      </c>
      <c r="K1570" s="57">
        <v>4035</v>
      </c>
      <c r="L1570" s="57">
        <v>4232</v>
      </c>
      <c r="M1570" s="57">
        <v>4841</v>
      </c>
      <c r="N1570" s="57">
        <v>4453</v>
      </c>
      <c r="O1570" s="57">
        <v>4956</v>
      </c>
      <c r="P1570" s="57">
        <v>6173</v>
      </c>
      <c r="Q1570" s="57">
        <v>5942</v>
      </c>
      <c r="R1570" s="57">
        <v>4521</v>
      </c>
      <c r="S1570" s="57">
        <v>4257</v>
      </c>
      <c r="T1570" s="57">
        <v>3759</v>
      </c>
      <c r="U1570" s="57">
        <v>4219</v>
      </c>
    </row>
    <row r="1571" spans="1:21" x14ac:dyDescent="0.2">
      <c r="A1571" s="266" t="s">
        <v>172</v>
      </c>
      <c r="B1571" s="267" t="s">
        <v>172</v>
      </c>
      <c r="C1571" s="268" t="s">
        <v>172</v>
      </c>
      <c r="D1571" s="99" t="s">
        <v>87</v>
      </c>
      <c r="E1571" s="54">
        <v>5000077527</v>
      </c>
      <c r="F1571" s="56">
        <v>24</v>
      </c>
      <c r="G1571" s="54" t="s">
        <v>26</v>
      </c>
      <c r="H1571" s="54" t="s">
        <v>84</v>
      </c>
      <c r="I1571" s="54">
        <v>10</v>
      </c>
      <c r="J1571" s="57">
        <v>2140</v>
      </c>
      <c r="K1571" s="57">
        <v>1835</v>
      </c>
      <c r="L1571" s="57">
        <v>1905</v>
      </c>
      <c r="M1571" s="57">
        <v>2095</v>
      </c>
      <c r="N1571" s="57">
        <v>2188</v>
      </c>
      <c r="O1571" s="57">
        <v>2377</v>
      </c>
      <c r="P1571" s="57">
        <v>2637</v>
      </c>
      <c r="Q1571" s="57">
        <v>2199</v>
      </c>
      <c r="R1571" s="57">
        <v>2087</v>
      </c>
      <c r="S1571" s="57">
        <v>2015</v>
      </c>
      <c r="T1571" s="57">
        <v>1905</v>
      </c>
      <c r="U1571" s="57">
        <v>2192</v>
      </c>
    </row>
    <row r="1572" spans="1:21" x14ac:dyDescent="0.2">
      <c r="A1572" s="266" t="s">
        <v>172</v>
      </c>
      <c r="B1572" s="267" t="s">
        <v>172</v>
      </c>
      <c r="C1572" s="268" t="s">
        <v>172</v>
      </c>
      <c r="D1572" s="99" t="s">
        <v>87</v>
      </c>
      <c r="E1572" s="54">
        <v>5000108015</v>
      </c>
      <c r="F1572" s="56">
        <v>24</v>
      </c>
      <c r="G1572" s="54" t="s">
        <v>26</v>
      </c>
      <c r="H1572" s="54" t="s">
        <v>84</v>
      </c>
      <c r="I1572" s="54">
        <v>10</v>
      </c>
      <c r="J1572" s="57">
        <v>4360</v>
      </c>
      <c r="K1572" s="57">
        <v>4070</v>
      </c>
      <c r="L1572" s="57">
        <v>4510</v>
      </c>
      <c r="M1572" s="57">
        <v>3850</v>
      </c>
      <c r="N1572" s="57">
        <v>4400</v>
      </c>
      <c r="O1572" s="57">
        <v>4940</v>
      </c>
      <c r="P1572" s="57">
        <v>5229</v>
      </c>
      <c r="Q1572" s="57">
        <v>4845</v>
      </c>
      <c r="R1572" s="57">
        <v>5415</v>
      </c>
      <c r="S1572" s="57">
        <v>4213</v>
      </c>
      <c r="T1572" s="57">
        <v>4203</v>
      </c>
      <c r="U1572" s="57">
        <v>5073</v>
      </c>
    </row>
    <row r="1573" spans="1:21" x14ac:dyDescent="0.2">
      <c r="A1573" s="266" t="s">
        <v>172</v>
      </c>
      <c r="B1573" s="267" t="s">
        <v>172</v>
      </c>
      <c r="C1573" s="268" t="s">
        <v>172</v>
      </c>
      <c r="D1573" s="99" t="s">
        <v>87</v>
      </c>
      <c r="E1573" s="54">
        <v>5000158296</v>
      </c>
      <c r="F1573" s="56">
        <v>24</v>
      </c>
      <c r="G1573" s="54" t="s">
        <v>26</v>
      </c>
      <c r="H1573" s="54" t="s">
        <v>84</v>
      </c>
      <c r="I1573" s="54">
        <v>10</v>
      </c>
      <c r="J1573" s="57">
        <v>2840</v>
      </c>
      <c r="K1573" s="57">
        <v>2470</v>
      </c>
      <c r="L1573" s="57">
        <v>2450</v>
      </c>
      <c r="M1573" s="57">
        <v>3050</v>
      </c>
      <c r="N1573" s="57">
        <v>4130</v>
      </c>
      <c r="O1573" s="57">
        <v>4295</v>
      </c>
      <c r="P1573" s="57">
        <v>5343</v>
      </c>
      <c r="Q1573" s="57">
        <v>6209</v>
      </c>
      <c r="R1573" s="57">
        <v>5382</v>
      </c>
      <c r="S1573" s="57">
        <v>4959</v>
      </c>
      <c r="T1573" s="57">
        <v>4130</v>
      </c>
      <c r="U1573" s="57">
        <v>3663</v>
      </c>
    </row>
    <row r="1574" spans="1:21" x14ac:dyDescent="0.2">
      <c r="A1574" s="266" t="s">
        <v>172</v>
      </c>
      <c r="B1574" s="267" t="s">
        <v>172</v>
      </c>
      <c r="C1574" s="268" t="s">
        <v>172</v>
      </c>
      <c r="D1574" s="99" t="s">
        <v>87</v>
      </c>
      <c r="E1574" s="54">
        <v>5000164857</v>
      </c>
      <c r="F1574" s="56">
        <v>24</v>
      </c>
      <c r="G1574" s="54" t="s">
        <v>26</v>
      </c>
      <c r="H1574" s="54" t="s">
        <v>84</v>
      </c>
      <c r="I1574" s="54">
        <v>10</v>
      </c>
      <c r="J1574" s="57">
        <v>9160</v>
      </c>
      <c r="K1574" s="57">
        <v>9880</v>
      </c>
      <c r="L1574" s="57">
        <v>8800</v>
      </c>
      <c r="M1574" s="57">
        <v>9200</v>
      </c>
      <c r="N1574" s="57">
        <v>10560</v>
      </c>
      <c r="O1574" s="57">
        <v>12600</v>
      </c>
      <c r="P1574" s="57">
        <v>11840</v>
      </c>
      <c r="Q1574" s="57">
        <v>11680</v>
      </c>
      <c r="R1574" s="57">
        <v>13120</v>
      </c>
      <c r="S1574" s="57">
        <v>10520</v>
      </c>
      <c r="T1574" s="57">
        <v>11160</v>
      </c>
      <c r="U1574" s="57">
        <v>9560</v>
      </c>
    </row>
    <row r="1575" spans="1:21" x14ac:dyDescent="0.2">
      <c r="A1575" s="266" t="s">
        <v>172</v>
      </c>
      <c r="B1575" s="267" t="s">
        <v>172</v>
      </c>
      <c r="C1575" s="268" t="s">
        <v>172</v>
      </c>
      <c r="D1575" s="99" t="s">
        <v>87</v>
      </c>
      <c r="E1575" s="54">
        <v>5000173190</v>
      </c>
      <c r="F1575" s="56">
        <v>24</v>
      </c>
      <c r="G1575" s="54" t="s">
        <v>26</v>
      </c>
      <c r="H1575" s="54" t="s">
        <v>84</v>
      </c>
      <c r="I1575" s="54">
        <v>10</v>
      </c>
      <c r="J1575" s="57">
        <v>7040</v>
      </c>
      <c r="K1575" s="57">
        <v>6880</v>
      </c>
      <c r="L1575" s="57">
        <v>7400</v>
      </c>
      <c r="M1575" s="57">
        <v>6440</v>
      </c>
      <c r="N1575" s="57">
        <v>7200</v>
      </c>
      <c r="O1575" s="57">
        <v>8560</v>
      </c>
      <c r="P1575" s="57">
        <v>10200</v>
      </c>
      <c r="Q1575" s="57">
        <v>9800</v>
      </c>
      <c r="R1575" s="57">
        <v>10280</v>
      </c>
      <c r="S1575" s="57">
        <v>8480</v>
      </c>
      <c r="T1575" s="57">
        <v>8320</v>
      </c>
      <c r="U1575" s="57">
        <v>7720</v>
      </c>
    </row>
    <row r="1576" spans="1:21" x14ac:dyDescent="0.2">
      <c r="A1576" s="266" t="s">
        <v>172</v>
      </c>
      <c r="B1576" s="267" t="s">
        <v>172</v>
      </c>
      <c r="C1576" s="268" t="s">
        <v>172</v>
      </c>
      <c r="D1576" s="99" t="s">
        <v>87</v>
      </c>
      <c r="E1576" s="54">
        <v>5000194922</v>
      </c>
      <c r="F1576" s="56">
        <v>24</v>
      </c>
      <c r="G1576" s="54" t="s">
        <v>26</v>
      </c>
      <c r="H1576" s="54" t="s">
        <v>84</v>
      </c>
      <c r="I1576" s="54">
        <v>10</v>
      </c>
      <c r="J1576" s="57">
        <v>3720</v>
      </c>
      <c r="K1576" s="57">
        <v>3760</v>
      </c>
      <c r="L1576" s="57">
        <v>3880</v>
      </c>
      <c r="M1576" s="57">
        <v>3780</v>
      </c>
      <c r="N1576" s="57">
        <v>4520</v>
      </c>
      <c r="O1576" s="57">
        <v>4910</v>
      </c>
      <c r="P1576" s="57">
        <v>5900</v>
      </c>
      <c r="Q1576" s="57">
        <v>4140</v>
      </c>
      <c r="R1576" s="57">
        <v>4340</v>
      </c>
      <c r="S1576" s="57">
        <v>4080</v>
      </c>
      <c r="T1576" s="57">
        <v>4180</v>
      </c>
      <c r="U1576" s="57">
        <v>4170</v>
      </c>
    </row>
    <row r="1577" spans="1:21" x14ac:dyDescent="0.2">
      <c r="A1577" s="266" t="s">
        <v>172</v>
      </c>
      <c r="B1577" s="267" t="s">
        <v>172</v>
      </c>
      <c r="C1577" s="268" t="s">
        <v>172</v>
      </c>
      <c r="D1577" s="99" t="s">
        <v>87</v>
      </c>
      <c r="E1577" s="54">
        <v>5000215817</v>
      </c>
      <c r="F1577" s="56">
        <v>24</v>
      </c>
      <c r="G1577" s="54" t="s">
        <v>26</v>
      </c>
      <c r="H1577" s="54" t="s">
        <v>84</v>
      </c>
      <c r="I1577" s="54">
        <v>10</v>
      </c>
      <c r="J1577" s="57">
        <v>15120</v>
      </c>
      <c r="K1577" s="57">
        <v>13360</v>
      </c>
      <c r="L1577" s="57">
        <v>14080</v>
      </c>
      <c r="M1577" s="57">
        <v>13600</v>
      </c>
      <c r="N1577" s="57">
        <v>15840</v>
      </c>
      <c r="O1577" s="57">
        <v>15200</v>
      </c>
      <c r="P1577" s="57">
        <v>17360</v>
      </c>
      <c r="Q1577" s="57">
        <v>15920</v>
      </c>
      <c r="R1577" s="57">
        <v>15280</v>
      </c>
      <c r="S1577" s="57">
        <v>15440</v>
      </c>
      <c r="T1577" s="57">
        <v>12960</v>
      </c>
      <c r="U1577" s="57">
        <v>14080</v>
      </c>
    </row>
    <row r="1578" spans="1:21" x14ac:dyDescent="0.2">
      <c r="A1578" s="266" t="s">
        <v>172</v>
      </c>
      <c r="B1578" s="267" t="s">
        <v>172</v>
      </c>
      <c r="C1578" s="268" t="s">
        <v>172</v>
      </c>
      <c r="D1578" s="99" t="s">
        <v>87</v>
      </c>
      <c r="E1578" s="54">
        <v>5000247470</v>
      </c>
      <c r="F1578" s="56">
        <v>24</v>
      </c>
      <c r="G1578" s="54" t="s">
        <v>26</v>
      </c>
      <c r="H1578" s="54" t="s">
        <v>84</v>
      </c>
      <c r="I1578" s="54">
        <v>10</v>
      </c>
      <c r="J1578" s="57">
        <v>8320</v>
      </c>
      <c r="K1578" s="57">
        <v>6480</v>
      </c>
      <c r="L1578" s="57">
        <v>7000</v>
      </c>
      <c r="M1578" s="57">
        <v>7360</v>
      </c>
      <c r="N1578" s="57">
        <v>8600</v>
      </c>
      <c r="O1578" s="57">
        <v>8480</v>
      </c>
      <c r="P1578" s="57">
        <v>8880</v>
      </c>
      <c r="Q1578" s="57">
        <v>9760</v>
      </c>
      <c r="R1578" s="57">
        <v>9120</v>
      </c>
      <c r="S1578" s="57">
        <v>9320</v>
      </c>
      <c r="T1578" s="57">
        <v>7480</v>
      </c>
      <c r="U1578" s="57">
        <v>8200</v>
      </c>
    </row>
    <row r="1579" spans="1:21" x14ac:dyDescent="0.2">
      <c r="A1579" s="266" t="s">
        <v>172</v>
      </c>
      <c r="B1579" s="267" t="s">
        <v>172</v>
      </c>
      <c r="C1579" s="268" t="s">
        <v>172</v>
      </c>
      <c r="D1579" s="99" t="s">
        <v>87</v>
      </c>
      <c r="E1579" s="54">
        <v>5000250981</v>
      </c>
      <c r="F1579" s="56">
        <v>24</v>
      </c>
      <c r="G1579" s="54" t="s">
        <v>26</v>
      </c>
      <c r="H1579" s="54" t="s">
        <v>84</v>
      </c>
      <c r="I1579" s="54">
        <v>10</v>
      </c>
      <c r="J1579" s="57">
        <v>9720</v>
      </c>
      <c r="K1579" s="57">
        <v>9680</v>
      </c>
      <c r="L1579" s="57">
        <v>9520</v>
      </c>
      <c r="M1579" s="57">
        <v>9560</v>
      </c>
      <c r="N1579" s="57">
        <v>10800</v>
      </c>
      <c r="O1579" s="57">
        <v>11080</v>
      </c>
      <c r="P1579" s="57">
        <v>12560</v>
      </c>
      <c r="Q1579" s="57">
        <v>11840</v>
      </c>
      <c r="R1579" s="57">
        <v>11480</v>
      </c>
      <c r="S1579" s="57">
        <v>9760</v>
      </c>
      <c r="T1579" s="57">
        <v>10520</v>
      </c>
      <c r="U1579" s="57">
        <v>9880</v>
      </c>
    </row>
    <row r="1580" spans="1:21" x14ac:dyDescent="0.2">
      <c r="A1580" s="266" t="s">
        <v>172</v>
      </c>
      <c r="B1580" s="267" t="s">
        <v>172</v>
      </c>
      <c r="C1580" s="268" t="s">
        <v>172</v>
      </c>
      <c r="D1580" s="99" t="s">
        <v>87</v>
      </c>
      <c r="E1580" s="54">
        <v>5000308950</v>
      </c>
      <c r="F1580" s="56">
        <v>24</v>
      </c>
      <c r="G1580" s="54" t="s">
        <v>26</v>
      </c>
      <c r="H1580" s="54" t="s">
        <v>84</v>
      </c>
      <c r="I1580" s="54">
        <v>10</v>
      </c>
      <c r="J1580" s="57">
        <v>6400</v>
      </c>
      <c r="K1580" s="57">
        <v>6400</v>
      </c>
      <c r="L1580" s="57">
        <v>6320</v>
      </c>
      <c r="M1580" s="57">
        <v>6720</v>
      </c>
      <c r="N1580" s="57">
        <v>7520</v>
      </c>
      <c r="O1580" s="57">
        <v>7840</v>
      </c>
      <c r="P1580" s="57">
        <v>9360</v>
      </c>
      <c r="Q1580" s="57">
        <v>9680</v>
      </c>
      <c r="R1580" s="57">
        <v>9520</v>
      </c>
      <c r="S1580" s="57">
        <v>7360</v>
      </c>
      <c r="T1580" s="57">
        <v>7040</v>
      </c>
      <c r="U1580" s="57">
        <v>6720</v>
      </c>
    </row>
    <row r="1581" spans="1:21" x14ac:dyDescent="0.2">
      <c r="A1581" s="266" t="s">
        <v>172</v>
      </c>
      <c r="B1581" s="267" t="s">
        <v>172</v>
      </c>
      <c r="C1581" s="268" t="s">
        <v>172</v>
      </c>
      <c r="D1581" s="99" t="s">
        <v>87</v>
      </c>
      <c r="E1581" s="54">
        <v>5000315832</v>
      </c>
      <c r="F1581" s="56">
        <v>24</v>
      </c>
      <c r="G1581" s="54" t="s">
        <v>26</v>
      </c>
      <c r="H1581" s="54" t="s">
        <v>84</v>
      </c>
      <c r="I1581" s="54">
        <v>10</v>
      </c>
      <c r="J1581" s="57">
        <v>5450</v>
      </c>
      <c r="K1581" s="57">
        <v>5813</v>
      </c>
      <c r="L1581" s="57">
        <v>5278</v>
      </c>
      <c r="M1581" s="57">
        <v>4966</v>
      </c>
      <c r="N1581" s="57">
        <v>5339</v>
      </c>
      <c r="O1581" s="57">
        <v>5808</v>
      </c>
      <c r="P1581" s="57">
        <v>5181</v>
      </c>
      <c r="Q1581" s="57">
        <v>5397</v>
      </c>
      <c r="R1581" s="57">
        <v>5894</v>
      </c>
      <c r="S1581" s="57">
        <v>5556</v>
      </c>
      <c r="T1581" s="57">
        <v>5920</v>
      </c>
      <c r="U1581" s="57">
        <v>5792</v>
      </c>
    </row>
    <row r="1582" spans="1:21" x14ac:dyDescent="0.2">
      <c r="A1582" s="266" t="s">
        <v>172</v>
      </c>
      <c r="B1582" s="267" t="s">
        <v>172</v>
      </c>
      <c r="C1582" s="268" t="s">
        <v>172</v>
      </c>
      <c r="D1582" s="99" t="s">
        <v>87</v>
      </c>
      <c r="E1582" s="54">
        <v>5000315866</v>
      </c>
      <c r="F1582" s="56">
        <v>24</v>
      </c>
      <c r="G1582" s="54" t="s">
        <v>26</v>
      </c>
      <c r="H1582" s="54" t="s">
        <v>84</v>
      </c>
      <c r="I1582" s="54">
        <v>10</v>
      </c>
      <c r="J1582" s="57">
        <v>4598</v>
      </c>
      <c r="K1582" s="57">
        <v>5114</v>
      </c>
      <c r="L1582" s="57">
        <v>4867</v>
      </c>
      <c r="M1582" s="57">
        <v>4852</v>
      </c>
      <c r="N1582" s="57">
        <v>5101</v>
      </c>
      <c r="O1582" s="57">
        <v>5493</v>
      </c>
      <c r="P1582" s="57">
        <v>5128</v>
      </c>
      <c r="Q1582" s="57">
        <v>5365</v>
      </c>
      <c r="R1582" s="57">
        <v>5667</v>
      </c>
      <c r="S1582" s="57">
        <v>4655</v>
      </c>
      <c r="T1582" s="57">
        <v>4832</v>
      </c>
      <c r="U1582" s="57">
        <v>4791</v>
      </c>
    </row>
    <row r="1583" spans="1:21" x14ac:dyDescent="0.2">
      <c r="A1583" s="266" t="s">
        <v>172</v>
      </c>
      <c r="B1583" s="267" t="s">
        <v>172</v>
      </c>
      <c r="C1583" s="268" t="s">
        <v>172</v>
      </c>
      <c r="D1583" s="99" t="s">
        <v>87</v>
      </c>
      <c r="E1583" s="54">
        <v>5000329912</v>
      </c>
      <c r="F1583" s="56">
        <v>24</v>
      </c>
      <c r="G1583" s="54" t="s">
        <v>26</v>
      </c>
      <c r="H1583" s="54" t="s">
        <v>84</v>
      </c>
      <c r="I1583" s="54">
        <v>10</v>
      </c>
      <c r="J1583" s="57">
        <v>7080</v>
      </c>
      <c r="K1583" s="57">
        <v>3480</v>
      </c>
      <c r="L1583" s="57">
        <v>1800</v>
      </c>
      <c r="M1583" s="57">
        <v>1760</v>
      </c>
      <c r="N1583" s="57">
        <v>2080</v>
      </c>
      <c r="O1583" s="57">
        <v>2200</v>
      </c>
      <c r="P1583" s="57">
        <v>2520</v>
      </c>
      <c r="Q1583" s="57">
        <v>2640</v>
      </c>
      <c r="R1583" s="57">
        <v>2000</v>
      </c>
      <c r="S1583" s="57">
        <v>2080</v>
      </c>
      <c r="T1583" s="57">
        <v>1880</v>
      </c>
      <c r="U1583" s="57">
        <v>2520</v>
      </c>
    </row>
    <row r="1584" spans="1:21" x14ac:dyDescent="0.2">
      <c r="A1584" s="266" t="s">
        <v>172</v>
      </c>
      <c r="B1584" s="267" t="s">
        <v>172</v>
      </c>
      <c r="C1584" s="268" t="s">
        <v>172</v>
      </c>
      <c r="D1584" s="99" t="s">
        <v>87</v>
      </c>
      <c r="E1584" s="54">
        <v>5000352106</v>
      </c>
      <c r="F1584" s="56">
        <v>24</v>
      </c>
      <c r="G1584" s="54" t="s">
        <v>26</v>
      </c>
      <c r="H1584" s="54" t="s">
        <v>84</v>
      </c>
      <c r="I1584" s="54">
        <v>10</v>
      </c>
      <c r="J1584" s="57">
        <v>5960</v>
      </c>
      <c r="K1584" s="57">
        <v>6160</v>
      </c>
      <c r="L1584" s="57">
        <v>7120</v>
      </c>
      <c r="M1584" s="57">
        <v>7320</v>
      </c>
      <c r="N1584" s="57">
        <v>7600</v>
      </c>
      <c r="O1584" s="57">
        <v>9040</v>
      </c>
      <c r="P1584" s="57">
        <v>9200</v>
      </c>
      <c r="Q1584" s="57">
        <v>9240</v>
      </c>
      <c r="R1584" s="57">
        <v>9040</v>
      </c>
      <c r="S1584" s="57">
        <v>7720</v>
      </c>
      <c r="T1584" s="57">
        <v>7040</v>
      </c>
      <c r="U1584" s="57">
        <v>7160</v>
      </c>
    </row>
    <row r="1585" spans="1:21" x14ac:dyDescent="0.2">
      <c r="A1585" s="266" t="s">
        <v>172</v>
      </c>
      <c r="B1585" s="267" t="s">
        <v>172</v>
      </c>
      <c r="C1585" s="268" t="s">
        <v>172</v>
      </c>
      <c r="D1585" s="99" t="s">
        <v>87</v>
      </c>
      <c r="E1585" s="54">
        <v>5000372181</v>
      </c>
      <c r="F1585" s="56">
        <v>24</v>
      </c>
      <c r="G1585" s="54" t="s">
        <v>26</v>
      </c>
      <c r="H1585" s="54" t="s">
        <v>84</v>
      </c>
      <c r="I1585" s="54">
        <v>10</v>
      </c>
      <c r="J1585" s="57">
        <v>6717</v>
      </c>
      <c r="K1585" s="57">
        <v>5736</v>
      </c>
      <c r="L1585" s="57">
        <v>6152</v>
      </c>
      <c r="M1585" s="57">
        <v>6983</v>
      </c>
      <c r="N1585" s="57">
        <v>7420</v>
      </c>
      <c r="O1585" s="57">
        <v>8331</v>
      </c>
      <c r="P1585" s="57">
        <v>9360</v>
      </c>
      <c r="Q1585" s="57">
        <v>10020</v>
      </c>
      <c r="R1585" s="57">
        <v>8793</v>
      </c>
      <c r="S1585" s="57">
        <v>7599</v>
      </c>
      <c r="T1585" s="57">
        <v>6804</v>
      </c>
      <c r="U1585" s="57">
        <v>7033</v>
      </c>
    </row>
    <row r="1586" spans="1:21" x14ac:dyDescent="0.2">
      <c r="A1586" s="266" t="s">
        <v>172</v>
      </c>
      <c r="B1586" s="267" t="s">
        <v>172</v>
      </c>
      <c r="C1586" s="268" t="s">
        <v>172</v>
      </c>
      <c r="D1586" s="99" t="s">
        <v>87</v>
      </c>
      <c r="E1586" s="54">
        <v>5000387506</v>
      </c>
      <c r="F1586" s="56">
        <v>24</v>
      </c>
      <c r="G1586" s="54" t="s">
        <v>26</v>
      </c>
      <c r="H1586" s="54" t="s">
        <v>84</v>
      </c>
      <c r="I1586" s="54">
        <v>10</v>
      </c>
      <c r="J1586" s="57">
        <v>8480</v>
      </c>
      <c r="K1586" s="57">
        <v>7560</v>
      </c>
      <c r="L1586" s="57">
        <v>8040</v>
      </c>
      <c r="M1586" s="57">
        <v>8440</v>
      </c>
      <c r="N1586" s="57">
        <v>9600</v>
      </c>
      <c r="O1586" s="57">
        <v>9400</v>
      </c>
      <c r="P1586" s="57">
        <v>9720</v>
      </c>
      <c r="Q1586" s="57">
        <v>10640</v>
      </c>
      <c r="R1586" s="57">
        <v>9360</v>
      </c>
      <c r="S1586" s="57">
        <v>8600</v>
      </c>
      <c r="T1586" s="57">
        <v>7280</v>
      </c>
      <c r="U1586" s="57">
        <v>7280</v>
      </c>
    </row>
    <row r="1587" spans="1:21" x14ac:dyDescent="0.2">
      <c r="A1587" s="266" t="s">
        <v>172</v>
      </c>
      <c r="B1587" s="267" t="s">
        <v>172</v>
      </c>
      <c r="C1587" s="268" t="s">
        <v>172</v>
      </c>
      <c r="D1587" s="99" t="s">
        <v>87</v>
      </c>
      <c r="E1587" s="54">
        <v>5000392044</v>
      </c>
      <c r="F1587" s="56">
        <v>24</v>
      </c>
      <c r="G1587" s="54" t="s">
        <v>26</v>
      </c>
      <c r="H1587" s="54" t="s">
        <v>84</v>
      </c>
      <c r="I1587" s="54">
        <v>10</v>
      </c>
      <c r="J1587" s="57">
        <v>2738</v>
      </c>
      <c r="K1587" s="57">
        <v>2633</v>
      </c>
      <c r="L1587" s="57">
        <v>2725</v>
      </c>
      <c r="M1587" s="57">
        <v>2385</v>
      </c>
      <c r="N1587" s="57">
        <v>2671</v>
      </c>
      <c r="O1587" s="57">
        <v>2928</v>
      </c>
      <c r="P1587" s="57">
        <v>3091</v>
      </c>
      <c r="Q1587" s="57">
        <v>2876</v>
      </c>
      <c r="R1587" s="57">
        <v>3138</v>
      </c>
      <c r="S1587" s="57">
        <v>2766</v>
      </c>
      <c r="T1587" s="57">
        <v>2999</v>
      </c>
      <c r="U1587" s="57">
        <v>2878</v>
      </c>
    </row>
    <row r="1588" spans="1:21" x14ac:dyDescent="0.2">
      <c r="A1588" s="266" t="s">
        <v>172</v>
      </c>
      <c r="B1588" s="267" t="s">
        <v>172</v>
      </c>
      <c r="C1588" s="268" t="s">
        <v>172</v>
      </c>
      <c r="D1588" s="99" t="s">
        <v>87</v>
      </c>
      <c r="E1588" s="54">
        <v>5000396980</v>
      </c>
      <c r="F1588" s="56">
        <v>24</v>
      </c>
      <c r="G1588" s="54" t="s">
        <v>26</v>
      </c>
      <c r="H1588" s="54" t="s">
        <v>84</v>
      </c>
      <c r="I1588" s="54">
        <v>10</v>
      </c>
      <c r="J1588" s="57">
        <v>8480</v>
      </c>
      <c r="K1588" s="57">
        <v>7760</v>
      </c>
      <c r="L1588" s="57">
        <v>7680</v>
      </c>
      <c r="M1588" s="57">
        <v>8080</v>
      </c>
      <c r="N1588" s="57">
        <v>8400</v>
      </c>
      <c r="O1588" s="57">
        <v>8520</v>
      </c>
      <c r="P1588" s="57">
        <v>10720</v>
      </c>
      <c r="Q1588" s="57">
        <v>8800</v>
      </c>
      <c r="R1588" s="57">
        <v>9760</v>
      </c>
      <c r="S1588" s="57">
        <v>7920</v>
      </c>
      <c r="T1588" s="57">
        <v>9080</v>
      </c>
      <c r="U1588" s="57">
        <v>14760</v>
      </c>
    </row>
    <row r="1589" spans="1:21" x14ac:dyDescent="0.2">
      <c r="A1589" s="266" t="s">
        <v>172</v>
      </c>
      <c r="B1589" s="267" t="s">
        <v>172</v>
      </c>
      <c r="C1589" s="268" t="s">
        <v>172</v>
      </c>
      <c r="D1589" s="99" t="s">
        <v>87</v>
      </c>
      <c r="E1589" s="54">
        <v>5000401753</v>
      </c>
      <c r="F1589" s="56">
        <v>24</v>
      </c>
      <c r="G1589" s="54" t="s">
        <v>26</v>
      </c>
      <c r="H1589" s="54" t="s">
        <v>84</v>
      </c>
      <c r="I1589" s="54">
        <v>10</v>
      </c>
      <c r="J1589" s="57">
        <v>13480</v>
      </c>
      <c r="K1589" s="57">
        <v>11600</v>
      </c>
      <c r="L1589" s="57">
        <v>12120</v>
      </c>
      <c r="M1589" s="57">
        <v>13920</v>
      </c>
      <c r="N1589" s="57">
        <v>12960</v>
      </c>
      <c r="O1589" s="57">
        <v>14480</v>
      </c>
      <c r="P1589" s="57">
        <v>16760</v>
      </c>
      <c r="Q1589" s="57">
        <v>15680</v>
      </c>
      <c r="R1589" s="57">
        <v>14120</v>
      </c>
      <c r="S1589" s="57">
        <v>13560</v>
      </c>
      <c r="T1589" s="57">
        <v>10520</v>
      </c>
      <c r="U1589" s="57">
        <v>8800</v>
      </c>
    </row>
    <row r="1590" spans="1:21" x14ac:dyDescent="0.2">
      <c r="A1590" s="266" t="s">
        <v>172</v>
      </c>
      <c r="B1590" s="267" t="s">
        <v>172</v>
      </c>
      <c r="C1590" s="268" t="s">
        <v>172</v>
      </c>
      <c r="D1590" s="99" t="s">
        <v>87</v>
      </c>
      <c r="E1590" s="54">
        <v>5000421525</v>
      </c>
      <c r="F1590" s="56">
        <v>24</v>
      </c>
      <c r="G1590" s="54" t="s">
        <v>26</v>
      </c>
      <c r="H1590" s="54" t="s">
        <v>84</v>
      </c>
      <c r="I1590" s="54">
        <v>10</v>
      </c>
      <c r="J1590" s="57">
        <v>809</v>
      </c>
      <c r="K1590" s="57">
        <v>885</v>
      </c>
      <c r="L1590" s="57">
        <v>792</v>
      </c>
      <c r="M1590" s="57">
        <v>794</v>
      </c>
      <c r="N1590" s="57">
        <v>958</v>
      </c>
      <c r="O1590" s="57">
        <v>1115</v>
      </c>
      <c r="P1590" s="57">
        <v>1908</v>
      </c>
      <c r="Q1590" s="57">
        <v>1885</v>
      </c>
      <c r="R1590" s="57">
        <v>1929</v>
      </c>
      <c r="S1590" s="57">
        <v>1336</v>
      </c>
      <c r="T1590" s="57">
        <v>933</v>
      </c>
      <c r="U1590" s="57">
        <v>907</v>
      </c>
    </row>
    <row r="1591" spans="1:21" x14ac:dyDescent="0.2">
      <c r="A1591" s="266" t="s">
        <v>172</v>
      </c>
      <c r="B1591" s="267" t="s">
        <v>172</v>
      </c>
      <c r="C1591" s="268" t="s">
        <v>172</v>
      </c>
      <c r="D1591" s="99" t="s">
        <v>87</v>
      </c>
      <c r="E1591" s="54">
        <v>5000430120</v>
      </c>
      <c r="F1591" s="56">
        <v>24</v>
      </c>
      <c r="G1591" s="54" t="s">
        <v>26</v>
      </c>
      <c r="H1591" s="54" t="s">
        <v>84</v>
      </c>
      <c r="I1591" s="54">
        <v>10</v>
      </c>
      <c r="J1591" s="57">
        <v>4821</v>
      </c>
      <c r="K1591" s="57">
        <v>4817</v>
      </c>
      <c r="L1591" s="57">
        <v>4734</v>
      </c>
      <c r="M1591" s="57">
        <v>3616</v>
      </c>
      <c r="N1591" s="57">
        <v>4866</v>
      </c>
      <c r="O1591" s="57">
        <v>5500</v>
      </c>
      <c r="P1591" s="57">
        <v>6040</v>
      </c>
      <c r="Q1591" s="57">
        <v>5732</v>
      </c>
      <c r="R1591" s="57">
        <v>6140</v>
      </c>
      <c r="S1591" s="57">
        <v>4729</v>
      </c>
      <c r="T1591" s="57">
        <v>2468</v>
      </c>
      <c r="U1591" s="57">
        <v>3128</v>
      </c>
    </row>
    <row r="1592" spans="1:21" x14ac:dyDescent="0.2">
      <c r="A1592" s="266" t="s">
        <v>172</v>
      </c>
      <c r="B1592" s="267" t="s">
        <v>172</v>
      </c>
      <c r="C1592" s="268" t="s">
        <v>172</v>
      </c>
      <c r="D1592" s="99" t="s">
        <v>87</v>
      </c>
      <c r="E1592" s="54">
        <v>5000436666</v>
      </c>
      <c r="F1592" s="56">
        <v>24</v>
      </c>
      <c r="G1592" s="54" t="s">
        <v>26</v>
      </c>
      <c r="H1592" s="54" t="s">
        <v>84</v>
      </c>
      <c r="I1592" s="54">
        <v>10</v>
      </c>
      <c r="J1592" s="57">
        <v>8051</v>
      </c>
      <c r="K1592" s="57">
        <v>7112</v>
      </c>
      <c r="L1592" s="57">
        <v>7560</v>
      </c>
      <c r="M1592" s="57">
        <v>8492</v>
      </c>
      <c r="N1592" s="57">
        <v>9423</v>
      </c>
      <c r="O1592" s="57">
        <v>9713</v>
      </c>
      <c r="P1592" s="57">
        <v>11145</v>
      </c>
      <c r="Q1592" s="57">
        <v>12000</v>
      </c>
      <c r="R1592" s="57">
        <v>10226</v>
      </c>
      <c r="S1592" s="57">
        <v>9245</v>
      </c>
      <c r="T1592" s="57">
        <v>7875</v>
      </c>
      <c r="U1592" s="57">
        <v>7002</v>
      </c>
    </row>
    <row r="1593" spans="1:21" x14ac:dyDescent="0.2">
      <c r="A1593" s="266" t="s">
        <v>172</v>
      </c>
      <c r="B1593" s="267" t="s">
        <v>172</v>
      </c>
      <c r="C1593" s="268" t="s">
        <v>172</v>
      </c>
      <c r="D1593" s="99" t="s">
        <v>87</v>
      </c>
      <c r="E1593" s="54">
        <v>5000444357</v>
      </c>
      <c r="F1593" s="56">
        <v>24</v>
      </c>
      <c r="G1593" s="54" t="s">
        <v>26</v>
      </c>
      <c r="H1593" s="54" t="s">
        <v>84</v>
      </c>
      <c r="I1593" s="54">
        <v>10</v>
      </c>
      <c r="J1593" s="57">
        <v>289</v>
      </c>
      <c r="K1593" s="57">
        <v>220</v>
      </c>
      <c r="L1593" s="57">
        <v>157</v>
      </c>
      <c r="M1593" s="57">
        <v>110</v>
      </c>
      <c r="N1593" s="57">
        <v>79</v>
      </c>
      <c r="O1593" s="57">
        <v>87</v>
      </c>
      <c r="P1593" s="57">
        <v>87</v>
      </c>
      <c r="Q1593" s="57">
        <v>181</v>
      </c>
      <c r="R1593" s="57">
        <v>73</v>
      </c>
      <c r="S1593" s="57">
        <v>222</v>
      </c>
      <c r="T1593" s="57">
        <v>1211</v>
      </c>
      <c r="U1593" s="57">
        <v>1752</v>
      </c>
    </row>
    <row r="1594" spans="1:21" x14ac:dyDescent="0.2">
      <c r="A1594" s="266" t="s">
        <v>172</v>
      </c>
      <c r="B1594" s="267" t="s">
        <v>172</v>
      </c>
      <c r="C1594" s="268" t="s">
        <v>172</v>
      </c>
      <c r="D1594" s="99" t="s">
        <v>87</v>
      </c>
      <c r="E1594" s="54">
        <v>5000516532</v>
      </c>
      <c r="F1594" s="56">
        <v>24</v>
      </c>
      <c r="G1594" s="54" t="s">
        <v>26</v>
      </c>
      <c r="H1594" s="54" t="s">
        <v>84</v>
      </c>
      <c r="I1594" s="54">
        <v>10</v>
      </c>
      <c r="J1594" s="57">
        <v>4761</v>
      </c>
      <c r="K1594" s="57">
        <v>4301</v>
      </c>
      <c r="L1594" s="57">
        <v>4359</v>
      </c>
      <c r="M1594" s="57">
        <v>5160</v>
      </c>
      <c r="N1594" s="57">
        <v>5258</v>
      </c>
      <c r="O1594" s="57">
        <v>6437</v>
      </c>
      <c r="P1594" s="57">
        <v>7292</v>
      </c>
      <c r="Q1594" s="57">
        <v>6814</v>
      </c>
      <c r="R1594" s="57">
        <v>5718</v>
      </c>
      <c r="S1594" s="57">
        <v>5171</v>
      </c>
      <c r="T1594" s="57">
        <v>4292</v>
      </c>
      <c r="U1594" s="57">
        <v>3905</v>
      </c>
    </row>
    <row r="1595" spans="1:21" x14ac:dyDescent="0.2">
      <c r="A1595" s="266" t="s">
        <v>172</v>
      </c>
      <c r="B1595" s="267" t="s">
        <v>172</v>
      </c>
      <c r="C1595" s="268" t="s">
        <v>172</v>
      </c>
      <c r="D1595" s="99" t="s">
        <v>87</v>
      </c>
      <c r="E1595" s="54">
        <v>5000550712</v>
      </c>
      <c r="F1595" s="56">
        <v>24</v>
      </c>
      <c r="G1595" s="54" t="s">
        <v>26</v>
      </c>
      <c r="H1595" s="54" t="s">
        <v>84</v>
      </c>
      <c r="I1595" s="54">
        <v>10</v>
      </c>
      <c r="J1595" s="57">
        <v>4590</v>
      </c>
      <c r="K1595" s="57">
        <v>4740</v>
      </c>
      <c r="L1595" s="57">
        <v>4220</v>
      </c>
      <c r="M1595" s="57">
        <v>4562.07</v>
      </c>
      <c r="N1595" s="57">
        <v>3190.63</v>
      </c>
      <c r="O1595" s="57">
        <v>4203.6400000000003</v>
      </c>
      <c r="P1595" s="57">
        <v>4495</v>
      </c>
      <c r="Q1595" s="57">
        <v>4770</v>
      </c>
      <c r="R1595" s="57">
        <v>2928.66</v>
      </c>
      <c r="S1595" s="57">
        <v>4180</v>
      </c>
      <c r="T1595" s="57">
        <v>4220</v>
      </c>
      <c r="U1595" s="57">
        <v>4480</v>
      </c>
    </row>
    <row r="1596" spans="1:21" x14ac:dyDescent="0.2">
      <c r="A1596" s="266" t="s">
        <v>172</v>
      </c>
      <c r="B1596" s="267" t="s">
        <v>172</v>
      </c>
      <c r="C1596" s="268" t="s">
        <v>172</v>
      </c>
      <c r="D1596" s="99" t="s">
        <v>87</v>
      </c>
      <c r="E1596" s="54">
        <v>5000550730</v>
      </c>
      <c r="F1596" s="56">
        <v>24</v>
      </c>
      <c r="G1596" s="54" t="s">
        <v>26</v>
      </c>
      <c r="H1596" s="54" t="s">
        <v>84</v>
      </c>
      <c r="I1596" s="54">
        <v>10</v>
      </c>
      <c r="J1596" s="57">
        <v>4130</v>
      </c>
      <c r="K1596" s="57">
        <v>4180</v>
      </c>
      <c r="L1596" s="57">
        <v>4170</v>
      </c>
      <c r="M1596" s="57">
        <v>4310</v>
      </c>
      <c r="N1596" s="57">
        <v>4950</v>
      </c>
      <c r="O1596" s="57">
        <v>5250</v>
      </c>
      <c r="P1596" s="57">
        <v>7120</v>
      </c>
      <c r="Q1596" s="57">
        <v>6840</v>
      </c>
      <c r="R1596" s="57">
        <v>7110</v>
      </c>
      <c r="S1596" s="57">
        <v>5770</v>
      </c>
      <c r="T1596" s="57">
        <v>4440</v>
      </c>
      <c r="U1596" s="57">
        <v>4570</v>
      </c>
    </row>
    <row r="1597" spans="1:21" x14ac:dyDescent="0.2">
      <c r="A1597" s="266" t="s">
        <v>172</v>
      </c>
      <c r="B1597" s="267" t="s">
        <v>172</v>
      </c>
      <c r="C1597" s="268" t="s">
        <v>172</v>
      </c>
      <c r="D1597" s="99" t="s">
        <v>87</v>
      </c>
      <c r="E1597" s="54">
        <v>5000661226</v>
      </c>
      <c r="F1597" s="56">
        <v>24</v>
      </c>
      <c r="G1597" s="54" t="s">
        <v>26</v>
      </c>
      <c r="H1597" s="54" t="s">
        <v>84</v>
      </c>
      <c r="I1597" s="54">
        <v>10</v>
      </c>
      <c r="J1597" s="57">
        <v>5160</v>
      </c>
      <c r="K1597" s="57">
        <v>4750</v>
      </c>
      <c r="L1597" s="57">
        <v>5376</v>
      </c>
      <c r="M1597" s="57">
        <v>4601</v>
      </c>
      <c r="N1597" s="57">
        <v>5829</v>
      </c>
      <c r="O1597" s="57">
        <v>9074</v>
      </c>
      <c r="P1597" s="57">
        <v>7190</v>
      </c>
      <c r="Q1597" s="57">
        <v>7190</v>
      </c>
      <c r="R1597" s="57">
        <v>6714</v>
      </c>
      <c r="S1597" s="57">
        <v>5236</v>
      </c>
      <c r="T1597" s="57">
        <v>5537</v>
      </c>
      <c r="U1597" s="57">
        <v>4733</v>
      </c>
    </row>
    <row r="1598" spans="1:21" x14ac:dyDescent="0.2">
      <c r="A1598" s="266" t="s">
        <v>172</v>
      </c>
      <c r="B1598" s="267" t="s">
        <v>172</v>
      </c>
      <c r="C1598" s="268" t="s">
        <v>172</v>
      </c>
      <c r="D1598" s="99" t="s">
        <v>87</v>
      </c>
      <c r="E1598" s="54">
        <v>5000689341</v>
      </c>
      <c r="F1598" s="56">
        <v>24</v>
      </c>
      <c r="G1598" s="54" t="s">
        <v>26</v>
      </c>
      <c r="H1598" s="54" t="s">
        <v>84</v>
      </c>
      <c r="I1598" s="54">
        <v>10</v>
      </c>
      <c r="J1598" s="57">
        <v>7480</v>
      </c>
      <c r="K1598" s="57">
        <v>7000</v>
      </c>
      <c r="L1598" s="57">
        <v>6960</v>
      </c>
      <c r="M1598" s="57">
        <v>7080</v>
      </c>
      <c r="N1598" s="57">
        <v>7880</v>
      </c>
      <c r="O1598" s="57">
        <v>8400</v>
      </c>
      <c r="P1598" s="57">
        <v>9320</v>
      </c>
      <c r="Q1598" s="57">
        <v>8760</v>
      </c>
      <c r="R1598" s="57">
        <v>9640</v>
      </c>
      <c r="S1598" s="57">
        <v>6600</v>
      </c>
      <c r="T1598" s="57">
        <v>7480</v>
      </c>
      <c r="U1598" s="57">
        <v>8200</v>
      </c>
    </row>
    <row r="1599" spans="1:21" x14ac:dyDescent="0.2">
      <c r="A1599" s="266" t="s">
        <v>172</v>
      </c>
      <c r="B1599" s="267" t="s">
        <v>172</v>
      </c>
      <c r="C1599" s="268" t="s">
        <v>172</v>
      </c>
      <c r="D1599" s="99" t="s">
        <v>87</v>
      </c>
      <c r="E1599" s="54">
        <v>5000692796</v>
      </c>
      <c r="F1599" s="56">
        <v>24</v>
      </c>
      <c r="G1599" s="54" t="s">
        <v>26</v>
      </c>
      <c r="H1599" s="54" t="s">
        <v>84</v>
      </c>
      <c r="I1599" s="54">
        <v>10</v>
      </c>
      <c r="J1599" s="57">
        <v>2377</v>
      </c>
      <c r="K1599" s="57">
        <v>2166</v>
      </c>
      <c r="L1599" s="57">
        <v>2079</v>
      </c>
      <c r="M1599" s="57">
        <v>2249</v>
      </c>
      <c r="N1599" s="57">
        <v>2636</v>
      </c>
      <c r="O1599" s="57">
        <v>2358</v>
      </c>
      <c r="P1599" s="57">
        <v>2514</v>
      </c>
      <c r="Q1599" s="57">
        <v>2785</v>
      </c>
      <c r="R1599" s="57">
        <v>2700</v>
      </c>
      <c r="S1599" s="57">
        <v>2596</v>
      </c>
      <c r="T1599" s="57">
        <v>2555</v>
      </c>
      <c r="U1599" s="57">
        <v>2438</v>
      </c>
    </row>
    <row r="1600" spans="1:21" x14ac:dyDescent="0.2">
      <c r="A1600" s="266" t="s">
        <v>172</v>
      </c>
      <c r="B1600" s="267" t="s">
        <v>172</v>
      </c>
      <c r="C1600" s="268" t="s">
        <v>172</v>
      </c>
      <c r="D1600" s="99" t="s">
        <v>87</v>
      </c>
      <c r="E1600" s="54">
        <v>5000695729</v>
      </c>
      <c r="F1600" s="56">
        <v>24</v>
      </c>
      <c r="G1600" s="54" t="s">
        <v>26</v>
      </c>
      <c r="H1600" s="54" t="s">
        <v>84</v>
      </c>
      <c r="I1600" s="54">
        <v>10</v>
      </c>
      <c r="J1600" s="57">
        <v>4353</v>
      </c>
      <c r="K1600" s="57">
        <v>4039</v>
      </c>
      <c r="L1600" s="57">
        <v>3771</v>
      </c>
      <c r="M1600" s="57">
        <v>3643</v>
      </c>
      <c r="N1600" s="57">
        <v>4153</v>
      </c>
      <c r="O1600" s="57">
        <v>3891</v>
      </c>
      <c r="P1600" s="57">
        <v>3894</v>
      </c>
      <c r="Q1600" s="57">
        <v>3925</v>
      </c>
      <c r="R1600" s="57">
        <v>4006</v>
      </c>
      <c r="S1600" s="57">
        <v>3984</v>
      </c>
      <c r="T1600" s="57">
        <v>5275</v>
      </c>
      <c r="U1600" s="57">
        <v>5891</v>
      </c>
    </row>
    <row r="1601" spans="1:21" x14ac:dyDescent="0.2">
      <c r="A1601" s="266" t="s">
        <v>172</v>
      </c>
      <c r="B1601" s="267" t="s">
        <v>172</v>
      </c>
      <c r="C1601" s="268" t="s">
        <v>172</v>
      </c>
      <c r="D1601" s="99" t="s">
        <v>87</v>
      </c>
      <c r="E1601" s="54">
        <v>5000699705</v>
      </c>
      <c r="F1601" s="56">
        <v>24</v>
      </c>
      <c r="G1601" s="54" t="s">
        <v>26</v>
      </c>
      <c r="H1601" s="54" t="s">
        <v>84</v>
      </c>
      <c r="I1601" s="54">
        <v>10</v>
      </c>
      <c r="J1601" s="57">
        <v>7240</v>
      </c>
      <c r="K1601" s="57">
        <v>7280</v>
      </c>
      <c r="L1601" s="57">
        <v>7000</v>
      </c>
      <c r="M1601" s="57">
        <v>7680</v>
      </c>
      <c r="N1601" s="57">
        <v>9320</v>
      </c>
      <c r="O1601" s="57">
        <v>8560</v>
      </c>
      <c r="P1601" s="57">
        <v>9680</v>
      </c>
      <c r="Q1601" s="57">
        <v>10360</v>
      </c>
      <c r="R1601" s="57">
        <v>9400</v>
      </c>
      <c r="S1601" s="57">
        <v>9320</v>
      </c>
      <c r="T1601" s="57">
        <v>7680</v>
      </c>
      <c r="U1601" s="57">
        <v>7600</v>
      </c>
    </row>
    <row r="1602" spans="1:21" x14ac:dyDescent="0.2">
      <c r="A1602" s="266" t="s">
        <v>172</v>
      </c>
      <c r="B1602" s="267" t="s">
        <v>172</v>
      </c>
      <c r="C1602" s="268" t="s">
        <v>172</v>
      </c>
      <c r="D1602" s="99" t="s">
        <v>87</v>
      </c>
      <c r="E1602" s="54">
        <v>5000714039</v>
      </c>
      <c r="F1602" s="56">
        <v>24</v>
      </c>
      <c r="G1602" s="54" t="s">
        <v>26</v>
      </c>
      <c r="H1602" s="54" t="s">
        <v>84</v>
      </c>
      <c r="I1602" s="54">
        <v>10</v>
      </c>
      <c r="J1602" s="57">
        <v>8240</v>
      </c>
      <c r="K1602" s="57">
        <v>7720</v>
      </c>
      <c r="L1602" s="57">
        <v>8720</v>
      </c>
      <c r="M1602" s="57">
        <v>7720</v>
      </c>
      <c r="N1602" s="57">
        <v>9000</v>
      </c>
      <c r="O1602" s="57">
        <v>9040</v>
      </c>
      <c r="P1602" s="57">
        <v>11120</v>
      </c>
      <c r="Q1602" s="57">
        <v>9920</v>
      </c>
      <c r="R1602" s="57">
        <v>11280</v>
      </c>
      <c r="S1602" s="57">
        <v>8160</v>
      </c>
      <c r="T1602" s="57">
        <v>8240</v>
      </c>
      <c r="U1602" s="57">
        <v>10120</v>
      </c>
    </row>
    <row r="1603" spans="1:21" x14ac:dyDescent="0.2">
      <c r="A1603" s="266" t="s">
        <v>172</v>
      </c>
      <c r="B1603" s="267" t="s">
        <v>172</v>
      </c>
      <c r="C1603" s="268" t="s">
        <v>172</v>
      </c>
      <c r="D1603" s="99" t="s">
        <v>87</v>
      </c>
      <c r="E1603" s="54">
        <v>5000740439</v>
      </c>
      <c r="F1603" s="56">
        <v>24</v>
      </c>
      <c r="G1603" s="54" t="s">
        <v>26</v>
      </c>
      <c r="H1603" s="54" t="s">
        <v>84</v>
      </c>
      <c r="I1603" s="54">
        <v>10</v>
      </c>
      <c r="J1603" s="57">
        <v>8840</v>
      </c>
      <c r="K1603" s="57">
        <v>8840</v>
      </c>
      <c r="L1603" s="57">
        <v>8440</v>
      </c>
      <c r="M1603" s="57">
        <v>8720</v>
      </c>
      <c r="N1603" s="57">
        <v>10840</v>
      </c>
      <c r="O1603" s="57">
        <v>10720</v>
      </c>
      <c r="P1603" s="57">
        <v>8880</v>
      </c>
      <c r="Q1603" s="57">
        <v>12200</v>
      </c>
      <c r="R1603" s="57">
        <v>9760</v>
      </c>
      <c r="S1603" s="57">
        <v>9240</v>
      </c>
      <c r="T1603" s="57">
        <v>6880</v>
      </c>
      <c r="U1603" s="57">
        <v>7400</v>
      </c>
    </row>
    <row r="1604" spans="1:21" x14ac:dyDescent="0.2">
      <c r="A1604" s="266" t="s">
        <v>172</v>
      </c>
      <c r="B1604" s="267" t="s">
        <v>172</v>
      </c>
      <c r="C1604" s="268" t="s">
        <v>172</v>
      </c>
      <c r="D1604" s="99" t="s">
        <v>87</v>
      </c>
      <c r="E1604" s="54">
        <v>5000758617</v>
      </c>
      <c r="F1604" s="56">
        <v>24</v>
      </c>
      <c r="G1604" s="54" t="s">
        <v>26</v>
      </c>
      <c r="H1604" s="54" t="s">
        <v>84</v>
      </c>
      <c r="I1604" s="54">
        <v>10</v>
      </c>
      <c r="J1604" s="57">
        <v>8200</v>
      </c>
      <c r="K1604" s="57">
        <v>8240</v>
      </c>
      <c r="L1604" s="57">
        <v>8960</v>
      </c>
      <c r="M1604" s="57">
        <v>8680</v>
      </c>
      <c r="N1604" s="57">
        <v>9360</v>
      </c>
      <c r="O1604" s="57">
        <v>10960</v>
      </c>
      <c r="P1604" s="57">
        <v>11640</v>
      </c>
      <c r="Q1604" s="57">
        <v>9480</v>
      </c>
      <c r="R1604" s="57">
        <v>5720</v>
      </c>
      <c r="S1604" s="57">
        <v>8480</v>
      </c>
      <c r="T1604" s="57">
        <v>9000</v>
      </c>
      <c r="U1604" s="57">
        <v>9160</v>
      </c>
    </row>
    <row r="1605" spans="1:21" x14ac:dyDescent="0.2">
      <c r="A1605" s="266" t="s">
        <v>172</v>
      </c>
      <c r="B1605" s="267" t="s">
        <v>172</v>
      </c>
      <c r="C1605" s="268" t="s">
        <v>172</v>
      </c>
      <c r="D1605" s="99" t="s">
        <v>87</v>
      </c>
      <c r="E1605" s="54">
        <v>5000766436</v>
      </c>
      <c r="F1605" s="56">
        <v>24</v>
      </c>
      <c r="G1605" s="54" t="s">
        <v>26</v>
      </c>
      <c r="H1605" s="54" t="s">
        <v>84</v>
      </c>
      <c r="I1605" s="54">
        <v>10</v>
      </c>
      <c r="J1605" s="57">
        <v>11160</v>
      </c>
      <c r="K1605" s="57">
        <v>10640</v>
      </c>
      <c r="L1605" s="57">
        <v>11520</v>
      </c>
      <c r="M1605" s="57">
        <v>10560</v>
      </c>
      <c r="N1605" s="57">
        <v>11760</v>
      </c>
      <c r="O1605" s="57">
        <v>12360</v>
      </c>
      <c r="P1605" s="57">
        <v>14680</v>
      </c>
      <c r="Q1605" s="57">
        <v>14080</v>
      </c>
      <c r="R1605" s="57">
        <v>14600</v>
      </c>
      <c r="S1605" s="57">
        <v>11600</v>
      </c>
      <c r="T1605" s="57">
        <v>10880</v>
      </c>
      <c r="U1605" s="57">
        <v>11240</v>
      </c>
    </row>
    <row r="1606" spans="1:21" x14ac:dyDescent="0.2">
      <c r="A1606" s="266" t="s">
        <v>172</v>
      </c>
      <c r="B1606" s="267" t="s">
        <v>172</v>
      </c>
      <c r="C1606" s="268" t="s">
        <v>172</v>
      </c>
      <c r="D1606" s="99" t="s">
        <v>87</v>
      </c>
      <c r="E1606" s="54">
        <v>5000786521</v>
      </c>
      <c r="F1606" s="55">
        <v>26</v>
      </c>
      <c r="G1606" s="54" t="s">
        <v>24</v>
      </c>
      <c r="H1606" s="54" t="s">
        <v>84</v>
      </c>
      <c r="I1606" s="54">
        <v>10</v>
      </c>
      <c r="J1606" s="57">
        <v>219300</v>
      </c>
      <c r="K1606" s="57">
        <v>233700</v>
      </c>
      <c r="L1606" s="57">
        <v>238200</v>
      </c>
      <c r="M1606" s="57">
        <v>246900</v>
      </c>
      <c r="N1606" s="57">
        <v>216000</v>
      </c>
      <c r="O1606" s="57">
        <v>256800</v>
      </c>
      <c r="P1606" s="57">
        <v>279600</v>
      </c>
      <c r="Q1606" s="57">
        <v>267900</v>
      </c>
      <c r="R1606" s="57">
        <v>226500</v>
      </c>
      <c r="S1606" s="57">
        <v>246300</v>
      </c>
      <c r="T1606" s="57">
        <v>226500</v>
      </c>
      <c r="U1606" s="57">
        <v>207300</v>
      </c>
    </row>
    <row r="1607" spans="1:21" x14ac:dyDescent="0.2">
      <c r="A1607" s="266" t="s">
        <v>172</v>
      </c>
      <c r="B1607" s="267" t="s">
        <v>172</v>
      </c>
      <c r="C1607" s="268" t="s">
        <v>172</v>
      </c>
      <c r="D1607" s="99" t="s">
        <v>87</v>
      </c>
      <c r="E1607" s="54">
        <v>5000786543</v>
      </c>
      <c r="F1607" s="55">
        <v>26</v>
      </c>
      <c r="G1607" s="54" t="s">
        <v>24</v>
      </c>
      <c r="H1607" s="54" t="s">
        <v>84</v>
      </c>
      <c r="I1607" s="54">
        <v>10</v>
      </c>
      <c r="J1607" s="57">
        <v>459600</v>
      </c>
      <c r="K1607" s="57">
        <v>457200</v>
      </c>
      <c r="L1607" s="57">
        <v>476400</v>
      </c>
      <c r="M1607" s="57">
        <v>511800</v>
      </c>
      <c r="N1607" s="57">
        <v>449700</v>
      </c>
      <c r="O1607" s="57">
        <v>490200</v>
      </c>
      <c r="P1607" s="57">
        <v>551400</v>
      </c>
      <c r="Q1607" s="57">
        <v>518100</v>
      </c>
      <c r="R1607" s="57">
        <v>484200</v>
      </c>
      <c r="S1607" s="57">
        <v>542700</v>
      </c>
      <c r="T1607" s="57">
        <v>483300</v>
      </c>
      <c r="U1607" s="57">
        <v>478800</v>
      </c>
    </row>
    <row r="1608" spans="1:21" x14ac:dyDescent="0.2">
      <c r="A1608" s="266" t="s">
        <v>172</v>
      </c>
      <c r="B1608" s="267" t="s">
        <v>172</v>
      </c>
      <c r="C1608" s="268" t="s">
        <v>172</v>
      </c>
      <c r="D1608" s="99" t="s">
        <v>87</v>
      </c>
      <c r="E1608" s="54">
        <v>5000788610</v>
      </c>
      <c r="F1608" s="56">
        <v>24</v>
      </c>
      <c r="G1608" s="54" t="s">
        <v>26</v>
      </c>
      <c r="H1608" s="54" t="s">
        <v>84</v>
      </c>
      <c r="I1608" s="54">
        <v>10</v>
      </c>
      <c r="J1608" s="57">
        <v>6404</v>
      </c>
      <c r="K1608" s="57">
        <v>5780</v>
      </c>
      <c r="L1608" s="57">
        <v>5883</v>
      </c>
      <c r="M1608" s="57">
        <v>6130</v>
      </c>
      <c r="N1608" s="57">
        <v>6508</v>
      </c>
      <c r="O1608" s="57">
        <v>6809</v>
      </c>
      <c r="P1608" s="57">
        <v>7652</v>
      </c>
      <c r="Q1608" s="57">
        <v>8044</v>
      </c>
      <c r="R1608" s="57">
        <v>6805</v>
      </c>
      <c r="S1608" s="57">
        <v>6797</v>
      </c>
      <c r="T1608" s="57">
        <v>6404</v>
      </c>
      <c r="U1608" s="57">
        <v>6979</v>
      </c>
    </row>
    <row r="1609" spans="1:21" x14ac:dyDescent="0.2">
      <c r="A1609" s="266" t="s">
        <v>172</v>
      </c>
      <c r="B1609" s="267" t="s">
        <v>172</v>
      </c>
      <c r="C1609" s="268" t="s">
        <v>172</v>
      </c>
      <c r="D1609" s="99" t="s">
        <v>87</v>
      </c>
      <c r="E1609" s="54">
        <v>5000790111</v>
      </c>
      <c r="F1609" s="55">
        <v>25</v>
      </c>
      <c r="G1609" s="54" t="s">
        <v>25</v>
      </c>
      <c r="H1609" s="54" t="s">
        <v>84</v>
      </c>
      <c r="I1609" s="54">
        <v>10</v>
      </c>
      <c r="J1609" s="57">
        <v>10520</v>
      </c>
      <c r="K1609" s="57">
        <v>9000</v>
      </c>
      <c r="L1609" s="57">
        <v>10080</v>
      </c>
      <c r="M1609" s="57">
        <v>9280</v>
      </c>
      <c r="N1609" s="57">
        <v>9320</v>
      </c>
      <c r="O1609" s="57">
        <v>10800</v>
      </c>
      <c r="P1609" s="57">
        <v>11520</v>
      </c>
      <c r="Q1609" s="57">
        <v>11560</v>
      </c>
      <c r="R1609" s="57">
        <v>10640</v>
      </c>
      <c r="S1609" s="57">
        <v>10200</v>
      </c>
      <c r="T1609" s="57">
        <v>9760</v>
      </c>
      <c r="U1609" s="57">
        <v>10979.36</v>
      </c>
    </row>
    <row r="1610" spans="1:21" x14ac:dyDescent="0.2">
      <c r="A1610" s="266" t="s">
        <v>172</v>
      </c>
      <c r="B1610" s="267" t="s">
        <v>172</v>
      </c>
      <c r="C1610" s="268" t="s">
        <v>172</v>
      </c>
      <c r="D1610" s="99" t="s">
        <v>87</v>
      </c>
      <c r="E1610" s="54">
        <v>5000819004</v>
      </c>
      <c r="F1610" s="56">
        <v>24</v>
      </c>
      <c r="G1610" s="54" t="s">
        <v>26</v>
      </c>
      <c r="H1610" s="54" t="s">
        <v>84</v>
      </c>
      <c r="I1610" s="54">
        <v>10</v>
      </c>
      <c r="J1610" s="57">
        <v>7600</v>
      </c>
      <c r="K1610" s="57">
        <v>7000</v>
      </c>
      <c r="L1610" s="57">
        <v>7080</v>
      </c>
      <c r="M1610" s="57">
        <v>5880</v>
      </c>
      <c r="N1610" s="57">
        <v>7160</v>
      </c>
      <c r="O1610" s="57">
        <v>8880</v>
      </c>
      <c r="P1610" s="57">
        <v>11520</v>
      </c>
      <c r="Q1610" s="57">
        <v>9240</v>
      </c>
      <c r="R1610" s="57">
        <v>11080</v>
      </c>
      <c r="S1610" s="57">
        <v>8600</v>
      </c>
      <c r="T1610" s="57">
        <v>7680</v>
      </c>
      <c r="U1610" s="57">
        <v>8880</v>
      </c>
    </row>
    <row r="1611" spans="1:21" x14ac:dyDescent="0.2">
      <c r="A1611" s="266" t="s">
        <v>172</v>
      </c>
      <c r="B1611" s="267" t="s">
        <v>172</v>
      </c>
      <c r="C1611" s="268" t="s">
        <v>172</v>
      </c>
      <c r="D1611" s="99" t="s">
        <v>87</v>
      </c>
      <c r="E1611" s="54">
        <v>5000828631</v>
      </c>
      <c r="F1611" s="56">
        <v>24</v>
      </c>
      <c r="G1611" s="54" t="s">
        <v>26</v>
      </c>
      <c r="H1611" s="54" t="s">
        <v>84</v>
      </c>
      <c r="I1611" s="54">
        <v>10</v>
      </c>
      <c r="J1611" s="57">
        <v>3427</v>
      </c>
      <c r="K1611" s="57">
        <v>2066</v>
      </c>
      <c r="L1611" s="57">
        <v>619</v>
      </c>
      <c r="M1611" s="57">
        <v>668</v>
      </c>
      <c r="N1611" s="57">
        <v>892</v>
      </c>
      <c r="O1611" s="57">
        <v>1039</v>
      </c>
      <c r="P1611" s="57">
        <v>1578</v>
      </c>
      <c r="Q1611" s="57">
        <v>1630</v>
      </c>
      <c r="R1611" s="57">
        <v>1511</v>
      </c>
      <c r="S1611" s="57">
        <v>815</v>
      </c>
      <c r="T1611" s="57">
        <v>674</v>
      </c>
      <c r="U1611" s="57">
        <v>616</v>
      </c>
    </row>
    <row r="1612" spans="1:21" x14ac:dyDescent="0.2">
      <c r="A1612" s="266" t="s">
        <v>172</v>
      </c>
      <c r="B1612" s="267" t="s">
        <v>172</v>
      </c>
      <c r="C1612" s="268" t="s">
        <v>172</v>
      </c>
      <c r="D1612" s="99" t="s">
        <v>87</v>
      </c>
      <c r="E1612" s="54">
        <v>5000863981</v>
      </c>
      <c r="F1612" s="56">
        <v>24</v>
      </c>
      <c r="G1612" s="54" t="s">
        <v>26</v>
      </c>
      <c r="H1612" s="54" t="s">
        <v>84</v>
      </c>
      <c r="I1612" s="54">
        <v>10</v>
      </c>
      <c r="J1612" s="57">
        <v>3354</v>
      </c>
      <c r="K1612" s="57">
        <v>2910</v>
      </c>
      <c r="L1612" s="57">
        <v>3096</v>
      </c>
      <c r="M1612" s="57">
        <v>3203</v>
      </c>
      <c r="N1612" s="57">
        <v>3385</v>
      </c>
      <c r="O1612" s="57">
        <v>3318</v>
      </c>
      <c r="P1612" s="57">
        <v>3430</v>
      </c>
      <c r="Q1612" s="57">
        <v>3702</v>
      </c>
      <c r="R1612" s="57">
        <v>3479</v>
      </c>
      <c r="S1612" s="57">
        <v>2726</v>
      </c>
      <c r="T1612" s="57">
        <v>1595</v>
      </c>
      <c r="U1612" s="57">
        <v>1507</v>
      </c>
    </row>
    <row r="1613" spans="1:21" x14ac:dyDescent="0.2">
      <c r="A1613" s="266" t="s">
        <v>172</v>
      </c>
      <c r="B1613" s="267" t="s">
        <v>172</v>
      </c>
      <c r="C1613" s="268" t="s">
        <v>172</v>
      </c>
      <c r="D1613" s="99" t="s">
        <v>87</v>
      </c>
      <c r="E1613" s="54">
        <v>5000863996</v>
      </c>
      <c r="F1613" s="56">
        <v>24</v>
      </c>
      <c r="G1613" s="54" t="s">
        <v>26</v>
      </c>
      <c r="H1613" s="54" t="s">
        <v>84</v>
      </c>
      <c r="I1613" s="54">
        <v>10</v>
      </c>
      <c r="J1613" s="57">
        <v>2417</v>
      </c>
      <c r="K1613" s="57">
        <v>2074</v>
      </c>
      <c r="L1613" s="57">
        <v>2230</v>
      </c>
      <c r="M1613" s="57">
        <v>2390</v>
      </c>
      <c r="N1613" s="57">
        <v>2718</v>
      </c>
      <c r="O1613" s="57">
        <v>3095</v>
      </c>
      <c r="P1613" s="57">
        <v>3731</v>
      </c>
      <c r="Q1613" s="57">
        <v>3906</v>
      </c>
      <c r="R1613" s="57">
        <v>3131</v>
      </c>
      <c r="S1613" s="57">
        <v>1962</v>
      </c>
      <c r="T1613" s="57">
        <v>641</v>
      </c>
      <c r="U1613" s="57">
        <v>638</v>
      </c>
    </row>
    <row r="1614" spans="1:21" x14ac:dyDescent="0.2">
      <c r="A1614" s="266" t="s">
        <v>172</v>
      </c>
      <c r="B1614" s="267" t="s">
        <v>172</v>
      </c>
      <c r="C1614" s="268" t="s">
        <v>172</v>
      </c>
      <c r="D1614" s="99" t="s">
        <v>87</v>
      </c>
      <c r="E1614" s="54">
        <v>5000869888</v>
      </c>
      <c r="F1614" s="56">
        <v>24</v>
      </c>
      <c r="G1614" s="54" t="s">
        <v>26</v>
      </c>
      <c r="H1614" s="54" t="s">
        <v>84</v>
      </c>
      <c r="I1614" s="54">
        <v>10</v>
      </c>
      <c r="J1614" s="57">
        <v>7160</v>
      </c>
      <c r="K1614" s="57">
        <v>7280</v>
      </c>
      <c r="L1614" s="57">
        <v>7240</v>
      </c>
      <c r="M1614" s="57">
        <v>7480</v>
      </c>
      <c r="N1614" s="57">
        <v>3150.96</v>
      </c>
      <c r="O1614" s="57">
        <v>7780.64</v>
      </c>
      <c r="P1614" s="57">
        <v>9360</v>
      </c>
      <c r="Q1614" s="57">
        <v>9000</v>
      </c>
      <c r="R1614" s="57">
        <v>9200</v>
      </c>
      <c r="S1614" s="57">
        <v>9297.2000000000007</v>
      </c>
      <c r="T1614" s="57">
        <v>7619.32</v>
      </c>
      <c r="U1614" s="57">
        <v>7400</v>
      </c>
    </row>
    <row r="1615" spans="1:21" x14ac:dyDescent="0.2">
      <c r="A1615" s="266" t="s">
        <v>172</v>
      </c>
      <c r="B1615" s="267" t="s">
        <v>172</v>
      </c>
      <c r="C1615" s="268" t="s">
        <v>172</v>
      </c>
      <c r="D1615" s="99" t="s">
        <v>87</v>
      </c>
      <c r="E1615" s="54">
        <v>5000870144</v>
      </c>
      <c r="F1615" s="56">
        <v>24</v>
      </c>
      <c r="G1615" s="54" t="s">
        <v>26</v>
      </c>
      <c r="H1615" s="54" t="s">
        <v>84</v>
      </c>
      <c r="I1615" s="54">
        <v>10</v>
      </c>
      <c r="J1615" s="57">
        <v>5523</v>
      </c>
      <c r="K1615" s="57">
        <v>5166</v>
      </c>
      <c r="L1615" s="57">
        <v>5611</v>
      </c>
      <c r="M1615" s="57">
        <v>6246</v>
      </c>
      <c r="N1615" s="57">
        <v>5690</v>
      </c>
      <c r="O1615" s="57">
        <v>6024</v>
      </c>
      <c r="P1615" s="57">
        <v>6571</v>
      </c>
      <c r="Q1615" s="57">
        <v>6174</v>
      </c>
      <c r="R1615" s="57">
        <v>6515</v>
      </c>
      <c r="S1615" s="57">
        <v>6148</v>
      </c>
      <c r="T1615" s="57">
        <v>5845</v>
      </c>
      <c r="U1615" s="57">
        <v>6292</v>
      </c>
    </row>
    <row r="1616" spans="1:21" x14ac:dyDescent="0.2">
      <c r="A1616" s="266" t="s">
        <v>172</v>
      </c>
      <c r="B1616" s="267" t="s">
        <v>172</v>
      </c>
      <c r="C1616" s="268" t="s">
        <v>172</v>
      </c>
      <c r="D1616" s="99" t="s">
        <v>87</v>
      </c>
      <c r="E1616" s="54">
        <v>5000870302</v>
      </c>
      <c r="F1616" s="56">
        <v>24</v>
      </c>
      <c r="G1616" s="54" t="s">
        <v>26</v>
      </c>
      <c r="H1616" s="54" t="s">
        <v>84</v>
      </c>
      <c r="I1616" s="54">
        <v>10</v>
      </c>
      <c r="J1616" s="57">
        <v>6760</v>
      </c>
      <c r="K1616" s="57">
        <v>6240</v>
      </c>
      <c r="L1616" s="57">
        <v>6840</v>
      </c>
      <c r="M1616" s="57">
        <v>8200</v>
      </c>
      <c r="N1616" s="57">
        <v>7280</v>
      </c>
      <c r="O1616" s="57">
        <v>7920</v>
      </c>
      <c r="P1616" s="57">
        <v>9640</v>
      </c>
      <c r="Q1616" s="57">
        <v>9120</v>
      </c>
      <c r="R1616" s="57">
        <v>7880</v>
      </c>
      <c r="S1616" s="57">
        <v>7760</v>
      </c>
      <c r="T1616" s="57">
        <v>6720</v>
      </c>
      <c r="U1616" s="57">
        <v>7200</v>
      </c>
    </row>
    <row r="1617" spans="1:21" x14ac:dyDescent="0.2">
      <c r="A1617" s="266" t="s">
        <v>172</v>
      </c>
      <c r="B1617" s="267" t="s">
        <v>172</v>
      </c>
      <c r="C1617" s="268" t="s">
        <v>172</v>
      </c>
      <c r="D1617" s="99" t="s">
        <v>87</v>
      </c>
      <c r="E1617" s="54">
        <v>5000891450</v>
      </c>
      <c r="F1617" s="56">
        <v>24</v>
      </c>
      <c r="G1617" s="54" t="s">
        <v>26</v>
      </c>
      <c r="H1617" s="54" t="s">
        <v>84</v>
      </c>
      <c r="I1617" s="54">
        <v>10</v>
      </c>
      <c r="J1617" s="57">
        <v>5412</v>
      </c>
      <c r="K1617" s="57">
        <v>4676</v>
      </c>
      <c r="L1617" s="57">
        <v>4814</v>
      </c>
      <c r="M1617" s="57">
        <v>4688</v>
      </c>
      <c r="N1617" s="57">
        <v>5216</v>
      </c>
      <c r="O1617" s="57">
        <v>5210</v>
      </c>
      <c r="P1617" s="57">
        <v>6235</v>
      </c>
      <c r="Q1617" s="57">
        <v>5803</v>
      </c>
      <c r="R1617" s="57">
        <v>6042</v>
      </c>
      <c r="S1617" s="57">
        <v>6523</v>
      </c>
      <c r="T1617" s="57">
        <v>6194</v>
      </c>
      <c r="U1617" s="57">
        <v>5451</v>
      </c>
    </row>
    <row r="1618" spans="1:21" x14ac:dyDescent="0.2">
      <c r="A1618" s="266" t="s">
        <v>172</v>
      </c>
      <c r="B1618" s="267" t="s">
        <v>172</v>
      </c>
      <c r="C1618" s="268" t="s">
        <v>172</v>
      </c>
      <c r="D1618" s="99" t="s">
        <v>87</v>
      </c>
      <c r="E1618" s="54">
        <v>5000893767</v>
      </c>
      <c r="F1618" s="56">
        <v>24</v>
      </c>
      <c r="G1618" s="54" t="s">
        <v>26</v>
      </c>
      <c r="H1618" s="54" t="s">
        <v>84</v>
      </c>
      <c r="I1618" s="54">
        <v>10</v>
      </c>
      <c r="J1618" s="57">
        <v>1188</v>
      </c>
      <c r="K1618" s="57">
        <v>1369</v>
      </c>
      <c r="L1618" s="57">
        <v>2490</v>
      </c>
      <c r="M1618" s="57">
        <v>1462</v>
      </c>
      <c r="N1618" s="57">
        <v>1499</v>
      </c>
      <c r="O1618" s="57">
        <v>1649</v>
      </c>
      <c r="P1618" s="57">
        <v>1476</v>
      </c>
      <c r="Q1618" s="57">
        <v>1361</v>
      </c>
      <c r="R1618" s="57">
        <v>1845</v>
      </c>
      <c r="S1618" s="57">
        <v>1528</v>
      </c>
      <c r="T1618" s="57">
        <v>1575</v>
      </c>
      <c r="U1618" s="57">
        <v>1370</v>
      </c>
    </row>
    <row r="1619" spans="1:21" x14ac:dyDescent="0.2">
      <c r="A1619" s="266" t="s">
        <v>172</v>
      </c>
      <c r="B1619" s="267" t="s">
        <v>172</v>
      </c>
      <c r="C1619" s="268" t="s">
        <v>172</v>
      </c>
      <c r="D1619" s="99" t="s">
        <v>87</v>
      </c>
      <c r="E1619" s="54">
        <v>5000893785</v>
      </c>
      <c r="F1619" s="56">
        <v>24</v>
      </c>
      <c r="G1619" s="54" t="s">
        <v>26</v>
      </c>
      <c r="H1619" s="54" t="s">
        <v>84</v>
      </c>
      <c r="I1619" s="54">
        <v>10</v>
      </c>
      <c r="J1619" s="57">
        <v>4284</v>
      </c>
      <c r="K1619" s="57">
        <v>4144</v>
      </c>
      <c r="L1619" s="57">
        <v>4512</v>
      </c>
      <c r="M1619" s="57">
        <v>4385</v>
      </c>
      <c r="N1619" s="57">
        <v>4252</v>
      </c>
      <c r="O1619" s="57">
        <v>5263</v>
      </c>
      <c r="P1619" s="57">
        <v>5625</v>
      </c>
      <c r="Q1619" s="57">
        <v>5341</v>
      </c>
      <c r="R1619" s="57">
        <v>5906</v>
      </c>
      <c r="S1619" s="57">
        <v>4780</v>
      </c>
      <c r="T1619" s="57">
        <v>4955</v>
      </c>
      <c r="U1619" s="57">
        <v>4798</v>
      </c>
    </row>
    <row r="1620" spans="1:21" x14ac:dyDescent="0.2">
      <c r="A1620" s="266" t="s">
        <v>172</v>
      </c>
      <c r="B1620" s="267" t="s">
        <v>172</v>
      </c>
      <c r="C1620" s="268" t="s">
        <v>172</v>
      </c>
      <c r="D1620" s="99" t="s">
        <v>87</v>
      </c>
      <c r="E1620" s="54">
        <v>5000910663</v>
      </c>
      <c r="F1620" s="56">
        <v>24</v>
      </c>
      <c r="G1620" s="54" t="s">
        <v>26</v>
      </c>
      <c r="H1620" s="54" t="s">
        <v>84</v>
      </c>
      <c r="I1620" s="54">
        <v>10</v>
      </c>
      <c r="J1620" s="57">
        <v>8840</v>
      </c>
      <c r="K1620" s="57">
        <v>7560</v>
      </c>
      <c r="L1620" s="57">
        <v>7520</v>
      </c>
      <c r="M1620" s="57">
        <v>8120</v>
      </c>
      <c r="N1620" s="57">
        <v>8360</v>
      </c>
      <c r="O1620" s="57">
        <v>9240</v>
      </c>
      <c r="P1620" s="57">
        <v>5320</v>
      </c>
      <c r="Q1620" s="57">
        <v>10920</v>
      </c>
      <c r="R1620" s="57">
        <v>8480</v>
      </c>
      <c r="S1620" s="57">
        <v>9360</v>
      </c>
      <c r="T1620" s="57">
        <v>6480</v>
      </c>
      <c r="U1620" s="57">
        <v>8320</v>
      </c>
    </row>
    <row r="1621" spans="1:21" x14ac:dyDescent="0.2">
      <c r="A1621" s="266" t="s">
        <v>172</v>
      </c>
      <c r="B1621" s="267" t="s">
        <v>172</v>
      </c>
      <c r="C1621" s="268" t="s">
        <v>172</v>
      </c>
      <c r="D1621" s="99" t="s">
        <v>87</v>
      </c>
      <c r="E1621" s="54">
        <v>5000928439</v>
      </c>
      <c r="F1621" s="56">
        <v>24</v>
      </c>
      <c r="G1621" s="54" t="s">
        <v>26</v>
      </c>
      <c r="H1621" s="54" t="s">
        <v>84</v>
      </c>
      <c r="I1621" s="54">
        <v>10</v>
      </c>
      <c r="J1621" s="57">
        <v>2599</v>
      </c>
      <c r="K1621" s="57">
        <v>2277</v>
      </c>
      <c r="L1621" s="57">
        <v>2333</v>
      </c>
      <c r="M1621" s="57">
        <v>2659</v>
      </c>
      <c r="N1621" s="57">
        <v>2503</v>
      </c>
      <c r="O1621" s="57">
        <v>2755</v>
      </c>
      <c r="P1621" s="57">
        <v>3027</v>
      </c>
      <c r="Q1621" s="57">
        <v>2759</v>
      </c>
      <c r="R1621" s="57">
        <v>2625</v>
      </c>
      <c r="S1621" s="57">
        <v>2612</v>
      </c>
      <c r="T1621" s="57">
        <v>2237</v>
      </c>
      <c r="U1621" s="57">
        <v>2459</v>
      </c>
    </row>
    <row r="1622" spans="1:21" x14ac:dyDescent="0.2">
      <c r="A1622" s="266" t="s">
        <v>172</v>
      </c>
      <c r="B1622" s="267" t="s">
        <v>172</v>
      </c>
      <c r="C1622" s="268" t="s">
        <v>172</v>
      </c>
      <c r="D1622" s="99" t="s">
        <v>87</v>
      </c>
      <c r="E1622" s="54">
        <v>5000935643</v>
      </c>
      <c r="F1622" s="56">
        <v>24</v>
      </c>
      <c r="G1622" s="54" t="s">
        <v>26</v>
      </c>
      <c r="H1622" s="54" t="s">
        <v>84</v>
      </c>
      <c r="I1622" s="54">
        <v>10</v>
      </c>
      <c r="J1622" s="57">
        <v>10200</v>
      </c>
      <c r="K1622" s="57">
        <v>9200</v>
      </c>
      <c r="L1622" s="57">
        <v>9120</v>
      </c>
      <c r="M1622" s="57">
        <v>9720</v>
      </c>
      <c r="N1622" s="57">
        <v>11320</v>
      </c>
      <c r="O1622" s="57">
        <v>11200</v>
      </c>
      <c r="P1622" s="57">
        <v>11720</v>
      </c>
      <c r="Q1622" s="57">
        <v>11320</v>
      </c>
      <c r="R1622" s="57">
        <v>10680</v>
      </c>
      <c r="S1622" s="57">
        <v>12200</v>
      </c>
      <c r="T1622" s="57">
        <v>9880</v>
      </c>
      <c r="U1622" s="57">
        <v>10520</v>
      </c>
    </row>
    <row r="1623" spans="1:21" x14ac:dyDescent="0.2">
      <c r="A1623" s="266" t="s">
        <v>172</v>
      </c>
      <c r="B1623" s="267" t="s">
        <v>172</v>
      </c>
      <c r="C1623" s="268" t="s">
        <v>172</v>
      </c>
      <c r="D1623" s="99" t="s">
        <v>87</v>
      </c>
      <c r="E1623" s="54">
        <v>5000951433</v>
      </c>
      <c r="F1623" s="56">
        <v>24</v>
      </c>
      <c r="G1623" s="54" t="s">
        <v>26</v>
      </c>
      <c r="H1623" s="54" t="s">
        <v>84</v>
      </c>
      <c r="I1623" s="54">
        <v>10</v>
      </c>
      <c r="J1623" s="57">
        <v>3872</v>
      </c>
      <c r="K1623" s="57">
        <v>3527</v>
      </c>
      <c r="L1623" s="57">
        <v>3496</v>
      </c>
      <c r="M1623" s="57">
        <v>3907</v>
      </c>
      <c r="N1623" s="57">
        <v>3612</v>
      </c>
      <c r="O1623" s="57">
        <v>3761</v>
      </c>
      <c r="P1623" s="57">
        <v>3840</v>
      </c>
      <c r="Q1623" s="57">
        <v>3540</v>
      </c>
      <c r="R1623" s="57">
        <v>3560</v>
      </c>
      <c r="S1623" s="57">
        <v>3636</v>
      </c>
      <c r="T1623" s="57">
        <v>3146</v>
      </c>
      <c r="U1623" s="57">
        <v>3409</v>
      </c>
    </row>
    <row r="1624" spans="1:21" x14ac:dyDescent="0.2">
      <c r="A1624" s="266" t="s">
        <v>172</v>
      </c>
      <c r="B1624" s="267" t="s">
        <v>172</v>
      </c>
      <c r="C1624" s="268" t="s">
        <v>172</v>
      </c>
      <c r="D1624" s="99" t="s">
        <v>87</v>
      </c>
      <c r="E1624" s="54">
        <v>5000958144</v>
      </c>
      <c r="F1624" s="56">
        <v>24</v>
      </c>
      <c r="G1624" s="54" t="s">
        <v>26</v>
      </c>
      <c r="H1624" s="54" t="s">
        <v>84</v>
      </c>
      <c r="I1624" s="54">
        <v>10</v>
      </c>
      <c r="J1624" s="57">
        <v>3390</v>
      </c>
      <c r="K1624" s="57">
        <v>3050</v>
      </c>
      <c r="L1624" s="57">
        <v>2890</v>
      </c>
      <c r="M1624" s="57">
        <v>3120</v>
      </c>
      <c r="N1624" s="57">
        <v>3430</v>
      </c>
      <c r="O1624" s="57">
        <v>3292</v>
      </c>
      <c r="P1624" s="57">
        <v>3074</v>
      </c>
      <c r="Q1624" s="57">
        <v>3277</v>
      </c>
      <c r="R1624" s="57">
        <v>3111</v>
      </c>
      <c r="S1624" s="57">
        <v>3297</v>
      </c>
      <c r="T1624" s="57">
        <v>2988</v>
      </c>
      <c r="U1624" s="57">
        <v>1262</v>
      </c>
    </row>
    <row r="1625" spans="1:21" x14ac:dyDescent="0.2">
      <c r="A1625" s="266" t="s">
        <v>172</v>
      </c>
      <c r="B1625" s="267" t="s">
        <v>172</v>
      </c>
      <c r="C1625" s="268" t="s">
        <v>172</v>
      </c>
      <c r="D1625" s="99" t="s">
        <v>87</v>
      </c>
      <c r="E1625" s="54">
        <v>5000967656</v>
      </c>
      <c r="F1625" s="56">
        <v>24</v>
      </c>
      <c r="G1625" s="54" t="s">
        <v>26</v>
      </c>
      <c r="H1625" s="54" t="s">
        <v>84</v>
      </c>
      <c r="I1625" s="54">
        <v>10</v>
      </c>
      <c r="J1625" s="57">
        <v>8160</v>
      </c>
      <c r="K1625" s="57">
        <v>7120</v>
      </c>
      <c r="L1625" s="57">
        <v>7280</v>
      </c>
      <c r="M1625" s="57">
        <v>8880</v>
      </c>
      <c r="N1625" s="57">
        <v>8600</v>
      </c>
      <c r="O1625" s="57">
        <v>9240</v>
      </c>
      <c r="P1625" s="57">
        <v>10480</v>
      </c>
      <c r="Q1625" s="57">
        <v>9840</v>
      </c>
      <c r="R1625" s="57">
        <v>9000</v>
      </c>
      <c r="S1625" s="57">
        <v>7960</v>
      </c>
      <c r="T1625" s="57">
        <v>7080</v>
      </c>
      <c r="U1625" s="57">
        <v>7960</v>
      </c>
    </row>
    <row r="1626" spans="1:21" x14ac:dyDescent="0.2">
      <c r="A1626" s="266" t="s">
        <v>172</v>
      </c>
      <c r="B1626" s="267" t="s">
        <v>172</v>
      </c>
      <c r="C1626" s="268" t="s">
        <v>172</v>
      </c>
      <c r="D1626" s="99" t="s">
        <v>87</v>
      </c>
      <c r="E1626" s="54">
        <v>5000972182</v>
      </c>
      <c r="F1626" s="56">
        <v>24</v>
      </c>
      <c r="G1626" s="54" t="s">
        <v>26</v>
      </c>
      <c r="H1626" s="54" t="s">
        <v>84</v>
      </c>
      <c r="I1626" s="54">
        <v>10</v>
      </c>
      <c r="J1626" s="57">
        <v>4366</v>
      </c>
      <c r="K1626" s="57">
        <v>5372</v>
      </c>
      <c r="L1626" s="57">
        <v>5496</v>
      </c>
      <c r="M1626" s="57">
        <v>4263</v>
      </c>
      <c r="N1626" s="57">
        <v>3288</v>
      </c>
      <c r="O1626" s="57">
        <v>4864</v>
      </c>
      <c r="P1626" s="57">
        <v>7291</v>
      </c>
      <c r="Q1626" s="57">
        <v>8330</v>
      </c>
      <c r="R1626" s="57">
        <v>7618</v>
      </c>
      <c r="S1626" s="57">
        <v>7055</v>
      </c>
      <c r="T1626" s="57">
        <v>6053</v>
      </c>
      <c r="U1626" s="57">
        <v>6668</v>
      </c>
    </row>
    <row r="1627" spans="1:21" x14ac:dyDescent="0.2">
      <c r="A1627" s="266" t="s">
        <v>172</v>
      </c>
      <c r="B1627" s="267" t="s">
        <v>172</v>
      </c>
      <c r="C1627" s="268" t="s">
        <v>172</v>
      </c>
      <c r="D1627" s="99" t="s">
        <v>87</v>
      </c>
      <c r="E1627" s="54">
        <v>5000978125</v>
      </c>
      <c r="F1627" s="56">
        <v>24</v>
      </c>
      <c r="G1627" s="54" t="s">
        <v>26</v>
      </c>
      <c r="H1627" s="54" t="s">
        <v>84</v>
      </c>
      <c r="I1627" s="54">
        <v>10</v>
      </c>
      <c r="J1627" s="57">
        <v>10320</v>
      </c>
      <c r="K1627" s="57">
        <v>9440</v>
      </c>
      <c r="L1627" s="57">
        <v>9600</v>
      </c>
      <c r="M1627" s="57">
        <v>9520</v>
      </c>
      <c r="N1627" s="57">
        <v>11200</v>
      </c>
      <c r="O1627" s="57">
        <v>11120</v>
      </c>
      <c r="P1627" s="57">
        <v>13600</v>
      </c>
      <c r="Q1627" s="57">
        <v>12720</v>
      </c>
      <c r="R1627" s="57">
        <v>13040</v>
      </c>
      <c r="S1627" s="57">
        <v>12000</v>
      </c>
      <c r="T1627" s="57">
        <v>11120</v>
      </c>
      <c r="U1627" s="57">
        <v>11680</v>
      </c>
    </row>
    <row r="1628" spans="1:21" x14ac:dyDescent="0.2">
      <c r="A1628" s="266" t="s">
        <v>172</v>
      </c>
      <c r="B1628" s="267" t="s">
        <v>172</v>
      </c>
      <c r="C1628" s="268" t="s">
        <v>172</v>
      </c>
      <c r="D1628" s="99" t="s">
        <v>87</v>
      </c>
      <c r="E1628" s="54">
        <v>5001011275</v>
      </c>
      <c r="F1628" s="56">
        <v>24</v>
      </c>
      <c r="G1628" s="54" t="s">
        <v>26</v>
      </c>
      <c r="H1628" s="54" t="s">
        <v>84</v>
      </c>
      <c r="I1628" s="54">
        <v>10</v>
      </c>
      <c r="J1628" s="57">
        <v>3718</v>
      </c>
      <c r="K1628" s="57">
        <v>3573</v>
      </c>
      <c r="L1628" s="57">
        <v>3850</v>
      </c>
      <c r="M1628" s="57">
        <v>3683</v>
      </c>
      <c r="N1628" s="57">
        <v>4064</v>
      </c>
      <c r="O1628" s="57">
        <v>4212</v>
      </c>
      <c r="P1628" s="57">
        <v>5013</v>
      </c>
      <c r="Q1628" s="57">
        <v>4685</v>
      </c>
      <c r="R1628" s="57">
        <v>4529</v>
      </c>
      <c r="S1628" s="57">
        <v>3974</v>
      </c>
      <c r="T1628" s="57">
        <v>3282</v>
      </c>
      <c r="U1628" s="57">
        <v>4248</v>
      </c>
    </row>
    <row r="1629" spans="1:21" x14ac:dyDescent="0.2">
      <c r="A1629" s="266" t="s">
        <v>172</v>
      </c>
      <c r="B1629" s="267" t="s">
        <v>172</v>
      </c>
      <c r="C1629" s="268" t="s">
        <v>172</v>
      </c>
      <c r="D1629" s="99" t="s">
        <v>87</v>
      </c>
      <c r="E1629" s="54">
        <v>5001051340</v>
      </c>
      <c r="F1629" s="56">
        <v>24</v>
      </c>
      <c r="G1629" s="54" t="s">
        <v>26</v>
      </c>
      <c r="H1629" s="54" t="s">
        <v>84</v>
      </c>
      <c r="I1629" s="54">
        <v>10</v>
      </c>
      <c r="J1629" s="57">
        <v>3091</v>
      </c>
      <c r="K1629" s="57">
        <v>1724</v>
      </c>
      <c r="L1629" s="57">
        <v>80</v>
      </c>
      <c r="M1629" s="57">
        <v>73</v>
      </c>
      <c r="N1629" s="57">
        <v>71</v>
      </c>
      <c r="O1629" s="57">
        <v>74</v>
      </c>
      <c r="P1629" s="57">
        <v>70</v>
      </c>
      <c r="Q1629" s="57">
        <v>67</v>
      </c>
      <c r="R1629" s="57">
        <v>76</v>
      </c>
      <c r="S1629" s="57">
        <v>67</v>
      </c>
      <c r="T1629" s="57">
        <v>75</v>
      </c>
      <c r="U1629" s="57">
        <v>76</v>
      </c>
    </row>
    <row r="1630" spans="1:21" x14ac:dyDescent="0.2">
      <c r="A1630" s="266" t="s">
        <v>172</v>
      </c>
      <c r="B1630" s="267" t="s">
        <v>172</v>
      </c>
      <c r="C1630" s="268" t="s">
        <v>172</v>
      </c>
      <c r="D1630" s="99" t="s">
        <v>87</v>
      </c>
      <c r="E1630" s="54">
        <v>5001079591</v>
      </c>
      <c r="F1630" s="56">
        <v>24</v>
      </c>
      <c r="G1630" s="54" t="s">
        <v>26</v>
      </c>
      <c r="H1630" s="54" t="s">
        <v>84</v>
      </c>
      <c r="I1630" s="54">
        <v>10</v>
      </c>
      <c r="J1630" s="57">
        <v>7720</v>
      </c>
      <c r="K1630" s="57">
        <v>7440</v>
      </c>
      <c r="L1630" s="57">
        <v>7520</v>
      </c>
      <c r="M1630" s="57">
        <v>7520</v>
      </c>
      <c r="N1630" s="57">
        <v>8160</v>
      </c>
      <c r="O1630" s="57">
        <v>8120</v>
      </c>
      <c r="P1630" s="57">
        <v>10600</v>
      </c>
      <c r="Q1630" s="57">
        <v>9720</v>
      </c>
      <c r="R1630" s="57">
        <v>9960</v>
      </c>
      <c r="S1630" s="57">
        <v>8600</v>
      </c>
      <c r="T1630" s="57">
        <v>8080</v>
      </c>
      <c r="U1630" s="57">
        <v>9000</v>
      </c>
    </row>
    <row r="1631" spans="1:21" x14ac:dyDescent="0.2">
      <c r="A1631" s="266" t="s">
        <v>172</v>
      </c>
      <c r="B1631" s="267" t="s">
        <v>172</v>
      </c>
      <c r="C1631" s="268" t="s">
        <v>172</v>
      </c>
      <c r="D1631" s="99" t="s">
        <v>87</v>
      </c>
      <c r="E1631" s="54">
        <v>5001079877</v>
      </c>
      <c r="F1631" s="56">
        <v>24</v>
      </c>
      <c r="G1631" s="54" t="s">
        <v>26</v>
      </c>
      <c r="H1631" s="54" t="s">
        <v>84</v>
      </c>
      <c r="I1631" s="54">
        <v>10</v>
      </c>
      <c r="J1631" s="57">
        <v>8600</v>
      </c>
      <c r="K1631" s="57">
        <v>6880</v>
      </c>
      <c r="L1631" s="57">
        <v>7610</v>
      </c>
      <c r="M1631" s="57">
        <v>8050</v>
      </c>
      <c r="N1631" s="57">
        <v>9120</v>
      </c>
      <c r="O1631" s="57">
        <v>9390</v>
      </c>
      <c r="P1631" s="57">
        <v>10130</v>
      </c>
      <c r="Q1631" s="57">
        <v>11340</v>
      </c>
      <c r="R1631" s="57">
        <v>10540</v>
      </c>
      <c r="S1631" s="57">
        <v>9170</v>
      </c>
      <c r="T1631" s="57">
        <v>7650</v>
      </c>
      <c r="U1631" s="57">
        <v>7510</v>
      </c>
    </row>
    <row r="1632" spans="1:21" x14ac:dyDescent="0.2">
      <c r="A1632" s="266" t="s">
        <v>172</v>
      </c>
      <c r="B1632" s="267" t="s">
        <v>172</v>
      </c>
      <c r="C1632" s="268" t="s">
        <v>172</v>
      </c>
      <c r="D1632" s="99" t="s">
        <v>87</v>
      </c>
      <c r="E1632" s="54">
        <v>5001092412</v>
      </c>
      <c r="F1632" s="56">
        <v>24</v>
      </c>
      <c r="G1632" s="54" t="s">
        <v>26</v>
      </c>
      <c r="H1632" s="54" t="s">
        <v>84</v>
      </c>
      <c r="I1632" s="54">
        <v>10</v>
      </c>
      <c r="J1632" s="57">
        <v>5520</v>
      </c>
      <c r="K1632" s="57">
        <v>6760</v>
      </c>
      <c r="L1632" s="57">
        <v>7080</v>
      </c>
      <c r="M1632" s="57">
        <v>8160</v>
      </c>
      <c r="N1632" s="57">
        <v>7720</v>
      </c>
      <c r="O1632" s="57">
        <v>8400</v>
      </c>
      <c r="P1632" s="57">
        <v>10720</v>
      </c>
      <c r="Q1632" s="57">
        <v>10280</v>
      </c>
      <c r="R1632" s="57">
        <v>10080</v>
      </c>
      <c r="S1632" s="57">
        <v>8200</v>
      </c>
      <c r="T1632" s="57">
        <v>7720</v>
      </c>
      <c r="U1632" s="57">
        <v>8360</v>
      </c>
    </row>
    <row r="1633" spans="1:21" x14ac:dyDescent="0.2">
      <c r="A1633" s="266" t="s">
        <v>172</v>
      </c>
      <c r="B1633" s="267" t="s">
        <v>172</v>
      </c>
      <c r="C1633" s="268" t="s">
        <v>172</v>
      </c>
      <c r="D1633" s="99" t="s">
        <v>87</v>
      </c>
      <c r="E1633" s="54">
        <v>5001106859</v>
      </c>
      <c r="F1633" s="56">
        <v>24</v>
      </c>
      <c r="G1633" s="54" t="s">
        <v>26</v>
      </c>
      <c r="H1633" s="54" t="s">
        <v>84</v>
      </c>
      <c r="I1633" s="54">
        <v>10</v>
      </c>
      <c r="J1633" s="57">
        <v>7640</v>
      </c>
      <c r="K1633" s="57">
        <v>7480</v>
      </c>
      <c r="L1633" s="57">
        <v>8280</v>
      </c>
      <c r="M1633" s="57">
        <v>7680</v>
      </c>
      <c r="N1633" s="57">
        <v>8440</v>
      </c>
      <c r="O1633" s="57">
        <v>9720</v>
      </c>
      <c r="P1633" s="57">
        <v>10480</v>
      </c>
      <c r="Q1633" s="57">
        <v>10080</v>
      </c>
      <c r="R1633" s="57">
        <v>11280</v>
      </c>
      <c r="S1633" s="57">
        <v>9040</v>
      </c>
      <c r="T1633" s="57">
        <v>8240</v>
      </c>
      <c r="U1633" s="57">
        <v>9040</v>
      </c>
    </row>
    <row r="1634" spans="1:21" x14ac:dyDescent="0.2">
      <c r="A1634" s="266" t="s">
        <v>172</v>
      </c>
      <c r="B1634" s="267" t="s">
        <v>172</v>
      </c>
      <c r="C1634" s="268" t="s">
        <v>172</v>
      </c>
      <c r="D1634" s="99" t="s">
        <v>87</v>
      </c>
      <c r="E1634" s="54">
        <v>5001130723</v>
      </c>
      <c r="F1634" s="56">
        <v>24</v>
      </c>
      <c r="G1634" s="54" t="s">
        <v>26</v>
      </c>
      <c r="H1634" s="54" t="s">
        <v>84</v>
      </c>
      <c r="I1634" s="54">
        <v>10</v>
      </c>
      <c r="J1634" s="57">
        <v>3699</v>
      </c>
      <c r="K1634" s="57">
        <v>3471</v>
      </c>
      <c r="L1634" s="57">
        <v>3738</v>
      </c>
      <c r="M1634" s="57">
        <v>4001</v>
      </c>
      <c r="N1634" s="57">
        <v>4056</v>
      </c>
      <c r="O1634" s="57">
        <v>4342</v>
      </c>
      <c r="P1634" s="57">
        <v>4322</v>
      </c>
      <c r="Q1634" s="57">
        <v>4854</v>
      </c>
      <c r="R1634" s="57">
        <v>4225</v>
      </c>
      <c r="S1634" s="57">
        <v>3943</v>
      </c>
      <c r="T1634" s="57">
        <v>3783</v>
      </c>
      <c r="U1634" s="57">
        <v>4053</v>
      </c>
    </row>
    <row r="1635" spans="1:21" x14ac:dyDescent="0.2">
      <c r="A1635" s="266" t="s">
        <v>172</v>
      </c>
      <c r="B1635" s="267" t="s">
        <v>172</v>
      </c>
      <c r="C1635" s="268" t="s">
        <v>172</v>
      </c>
      <c r="D1635" s="99" t="s">
        <v>87</v>
      </c>
      <c r="E1635" s="54">
        <v>5001130760</v>
      </c>
      <c r="F1635" s="56">
        <v>24</v>
      </c>
      <c r="G1635" s="54" t="s">
        <v>26</v>
      </c>
      <c r="H1635" s="54" t="s">
        <v>84</v>
      </c>
      <c r="I1635" s="54">
        <v>10</v>
      </c>
      <c r="J1635" s="57">
        <v>1754</v>
      </c>
      <c r="K1635" s="57">
        <v>1412</v>
      </c>
      <c r="L1635" s="57">
        <v>1837</v>
      </c>
      <c r="M1635" s="57">
        <v>2479</v>
      </c>
      <c r="N1635" s="57">
        <v>2767</v>
      </c>
      <c r="O1635" s="57">
        <v>3326</v>
      </c>
      <c r="P1635" s="57">
        <v>3827</v>
      </c>
      <c r="Q1635" s="57">
        <v>4395</v>
      </c>
      <c r="R1635" s="57">
        <v>3413</v>
      </c>
      <c r="S1635" s="57">
        <v>2599</v>
      </c>
      <c r="T1635" s="57">
        <v>2434</v>
      </c>
      <c r="U1635" s="57">
        <v>2797</v>
      </c>
    </row>
    <row r="1636" spans="1:21" x14ac:dyDescent="0.2">
      <c r="A1636" s="266" t="s">
        <v>172</v>
      </c>
      <c r="B1636" s="267" t="s">
        <v>172</v>
      </c>
      <c r="C1636" s="268" t="s">
        <v>172</v>
      </c>
      <c r="D1636" s="99" t="s">
        <v>87</v>
      </c>
      <c r="E1636" s="54">
        <v>5001172941</v>
      </c>
      <c r="F1636" s="56">
        <v>24</v>
      </c>
      <c r="G1636" s="54" t="s">
        <v>26</v>
      </c>
      <c r="H1636" s="54" t="s">
        <v>84</v>
      </c>
      <c r="I1636" s="54">
        <v>10</v>
      </c>
      <c r="J1636" s="57">
        <v>7960</v>
      </c>
      <c r="K1636" s="57">
        <v>10680</v>
      </c>
      <c r="L1636" s="57">
        <v>12520</v>
      </c>
      <c r="M1636" s="57">
        <v>11640</v>
      </c>
      <c r="N1636" s="57">
        <v>10240</v>
      </c>
      <c r="O1636" s="57">
        <v>10880</v>
      </c>
      <c r="P1636" s="57">
        <v>13520</v>
      </c>
      <c r="Q1636" s="57">
        <v>12520</v>
      </c>
      <c r="R1636" s="57">
        <v>12320</v>
      </c>
      <c r="S1636" s="57">
        <v>11760</v>
      </c>
      <c r="T1636" s="57">
        <v>10000</v>
      </c>
      <c r="U1636" s="57">
        <v>10680</v>
      </c>
    </row>
    <row r="1637" spans="1:21" x14ac:dyDescent="0.2">
      <c r="A1637" s="266" t="s">
        <v>172</v>
      </c>
      <c r="B1637" s="267" t="s">
        <v>172</v>
      </c>
      <c r="C1637" s="268" t="s">
        <v>172</v>
      </c>
      <c r="D1637" s="99" t="s">
        <v>87</v>
      </c>
      <c r="E1637" s="54">
        <v>5001174592</v>
      </c>
      <c r="F1637" s="56">
        <v>24</v>
      </c>
      <c r="G1637" s="54" t="s">
        <v>26</v>
      </c>
      <c r="H1637" s="54" t="s">
        <v>84</v>
      </c>
      <c r="I1637" s="54">
        <v>10</v>
      </c>
      <c r="J1637" s="57">
        <v>1556</v>
      </c>
      <c r="K1637" s="57">
        <v>1557</v>
      </c>
      <c r="L1637" s="57">
        <v>1622</v>
      </c>
      <c r="M1637" s="57">
        <v>2168</v>
      </c>
      <c r="N1637" s="57">
        <v>1577</v>
      </c>
      <c r="O1637" s="57">
        <v>1788</v>
      </c>
      <c r="P1637" s="57">
        <v>2083</v>
      </c>
      <c r="Q1637" s="57">
        <v>1841</v>
      </c>
      <c r="R1637" s="57">
        <v>1742</v>
      </c>
      <c r="S1637" s="57">
        <v>1722</v>
      </c>
      <c r="T1637" s="57">
        <v>1520</v>
      </c>
      <c r="U1637" s="57">
        <v>1854</v>
      </c>
    </row>
    <row r="1638" spans="1:21" x14ac:dyDescent="0.2">
      <c r="A1638" s="266" t="s">
        <v>172</v>
      </c>
      <c r="B1638" s="267" t="s">
        <v>172</v>
      </c>
      <c r="C1638" s="268" t="s">
        <v>172</v>
      </c>
      <c r="D1638" s="99" t="s">
        <v>87</v>
      </c>
      <c r="E1638" s="54">
        <v>5001180893</v>
      </c>
      <c r="F1638" s="56">
        <v>24</v>
      </c>
      <c r="G1638" s="54" t="s">
        <v>26</v>
      </c>
      <c r="H1638" s="54" t="s">
        <v>84</v>
      </c>
      <c r="I1638" s="54">
        <v>10</v>
      </c>
      <c r="J1638" s="57">
        <v>7840</v>
      </c>
      <c r="K1638" s="57">
        <v>6400</v>
      </c>
      <c r="L1638" s="57">
        <v>8120</v>
      </c>
      <c r="M1638" s="57">
        <v>8640</v>
      </c>
      <c r="N1638" s="57">
        <v>10320</v>
      </c>
      <c r="O1638" s="57">
        <v>10280</v>
      </c>
      <c r="P1638" s="57">
        <v>12120</v>
      </c>
      <c r="Q1638" s="57">
        <v>10880</v>
      </c>
      <c r="R1638" s="57">
        <v>11120</v>
      </c>
      <c r="S1638" s="57">
        <v>10640</v>
      </c>
      <c r="T1638" s="57">
        <v>9000</v>
      </c>
      <c r="U1638" s="57">
        <v>10000</v>
      </c>
    </row>
    <row r="1639" spans="1:21" x14ac:dyDescent="0.2">
      <c r="A1639" s="266" t="s">
        <v>172</v>
      </c>
      <c r="B1639" s="267" t="s">
        <v>172</v>
      </c>
      <c r="C1639" s="268" t="s">
        <v>172</v>
      </c>
      <c r="D1639" s="99" t="s">
        <v>87</v>
      </c>
      <c r="E1639" s="54">
        <v>5001182468</v>
      </c>
      <c r="F1639" s="56">
        <v>24</v>
      </c>
      <c r="G1639" s="54" t="s">
        <v>26</v>
      </c>
      <c r="H1639" s="54" t="s">
        <v>84</v>
      </c>
      <c r="I1639" s="54">
        <v>10</v>
      </c>
      <c r="J1639" s="57">
        <v>8120</v>
      </c>
      <c r="K1639" s="57">
        <v>6960</v>
      </c>
      <c r="L1639" s="57">
        <v>7400</v>
      </c>
      <c r="M1639" s="57">
        <v>6720</v>
      </c>
      <c r="N1639" s="57">
        <v>8840</v>
      </c>
      <c r="O1639" s="57">
        <v>8440</v>
      </c>
      <c r="P1639" s="57">
        <v>10320</v>
      </c>
      <c r="Q1639" s="57">
        <v>9840</v>
      </c>
      <c r="R1639" s="57">
        <v>9040</v>
      </c>
      <c r="S1639" s="57">
        <v>8880</v>
      </c>
      <c r="T1639" s="57">
        <v>7040</v>
      </c>
      <c r="U1639" s="57">
        <v>7400</v>
      </c>
    </row>
    <row r="1640" spans="1:21" x14ac:dyDescent="0.2">
      <c r="A1640" s="266" t="s">
        <v>172</v>
      </c>
      <c r="B1640" s="267" t="s">
        <v>172</v>
      </c>
      <c r="C1640" s="268" t="s">
        <v>172</v>
      </c>
      <c r="D1640" s="99" t="s">
        <v>87</v>
      </c>
      <c r="E1640" s="54">
        <v>5001191816</v>
      </c>
      <c r="F1640" s="56">
        <v>24</v>
      </c>
      <c r="G1640" s="54" t="s">
        <v>26</v>
      </c>
      <c r="H1640" s="54" t="s">
        <v>84</v>
      </c>
      <c r="I1640" s="54">
        <v>10</v>
      </c>
      <c r="J1640" s="57">
        <v>3110</v>
      </c>
      <c r="K1640" s="57">
        <v>3290</v>
      </c>
      <c r="L1640" s="57">
        <v>2910</v>
      </c>
      <c r="M1640" s="57">
        <v>2910</v>
      </c>
      <c r="N1640" s="57">
        <v>3380</v>
      </c>
      <c r="O1640" s="57">
        <v>3670</v>
      </c>
      <c r="P1640" s="57">
        <v>3960</v>
      </c>
      <c r="Q1640" s="57">
        <v>4380</v>
      </c>
      <c r="R1640" s="57">
        <v>3750</v>
      </c>
      <c r="S1640" s="57">
        <v>3590</v>
      </c>
      <c r="T1640" s="57">
        <v>3630</v>
      </c>
      <c r="U1640" s="57">
        <v>3420</v>
      </c>
    </row>
    <row r="1641" spans="1:21" x14ac:dyDescent="0.2">
      <c r="A1641" s="266" t="s">
        <v>172</v>
      </c>
      <c r="B1641" s="267" t="s">
        <v>172</v>
      </c>
      <c r="C1641" s="268" t="s">
        <v>172</v>
      </c>
      <c r="D1641" s="99" t="s">
        <v>87</v>
      </c>
      <c r="E1641" s="54">
        <v>5001206276</v>
      </c>
      <c r="F1641" s="55">
        <v>26</v>
      </c>
      <c r="G1641" s="54" t="s">
        <v>24</v>
      </c>
      <c r="H1641" s="54" t="s">
        <v>84</v>
      </c>
      <c r="I1641" s="54">
        <v>10</v>
      </c>
      <c r="J1641" s="57">
        <v>76200</v>
      </c>
      <c r="K1641" s="57">
        <v>78000</v>
      </c>
      <c r="L1641" s="57">
        <v>81900</v>
      </c>
      <c r="M1641" s="57">
        <v>82200</v>
      </c>
      <c r="N1641" s="57">
        <v>90600</v>
      </c>
      <c r="O1641" s="57">
        <v>84900</v>
      </c>
      <c r="P1641" s="57">
        <v>84600</v>
      </c>
      <c r="Q1641" s="57">
        <v>88200</v>
      </c>
      <c r="R1641" s="57">
        <v>93000</v>
      </c>
      <c r="S1641" s="57">
        <v>82200</v>
      </c>
      <c r="T1641" s="57">
        <v>87600</v>
      </c>
      <c r="U1641" s="57">
        <v>86100</v>
      </c>
    </row>
    <row r="1642" spans="1:21" x14ac:dyDescent="0.2">
      <c r="A1642" s="266" t="s">
        <v>172</v>
      </c>
      <c r="B1642" s="267" t="s">
        <v>172</v>
      </c>
      <c r="C1642" s="268" t="s">
        <v>172</v>
      </c>
      <c r="D1642" s="99" t="s">
        <v>87</v>
      </c>
      <c r="E1642" s="54">
        <v>5001235510</v>
      </c>
      <c r="F1642" s="56">
        <v>24</v>
      </c>
      <c r="G1642" s="54" t="s">
        <v>26</v>
      </c>
      <c r="H1642" s="54" t="s">
        <v>84</v>
      </c>
      <c r="I1642" s="54">
        <v>10</v>
      </c>
      <c r="J1642" s="57">
        <v>5951</v>
      </c>
      <c r="K1642" s="57">
        <v>5271</v>
      </c>
      <c r="L1642" s="57">
        <v>5389</v>
      </c>
      <c r="M1642" s="57">
        <v>5745</v>
      </c>
      <c r="N1642" s="57">
        <v>5986</v>
      </c>
      <c r="O1642" s="57">
        <v>6115</v>
      </c>
      <c r="P1642" s="57">
        <v>6368</v>
      </c>
      <c r="Q1642" s="57">
        <v>6685</v>
      </c>
      <c r="R1642" s="57">
        <v>5918</v>
      </c>
      <c r="S1642" s="57">
        <v>6223</v>
      </c>
      <c r="T1642" s="57">
        <v>5850</v>
      </c>
      <c r="U1642" s="57">
        <v>5695</v>
      </c>
    </row>
    <row r="1643" spans="1:21" x14ac:dyDescent="0.2">
      <c r="A1643" s="266" t="s">
        <v>172</v>
      </c>
      <c r="B1643" s="267" t="s">
        <v>172</v>
      </c>
      <c r="C1643" s="268" t="s">
        <v>172</v>
      </c>
      <c r="D1643" s="99" t="s">
        <v>87</v>
      </c>
      <c r="E1643" s="54">
        <v>5001242351</v>
      </c>
      <c r="F1643" s="56">
        <v>24</v>
      </c>
      <c r="G1643" s="54" t="s">
        <v>26</v>
      </c>
      <c r="H1643" s="54" t="s">
        <v>84</v>
      </c>
      <c r="I1643" s="54">
        <v>10</v>
      </c>
      <c r="J1643" s="57">
        <v>8000</v>
      </c>
      <c r="K1643" s="57">
        <v>6280</v>
      </c>
      <c r="L1643" s="57">
        <v>7760</v>
      </c>
      <c r="M1643" s="57">
        <v>8840</v>
      </c>
      <c r="N1643" s="57">
        <v>8120</v>
      </c>
      <c r="O1643" s="57">
        <v>9120</v>
      </c>
      <c r="P1643" s="57">
        <v>10680</v>
      </c>
      <c r="Q1643" s="57">
        <v>9720</v>
      </c>
      <c r="R1643" s="57">
        <v>9360</v>
      </c>
      <c r="S1643" s="57">
        <v>7880</v>
      </c>
      <c r="T1643" s="57">
        <v>8840</v>
      </c>
      <c r="U1643" s="57">
        <v>7840</v>
      </c>
    </row>
    <row r="1644" spans="1:21" x14ac:dyDescent="0.2">
      <c r="A1644" s="266" t="s">
        <v>172</v>
      </c>
      <c r="B1644" s="267" t="s">
        <v>172</v>
      </c>
      <c r="C1644" s="268" t="s">
        <v>172</v>
      </c>
      <c r="D1644" s="99" t="s">
        <v>87</v>
      </c>
      <c r="E1644" s="54">
        <v>5001257663</v>
      </c>
      <c r="F1644" s="56">
        <v>24</v>
      </c>
      <c r="G1644" s="54" t="s">
        <v>26</v>
      </c>
      <c r="H1644" s="54" t="s">
        <v>84</v>
      </c>
      <c r="I1644" s="54">
        <v>10</v>
      </c>
      <c r="J1644" s="57">
        <v>9520</v>
      </c>
      <c r="K1644" s="57">
        <v>9880</v>
      </c>
      <c r="L1644" s="57">
        <v>8960</v>
      </c>
      <c r="M1644" s="57">
        <v>9000</v>
      </c>
      <c r="N1644" s="57">
        <v>9400</v>
      </c>
      <c r="O1644" s="57">
        <v>10800</v>
      </c>
      <c r="P1644" s="57">
        <v>11240</v>
      </c>
      <c r="Q1644" s="57">
        <v>11680</v>
      </c>
      <c r="R1644" s="57">
        <v>12440</v>
      </c>
      <c r="S1644" s="57">
        <v>11080</v>
      </c>
      <c r="T1644" s="57">
        <v>10680</v>
      </c>
      <c r="U1644" s="57">
        <v>10600</v>
      </c>
    </row>
    <row r="1645" spans="1:21" x14ac:dyDescent="0.2">
      <c r="A1645" s="266" t="s">
        <v>172</v>
      </c>
      <c r="B1645" s="267" t="s">
        <v>172</v>
      </c>
      <c r="C1645" s="268" t="s">
        <v>172</v>
      </c>
      <c r="D1645" s="99" t="s">
        <v>87</v>
      </c>
      <c r="E1645" s="54">
        <v>5001286782</v>
      </c>
      <c r="F1645" s="56">
        <v>24</v>
      </c>
      <c r="G1645" s="54" t="s">
        <v>26</v>
      </c>
      <c r="H1645" s="54" t="s">
        <v>84</v>
      </c>
      <c r="I1645" s="54">
        <v>10</v>
      </c>
      <c r="J1645" s="57">
        <v>8280</v>
      </c>
      <c r="K1645" s="57">
        <v>8040</v>
      </c>
      <c r="L1645" s="57">
        <v>8520</v>
      </c>
      <c r="M1645" s="57">
        <v>8080</v>
      </c>
      <c r="N1645" s="57">
        <v>8840</v>
      </c>
      <c r="O1645" s="57">
        <v>9720</v>
      </c>
      <c r="P1645" s="57">
        <v>10160</v>
      </c>
      <c r="Q1645" s="57">
        <v>9600</v>
      </c>
      <c r="R1645" s="57">
        <v>10560</v>
      </c>
      <c r="S1645" s="57">
        <v>8360</v>
      </c>
      <c r="T1645" s="57">
        <v>7840</v>
      </c>
      <c r="U1645" s="57">
        <v>8960</v>
      </c>
    </row>
    <row r="1646" spans="1:21" x14ac:dyDescent="0.2">
      <c r="A1646" s="266" t="s">
        <v>172</v>
      </c>
      <c r="B1646" s="267" t="s">
        <v>172</v>
      </c>
      <c r="C1646" s="268" t="s">
        <v>172</v>
      </c>
      <c r="D1646" s="99" t="s">
        <v>87</v>
      </c>
      <c r="E1646" s="54">
        <v>5001313234</v>
      </c>
      <c r="F1646" s="56">
        <v>24</v>
      </c>
      <c r="G1646" s="54" t="s">
        <v>26</v>
      </c>
      <c r="H1646" s="54" t="s">
        <v>84</v>
      </c>
      <c r="I1646" s="54">
        <v>10</v>
      </c>
      <c r="J1646" s="57">
        <v>6400</v>
      </c>
      <c r="K1646" s="57">
        <v>5760</v>
      </c>
      <c r="L1646" s="57">
        <v>6000</v>
      </c>
      <c r="M1646" s="57">
        <v>6680</v>
      </c>
      <c r="N1646" s="57">
        <v>6360</v>
      </c>
      <c r="O1646" s="57">
        <v>6960</v>
      </c>
      <c r="P1646" s="57">
        <v>8720</v>
      </c>
      <c r="Q1646" s="57">
        <v>8560</v>
      </c>
      <c r="R1646" s="57">
        <v>7520</v>
      </c>
      <c r="S1646" s="57">
        <v>6680</v>
      </c>
      <c r="T1646" s="57">
        <v>6040</v>
      </c>
      <c r="U1646" s="57">
        <v>6240</v>
      </c>
    </row>
    <row r="1647" spans="1:21" x14ac:dyDescent="0.2">
      <c r="A1647" s="266" t="s">
        <v>172</v>
      </c>
      <c r="B1647" s="267" t="s">
        <v>172</v>
      </c>
      <c r="C1647" s="268" t="s">
        <v>172</v>
      </c>
      <c r="D1647" s="99" t="s">
        <v>87</v>
      </c>
      <c r="E1647" s="54">
        <v>5001333154</v>
      </c>
      <c r="F1647" s="56">
        <v>24</v>
      </c>
      <c r="G1647" s="54" t="s">
        <v>26</v>
      </c>
      <c r="H1647" s="54" t="s">
        <v>84</v>
      </c>
      <c r="I1647" s="54">
        <v>10</v>
      </c>
      <c r="J1647" s="57">
        <v>3619</v>
      </c>
      <c r="K1647" s="57">
        <v>3330</v>
      </c>
      <c r="L1647" s="57">
        <v>3464</v>
      </c>
      <c r="M1647" s="57">
        <v>4142</v>
      </c>
      <c r="N1647" s="57">
        <v>3938</v>
      </c>
      <c r="O1647" s="57">
        <v>5064</v>
      </c>
      <c r="P1647" s="57">
        <v>6530</v>
      </c>
      <c r="Q1647" s="57">
        <v>6154</v>
      </c>
      <c r="R1647" s="57">
        <v>5226</v>
      </c>
      <c r="S1647" s="57">
        <v>4235</v>
      </c>
      <c r="T1647" s="57">
        <v>3487</v>
      </c>
      <c r="U1647" s="57">
        <v>4210</v>
      </c>
    </row>
    <row r="1648" spans="1:21" x14ac:dyDescent="0.2">
      <c r="A1648" s="266" t="s">
        <v>172</v>
      </c>
      <c r="B1648" s="267" t="s">
        <v>172</v>
      </c>
      <c r="C1648" s="268" t="s">
        <v>172</v>
      </c>
      <c r="D1648" s="99" t="s">
        <v>87</v>
      </c>
      <c r="E1648" s="54">
        <v>5001336938</v>
      </c>
      <c r="F1648" s="56">
        <v>24</v>
      </c>
      <c r="G1648" s="54" t="s">
        <v>26</v>
      </c>
      <c r="H1648" s="54" t="s">
        <v>84</v>
      </c>
      <c r="I1648" s="54">
        <v>10</v>
      </c>
      <c r="J1648" s="57">
        <v>5297</v>
      </c>
      <c r="K1648" s="57">
        <v>4683</v>
      </c>
      <c r="L1648" s="57">
        <v>5456</v>
      </c>
      <c r="M1648" s="57">
        <v>5685</v>
      </c>
      <c r="N1648" s="57">
        <v>5959</v>
      </c>
      <c r="O1648" s="57">
        <v>7576</v>
      </c>
      <c r="P1648" s="57">
        <v>7814</v>
      </c>
      <c r="Q1648" s="57">
        <v>7725</v>
      </c>
      <c r="R1648" s="57">
        <v>7213</v>
      </c>
      <c r="S1648" s="57">
        <v>5963</v>
      </c>
      <c r="T1648" s="57">
        <v>5264</v>
      </c>
      <c r="U1648" s="57">
        <v>5171</v>
      </c>
    </row>
    <row r="1649" spans="1:21" x14ac:dyDescent="0.2">
      <c r="A1649" s="266" t="s">
        <v>172</v>
      </c>
      <c r="B1649" s="267" t="s">
        <v>172</v>
      </c>
      <c r="C1649" s="268" t="s">
        <v>172</v>
      </c>
      <c r="D1649" s="99" t="s">
        <v>87</v>
      </c>
      <c r="E1649" s="54">
        <v>5001356905</v>
      </c>
      <c r="F1649" s="56">
        <v>24</v>
      </c>
      <c r="G1649" s="54" t="s">
        <v>26</v>
      </c>
      <c r="H1649" s="54" t="s">
        <v>84</v>
      </c>
      <c r="I1649" s="54">
        <v>10</v>
      </c>
      <c r="J1649" s="57">
        <v>2858</v>
      </c>
      <c r="K1649" s="57">
        <v>3338</v>
      </c>
      <c r="L1649" s="57">
        <v>2615</v>
      </c>
      <c r="M1649" s="57">
        <v>2697</v>
      </c>
      <c r="N1649" s="57">
        <v>2746</v>
      </c>
      <c r="O1649" s="57">
        <v>3781</v>
      </c>
      <c r="P1649" s="57">
        <v>4718</v>
      </c>
      <c r="Q1649" s="57">
        <v>5106</v>
      </c>
      <c r="R1649" s="57">
        <v>3672</v>
      </c>
      <c r="S1649" s="57">
        <v>2886</v>
      </c>
      <c r="T1649" s="57">
        <v>2597</v>
      </c>
      <c r="U1649" s="57">
        <v>2603</v>
      </c>
    </row>
    <row r="1650" spans="1:21" x14ac:dyDescent="0.2">
      <c r="A1650" s="266" t="s">
        <v>172</v>
      </c>
      <c r="B1650" s="267" t="s">
        <v>172</v>
      </c>
      <c r="C1650" s="268" t="s">
        <v>172</v>
      </c>
      <c r="D1650" s="99" t="s">
        <v>87</v>
      </c>
      <c r="E1650" s="54">
        <v>5001373263</v>
      </c>
      <c r="F1650" s="56">
        <v>24</v>
      </c>
      <c r="G1650" s="54" t="s">
        <v>26</v>
      </c>
      <c r="H1650" s="54" t="s">
        <v>84</v>
      </c>
      <c r="I1650" s="54">
        <v>10</v>
      </c>
      <c r="J1650" s="57">
        <v>4937</v>
      </c>
      <c r="K1650" s="57">
        <v>5154</v>
      </c>
      <c r="L1650" s="57">
        <v>5511</v>
      </c>
      <c r="M1650" s="57">
        <v>4566</v>
      </c>
      <c r="N1650" s="57">
        <v>4829</v>
      </c>
      <c r="O1650" s="57">
        <v>5314</v>
      </c>
      <c r="P1650" s="57">
        <v>3275</v>
      </c>
      <c r="Q1650" s="57">
        <v>5319</v>
      </c>
      <c r="R1650" s="57">
        <v>6632</v>
      </c>
      <c r="S1650" s="57">
        <v>5273</v>
      </c>
      <c r="T1650" s="57">
        <v>4748</v>
      </c>
      <c r="U1650" s="57">
        <v>4802</v>
      </c>
    </row>
    <row r="1651" spans="1:21" x14ac:dyDescent="0.2">
      <c r="A1651" s="266" t="s">
        <v>172</v>
      </c>
      <c r="B1651" s="267" t="s">
        <v>172</v>
      </c>
      <c r="C1651" s="268" t="s">
        <v>172</v>
      </c>
      <c r="D1651" s="99" t="s">
        <v>87</v>
      </c>
      <c r="E1651" s="54">
        <v>5001430432</v>
      </c>
      <c r="F1651" s="56">
        <v>24</v>
      </c>
      <c r="G1651" s="54" t="s">
        <v>26</v>
      </c>
      <c r="H1651" s="54" t="s">
        <v>84</v>
      </c>
      <c r="I1651" s="54">
        <v>10</v>
      </c>
      <c r="J1651" s="57">
        <v>3621</v>
      </c>
      <c r="K1651" s="57">
        <v>3597</v>
      </c>
      <c r="L1651" s="57">
        <v>3548</v>
      </c>
      <c r="M1651" s="57">
        <v>3609</v>
      </c>
      <c r="N1651" s="57">
        <v>4332</v>
      </c>
      <c r="O1651" s="57">
        <v>4414</v>
      </c>
      <c r="P1651" s="57">
        <v>5325</v>
      </c>
      <c r="Q1651" s="57">
        <v>5285</v>
      </c>
      <c r="R1651" s="57">
        <v>4933</v>
      </c>
      <c r="S1651" s="57">
        <v>4184</v>
      </c>
      <c r="T1651" s="57">
        <v>4194</v>
      </c>
      <c r="U1651" s="57">
        <v>3965</v>
      </c>
    </row>
    <row r="1652" spans="1:21" x14ac:dyDescent="0.2">
      <c r="A1652" s="266" t="s">
        <v>172</v>
      </c>
      <c r="B1652" s="267" t="s">
        <v>172</v>
      </c>
      <c r="C1652" s="268" t="s">
        <v>172</v>
      </c>
      <c r="D1652" s="99" t="s">
        <v>87</v>
      </c>
      <c r="E1652" s="54">
        <v>5001438353</v>
      </c>
      <c r="F1652" s="56">
        <v>24</v>
      </c>
      <c r="G1652" s="54" t="s">
        <v>26</v>
      </c>
      <c r="H1652" s="54" t="s">
        <v>84</v>
      </c>
      <c r="I1652" s="54">
        <v>10</v>
      </c>
      <c r="J1652" s="57">
        <v>4466</v>
      </c>
      <c r="K1652" s="57">
        <v>4323</v>
      </c>
      <c r="L1652" s="57">
        <v>4456</v>
      </c>
      <c r="M1652" s="57">
        <v>4694</v>
      </c>
      <c r="N1652" s="57">
        <v>4825</v>
      </c>
      <c r="O1652" s="57">
        <v>5503</v>
      </c>
      <c r="P1652" s="57">
        <v>5348</v>
      </c>
      <c r="Q1652" s="57">
        <v>5875</v>
      </c>
      <c r="R1652" s="57">
        <v>5386</v>
      </c>
      <c r="S1652" s="57">
        <v>5352</v>
      </c>
      <c r="T1652" s="57">
        <v>5138</v>
      </c>
      <c r="U1652" s="57">
        <v>4818</v>
      </c>
    </row>
    <row r="1653" spans="1:21" x14ac:dyDescent="0.2">
      <c r="A1653" s="266" t="s">
        <v>172</v>
      </c>
      <c r="B1653" s="267" t="s">
        <v>172</v>
      </c>
      <c r="C1653" s="268" t="s">
        <v>172</v>
      </c>
      <c r="D1653" s="99" t="s">
        <v>87</v>
      </c>
      <c r="E1653" s="54">
        <v>5001442823</v>
      </c>
      <c r="F1653" s="56">
        <v>24</v>
      </c>
      <c r="G1653" s="54" t="s">
        <v>26</v>
      </c>
      <c r="H1653" s="54" t="s">
        <v>84</v>
      </c>
      <c r="I1653" s="54">
        <v>10</v>
      </c>
      <c r="J1653" s="57">
        <v>4669</v>
      </c>
      <c r="K1653" s="57">
        <v>4992</v>
      </c>
      <c r="L1653" s="57">
        <v>4709</v>
      </c>
      <c r="M1653" s="57">
        <v>4767</v>
      </c>
      <c r="N1653" s="57">
        <v>5237</v>
      </c>
      <c r="O1653" s="57">
        <v>4946</v>
      </c>
      <c r="P1653" s="57">
        <v>4987</v>
      </c>
      <c r="Q1653" s="57">
        <v>5326</v>
      </c>
      <c r="R1653" s="57">
        <v>5121</v>
      </c>
      <c r="S1653" s="57">
        <v>5514</v>
      </c>
      <c r="T1653" s="57">
        <v>5196</v>
      </c>
      <c r="U1653" s="57">
        <v>5517</v>
      </c>
    </row>
    <row r="1654" spans="1:21" x14ac:dyDescent="0.2">
      <c r="A1654" s="266" t="s">
        <v>172</v>
      </c>
      <c r="B1654" s="267" t="s">
        <v>172</v>
      </c>
      <c r="C1654" s="268" t="s">
        <v>172</v>
      </c>
      <c r="D1654" s="99" t="s">
        <v>87</v>
      </c>
      <c r="E1654" s="54">
        <v>5001472876</v>
      </c>
      <c r="F1654" s="56">
        <v>24</v>
      </c>
      <c r="G1654" s="54" t="s">
        <v>26</v>
      </c>
      <c r="H1654" s="54" t="s">
        <v>84</v>
      </c>
      <c r="I1654" s="54">
        <v>10</v>
      </c>
      <c r="J1654" s="57">
        <v>10240</v>
      </c>
      <c r="K1654" s="57">
        <v>9880</v>
      </c>
      <c r="L1654" s="57">
        <v>10520</v>
      </c>
      <c r="M1654" s="57">
        <v>10080</v>
      </c>
      <c r="N1654" s="57">
        <v>11240</v>
      </c>
      <c r="O1654" s="57">
        <v>11800</v>
      </c>
      <c r="P1654" s="57">
        <v>12160</v>
      </c>
      <c r="Q1654" s="57">
        <v>11680</v>
      </c>
      <c r="R1654" s="57">
        <v>12880</v>
      </c>
      <c r="S1654" s="57">
        <v>10960</v>
      </c>
      <c r="T1654" s="57">
        <v>10400</v>
      </c>
      <c r="U1654" s="57">
        <v>11440</v>
      </c>
    </row>
    <row r="1655" spans="1:21" x14ac:dyDescent="0.2">
      <c r="A1655" s="266" t="s">
        <v>172</v>
      </c>
      <c r="B1655" s="267" t="s">
        <v>172</v>
      </c>
      <c r="C1655" s="268" t="s">
        <v>172</v>
      </c>
      <c r="D1655" s="99" t="s">
        <v>87</v>
      </c>
      <c r="E1655" s="54">
        <v>5001492127</v>
      </c>
      <c r="F1655" s="56">
        <v>24</v>
      </c>
      <c r="G1655" s="54" t="s">
        <v>26</v>
      </c>
      <c r="H1655" s="54" t="s">
        <v>84</v>
      </c>
      <c r="I1655" s="54">
        <v>10</v>
      </c>
      <c r="J1655" s="57">
        <v>4342</v>
      </c>
      <c r="K1655" s="57">
        <v>4358</v>
      </c>
      <c r="L1655" s="57">
        <v>4618</v>
      </c>
      <c r="M1655" s="57">
        <v>4184</v>
      </c>
      <c r="N1655" s="57">
        <v>4603</v>
      </c>
      <c r="O1655" s="57">
        <v>4810</v>
      </c>
      <c r="P1655" s="57">
        <v>3851</v>
      </c>
      <c r="Q1655" s="57">
        <v>4409</v>
      </c>
      <c r="R1655" s="57">
        <v>4753</v>
      </c>
      <c r="S1655" s="57">
        <v>3952</v>
      </c>
      <c r="T1655" s="57">
        <v>3849</v>
      </c>
      <c r="U1655" s="57">
        <v>3876</v>
      </c>
    </row>
    <row r="1656" spans="1:21" x14ac:dyDescent="0.2">
      <c r="A1656" s="266" t="s">
        <v>172</v>
      </c>
      <c r="B1656" s="267" t="s">
        <v>172</v>
      </c>
      <c r="C1656" s="268" t="s">
        <v>172</v>
      </c>
      <c r="D1656" s="99" t="s">
        <v>87</v>
      </c>
      <c r="E1656" s="54">
        <v>5001552383</v>
      </c>
      <c r="F1656" s="56">
        <v>24</v>
      </c>
      <c r="G1656" s="54" t="s">
        <v>26</v>
      </c>
      <c r="H1656" s="54" t="s">
        <v>84</v>
      </c>
      <c r="I1656" s="54">
        <v>10</v>
      </c>
      <c r="J1656" s="57">
        <v>5829.68</v>
      </c>
      <c r="K1656" s="57">
        <v>3909.32</v>
      </c>
      <c r="L1656" s="57">
        <v>4560</v>
      </c>
      <c r="M1656" s="57">
        <v>4838</v>
      </c>
      <c r="N1656" s="57">
        <v>6041</v>
      </c>
      <c r="O1656" s="57">
        <v>5932</v>
      </c>
      <c r="P1656" s="57">
        <v>7151</v>
      </c>
      <c r="Q1656" s="57">
        <v>7517</v>
      </c>
      <c r="R1656" s="57">
        <v>6655</v>
      </c>
      <c r="S1656" s="57">
        <v>6194</v>
      </c>
      <c r="T1656" s="57">
        <v>4921</v>
      </c>
      <c r="U1656" s="57">
        <v>5126</v>
      </c>
    </row>
    <row r="1657" spans="1:21" x14ac:dyDescent="0.2">
      <c r="A1657" s="266" t="s">
        <v>172</v>
      </c>
      <c r="B1657" s="267" t="s">
        <v>172</v>
      </c>
      <c r="C1657" s="268" t="s">
        <v>172</v>
      </c>
      <c r="D1657" s="99" t="s">
        <v>87</v>
      </c>
      <c r="E1657" s="54">
        <v>5001552815</v>
      </c>
      <c r="F1657" s="56">
        <v>24</v>
      </c>
      <c r="G1657" s="54" t="s">
        <v>26</v>
      </c>
      <c r="H1657" s="54" t="s">
        <v>84</v>
      </c>
      <c r="I1657" s="54">
        <v>10</v>
      </c>
      <c r="J1657" s="57">
        <v>5127</v>
      </c>
      <c r="K1657" s="57">
        <v>5196</v>
      </c>
      <c r="L1657" s="57">
        <v>4820</v>
      </c>
      <c r="M1657" s="57">
        <v>4794</v>
      </c>
      <c r="N1657" s="57">
        <v>5621</v>
      </c>
      <c r="O1657" s="57">
        <v>5336</v>
      </c>
      <c r="P1657" s="57">
        <v>5286</v>
      </c>
      <c r="Q1657" s="57">
        <v>5678</v>
      </c>
      <c r="R1657" s="57">
        <v>5430</v>
      </c>
      <c r="S1657" s="57">
        <v>5754</v>
      </c>
      <c r="T1657" s="57">
        <v>5307</v>
      </c>
      <c r="U1657" s="57">
        <v>5570</v>
      </c>
    </row>
    <row r="1658" spans="1:21" x14ac:dyDescent="0.2">
      <c r="A1658" s="266" t="s">
        <v>172</v>
      </c>
      <c r="B1658" s="267" t="s">
        <v>172</v>
      </c>
      <c r="C1658" s="268" t="s">
        <v>172</v>
      </c>
      <c r="D1658" s="99" t="s">
        <v>87</v>
      </c>
      <c r="E1658" s="54">
        <v>5001555295</v>
      </c>
      <c r="F1658" s="56">
        <v>24</v>
      </c>
      <c r="G1658" s="54" t="s">
        <v>26</v>
      </c>
      <c r="H1658" s="54" t="s">
        <v>84</v>
      </c>
      <c r="I1658" s="54">
        <v>10</v>
      </c>
      <c r="J1658" s="57">
        <v>5867</v>
      </c>
      <c r="K1658" s="57">
        <v>5119</v>
      </c>
      <c r="L1658" s="57">
        <v>5669</v>
      </c>
      <c r="M1658" s="57">
        <v>5587</v>
      </c>
      <c r="N1658" s="57">
        <v>6268</v>
      </c>
      <c r="O1658" s="57">
        <v>7470</v>
      </c>
      <c r="P1658" s="57">
        <v>8005</v>
      </c>
      <c r="Q1658" s="57">
        <v>8492</v>
      </c>
      <c r="R1658" s="57">
        <v>7327</v>
      </c>
      <c r="S1658" s="57">
        <v>6801</v>
      </c>
      <c r="T1658" s="57">
        <v>6600</v>
      </c>
      <c r="U1658" s="57">
        <v>6509</v>
      </c>
    </row>
    <row r="1659" spans="1:21" x14ac:dyDescent="0.2">
      <c r="A1659" s="266" t="s">
        <v>172</v>
      </c>
      <c r="B1659" s="267" t="s">
        <v>172</v>
      </c>
      <c r="C1659" s="268" t="s">
        <v>172</v>
      </c>
      <c r="D1659" s="99" t="s">
        <v>87</v>
      </c>
      <c r="E1659" s="54">
        <v>5001587831</v>
      </c>
      <c r="F1659" s="56">
        <v>24</v>
      </c>
      <c r="G1659" s="54" t="s">
        <v>26</v>
      </c>
      <c r="H1659" s="54" t="s">
        <v>84</v>
      </c>
      <c r="I1659" s="54">
        <v>10</v>
      </c>
      <c r="J1659" s="57">
        <v>880</v>
      </c>
      <c r="K1659" s="57">
        <v>800</v>
      </c>
      <c r="L1659" s="57">
        <v>800</v>
      </c>
      <c r="M1659" s="57">
        <v>840</v>
      </c>
      <c r="N1659" s="57">
        <v>760</v>
      </c>
      <c r="O1659" s="57">
        <v>760</v>
      </c>
      <c r="P1659" s="57">
        <v>800</v>
      </c>
      <c r="Q1659" s="57">
        <v>760</v>
      </c>
      <c r="R1659" s="57">
        <v>800</v>
      </c>
      <c r="S1659" s="57">
        <v>840</v>
      </c>
      <c r="T1659" s="57">
        <v>760</v>
      </c>
      <c r="U1659" s="57">
        <v>920</v>
      </c>
    </row>
    <row r="1660" spans="1:21" x14ac:dyDescent="0.2">
      <c r="A1660" s="266" t="s">
        <v>172</v>
      </c>
      <c r="B1660" s="267" t="s">
        <v>172</v>
      </c>
      <c r="C1660" s="268" t="s">
        <v>172</v>
      </c>
      <c r="D1660" s="99" t="s">
        <v>87</v>
      </c>
      <c r="E1660" s="54">
        <v>5001596585</v>
      </c>
      <c r="F1660" s="56">
        <v>24</v>
      </c>
      <c r="G1660" s="54" t="s">
        <v>26</v>
      </c>
      <c r="H1660" s="54" t="s">
        <v>84</v>
      </c>
      <c r="I1660" s="54">
        <v>10</v>
      </c>
      <c r="J1660" s="57">
        <v>1256</v>
      </c>
      <c r="K1660" s="57">
        <v>1352</v>
      </c>
      <c r="L1660" s="57">
        <v>924</v>
      </c>
      <c r="M1660" s="57">
        <v>975</v>
      </c>
      <c r="N1660" s="57">
        <v>1740</v>
      </c>
      <c r="O1660" s="57">
        <v>1991</v>
      </c>
      <c r="P1660" s="57">
        <v>3103</v>
      </c>
      <c r="Q1660" s="57">
        <v>3186</v>
      </c>
      <c r="R1660" s="57">
        <v>2325</v>
      </c>
      <c r="S1660" s="57">
        <v>1879</v>
      </c>
      <c r="T1660" s="57">
        <v>1427</v>
      </c>
      <c r="U1660" s="57">
        <v>1433</v>
      </c>
    </row>
    <row r="1661" spans="1:21" x14ac:dyDescent="0.2">
      <c r="A1661" s="266" t="s">
        <v>172</v>
      </c>
      <c r="B1661" s="267" t="s">
        <v>172</v>
      </c>
      <c r="C1661" s="268" t="s">
        <v>172</v>
      </c>
      <c r="D1661" s="99" t="s">
        <v>87</v>
      </c>
      <c r="E1661" s="54">
        <v>5001607667</v>
      </c>
      <c r="F1661" s="56">
        <v>24</v>
      </c>
      <c r="G1661" s="54" t="s">
        <v>26</v>
      </c>
      <c r="H1661" s="54" t="s">
        <v>84</v>
      </c>
      <c r="I1661" s="54">
        <v>10</v>
      </c>
      <c r="J1661" s="57">
        <v>11680</v>
      </c>
      <c r="K1661" s="57">
        <v>10400</v>
      </c>
      <c r="L1661" s="57">
        <v>10720</v>
      </c>
      <c r="M1661" s="57">
        <v>11600</v>
      </c>
      <c r="N1661" s="57">
        <v>10720</v>
      </c>
      <c r="O1661" s="57">
        <v>13040</v>
      </c>
      <c r="P1661" s="57">
        <v>14960</v>
      </c>
      <c r="Q1661" s="57">
        <v>14080</v>
      </c>
      <c r="R1661" s="57">
        <v>14400</v>
      </c>
      <c r="S1661" s="57">
        <v>9760</v>
      </c>
      <c r="T1661" s="57">
        <v>9120</v>
      </c>
      <c r="U1661" s="57">
        <v>8720</v>
      </c>
    </row>
    <row r="1662" spans="1:21" x14ac:dyDescent="0.2">
      <c r="A1662" s="266" t="s">
        <v>172</v>
      </c>
      <c r="B1662" s="267" t="s">
        <v>172</v>
      </c>
      <c r="C1662" s="268" t="s">
        <v>172</v>
      </c>
      <c r="D1662" s="99" t="s">
        <v>87</v>
      </c>
      <c r="E1662" s="54">
        <v>5001609717</v>
      </c>
      <c r="F1662" s="56">
        <v>24</v>
      </c>
      <c r="G1662" s="54" t="s">
        <v>26</v>
      </c>
      <c r="H1662" s="54" t="s">
        <v>84</v>
      </c>
      <c r="I1662" s="54">
        <v>10</v>
      </c>
      <c r="J1662" s="57">
        <v>5110</v>
      </c>
      <c r="K1662" s="57">
        <v>5290</v>
      </c>
      <c r="L1662" s="57">
        <v>5310</v>
      </c>
      <c r="M1662" s="57">
        <v>5100</v>
      </c>
      <c r="N1662" s="57">
        <v>5450</v>
      </c>
      <c r="O1662" s="57">
        <v>6080</v>
      </c>
      <c r="P1662" s="57">
        <v>8000</v>
      </c>
      <c r="Q1662" s="57">
        <v>7607</v>
      </c>
      <c r="R1662" s="57">
        <v>8009</v>
      </c>
      <c r="S1662" s="57">
        <v>6419</v>
      </c>
      <c r="T1662" s="57">
        <v>5895</v>
      </c>
      <c r="U1662" s="57">
        <v>6476</v>
      </c>
    </row>
    <row r="1663" spans="1:21" x14ac:dyDescent="0.2">
      <c r="A1663" s="266" t="s">
        <v>172</v>
      </c>
      <c r="B1663" s="267" t="s">
        <v>172</v>
      </c>
      <c r="C1663" s="268" t="s">
        <v>172</v>
      </c>
      <c r="D1663" s="99" t="s">
        <v>87</v>
      </c>
      <c r="E1663" s="54">
        <v>5001616369</v>
      </c>
      <c r="F1663" s="56">
        <v>24</v>
      </c>
      <c r="G1663" s="54" t="s">
        <v>26</v>
      </c>
      <c r="H1663" s="54" t="s">
        <v>84</v>
      </c>
      <c r="I1663" s="54">
        <v>10</v>
      </c>
      <c r="J1663" s="57">
        <v>6240</v>
      </c>
      <c r="K1663" s="57">
        <v>6000</v>
      </c>
      <c r="L1663" s="57">
        <v>6480</v>
      </c>
      <c r="M1663" s="57">
        <v>7880</v>
      </c>
      <c r="N1663" s="57">
        <v>8080</v>
      </c>
      <c r="O1663" s="57">
        <v>9840</v>
      </c>
      <c r="P1663" s="57">
        <v>11760</v>
      </c>
      <c r="Q1663" s="57">
        <v>10560</v>
      </c>
      <c r="R1663" s="57">
        <v>9960</v>
      </c>
      <c r="S1663" s="57">
        <v>8360</v>
      </c>
      <c r="T1663" s="57">
        <v>9000</v>
      </c>
      <c r="U1663" s="57">
        <v>7520</v>
      </c>
    </row>
    <row r="1664" spans="1:21" x14ac:dyDescent="0.2">
      <c r="A1664" s="266" t="s">
        <v>172</v>
      </c>
      <c r="B1664" s="267" t="s">
        <v>172</v>
      </c>
      <c r="C1664" s="268" t="s">
        <v>172</v>
      </c>
      <c r="D1664" s="99" t="s">
        <v>87</v>
      </c>
      <c r="E1664" s="54">
        <v>5001651485</v>
      </c>
      <c r="F1664" s="56">
        <v>24</v>
      </c>
      <c r="G1664" s="54" t="s">
        <v>26</v>
      </c>
      <c r="H1664" s="54" t="s">
        <v>84</v>
      </c>
      <c r="I1664" s="54">
        <v>10</v>
      </c>
      <c r="J1664" s="57">
        <v>6360</v>
      </c>
      <c r="K1664" s="57">
        <v>5320</v>
      </c>
      <c r="L1664" s="57">
        <v>5800</v>
      </c>
      <c r="M1664" s="57">
        <v>6880</v>
      </c>
      <c r="N1664" s="57">
        <v>6640</v>
      </c>
      <c r="O1664" s="57">
        <v>7560</v>
      </c>
      <c r="P1664" s="57">
        <v>8640</v>
      </c>
      <c r="Q1664" s="57">
        <v>8080</v>
      </c>
      <c r="R1664" s="57">
        <v>7440</v>
      </c>
      <c r="S1664" s="57">
        <v>6160</v>
      </c>
      <c r="T1664" s="57">
        <v>5640</v>
      </c>
      <c r="U1664" s="57">
        <v>6480</v>
      </c>
    </row>
    <row r="1665" spans="1:21" x14ac:dyDescent="0.2">
      <c r="A1665" s="266" t="s">
        <v>172</v>
      </c>
      <c r="B1665" s="267" t="s">
        <v>172</v>
      </c>
      <c r="C1665" s="268" t="s">
        <v>172</v>
      </c>
      <c r="D1665" s="99" t="s">
        <v>87</v>
      </c>
      <c r="E1665" s="54">
        <v>5001672631</v>
      </c>
      <c r="F1665" s="56">
        <v>24</v>
      </c>
      <c r="G1665" s="54" t="s">
        <v>26</v>
      </c>
      <c r="H1665" s="54" t="s">
        <v>84</v>
      </c>
      <c r="I1665" s="54">
        <v>10</v>
      </c>
      <c r="J1665" s="57">
        <v>11520</v>
      </c>
      <c r="K1665" s="57">
        <v>10720</v>
      </c>
      <c r="L1665" s="57">
        <v>11040</v>
      </c>
      <c r="M1665" s="57">
        <v>11440</v>
      </c>
      <c r="N1665" s="57">
        <v>11040</v>
      </c>
      <c r="O1665" s="57">
        <v>11520</v>
      </c>
      <c r="P1665" s="57">
        <v>13360</v>
      </c>
      <c r="Q1665" s="57">
        <v>12160</v>
      </c>
      <c r="R1665" s="57">
        <v>11200</v>
      </c>
      <c r="S1665" s="57">
        <v>10000</v>
      </c>
      <c r="T1665" s="57">
        <v>8240</v>
      </c>
      <c r="U1665" s="57">
        <v>10480</v>
      </c>
    </row>
    <row r="1666" spans="1:21" x14ac:dyDescent="0.2">
      <c r="A1666" s="266" t="s">
        <v>172</v>
      </c>
      <c r="B1666" s="267" t="s">
        <v>172</v>
      </c>
      <c r="C1666" s="268" t="s">
        <v>172</v>
      </c>
      <c r="D1666" s="99" t="s">
        <v>87</v>
      </c>
      <c r="E1666" s="54">
        <v>5001746749</v>
      </c>
      <c r="F1666" s="56">
        <v>24</v>
      </c>
      <c r="G1666" s="54" t="s">
        <v>26</v>
      </c>
      <c r="H1666" s="54" t="s">
        <v>84</v>
      </c>
      <c r="I1666" s="54">
        <v>10</v>
      </c>
      <c r="J1666" s="57">
        <v>2750</v>
      </c>
      <c r="K1666" s="57">
        <v>2630</v>
      </c>
      <c r="L1666" s="57">
        <v>2900</v>
      </c>
      <c r="M1666" s="57">
        <v>2800</v>
      </c>
      <c r="N1666" s="57">
        <v>2690</v>
      </c>
      <c r="O1666" s="57">
        <v>3330</v>
      </c>
      <c r="P1666" s="57">
        <v>2980</v>
      </c>
      <c r="Q1666" s="57">
        <v>3220</v>
      </c>
      <c r="R1666" s="57">
        <v>3205</v>
      </c>
      <c r="S1666" s="57">
        <v>2725</v>
      </c>
      <c r="T1666" s="57">
        <v>2988</v>
      </c>
      <c r="U1666" s="57">
        <v>2778</v>
      </c>
    </row>
    <row r="1667" spans="1:21" x14ac:dyDescent="0.2">
      <c r="A1667" s="266" t="s">
        <v>172</v>
      </c>
      <c r="B1667" s="267" t="s">
        <v>172</v>
      </c>
      <c r="C1667" s="268" t="s">
        <v>172</v>
      </c>
      <c r="D1667" s="99" t="s">
        <v>87</v>
      </c>
      <c r="E1667" s="54">
        <v>5001750641</v>
      </c>
      <c r="F1667" s="56">
        <v>24</v>
      </c>
      <c r="G1667" s="54" t="s">
        <v>26</v>
      </c>
      <c r="H1667" s="54" t="s">
        <v>84</v>
      </c>
      <c r="I1667" s="54">
        <v>10</v>
      </c>
      <c r="J1667" s="57">
        <v>9920</v>
      </c>
      <c r="K1667" s="57">
        <v>8120</v>
      </c>
      <c r="L1667" s="57">
        <v>8600</v>
      </c>
      <c r="M1667" s="57">
        <v>10240</v>
      </c>
      <c r="N1667" s="57">
        <v>9760</v>
      </c>
      <c r="O1667" s="57">
        <v>11240</v>
      </c>
      <c r="P1667" s="57">
        <v>12240</v>
      </c>
      <c r="Q1667" s="57">
        <v>11960</v>
      </c>
      <c r="R1667" s="57">
        <v>11400</v>
      </c>
      <c r="S1667" s="57">
        <v>11280</v>
      </c>
      <c r="T1667" s="57">
        <v>9840</v>
      </c>
      <c r="U1667" s="57">
        <v>10000</v>
      </c>
    </row>
    <row r="1668" spans="1:21" x14ac:dyDescent="0.2">
      <c r="A1668" s="266" t="s">
        <v>172</v>
      </c>
      <c r="B1668" s="267" t="s">
        <v>172</v>
      </c>
      <c r="C1668" s="268" t="s">
        <v>172</v>
      </c>
      <c r="D1668" s="99" t="s">
        <v>87</v>
      </c>
      <c r="E1668" s="54">
        <v>5001768828</v>
      </c>
      <c r="F1668" s="56">
        <v>24</v>
      </c>
      <c r="G1668" s="54" t="s">
        <v>26</v>
      </c>
      <c r="H1668" s="54" t="s">
        <v>84</v>
      </c>
      <c r="I1668" s="54">
        <v>10</v>
      </c>
      <c r="J1668" s="57">
        <v>6720</v>
      </c>
      <c r="K1668" s="57">
        <v>6400</v>
      </c>
      <c r="L1668" s="57">
        <v>6320</v>
      </c>
      <c r="M1668" s="57">
        <v>7080</v>
      </c>
      <c r="N1668" s="57">
        <v>7320</v>
      </c>
      <c r="O1668" s="57">
        <v>7640</v>
      </c>
      <c r="P1668" s="57">
        <v>9080</v>
      </c>
      <c r="Q1668" s="57">
        <v>8400</v>
      </c>
      <c r="R1668" s="57">
        <v>8520</v>
      </c>
      <c r="S1668" s="57">
        <v>8320</v>
      </c>
      <c r="T1668" s="57">
        <v>7360</v>
      </c>
      <c r="U1668" s="57">
        <v>8080</v>
      </c>
    </row>
    <row r="1669" spans="1:21" x14ac:dyDescent="0.2">
      <c r="A1669" s="266" t="s">
        <v>172</v>
      </c>
      <c r="B1669" s="267" t="s">
        <v>172</v>
      </c>
      <c r="C1669" s="268" t="s">
        <v>172</v>
      </c>
      <c r="D1669" s="99" t="s">
        <v>87</v>
      </c>
      <c r="E1669" s="54">
        <v>5001825035</v>
      </c>
      <c r="F1669" s="56">
        <v>24</v>
      </c>
      <c r="G1669" s="54" t="s">
        <v>26</v>
      </c>
      <c r="H1669" s="54" t="s">
        <v>84</v>
      </c>
      <c r="I1669" s="54">
        <v>10</v>
      </c>
      <c r="J1669" s="57">
        <v>8880</v>
      </c>
      <c r="K1669" s="57">
        <v>7680</v>
      </c>
      <c r="L1669" s="57">
        <v>8040</v>
      </c>
      <c r="M1669" s="57">
        <v>9200</v>
      </c>
      <c r="N1669" s="57">
        <v>8480</v>
      </c>
      <c r="O1669" s="57">
        <v>9360</v>
      </c>
      <c r="P1669" s="57">
        <v>10600</v>
      </c>
      <c r="Q1669" s="57">
        <v>9560</v>
      </c>
      <c r="R1669" s="57">
        <v>9000</v>
      </c>
      <c r="S1669" s="57">
        <v>8920</v>
      </c>
      <c r="T1669" s="57">
        <v>8000</v>
      </c>
      <c r="U1669" s="57">
        <v>9000</v>
      </c>
    </row>
    <row r="1670" spans="1:21" x14ac:dyDescent="0.2">
      <c r="A1670" s="266" t="s">
        <v>172</v>
      </c>
      <c r="B1670" s="267" t="s">
        <v>172</v>
      </c>
      <c r="C1670" s="268" t="s">
        <v>172</v>
      </c>
      <c r="D1670" s="99" t="s">
        <v>87</v>
      </c>
      <c r="E1670" s="54">
        <v>5001843100</v>
      </c>
      <c r="F1670" s="56">
        <v>24</v>
      </c>
      <c r="G1670" s="54" t="s">
        <v>26</v>
      </c>
      <c r="H1670" s="54" t="s">
        <v>84</v>
      </c>
      <c r="I1670" s="54">
        <v>10</v>
      </c>
      <c r="J1670" s="57">
        <v>7540</v>
      </c>
      <c r="K1670" s="57">
        <v>7520</v>
      </c>
      <c r="L1670" s="57">
        <v>7770</v>
      </c>
      <c r="M1670" s="57">
        <v>7310</v>
      </c>
      <c r="N1670" s="57">
        <v>7950</v>
      </c>
      <c r="O1670" s="57">
        <v>8090</v>
      </c>
      <c r="P1670" s="57">
        <v>10350</v>
      </c>
      <c r="Q1670" s="57">
        <v>10320</v>
      </c>
      <c r="R1670" s="57">
        <v>10590</v>
      </c>
      <c r="S1670" s="57">
        <v>9780</v>
      </c>
      <c r="T1670" s="57">
        <v>8860</v>
      </c>
      <c r="U1670" s="57">
        <v>9310</v>
      </c>
    </row>
    <row r="1671" spans="1:21" x14ac:dyDescent="0.2">
      <c r="A1671" s="266" t="s">
        <v>172</v>
      </c>
      <c r="B1671" s="267" t="s">
        <v>172</v>
      </c>
      <c r="C1671" s="268" t="s">
        <v>172</v>
      </c>
      <c r="D1671" s="99" t="s">
        <v>87</v>
      </c>
      <c r="E1671" s="54">
        <v>5001848091</v>
      </c>
      <c r="F1671" s="56">
        <v>24</v>
      </c>
      <c r="G1671" s="54" t="s">
        <v>26</v>
      </c>
      <c r="H1671" s="54" t="s">
        <v>84</v>
      </c>
      <c r="I1671" s="54">
        <v>10</v>
      </c>
      <c r="J1671" s="57">
        <v>2670</v>
      </c>
      <c r="K1671" s="57">
        <v>2524</v>
      </c>
      <c r="L1671" s="57">
        <v>2535</v>
      </c>
      <c r="M1671" s="57">
        <v>2504</v>
      </c>
      <c r="N1671" s="57">
        <v>3067</v>
      </c>
      <c r="O1671" s="57">
        <v>2977</v>
      </c>
      <c r="P1671" s="57">
        <v>4040</v>
      </c>
      <c r="Q1671" s="57">
        <v>3335.172</v>
      </c>
      <c r="R1671" s="57">
        <v>3718.828</v>
      </c>
      <c r="S1671" s="57">
        <v>3210</v>
      </c>
      <c r="T1671" s="57">
        <v>2346</v>
      </c>
      <c r="U1671" s="57">
        <v>1699</v>
      </c>
    </row>
    <row r="1672" spans="1:21" x14ac:dyDescent="0.2">
      <c r="A1672" s="266" t="s">
        <v>172</v>
      </c>
      <c r="B1672" s="267" t="s">
        <v>172</v>
      </c>
      <c r="C1672" s="268" t="s">
        <v>172</v>
      </c>
      <c r="D1672" s="99" t="s">
        <v>87</v>
      </c>
      <c r="E1672" s="54">
        <v>5001848304</v>
      </c>
      <c r="F1672" s="56">
        <v>24</v>
      </c>
      <c r="G1672" s="54" t="s">
        <v>26</v>
      </c>
      <c r="H1672" s="54" t="s">
        <v>84</v>
      </c>
      <c r="I1672" s="54">
        <v>10</v>
      </c>
      <c r="J1672" s="57">
        <v>5973</v>
      </c>
      <c r="K1672" s="57">
        <v>3231</v>
      </c>
      <c r="L1672" s="57">
        <v>4218</v>
      </c>
      <c r="M1672" s="57">
        <v>4362</v>
      </c>
      <c r="N1672" s="57">
        <v>4804</v>
      </c>
      <c r="O1672" s="57">
        <v>4197</v>
      </c>
      <c r="P1672" s="57">
        <v>4563</v>
      </c>
      <c r="Q1672" s="57">
        <v>4198</v>
      </c>
      <c r="R1672" s="57">
        <v>4302</v>
      </c>
      <c r="S1672" s="57">
        <v>4360</v>
      </c>
      <c r="T1672" s="57">
        <v>3585</v>
      </c>
      <c r="U1672" s="57">
        <v>3344</v>
      </c>
    </row>
    <row r="1673" spans="1:21" x14ac:dyDescent="0.2">
      <c r="A1673" s="266" t="s">
        <v>172</v>
      </c>
      <c r="B1673" s="267" t="s">
        <v>172</v>
      </c>
      <c r="C1673" s="268" t="s">
        <v>172</v>
      </c>
      <c r="D1673" s="99" t="s">
        <v>87</v>
      </c>
      <c r="E1673" s="54">
        <v>5001865739</v>
      </c>
      <c r="F1673" s="56">
        <v>24</v>
      </c>
      <c r="G1673" s="54" t="s">
        <v>26</v>
      </c>
      <c r="H1673" s="54" t="s">
        <v>84</v>
      </c>
      <c r="I1673" s="54">
        <v>10</v>
      </c>
      <c r="J1673" s="57">
        <v>5480</v>
      </c>
      <c r="K1673" s="57">
        <v>5240</v>
      </c>
      <c r="L1673" s="57">
        <v>5200</v>
      </c>
      <c r="M1673" s="57">
        <v>5240</v>
      </c>
      <c r="N1673" s="57">
        <v>6160</v>
      </c>
      <c r="O1673" s="57">
        <v>6120</v>
      </c>
      <c r="P1673" s="57">
        <v>7240</v>
      </c>
      <c r="Q1673" s="57">
        <v>6400</v>
      </c>
      <c r="R1673" s="57">
        <v>6680</v>
      </c>
      <c r="S1673" s="57">
        <v>6160</v>
      </c>
      <c r="T1673" s="57">
        <v>5680</v>
      </c>
      <c r="U1673" s="57">
        <v>6120</v>
      </c>
    </row>
    <row r="1674" spans="1:21" x14ac:dyDescent="0.2">
      <c r="A1674" s="266" t="s">
        <v>172</v>
      </c>
      <c r="B1674" s="267" t="s">
        <v>172</v>
      </c>
      <c r="C1674" s="268" t="s">
        <v>172</v>
      </c>
      <c r="D1674" s="99" t="s">
        <v>87</v>
      </c>
      <c r="E1674" s="54">
        <v>5001866293</v>
      </c>
      <c r="F1674" s="56">
        <v>24</v>
      </c>
      <c r="G1674" s="54" t="s">
        <v>26</v>
      </c>
      <c r="H1674" s="54" t="s">
        <v>84</v>
      </c>
      <c r="I1674" s="54">
        <v>10</v>
      </c>
      <c r="J1674" s="57">
        <v>4145</v>
      </c>
      <c r="K1674" s="57">
        <v>3971</v>
      </c>
      <c r="L1674" s="57">
        <v>4216</v>
      </c>
      <c r="M1674" s="57">
        <v>4114</v>
      </c>
      <c r="N1674" s="57">
        <v>4605</v>
      </c>
      <c r="O1674" s="57">
        <v>4929</v>
      </c>
      <c r="P1674" s="57">
        <v>5539</v>
      </c>
      <c r="Q1674" s="57">
        <v>5242</v>
      </c>
      <c r="R1674" s="57">
        <v>4623</v>
      </c>
      <c r="S1674" s="57">
        <v>4107</v>
      </c>
      <c r="T1674" s="57">
        <v>2402</v>
      </c>
      <c r="U1674" s="57">
        <v>4362</v>
      </c>
    </row>
    <row r="1675" spans="1:21" x14ac:dyDescent="0.2">
      <c r="A1675" s="266" t="s">
        <v>172</v>
      </c>
      <c r="B1675" s="267" t="s">
        <v>172</v>
      </c>
      <c r="C1675" s="268" t="s">
        <v>172</v>
      </c>
      <c r="D1675" s="99" t="s">
        <v>87</v>
      </c>
      <c r="E1675" s="54">
        <v>5001872690</v>
      </c>
      <c r="F1675" s="56">
        <v>24</v>
      </c>
      <c r="G1675" s="54" t="s">
        <v>26</v>
      </c>
      <c r="H1675" s="54" t="s">
        <v>84</v>
      </c>
      <c r="I1675" s="54">
        <v>10</v>
      </c>
      <c r="J1675" s="57">
        <v>5910</v>
      </c>
      <c r="K1675" s="57">
        <v>5090</v>
      </c>
      <c r="L1675" s="57">
        <v>5400</v>
      </c>
      <c r="M1675" s="57">
        <v>5530</v>
      </c>
      <c r="N1675" s="57">
        <v>6070</v>
      </c>
      <c r="O1675" s="57">
        <v>6930</v>
      </c>
      <c r="P1675" s="57">
        <v>7145</v>
      </c>
      <c r="Q1675" s="57">
        <v>7212</v>
      </c>
      <c r="R1675" s="57">
        <v>8325</v>
      </c>
      <c r="S1675" s="57">
        <v>6116</v>
      </c>
      <c r="T1675" s="57">
        <v>5704</v>
      </c>
      <c r="U1675" s="57">
        <v>6044</v>
      </c>
    </row>
    <row r="1676" spans="1:21" x14ac:dyDescent="0.2">
      <c r="A1676" s="266" t="s">
        <v>172</v>
      </c>
      <c r="B1676" s="267" t="s">
        <v>172</v>
      </c>
      <c r="C1676" s="268" t="s">
        <v>172</v>
      </c>
      <c r="D1676" s="99" t="s">
        <v>87</v>
      </c>
      <c r="E1676" s="54">
        <v>5001892098</v>
      </c>
      <c r="F1676" s="56">
        <v>24</v>
      </c>
      <c r="G1676" s="54" t="s">
        <v>26</v>
      </c>
      <c r="H1676" s="54" t="s">
        <v>84</v>
      </c>
      <c r="I1676" s="54">
        <v>10</v>
      </c>
      <c r="J1676" s="57">
        <v>2428</v>
      </c>
      <c r="K1676" s="57">
        <v>2302</v>
      </c>
      <c r="L1676" s="57">
        <v>2043</v>
      </c>
      <c r="M1676" s="57">
        <v>2004</v>
      </c>
      <c r="N1676" s="57">
        <v>2410</v>
      </c>
      <c r="O1676" s="57">
        <v>2632</v>
      </c>
      <c r="P1676" s="57">
        <v>3650</v>
      </c>
      <c r="Q1676" s="57">
        <v>4155</v>
      </c>
      <c r="R1676" s="57">
        <v>3925</v>
      </c>
      <c r="S1676" s="57">
        <v>3362</v>
      </c>
      <c r="T1676" s="57">
        <v>2677</v>
      </c>
      <c r="U1676" s="57">
        <v>2452</v>
      </c>
    </row>
    <row r="1677" spans="1:21" x14ac:dyDescent="0.2">
      <c r="A1677" s="266" t="s">
        <v>172</v>
      </c>
      <c r="B1677" s="267" t="s">
        <v>172</v>
      </c>
      <c r="C1677" s="268" t="s">
        <v>172</v>
      </c>
      <c r="D1677" s="99" t="s">
        <v>87</v>
      </c>
      <c r="E1677" s="54">
        <v>5001897807</v>
      </c>
      <c r="F1677" s="56">
        <v>24</v>
      </c>
      <c r="G1677" s="54" t="s">
        <v>26</v>
      </c>
      <c r="H1677" s="54" t="s">
        <v>84</v>
      </c>
      <c r="I1677" s="54">
        <v>10</v>
      </c>
      <c r="J1677" s="57">
        <v>7640</v>
      </c>
      <c r="K1677" s="57">
        <v>8840</v>
      </c>
      <c r="L1677" s="57">
        <v>9400</v>
      </c>
      <c r="M1677" s="57">
        <v>8760</v>
      </c>
      <c r="N1677" s="57">
        <v>6800</v>
      </c>
      <c r="O1677" s="57">
        <v>10000</v>
      </c>
      <c r="P1677" s="57">
        <v>10320</v>
      </c>
      <c r="Q1677" s="57">
        <v>9880</v>
      </c>
      <c r="R1677" s="57">
        <v>10960</v>
      </c>
      <c r="S1677" s="57">
        <v>8480</v>
      </c>
      <c r="T1677" s="57">
        <v>9480</v>
      </c>
      <c r="U1677" s="57">
        <v>9640</v>
      </c>
    </row>
    <row r="1678" spans="1:21" x14ac:dyDescent="0.2">
      <c r="A1678" s="266" t="s">
        <v>172</v>
      </c>
      <c r="B1678" s="267" t="s">
        <v>172</v>
      </c>
      <c r="C1678" s="268" t="s">
        <v>172</v>
      </c>
      <c r="D1678" s="99" t="s">
        <v>87</v>
      </c>
      <c r="E1678" s="54">
        <v>5001931745</v>
      </c>
      <c r="F1678" s="56">
        <v>24</v>
      </c>
      <c r="G1678" s="54" t="s">
        <v>26</v>
      </c>
      <c r="H1678" s="54" t="s">
        <v>84</v>
      </c>
      <c r="I1678" s="54">
        <v>10</v>
      </c>
      <c r="J1678" s="57">
        <v>3610</v>
      </c>
      <c r="K1678" s="57">
        <v>3410</v>
      </c>
      <c r="L1678" s="57">
        <v>3510</v>
      </c>
      <c r="M1678" s="57">
        <v>3640</v>
      </c>
      <c r="N1678" s="57">
        <v>3930</v>
      </c>
      <c r="O1678" s="57">
        <v>3950</v>
      </c>
      <c r="P1678" s="57">
        <v>4370</v>
      </c>
      <c r="Q1678" s="57">
        <v>5940</v>
      </c>
      <c r="R1678" s="57">
        <v>5800</v>
      </c>
      <c r="S1678" s="57">
        <v>4480</v>
      </c>
      <c r="T1678" s="57">
        <v>4220</v>
      </c>
      <c r="U1678" s="57">
        <v>3950</v>
      </c>
    </row>
    <row r="1679" spans="1:21" x14ac:dyDescent="0.2">
      <c r="A1679" s="266" t="s">
        <v>172</v>
      </c>
      <c r="B1679" s="267" t="s">
        <v>172</v>
      </c>
      <c r="C1679" s="268" t="s">
        <v>172</v>
      </c>
      <c r="D1679" s="99" t="s">
        <v>87</v>
      </c>
      <c r="E1679" s="54">
        <v>5001953485</v>
      </c>
      <c r="F1679" s="56">
        <v>24</v>
      </c>
      <c r="G1679" s="54" t="s">
        <v>26</v>
      </c>
      <c r="H1679" s="54" t="s">
        <v>84</v>
      </c>
      <c r="I1679" s="54">
        <v>10</v>
      </c>
      <c r="J1679" s="57">
        <v>6290</v>
      </c>
      <c r="K1679" s="57">
        <v>5510</v>
      </c>
      <c r="L1679" s="57">
        <v>5610</v>
      </c>
      <c r="M1679" s="57">
        <v>5760</v>
      </c>
      <c r="N1679" s="57">
        <v>6350</v>
      </c>
      <c r="O1679" s="57">
        <v>6080</v>
      </c>
      <c r="P1679" s="57">
        <v>6220</v>
      </c>
      <c r="Q1679" s="57">
        <v>6990</v>
      </c>
      <c r="R1679" s="57">
        <v>6340</v>
      </c>
      <c r="S1679" s="57">
        <v>6420</v>
      </c>
      <c r="T1679" s="57">
        <v>5700</v>
      </c>
      <c r="U1679" s="57">
        <v>5740</v>
      </c>
    </row>
    <row r="1680" spans="1:21" x14ac:dyDescent="0.2">
      <c r="A1680" s="266" t="s">
        <v>172</v>
      </c>
      <c r="B1680" s="267" t="s">
        <v>172</v>
      </c>
      <c r="C1680" s="268" t="s">
        <v>172</v>
      </c>
      <c r="D1680" s="99" t="s">
        <v>87</v>
      </c>
      <c r="E1680" s="54">
        <v>5001954880</v>
      </c>
      <c r="F1680" s="56">
        <v>24</v>
      </c>
      <c r="G1680" s="54" t="s">
        <v>26</v>
      </c>
      <c r="H1680" s="54" t="s">
        <v>84</v>
      </c>
      <c r="I1680" s="54">
        <v>10</v>
      </c>
      <c r="J1680" s="57">
        <v>7388</v>
      </c>
      <c r="K1680" s="57">
        <v>6665</v>
      </c>
      <c r="L1680" s="57">
        <v>7127</v>
      </c>
      <c r="M1680" s="57">
        <v>7607</v>
      </c>
      <c r="N1680" s="57">
        <v>8082</v>
      </c>
      <c r="O1680" s="57">
        <v>8198</v>
      </c>
      <c r="P1680" s="57">
        <v>8694</v>
      </c>
      <c r="Q1680" s="57">
        <v>9249</v>
      </c>
      <c r="R1680" s="57">
        <v>8396</v>
      </c>
      <c r="S1680" s="57">
        <v>7618</v>
      </c>
      <c r="T1680" s="57">
        <v>4761</v>
      </c>
      <c r="U1680" s="57">
        <v>3875</v>
      </c>
    </row>
    <row r="1681" spans="1:21" x14ac:dyDescent="0.2">
      <c r="A1681" s="266" t="s">
        <v>172</v>
      </c>
      <c r="B1681" s="267" t="s">
        <v>172</v>
      </c>
      <c r="C1681" s="268" t="s">
        <v>172</v>
      </c>
      <c r="D1681" s="99" t="s">
        <v>87</v>
      </c>
      <c r="E1681" s="54">
        <v>5001955302</v>
      </c>
      <c r="F1681" s="56">
        <v>24</v>
      </c>
      <c r="G1681" s="54" t="s">
        <v>26</v>
      </c>
      <c r="H1681" s="54" t="s">
        <v>84</v>
      </c>
      <c r="I1681" s="54">
        <v>10</v>
      </c>
      <c r="J1681" s="57">
        <v>1910</v>
      </c>
      <c r="K1681" s="57">
        <v>1750</v>
      </c>
      <c r="L1681" s="57">
        <v>1710</v>
      </c>
      <c r="M1681" s="57">
        <v>1690</v>
      </c>
      <c r="N1681" s="57">
        <v>1980</v>
      </c>
      <c r="O1681" s="57">
        <v>2070</v>
      </c>
      <c r="P1681" s="57">
        <v>2390</v>
      </c>
      <c r="Q1681" s="57">
        <v>3000</v>
      </c>
      <c r="R1681" s="57">
        <v>2580</v>
      </c>
      <c r="S1681" s="57">
        <v>2440</v>
      </c>
      <c r="T1681" s="57">
        <v>1950</v>
      </c>
      <c r="U1681" s="57">
        <v>2150</v>
      </c>
    </row>
    <row r="1682" spans="1:21" x14ac:dyDescent="0.2">
      <c r="A1682" s="266" t="s">
        <v>172</v>
      </c>
      <c r="B1682" s="267" t="s">
        <v>172</v>
      </c>
      <c r="C1682" s="268" t="s">
        <v>172</v>
      </c>
      <c r="D1682" s="99" t="s">
        <v>87</v>
      </c>
      <c r="E1682" s="54">
        <v>5001965107</v>
      </c>
      <c r="F1682" s="56">
        <v>24</v>
      </c>
      <c r="G1682" s="54" t="s">
        <v>26</v>
      </c>
      <c r="H1682" s="54" t="s">
        <v>84</v>
      </c>
      <c r="I1682" s="54">
        <v>10</v>
      </c>
      <c r="J1682" s="57">
        <v>10840</v>
      </c>
      <c r="K1682" s="57">
        <v>9200</v>
      </c>
      <c r="L1682" s="57">
        <v>9720</v>
      </c>
      <c r="M1682" s="57">
        <v>10200</v>
      </c>
      <c r="N1682" s="57">
        <v>10880</v>
      </c>
      <c r="O1682" s="57">
        <v>11160</v>
      </c>
      <c r="P1682" s="57">
        <v>11840</v>
      </c>
      <c r="Q1682" s="57">
        <v>12680</v>
      </c>
      <c r="R1682" s="57">
        <v>11440</v>
      </c>
      <c r="S1682" s="57">
        <v>11400</v>
      </c>
      <c r="T1682" s="57">
        <v>10080</v>
      </c>
      <c r="U1682" s="57">
        <v>10360</v>
      </c>
    </row>
    <row r="1683" spans="1:21" x14ac:dyDescent="0.2">
      <c r="A1683" s="266" t="s">
        <v>172</v>
      </c>
      <c r="B1683" s="267" t="s">
        <v>172</v>
      </c>
      <c r="C1683" s="268" t="s">
        <v>172</v>
      </c>
      <c r="D1683" s="99" t="s">
        <v>87</v>
      </c>
      <c r="E1683" s="54">
        <v>5001973614</v>
      </c>
      <c r="F1683" s="56">
        <v>24</v>
      </c>
      <c r="G1683" s="54" t="s">
        <v>26</v>
      </c>
      <c r="H1683" s="54" t="s">
        <v>84</v>
      </c>
      <c r="I1683" s="54">
        <v>10</v>
      </c>
      <c r="J1683" s="57">
        <v>11000</v>
      </c>
      <c r="K1683" s="57">
        <v>11280</v>
      </c>
      <c r="L1683" s="57">
        <v>10960</v>
      </c>
      <c r="M1683" s="57">
        <v>10600</v>
      </c>
      <c r="N1683" s="57">
        <v>11520</v>
      </c>
      <c r="O1683" s="57">
        <v>11520</v>
      </c>
      <c r="P1683" s="57">
        <v>13840</v>
      </c>
      <c r="Q1683" s="57">
        <v>13240</v>
      </c>
      <c r="R1683" s="57">
        <v>14120</v>
      </c>
      <c r="S1683" s="57">
        <v>12320</v>
      </c>
      <c r="T1683" s="57">
        <v>11120</v>
      </c>
      <c r="U1683" s="57">
        <v>12000</v>
      </c>
    </row>
    <row r="1684" spans="1:21" x14ac:dyDescent="0.2">
      <c r="A1684" s="266" t="s">
        <v>172</v>
      </c>
      <c r="B1684" s="267" t="s">
        <v>172</v>
      </c>
      <c r="C1684" s="268" t="s">
        <v>172</v>
      </c>
      <c r="D1684" s="99" t="s">
        <v>87</v>
      </c>
      <c r="E1684" s="54">
        <v>5002003926</v>
      </c>
      <c r="F1684" s="56">
        <v>24</v>
      </c>
      <c r="G1684" s="54" t="s">
        <v>26</v>
      </c>
      <c r="H1684" s="54" t="s">
        <v>84</v>
      </c>
      <c r="I1684" s="54">
        <v>10</v>
      </c>
      <c r="J1684" s="57">
        <v>8640</v>
      </c>
      <c r="K1684" s="57">
        <v>7440</v>
      </c>
      <c r="L1684" s="57">
        <v>7880</v>
      </c>
      <c r="M1684" s="57">
        <v>7240</v>
      </c>
      <c r="N1684" s="57">
        <v>6040</v>
      </c>
      <c r="O1684" s="57">
        <v>7320</v>
      </c>
      <c r="P1684" s="57">
        <v>8080</v>
      </c>
      <c r="Q1684" s="57">
        <v>7720</v>
      </c>
      <c r="R1684" s="57">
        <v>7360</v>
      </c>
      <c r="S1684" s="57">
        <v>7240</v>
      </c>
      <c r="T1684" s="57">
        <v>7400</v>
      </c>
      <c r="U1684" s="57">
        <v>8200</v>
      </c>
    </row>
    <row r="1685" spans="1:21" x14ac:dyDescent="0.2">
      <c r="A1685" s="266" t="s">
        <v>172</v>
      </c>
      <c r="B1685" s="267" t="s">
        <v>172</v>
      </c>
      <c r="C1685" s="268" t="s">
        <v>172</v>
      </c>
      <c r="D1685" s="99" t="s">
        <v>87</v>
      </c>
      <c r="E1685" s="54">
        <v>5002013783</v>
      </c>
      <c r="F1685" s="56">
        <v>24</v>
      </c>
      <c r="G1685" s="54" t="s">
        <v>26</v>
      </c>
      <c r="H1685" s="54" t="s">
        <v>84</v>
      </c>
      <c r="I1685" s="54">
        <v>10</v>
      </c>
      <c r="J1685" s="57">
        <v>8000</v>
      </c>
      <c r="K1685" s="57">
        <v>8720</v>
      </c>
      <c r="L1685" s="57">
        <v>7600</v>
      </c>
      <c r="M1685" s="57">
        <v>7960</v>
      </c>
      <c r="N1685" s="57">
        <v>9200</v>
      </c>
      <c r="O1685" s="57">
        <v>10280</v>
      </c>
      <c r="P1685" s="57">
        <v>10840</v>
      </c>
      <c r="Q1685" s="57">
        <v>11120</v>
      </c>
      <c r="R1685" s="57">
        <v>11640</v>
      </c>
      <c r="S1685" s="57">
        <v>10040</v>
      </c>
      <c r="T1685" s="57">
        <v>9200</v>
      </c>
      <c r="U1685" s="57">
        <v>9000</v>
      </c>
    </row>
    <row r="1686" spans="1:21" x14ac:dyDescent="0.2">
      <c r="A1686" s="266" t="s">
        <v>172</v>
      </c>
      <c r="B1686" s="267" t="s">
        <v>172</v>
      </c>
      <c r="C1686" s="268" t="s">
        <v>172</v>
      </c>
      <c r="D1686" s="99" t="s">
        <v>87</v>
      </c>
      <c r="E1686" s="54">
        <v>5002026373</v>
      </c>
      <c r="F1686" s="56">
        <v>24</v>
      </c>
      <c r="G1686" s="54" t="s">
        <v>26</v>
      </c>
      <c r="H1686" s="54" t="s">
        <v>84</v>
      </c>
      <c r="I1686" s="54">
        <v>10</v>
      </c>
      <c r="J1686" s="57">
        <v>10000</v>
      </c>
      <c r="K1686" s="57">
        <v>10400</v>
      </c>
      <c r="L1686" s="57">
        <v>8960</v>
      </c>
      <c r="M1686" s="57">
        <v>9360</v>
      </c>
      <c r="N1686" s="57">
        <v>10320</v>
      </c>
      <c r="O1686" s="57">
        <v>11480</v>
      </c>
      <c r="P1686" s="57">
        <v>11480</v>
      </c>
      <c r="Q1686" s="57">
        <v>12160</v>
      </c>
      <c r="R1686" s="57">
        <v>13160</v>
      </c>
      <c r="S1686" s="57">
        <v>11720</v>
      </c>
      <c r="T1686" s="57">
        <v>11480</v>
      </c>
      <c r="U1686" s="57">
        <v>11080</v>
      </c>
    </row>
    <row r="1687" spans="1:21" x14ac:dyDescent="0.2">
      <c r="A1687" s="266" t="s">
        <v>172</v>
      </c>
      <c r="B1687" s="267" t="s">
        <v>172</v>
      </c>
      <c r="C1687" s="268" t="s">
        <v>172</v>
      </c>
      <c r="D1687" s="99" t="s">
        <v>87</v>
      </c>
      <c r="E1687" s="54">
        <v>5002031463</v>
      </c>
      <c r="F1687" s="56">
        <v>24</v>
      </c>
      <c r="G1687" s="54" t="s">
        <v>26</v>
      </c>
      <c r="H1687" s="54" t="s">
        <v>84</v>
      </c>
      <c r="I1687" s="54">
        <v>10</v>
      </c>
      <c r="J1687" s="57">
        <v>8960</v>
      </c>
      <c r="K1687" s="57">
        <v>8440</v>
      </c>
      <c r="L1687" s="57">
        <v>8560</v>
      </c>
      <c r="M1687" s="57">
        <v>9240</v>
      </c>
      <c r="N1687" s="57">
        <v>9120</v>
      </c>
      <c r="O1687" s="57">
        <v>11120</v>
      </c>
      <c r="P1687" s="57">
        <v>11720</v>
      </c>
      <c r="Q1687" s="57">
        <v>12520</v>
      </c>
      <c r="R1687" s="57">
        <v>10240</v>
      </c>
      <c r="S1687" s="57">
        <v>8920</v>
      </c>
      <c r="T1687" s="57">
        <v>9520</v>
      </c>
      <c r="U1687" s="57">
        <v>9360</v>
      </c>
    </row>
    <row r="1688" spans="1:21" x14ac:dyDescent="0.2">
      <c r="A1688" s="266" t="s">
        <v>172</v>
      </c>
      <c r="B1688" s="267" t="s">
        <v>172</v>
      </c>
      <c r="C1688" s="268" t="s">
        <v>172</v>
      </c>
      <c r="D1688" s="99" t="s">
        <v>87</v>
      </c>
      <c r="E1688" s="54">
        <v>5002037704</v>
      </c>
      <c r="F1688" s="56">
        <v>24</v>
      </c>
      <c r="G1688" s="54" t="s">
        <v>26</v>
      </c>
      <c r="H1688" s="54" t="s">
        <v>84</v>
      </c>
      <c r="I1688" s="54">
        <v>10</v>
      </c>
      <c r="J1688" s="57">
        <v>7400</v>
      </c>
      <c r="K1688" s="57">
        <v>7760</v>
      </c>
      <c r="L1688" s="57">
        <v>7800</v>
      </c>
      <c r="M1688" s="57">
        <v>8120</v>
      </c>
      <c r="N1688" s="57">
        <v>8840</v>
      </c>
      <c r="O1688" s="57">
        <v>9000</v>
      </c>
      <c r="P1688" s="57">
        <v>10600</v>
      </c>
      <c r="Q1688" s="57">
        <v>10360</v>
      </c>
      <c r="R1688" s="57">
        <v>11320</v>
      </c>
      <c r="S1688" s="57">
        <v>10120</v>
      </c>
      <c r="T1688" s="57">
        <v>9520</v>
      </c>
      <c r="U1688" s="57">
        <v>10480</v>
      </c>
    </row>
    <row r="1689" spans="1:21" x14ac:dyDescent="0.2">
      <c r="A1689" s="266" t="s">
        <v>172</v>
      </c>
      <c r="B1689" s="267" t="s">
        <v>172</v>
      </c>
      <c r="C1689" s="268" t="s">
        <v>172</v>
      </c>
      <c r="D1689" s="99" t="s">
        <v>87</v>
      </c>
      <c r="E1689" s="54">
        <v>5002041201</v>
      </c>
      <c r="F1689" s="56">
        <v>24</v>
      </c>
      <c r="G1689" s="54" t="s">
        <v>26</v>
      </c>
      <c r="H1689" s="54" t="s">
        <v>84</v>
      </c>
      <c r="I1689" s="54">
        <v>10</v>
      </c>
      <c r="J1689" s="57">
        <v>4201</v>
      </c>
      <c r="K1689" s="57">
        <v>4041</v>
      </c>
      <c r="L1689" s="57">
        <v>4378</v>
      </c>
      <c r="M1689" s="57">
        <v>4186</v>
      </c>
      <c r="N1689" s="57">
        <v>4911</v>
      </c>
      <c r="O1689" s="57">
        <v>5793</v>
      </c>
      <c r="P1689" s="57">
        <v>6265</v>
      </c>
      <c r="Q1689" s="57">
        <v>6091</v>
      </c>
      <c r="R1689" s="57">
        <v>6528</v>
      </c>
      <c r="S1689" s="57">
        <v>5008</v>
      </c>
      <c r="T1689" s="57">
        <v>4577</v>
      </c>
      <c r="U1689" s="57">
        <v>5242</v>
      </c>
    </row>
    <row r="1690" spans="1:21" x14ac:dyDescent="0.2">
      <c r="A1690" s="266" t="s">
        <v>172</v>
      </c>
      <c r="B1690" s="267" t="s">
        <v>172</v>
      </c>
      <c r="C1690" s="268" t="s">
        <v>172</v>
      </c>
      <c r="D1690" s="99" t="s">
        <v>87</v>
      </c>
      <c r="E1690" s="54">
        <v>5002041202</v>
      </c>
      <c r="F1690" s="56">
        <v>24</v>
      </c>
      <c r="G1690" s="54" t="s">
        <v>26</v>
      </c>
      <c r="H1690" s="54" t="s">
        <v>84</v>
      </c>
      <c r="I1690" s="54">
        <v>10</v>
      </c>
      <c r="J1690" s="57">
        <v>5829</v>
      </c>
      <c r="K1690" s="57">
        <v>5796</v>
      </c>
      <c r="L1690" s="57">
        <v>6194</v>
      </c>
      <c r="M1690" s="57">
        <v>5908</v>
      </c>
      <c r="N1690" s="57">
        <v>6035</v>
      </c>
      <c r="O1690" s="57">
        <v>6436</v>
      </c>
      <c r="P1690" s="57">
        <v>6708</v>
      </c>
      <c r="Q1690" s="57">
        <v>6294</v>
      </c>
      <c r="R1690" s="57">
        <v>6903</v>
      </c>
      <c r="S1690" s="57">
        <v>5934</v>
      </c>
      <c r="T1690" s="57">
        <v>5559</v>
      </c>
      <c r="U1690" s="57">
        <v>6731</v>
      </c>
    </row>
    <row r="1691" spans="1:21" x14ac:dyDescent="0.2">
      <c r="A1691" s="266" t="s">
        <v>172</v>
      </c>
      <c r="B1691" s="267" t="s">
        <v>172</v>
      </c>
      <c r="C1691" s="268" t="s">
        <v>172</v>
      </c>
      <c r="D1691" s="99" t="s">
        <v>87</v>
      </c>
      <c r="E1691" s="54">
        <v>5002066181</v>
      </c>
      <c r="F1691" s="56">
        <v>24</v>
      </c>
      <c r="G1691" s="54" t="s">
        <v>26</v>
      </c>
      <c r="H1691" s="54" t="s">
        <v>84</v>
      </c>
      <c r="I1691" s="54">
        <v>10</v>
      </c>
      <c r="J1691" s="57">
        <v>3562</v>
      </c>
      <c r="K1691" s="57">
        <v>3329</v>
      </c>
      <c r="L1691" s="57">
        <v>3282</v>
      </c>
      <c r="M1691" s="57">
        <v>3046</v>
      </c>
      <c r="N1691" s="57">
        <v>3914</v>
      </c>
      <c r="O1691" s="57">
        <v>3756</v>
      </c>
      <c r="P1691" s="57">
        <v>4040</v>
      </c>
      <c r="Q1691" s="57">
        <v>4535</v>
      </c>
      <c r="R1691" s="57">
        <v>4081</v>
      </c>
      <c r="S1691" s="57">
        <v>3728</v>
      </c>
      <c r="T1691" s="57">
        <v>3605</v>
      </c>
      <c r="U1691" s="57">
        <v>3309</v>
      </c>
    </row>
    <row r="1692" spans="1:21" x14ac:dyDescent="0.2">
      <c r="A1692" s="266" t="s">
        <v>172</v>
      </c>
      <c r="B1692" s="267" t="s">
        <v>172</v>
      </c>
      <c r="C1692" s="268" t="s">
        <v>172</v>
      </c>
      <c r="D1692" s="99" t="s">
        <v>87</v>
      </c>
      <c r="E1692" s="54">
        <v>5002090716</v>
      </c>
      <c r="F1692" s="56">
        <v>24</v>
      </c>
      <c r="G1692" s="54" t="s">
        <v>26</v>
      </c>
      <c r="H1692" s="54" t="s">
        <v>84</v>
      </c>
      <c r="I1692" s="54">
        <v>10</v>
      </c>
      <c r="J1692" s="57">
        <v>9760</v>
      </c>
      <c r="K1692" s="57">
        <v>9120</v>
      </c>
      <c r="L1692" s="57">
        <v>10400</v>
      </c>
      <c r="M1692" s="57">
        <v>10240</v>
      </c>
      <c r="N1692" s="57">
        <v>10440</v>
      </c>
      <c r="O1692" s="57">
        <v>11320</v>
      </c>
      <c r="P1692" s="57">
        <v>11320</v>
      </c>
      <c r="Q1692" s="57">
        <v>11880</v>
      </c>
      <c r="R1692" s="57">
        <v>11560</v>
      </c>
      <c r="S1692" s="57">
        <v>10440</v>
      </c>
      <c r="T1692" s="57">
        <v>11760</v>
      </c>
      <c r="U1692" s="57">
        <v>11320</v>
      </c>
    </row>
    <row r="1693" spans="1:21" x14ac:dyDescent="0.2">
      <c r="A1693" s="266" t="s">
        <v>172</v>
      </c>
      <c r="B1693" s="267" t="s">
        <v>172</v>
      </c>
      <c r="C1693" s="268" t="s">
        <v>172</v>
      </c>
      <c r="D1693" s="99" t="s">
        <v>87</v>
      </c>
      <c r="E1693" s="54">
        <v>5002098259</v>
      </c>
      <c r="F1693" s="56">
        <v>24</v>
      </c>
      <c r="G1693" s="54" t="s">
        <v>26</v>
      </c>
      <c r="H1693" s="54" t="s">
        <v>84</v>
      </c>
      <c r="I1693" s="54">
        <v>10</v>
      </c>
      <c r="J1693" s="57">
        <v>6699</v>
      </c>
      <c r="K1693" s="57">
        <v>6836</v>
      </c>
      <c r="L1693" s="57">
        <v>6276</v>
      </c>
      <c r="M1693" s="57">
        <v>6484</v>
      </c>
      <c r="N1693" s="57">
        <v>8345</v>
      </c>
      <c r="O1693" s="57">
        <v>8020</v>
      </c>
      <c r="P1693" s="57">
        <v>9971</v>
      </c>
      <c r="Q1693" s="57">
        <v>10843</v>
      </c>
      <c r="R1693" s="57">
        <v>9381</v>
      </c>
      <c r="S1693" s="57">
        <v>9000</v>
      </c>
      <c r="T1693" s="57">
        <v>7453</v>
      </c>
      <c r="U1693" s="57">
        <v>7610</v>
      </c>
    </row>
    <row r="1694" spans="1:21" x14ac:dyDescent="0.2">
      <c r="A1694" s="266" t="s">
        <v>172</v>
      </c>
      <c r="B1694" s="267" t="s">
        <v>172</v>
      </c>
      <c r="C1694" s="268" t="s">
        <v>172</v>
      </c>
      <c r="D1694" s="99" t="s">
        <v>87</v>
      </c>
      <c r="E1694" s="54">
        <v>5002124402</v>
      </c>
      <c r="F1694" s="56">
        <v>24</v>
      </c>
      <c r="G1694" s="54" t="s">
        <v>26</v>
      </c>
      <c r="H1694" s="54" t="s">
        <v>84</v>
      </c>
      <c r="I1694" s="54">
        <v>10</v>
      </c>
      <c r="J1694" s="57">
        <v>7600</v>
      </c>
      <c r="K1694" s="57">
        <v>7720</v>
      </c>
      <c r="L1694" s="57">
        <v>8640</v>
      </c>
      <c r="M1694" s="57">
        <v>8080</v>
      </c>
      <c r="N1694" s="57">
        <v>8760</v>
      </c>
      <c r="O1694" s="57">
        <v>9760</v>
      </c>
      <c r="P1694" s="57">
        <v>10280</v>
      </c>
      <c r="Q1694" s="57">
        <v>9880</v>
      </c>
      <c r="R1694" s="57">
        <v>10680</v>
      </c>
      <c r="S1694" s="57">
        <v>8840</v>
      </c>
      <c r="T1694" s="57">
        <v>8280</v>
      </c>
      <c r="U1694" s="57">
        <v>7840</v>
      </c>
    </row>
    <row r="1695" spans="1:21" x14ac:dyDescent="0.2">
      <c r="A1695" s="266" t="s">
        <v>172</v>
      </c>
      <c r="B1695" s="267" t="s">
        <v>172</v>
      </c>
      <c r="C1695" s="268" t="s">
        <v>172</v>
      </c>
      <c r="D1695" s="99" t="s">
        <v>87</v>
      </c>
      <c r="E1695" s="54">
        <v>5002165572</v>
      </c>
      <c r="F1695" s="56">
        <v>24</v>
      </c>
      <c r="G1695" s="54" t="s">
        <v>26</v>
      </c>
      <c r="H1695" s="54" t="s">
        <v>84</v>
      </c>
      <c r="I1695" s="54">
        <v>10</v>
      </c>
      <c r="J1695" s="57">
        <v>8520</v>
      </c>
      <c r="K1695" s="57">
        <v>8240</v>
      </c>
      <c r="L1695" s="57">
        <v>7960</v>
      </c>
      <c r="M1695" s="57">
        <v>8200</v>
      </c>
      <c r="N1695" s="57">
        <v>9360</v>
      </c>
      <c r="O1695" s="57">
        <v>9120</v>
      </c>
      <c r="P1695" s="57">
        <v>9440</v>
      </c>
      <c r="Q1695" s="57">
        <v>10480</v>
      </c>
      <c r="R1695" s="57">
        <v>9640</v>
      </c>
      <c r="S1695" s="57">
        <v>9760</v>
      </c>
      <c r="T1695" s="57">
        <v>8880</v>
      </c>
      <c r="U1695" s="57">
        <v>9880</v>
      </c>
    </row>
    <row r="1696" spans="1:21" x14ac:dyDescent="0.2">
      <c r="A1696" s="266" t="s">
        <v>172</v>
      </c>
      <c r="B1696" s="267" t="s">
        <v>172</v>
      </c>
      <c r="C1696" s="268" t="s">
        <v>172</v>
      </c>
      <c r="D1696" s="99" t="s">
        <v>87</v>
      </c>
      <c r="E1696" s="54">
        <v>5002232404</v>
      </c>
      <c r="F1696" s="56">
        <v>24</v>
      </c>
      <c r="G1696" s="54" t="s">
        <v>26</v>
      </c>
      <c r="H1696" s="54" t="s">
        <v>84</v>
      </c>
      <c r="I1696" s="54">
        <v>10</v>
      </c>
      <c r="J1696" s="57">
        <v>7560</v>
      </c>
      <c r="K1696" s="57">
        <v>6720</v>
      </c>
      <c r="L1696" s="57">
        <v>6600</v>
      </c>
      <c r="M1696" s="57">
        <v>7200</v>
      </c>
      <c r="N1696" s="57">
        <v>8520</v>
      </c>
      <c r="O1696" s="57">
        <v>8640</v>
      </c>
      <c r="P1696" s="57">
        <v>9000</v>
      </c>
      <c r="Q1696" s="57">
        <v>10200</v>
      </c>
      <c r="R1696" s="57">
        <v>9480</v>
      </c>
      <c r="S1696" s="57">
        <v>9600</v>
      </c>
      <c r="T1696" s="57">
        <v>8040</v>
      </c>
      <c r="U1696" s="57">
        <v>8640</v>
      </c>
    </row>
    <row r="1697" spans="1:21" x14ac:dyDescent="0.2">
      <c r="A1697" s="266" t="s">
        <v>172</v>
      </c>
      <c r="B1697" s="267" t="s">
        <v>172</v>
      </c>
      <c r="C1697" s="268" t="s">
        <v>172</v>
      </c>
      <c r="D1697" s="99" t="s">
        <v>87</v>
      </c>
      <c r="E1697" s="54">
        <v>5002240427</v>
      </c>
      <c r="F1697" s="56">
        <v>24</v>
      </c>
      <c r="G1697" s="54" t="s">
        <v>26</v>
      </c>
      <c r="H1697" s="54" t="s">
        <v>84</v>
      </c>
      <c r="I1697" s="54">
        <v>10</v>
      </c>
      <c r="J1697" s="57">
        <v>9000</v>
      </c>
      <c r="K1697" s="57">
        <v>9960</v>
      </c>
      <c r="L1697" s="57">
        <v>8640</v>
      </c>
      <c r="M1697" s="57">
        <v>9360</v>
      </c>
      <c r="N1697" s="57">
        <v>9960</v>
      </c>
      <c r="O1697" s="57">
        <v>10680</v>
      </c>
      <c r="P1697" s="57">
        <v>10920</v>
      </c>
      <c r="Q1697" s="57">
        <v>11160</v>
      </c>
      <c r="R1697" s="57">
        <v>11520</v>
      </c>
      <c r="S1697" s="57">
        <v>10200</v>
      </c>
      <c r="T1697" s="57">
        <v>9720</v>
      </c>
      <c r="U1697" s="57">
        <v>9720</v>
      </c>
    </row>
    <row r="1698" spans="1:21" x14ac:dyDescent="0.2">
      <c r="A1698" s="266" t="s">
        <v>172</v>
      </c>
      <c r="B1698" s="267" t="s">
        <v>172</v>
      </c>
      <c r="C1698" s="268" t="s">
        <v>172</v>
      </c>
      <c r="D1698" s="99" t="s">
        <v>87</v>
      </c>
      <c r="E1698" s="54">
        <v>5002318477</v>
      </c>
      <c r="F1698" s="56">
        <v>24</v>
      </c>
      <c r="G1698" s="54" t="s">
        <v>26</v>
      </c>
      <c r="H1698" s="54" t="s">
        <v>84</v>
      </c>
      <c r="I1698" s="54">
        <v>10</v>
      </c>
      <c r="J1698" s="57">
        <v>7080</v>
      </c>
      <c r="K1698" s="57">
        <v>7080</v>
      </c>
      <c r="L1698" s="57">
        <v>7680</v>
      </c>
      <c r="M1698" s="57">
        <v>7320</v>
      </c>
      <c r="N1698" s="57">
        <v>7320</v>
      </c>
      <c r="O1698" s="57">
        <v>8520</v>
      </c>
      <c r="P1698" s="57">
        <v>9240</v>
      </c>
      <c r="Q1698" s="57">
        <v>8880</v>
      </c>
      <c r="R1698" s="57">
        <v>9240</v>
      </c>
      <c r="S1698" s="57">
        <v>7800</v>
      </c>
      <c r="T1698" s="57">
        <v>8040</v>
      </c>
      <c r="U1698" s="57">
        <v>8160</v>
      </c>
    </row>
    <row r="1699" spans="1:21" x14ac:dyDescent="0.2">
      <c r="A1699" s="266" t="s">
        <v>172</v>
      </c>
      <c r="B1699" s="267" t="s">
        <v>172</v>
      </c>
      <c r="C1699" s="268" t="s">
        <v>172</v>
      </c>
      <c r="D1699" s="99" t="s">
        <v>87</v>
      </c>
      <c r="E1699" s="54">
        <v>5002330337</v>
      </c>
      <c r="F1699" s="56">
        <v>24</v>
      </c>
      <c r="G1699" s="54" t="s">
        <v>26</v>
      </c>
      <c r="H1699" s="54" t="s">
        <v>84</v>
      </c>
      <c r="I1699" s="54">
        <v>10</v>
      </c>
      <c r="J1699" s="57">
        <v>6720</v>
      </c>
      <c r="K1699" s="57">
        <v>6360</v>
      </c>
      <c r="L1699" s="57">
        <v>7080</v>
      </c>
      <c r="M1699" s="57">
        <v>6960</v>
      </c>
      <c r="N1699" s="57">
        <v>6960</v>
      </c>
      <c r="O1699" s="57">
        <v>8160</v>
      </c>
      <c r="P1699" s="57">
        <v>8520</v>
      </c>
      <c r="Q1699" s="57">
        <v>8880</v>
      </c>
      <c r="R1699" s="57">
        <v>8280</v>
      </c>
      <c r="S1699" s="57">
        <v>7320</v>
      </c>
      <c r="T1699" s="57">
        <v>6960</v>
      </c>
      <c r="U1699" s="57">
        <v>7680</v>
      </c>
    </row>
    <row r="1700" spans="1:21" x14ac:dyDescent="0.2">
      <c r="A1700" s="266" t="s">
        <v>172</v>
      </c>
      <c r="B1700" s="267" t="s">
        <v>172</v>
      </c>
      <c r="C1700" s="268" t="s">
        <v>172</v>
      </c>
      <c r="D1700" s="99" t="s">
        <v>87</v>
      </c>
      <c r="E1700" s="54">
        <v>5001809814</v>
      </c>
      <c r="F1700" s="56">
        <v>24</v>
      </c>
      <c r="G1700" s="54" t="s">
        <v>26</v>
      </c>
      <c r="H1700" s="54" t="s">
        <v>84</v>
      </c>
      <c r="I1700" s="54">
        <v>10</v>
      </c>
      <c r="J1700" s="57">
        <v>7800</v>
      </c>
      <c r="K1700" s="57">
        <v>7000</v>
      </c>
      <c r="L1700" s="57">
        <v>7240</v>
      </c>
      <c r="M1700" s="57">
        <v>7320</v>
      </c>
      <c r="N1700" s="57">
        <v>8640</v>
      </c>
      <c r="O1700" s="57">
        <v>8520</v>
      </c>
      <c r="P1700" s="57">
        <v>10720</v>
      </c>
      <c r="Q1700" s="57">
        <v>9840</v>
      </c>
      <c r="R1700" s="57">
        <v>10280</v>
      </c>
      <c r="S1700" s="57">
        <v>8880</v>
      </c>
      <c r="T1700" s="57">
        <v>8080</v>
      </c>
      <c r="U1700" s="57">
        <v>8720</v>
      </c>
    </row>
    <row r="1701" spans="1:21" x14ac:dyDescent="0.2">
      <c r="A1701" s="266" t="s">
        <v>172</v>
      </c>
      <c r="B1701" s="267" t="s">
        <v>172</v>
      </c>
      <c r="C1701" s="268" t="s">
        <v>172</v>
      </c>
      <c r="D1701" s="98" t="s">
        <v>88</v>
      </c>
      <c r="E1701" s="54">
        <v>5000137847</v>
      </c>
      <c r="F1701" s="55">
        <v>25</v>
      </c>
      <c r="G1701" s="54" t="s">
        <v>25</v>
      </c>
      <c r="H1701" s="54" t="s">
        <v>84</v>
      </c>
      <c r="I1701" s="54">
        <v>15</v>
      </c>
      <c r="J1701" s="57">
        <v>117920</v>
      </c>
      <c r="K1701" s="57">
        <v>111040</v>
      </c>
      <c r="L1701" s="57">
        <v>116960</v>
      </c>
      <c r="M1701" s="57">
        <v>106080</v>
      </c>
      <c r="N1701" s="57">
        <v>111200</v>
      </c>
      <c r="O1701" s="57">
        <v>124320</v>
      </c>
      <c r="P1701" s="57">
        <v>145920</v>
      </c>
      <c r="Q1701" s="57">
        <v>141440</v>
      </c>
      <c r="R1701" s="57">
        <v>150880</v>
      </c>
      <c r="S1701" s="57">
        <v>123200</v>
      </c>
      <c r="T1701" s="57">
        <v>115040</v>
      </c>
      <c r="U1701" s="57">
        <v>131520</v>
      </c>
    </row>
    <row r="1702" spans="1:21" x14ac:dyDescent="0.2">
      <c r="A1702" s="266" t="s">
        <v>172</v>
      </c>
      <c r="B1702" s="267" t="s">
        <v>172</v>
      </c>
      <c r="C1702" s="268" t="s">
        <v>172</v>
      </c>
      <c r="D1702" s="98" t="s">
        <v>88</v>
      </c>
      <c r="E1702" s="54">
        <v>5000201535</v>
      </c>
      <c r="F1702" s="55">
        <v>25</v>
      </c>
      <c r="G1702" s="54" t="s">
        <v>25</v>
      </c>
      <c r="H1702" s="54" t="s">
        <v>84</v>
      </c>
      <c r="I1702" s="54">
        <v>15</v>
      </c>
      <c r="J1702" s="57">
        <v>121500</v>
      </c>
      <c r="K1702" s="57">
        <v>116100</v>
      </c>
      <c r="L1702" s="57">
        <v>115800</v>
      </c>
      <c r="M1702" s="57">
        <v>129600</v>
      </c>
      <c r="N1702" s="57">
        <v>124500</v>
      </c>
      <c r="O1702" s="57">
        <v>138900</v>
      </c>
      <c r="P1702" s="57">
        <v>165300</v>
      </c>
      <c r="Q1702" s="57">
        <v>153000</v>
      </c>
      <c r="R1702" s="57">
        <v>141000</v>
      </c>
      <c r="S1702" s="57">
        <v>123900</v>
      </c>
      <c r="T1702" s="57">
        <v>140100</v>
      </c>
      <c r="U1702" s="57">
        <v>126300</v>
      </c>
    </row>
    <row r="1703" spans="1:21" x14ac:dyDescent="0.2">
      <c r="A1703" s="266" t="s">
        <v>172</v>
      </c>
      <c r="B1703" s="267" t="s">
        <v>172</v>
      </c>
      <c r="C1703" s="268" t="s">
        <v>172</v>
      </c>
      <c r="D1703" s="98" t="s">
        <v>88</v>
      </c>
      <c r="E1703" s="54">
        <v>5000437444</v>
      </c>
      <c r="F1703" s="55">
        <v>25</v>
      </c>
      <c r="G1703" s="54" t="s">
        <v>25</v>
      </c>
      <c r="H1703" s="54" t="s">
        <v>84</v>
      </c>
      <c r="I1703" s="54">
        <v>15</v>
      </c>
      <c r="J1703" s="57">
        <v>124920</v>
      </c>
      <c r="K1703" s="57">
        <v>109920</v>
      </c>
      <c r="L1703" s="57">
        <v>111120</v>
      </c>
      <c r="M1703" s="57">
        <v>108840</v>
      </c>
      <c r="N1703" s="57">
        <v>118680</v>
      </c>
      <c r="O1703" s="57">
        <v>114120</v>
      </c>
      <c r="P1703" s="57">
        <v>121320</v>
      </c>
      <c r="Q1703" s="57">
        <v>132000</v>
      </c>
      <c r="R1703" s="57">
        <v>124560</v>
      </c>
      <c r="S1703" s="57">
        <v>123480</v>
      </c>
      <c r="T1703" s="57">
        <v>111000</v>
      </c>
      <c r="U1703" s="57">
        <v>123480</v>
      </c>
    </row>
    <row r="1704" spans="1:21" x14ac:dyDescent="0.2">
      <c r="A1704" s="266" t="s">
        <v>172</v>
      </c>
      <c r="B1704" s="267" t="s">
        <v>172</v>
      </c>
      <c r="C1704" s="268" t="s">
        <v>172</v>
      </c>
      <c r="D1704" s="98" t="s">
        <v>88</v>
      </c>
      <c r="E1704" s="54">
        <v>5000473531</v>
      </c>
      <c r="F1704" s="55">
        <v>25</v>
      </c>
      <c r="G1704" s="54" t="s">
        <v>25</v>
      </c>
      <c r="H1704" s="54" t="s">
        <v>84</v>
      </c>
      <c r="I1704" s="54">
        <v>15</v>
      </c>
      <c r="J1704" s="57">
        <v>95960</v>
      </c>
      <c r="K1704" s="57">
        <v>92640</v>
      </c>
      <c r="L1704" s="57">
        <v>92160</v>
      </c>
      <c r="M1704" s="57">
        <v>86320</v>
      </c>
      <c r="N1704" s="57">
        <v>96880</v>
      </c>
      <c r="O1704" s="57">
        <v>92040</v>
      </c>
      <c r="P1704" s="57">
        <v>107200</v>
      </c>
      <c r="Q1704" s="57">
        <v>108800</v>
      </c>
      <c r="R1704" s="57">
        <v>106600</v>
      </c>
      <c r="S1704" s="57">
        <v>90560</v>
      </c>
      <c r="T1704" s="57">
        <v>100520</v>
      </c>
      <c r="U1704" s="57">
        <v>99440</v>
      </c>
    </row>
    <row r="1705" spans="1:21" x14ac:dyDescent="0.2">
      <c r="A1705" s="266" t="s">
        <v>172</v>
      </c>
      <c r="B1705" s="267" t="s">
        <v>172</v>
      </c>
      <c r="C1705" s="268" t="s">
        <v>172</v>
      </c>
      <c r="D1705" s="98" t="s">
        <v>88</v>
      </c>
      <c r="E1705" s="54">
        <v>5000817551</v>
      </c>
      <c r="F1705" s="55">
        <v>26</v>
      </c>
      <c r="G1705" s="54" t="s">
        <v>24</v>
      </c>
      <c r="H1705" s="54" t="s">
        <v>84</v>
      </c>
      <c r="I1705" s="54">
        <v>15</v>
      </c>
      <c r="J1705" s="57">
        <v>174360</v>
      </c>
      <c r="K1705" s="57">
        <v>157080</v>
      </c>
      <c r="L1705" s="57">
        <v>165480</v>
      </c>
      <c r="M1705" s="57">
        <v>150960</v>
      </c>
      <c r="N1705" s="57">
        <v>157680</v>
      </c>
      <c r="O1705" s="57">
        <v>171000</v>
      </c>
      <c r="P1705" s="57">
        <v>174720</v>
      </c>
      <c r="Q1705" s="57">
        <v>171240</v>
      </c>
      <c r="R1705" s="57">
        <v>188160</v>
      </c>
      <c r="S1705" s="57">
        <v>159000</v>
      </c>
      <c r="T1705" s="57">
        <v>165000</v>
      </c>
      <c r="U1705" s="57">
        <v>180240</v>
      </c>
    </row>
    <row r="1706" spans="1:21" x14ac:dyDescent="0.2">
      <c r="A1706" s="266" t="s">
        <v>172</v>
      </c>
      <c r="B1706" s="267" t="s">
        <v>172</v>
      </c>
      <c r="C1706" s="268" t="s">
        <v>172</v>
      </c>
      <c r="D1706" s="98" t="s">
        <v>88</v>
      </c>
      <c r="E1706" s="54">
        <v>5001231079</v>
      </c>
      <c r="F1706" s="55">
        <v>25</v>
      </c>
      <c r="G1706" s="54" t="s">
        <v>25</v>
      </c>
      <c r="H1706" s="54" t="s">
        <v>84</v>
      </c>
      <c r="I1706" s="54">
        <v>15</v>
      </c>
      <c r="J1706" s="57">
        <v>115800</v>
      </c>
      <c r="K1706" s="57">
        <v>100440</v>
      </c>
      <c r="L1706" s="57">
        <v>98040</v>
      </c>
      <c r="M1706" s="57">
        <v>98880</v>
      </c>
      <c r="N1706" s="57">
        <v>111000</v>
      </c>
      <c r="O1706" s="57">
        <v>107400</v>
      </c>
      <c r="P1706" s="57">
        <v>122280</v>
      </c>
      <c r="Q1706" s="57">
        <v>135720</v>
      </c>
      <c r="R1706" s="57">
        <v>125160</v>
      </c>
      <c r="S1706" s="57">
        <v>120840</v>
      </c>
      <c r="T1706" s="57">
        <v>107280</v>
      </c>
      <c r="U1706" s="57">
        <v>119040</v>
      </c>
    </row>
    <row r="1707" spans="1:21" x14ac:dyDescent="0.2">
      <c r="A1707" s="266" t="s">
        <v>172</v>
      </c>
      <c r="B1707" s="267" t="s">
        <v>172</v>
      </c>
      <c r="C1707" s="268" t="s">
        <v>172</v>
      </c>
      <c r="D1707" s="98" t="s">
        <v>88</v>
      </c>
      <c r="E1707" s="54">
        <v>5001540370</v>
      </c>
      <c r="F1707" s="55">
        <v>25</v>
      </c>
      <c r="G1707" s="54" t="s">
        <v>25</v>
      </c>
      <c r="H1707" s="54" t="s">
        <v>84</v>
      </c>
      <c r="I1707" s="54">
        <v>15</v>
      </c>
      <c r="J1707" s="57">
        <v>144000</v>
      </c>
      <c r="K1707" s="57">
        <v>126300</v>
      </c>
      <c r="L1707" s="57">
        <v>123300</v>
      </c>
      <c r="M1707" s="57">
        <v>125100</v>
      </c>
      <c r="N1707" s="57">
        <v>131400</v>
      </c>
      <c r="O1707" s="57">
        <v>135300</v>
      </c>
      <c r="P1707" s="57">
        <v>152700</v>
      </c>
      <c r="Q1707" s="57">
        <v>165900</v>
      </c>
      <c r="R1707" s="57">
        <v>137700</v>
      </c>
      <c r="S1707" s="57">
        <v>135300</v>
      </c>
      <c r="T1707" s="57">
        <v>123000</v>
      </c>
      <c r="U1707" s="57">
        <v>131400</v>
      </c>
    </row>
    <row r="1708" spans="1:21" x14ac:dyDescent="0.2">
      <c r="A1708" s="266" t="s">
        <v>172</v>
      </c>
      <c r="B1708" s="267" t="s">
        <v>172</v>
      </c>
      <c r="C1708" s="268" t="s">
        <v>172</v>
      </c>
      <c r="D1708" s="98" t="s">
        <v>88</v>
      </c>
      <c r="E1708" s="54">
        <v>5001976011</v>
      </c>
      <c r="F1708" s="56">
        <v>24</v>
      </c>
      <c r="G1708" s="54" t="s">
        <v>26</v>
      </c>
      <c r="H1708" s="54" t="s">
        <v>84</v>
      </c>
      <c r="I1708" s="54">
        <v>15</v>
      </c>
      <c r="J1708" s="57">
        <v>199</v>
      </c>
      <c r="K1708" s="57">
        <v>191</v>
      </c>
      <c r="L1708" s="57">
        <v>191</v>
      </c>
      <c r="M1708" s="57">
        <v>212</v>
      </c>
      <c r="N1708" s="57">
        <v>190</v>
      </c>
      <c r="O1708" s="57">
        <v>198</v>
      </c>
      <c r="P1708" s="57">
        <v>212</v>
      </c>
      <c r="Q1708" s="57">
        <v>199</v>
      </c>
      <c r="R1708" s="57">
        <v>210</v>
      </c>
      <c r="S1708" s="57">
        <v>195</v>
      </c>
      <c r="T1708" s="57">
        <v>214</v>
      </c>
      <c r="U1708" s="57">
        <v>186</v>
      </c>
    </row>
    <row r="1709" spans="1:21" x14ac:dyDescent="0.2">
      <c r="A1709" s="266" t="s">
        <v>172</v>
      </c>
      <c r="B1709" s="267" t="s">
        <v>172</v>
      </c>
      <c r="C1709" s="268" t="s">
        <v>172</v>
      </c>
      <c r="D1709" s="99" t="s">
        <v>87</v>
      </c>
      <c r="E1709" s="54">
        <v>5000048146</v>
      </c>
      <c r="F1709" s="55">
        <v>25</v>
      </c>
      <c r="G1709" s="54" t="s">
        <v>25</v>
      </c>
      <c r="H1709" s="54" t="s">
        <v>84</v>
      </c>
      <c r="I1709" s="54">
        <v>10</v>
      </c>
      <c r="J1709" s="57">
        <v>39240</v>
      </c>
      <c r="K1709" s="57">
        <v>34680</v>
      </c>
      <c r="L1709" s="57">
        <v>29280</v>
      </c>
      <c r="M1709" s="57">
        <v>27120</v>
      </c>
      <c r="N1709" s="57">
        <v>25200</v>
      </c>
      <c r="O1709" s="57">
        <v>23880</v>
      </c>
      <c r="P1709" s="57">
        <v>22600</v>
      </c>
      <c r="Q1709" s="57">
        <v>24800</v>
      </c>
      <c r="R1709" s="57">
        <v>23240</v>
      </c>
      <c r="S1709" s="57">
        <v>25920</v>
      </c>
      <c r="T1709" s="57">
        <v>32320</v>
      </c>
      <c r="U1709" s="57">
        <v>32880</v>
      </c>
    </row>
    <row r="1710" spans="1:21" x14ac:dyDescent="0.2">
      <c r="A1710" s="266" t="s">
        <v>172</v>
      </c>
      <c r="B1710" s="267" t="s">
        <v>172</v>
      </c>
      <c r="C1710" s="268" t="s">
        <v>172</v>
      </c>
      <c r="D1710" s="99" t="s">
        <v>87</v>
      </c>
      <c r="E1710" s="54">
        <v>5000133987</v>
      </c>
      <c r="F1710" s="55">
        <v>25</v>
      </c>
      <c r="G1710" s="54" t="s">
        <v>25</v>
      </c>
      <c r="H1710" s="54" t="s">
        <v>84</v>
      </c>
      <c r="I1710" s="54">
        <v>10</v>
      </c>
      <c r="J1710" s="57">
        <v>83520</v>
      </c>
      <c r="K1710" s="57">
        <v>56400</v>
      </c>
      <c r="L1710" s="57">
        <v>49440</v>
      </c>
      <c r="M1710" s="57">
        <v>46800</v>
      </c>
      <c r="N1710" s="57">
        <v>33920</v>
      </c>
      <c r="O1710" s="57">
        <v>38800</v>
      </c>
      <c r="P1710" s="57">
        <v>34960</v>
      </c>
      <c r="Q1710" s="57">
        <v>29760</v>
      </c>
      <c r="R1710" s="57">
        <v>42800</v>
      </c>
      <c r="S1710" s="57">
        <v>41040</v>
      </c>
      <c r="T1710" s="57">
        <v>51920</v>
      </c>
      <c r="U1710" s="57">
        <v>62160</v>
      </c>
    </row>
    <row r="1711" spans="1:21" x14ac:dyDescent="0.2">
      <c r="A1711" s="266" t="s">
        <v>172</v>
      </c>
      <c r="B1711" s="267" t="s">
        <v>172</v>
      </c>
      <c r="C1711" s="268" t="s">
        <v>172</v>
      </c>
      <c r="D1711" s="99" t="s">
        <v>87</v>
      </c>
      <c r="E1711" s="54">
        <v>5000198225</v>
      </c>
      <c r="F1711" s="55">
        <v>25</v>
      </c>
      <c r="G1711" s="54" t="s">
        <v>25</v>
      </c>
      <c r="H1711" s="54" t="s">
        <v>84</v>
      </c>
      <c r="I1711" s="54">
        <v>10</v>
      </c>
      <c r="J1711" s="57">
        <v>46080</v>
      </c>
      <c r="K1711" s="57">
        <v>47520</v>
      </c>
      <c r="L1711" s="57">
        <v>39600</v>
      </c>
      <c r="M1711" s="57">
        <v>36000</v>
      </c>
      <c r="N1711" s="57">
        <v>24840</v>
      </c>
      <c r="O1711" s="57">
        <v>26880</v>
      </c>
      <c r="P1711" s="57">
        <v>23400</v>
      </c>
      <c r="Q1711" s="57">
        <v>24120</v>
      </c>
      <c r="R1711" s="57">
        <v>23280</v>
      </c>
      <c r="S1711" s="57">
        <v>23160</v>
      </c>
      <c r="T1711" s="57">
        <v>34440</v>
      </c>
      <c r="U1711" s="57">
        <v>31080</v>
      </c>
    </row>
    <row r="1712" spans="1:21" x14ac:dyDescent="0.2">
      <c r="A1712" s="266" t="s">
        <v>172</v>
      </c>
      <c r="B1712" s="267" t="s">
        <v>172</v>
      </c>
      <c r="C1712" s="268" t="s">
        <v>172</v>
      </c>
      <c r="D1712" s="99" t="s">
        <v>87</v>
      </c>
      <c r="E1712" s="54">
        <v>5000306957</v>
      </c>
      <c r="F1712" s="56">
        <v>24</v>
      </c>
      <c r="G1712" s="54" t="s">
        <v>26</v>
      </c>
      <c r="H1712" s="54" t="s">
        <v>84</v>
      </c>
      <c r="I1712" s="54">
        <v>10</v>
      </c>
      <c r="J1712" s="57">
        <v>48840</v>
      </c>
      <c r="K1712" s="57">
        <v>46920</v>
      </c>
      <c r="L1712" s="57">
        <v>44520</v>
      </c>
      <c r="M1712" s="57">
        <v>37080</v>
      </c>
      <c r="N1712" s="57">
        <v>29880</v>
      </c>
      <c r="O1712" s="57">
        <v>32640</v>
      </c>
      <c r="P1712" s="57">
        <v>32040</v>
      </c>
      <c r="Q1712" s="57">
        <v>32400</v>
      </c>
      <c r="R1712" s="57">
        <v>31920</v>
      </c>
      <c r="S1712" s="57">
        <v>32640</v>
      </c>
      <c r="T1712" s="57">
        <v>40560</v>
      </c>
      <c r="U1712" s="57">
        <v>50040</v>
      </c>
    </row>
    <row r="1713" spans="1:21" x14ac:dyDescent="0.2">
      <c r="A1713" s="266" t="s">
        <v>172</v>
      </c>
      <c r="B1713" s="267" t="s">
        <v>172</v>
      </c>
      <c r="C1713" s="268" t="s">
        <v>172</v>
      </c>
      <c r="D1713" s="99" t="s">
        <v>87</v>
      </c>
      <c r="E1713" s="54">
        <v>5000417329</v>
      </c>
      <c r="F1713" s="55">
        <v>26</v>
      </c>
      <c r="G1713" s="54" t="s">
        <v>24</v>
      </c>
      <c r="H1713" s="54" t="s">
        <v>84</v>
      </c>
      <c r="I1713" s="54">
        <v>10</v>
      </c>
      <c r="J1713" s="57">
        <v>245964.25</v>
      </c>
      <c r="K1713" s="57">
        <v>219180.17600000001</v>
      </c>
      <c r="L1713" s="57">
        <v>222266.997</v>
      </c>
      <c r="M1713" s="57">
        <v>184875.016</v>
      </c>
      <c r="N1713" s="57">
        <v>172993.63099999999</v>
      </c>
      <c r="O1713" s="57">
        <v>163920.253</v>
      </c>
      <c r="P1713" s="57">
        <v>160276.83300000001</v>
      </c>
      <c r="Q1713" s="57">
        <v>156024.94899999999</v>
      </c>
      <c r="R1713" s="57">
        <v>151892.70000000001</v>
      </c>
      <c r="S1713" s="57">
        <v>165477.07199999999</v>
      </c>
      <c r="T1713" s="57">
        <v>213817.49299999999</v>
      </c>
      <c r="U1713" s="57">
        <v>235002.12299999999</v>
      </c>
    </row>
    <row r="1714" spans="1:21" x14ac:dyDescent="0.2">
      <c r="A1714" s="266" t="s">
        <v>172</v>
      </c>
      <c r="B1714" s="267" t="s">
        <v>172</v>
      </c>
      <c r="C1714" s="268" t="s">
        <v>172</v>
      </c>
      <c r="D1714" s="99" t="s">
        <v>87</v>
      </c>
      <c r="E1714" s="54">
        <v>5000491570</v>
      </c>
      <c r="F1714" s="56">
        <v>49</v>
      </c>
      <c r="G1714" s="54" t="s">
        <v>85</v>
      </c>
      <c r="H1714" s="54" t="s">
        <v>84</v>
      </c>
      <c r="I1714" s="54">
        <v>10</v>
      </c>
      <c r="J1714" s="57">
        <v>5327158.5530000003</v>
      </c>
      <c r="K1714" s="57">
        <v>4879283.2419999996</v>
      </c>
      <c r="L1714" s="57">
        <v>5272270.9390000002</v>
      </c>
      <c r="M1714" s="57">
        <v>4929856.1260000002</v>
      </c>
      <c r="N1714" s="57">
        <v>4643075.5760000004</v>
      </c>
      <c r="O1714" s="57">
        <v>4592623.7470000004</v>
      </c>
      <c r="P1714" s="57">
        <v>4739323.9850000003</v>
      </c>
      <c r="Q1714" s="57">
        <v>4552542.09</v>
      </c>
      <c r="R1714" s="57">
        <v>4317815.26</v>
      </c>
      <c r="S1714" s="57">
        <v>4649763.7309999997</v>
      </c>
      <c r="T1714" s="57">
        <v>4853756.0360000003</v>
      </c>
      <c r="U1714" s="57">
        <v>5158391.5429999996</v>
      </c>
    </row>
    <row r="1715" spans="1:21" x14ac:dyDescent="0.2">
      <c r="A1715" s="266" t="s">
        <v>172</v>
      </c>
      <c r="B1715" s="267" t="s">
        <v>172</v>
      </c>
      <c r="C1715" s="268" t="s">
        <v>172</v>
      </c>
      <c r="D1715" s="99" t="s">
        <v>87</v>
      </c>
      <c r="E1715" s="54">
        <v>5000695907</v>
      </c>
      <c r="F1715" s="55">
        <v>25</v>
      </c>
      <c r="G1715" s="54" t="s">
        <v>25</v>
      </c>
      <c r="H1715" s="54" t="s">
        <v>84</v>
      </c>
      <c r="I1715" s="54">
        <v>10</v>
      </c>
      <c r="J1715" s="57">
        <v>120120</v>
      </c>
      <c r="K1715" s="57">
        <v>116880</v>
      </c>
      <c r="L1715" s="57">
        <v>126480</v>
      </c>
      <c r="M1715" s="57">
        <v>118920</v>
      </c>
      <c r="N1715" s="57">
        <v>119160</v>
      </c>
      <c r="O1715" s="57">
        <v>123120</v>
      </c>
      <c r="P1715" s="57">
        <v>92400</v>
      </c>
      <c r="Q1715" s="57">
        <v>79560</v>
      </c>
      <c r="R1715" s="57">
        <v>91080</v>
      </c>
      <c r="S1715" s="57">
        <v>95280</v>
      </c>
      <c r="T1715" s="57">
        <v>117360</v>
      </c>
      <c r="U1715" s="57">
        <v>116160</v>
      </c>
    </row>
    <row r="1716" spans="1:21" x14ac:dyDescent="0.2">
      <c r="A1716" s="266" t="s">
        <v>172</v>
      </c>
      <c r="B1716" s="267" t="s">
        <v>172</v>
      </c>
      <c r="C1716" s="268" t="s">
        <v>172</v>
      </c>
      <c r="D1716" s="99" t="s">
        <v>87</v>
      </c>
      <c r="E1716" s="54">
        <v>5000801072</v>
      </c>
      <c r="F1716" s="55">
        <v>31</v>
      </c>
      <c r="G1716" s="54" t="s">
        <v>23</v>
      </c>
      <c r="H1716" s="54" t="s">
        <v>84</v>
      </c>
      <c r="I1716" s="54">
        <v>10</v>
      </c>
      <c r="J1716" s="57">
        <v>248400</v>
      </c>
      <c r="K1716" s="57">
        <v>307800</v>
      </c>
      <c r="L1716" s="57">
        <v>205200</v>
      </c>
      <c r="M1716" s="57">
        <v>207900</v>
      </c>
      <c r="N1716" s="57">
        <v>205200</v>
      </c>
      <c r="O1716" s="57">
        <v>167400</v>
      </c>
      <c r="P1716" s="57">
        <v>144000</v>
      </c>
      <c r="Q1716" s="57">
        <v>136800</v>
      </c>
      <c r="R1716" s="57">
        <v>230400</v>
      </c>
      <c r="S1716" s="57"/>
      <c r="T1716" s="57">
        <v>175500</v>
      </c>
      <c r="U1716" s="57">
        <v>216000</v>
      </c>
    </row>
    <row r="1717" spans="1:21" x14ac:dyDescent="0.2">
      <c r="A1717" s="266" t="s">
        <v>172</v>
      </c>
      <c r="B1717" s="267" t="s">
        <v>172</v>
      </c>
      <c r="C1717" s="268" t="s">
        <v>172</v>
      </c>
      <c r="D1717" s="99" t="s">
        <v>87</v>
      </c>
      <c r="E1717" s="54">
        <v>5000858239</v>
      </c>
      <c r="F1717" s="56">
        <v>24</v>
      </c>
      <c r="G1717" s="54" t="s">
        <v>26</v>
      </c>
      <c r="H1717" s="54" t="s">
        <v>84</v>
      </c>
      <c r="I1717" s="54">
        <v>10</v>
      </c>
      <c r="J1717" s="57">
        <v>38</v>
      </c>
      <c r="K1717" s="57">
        <v>33</v>
      </c>
      <c r="L1717" s="57">
        <v>35</v>
      </c>
      <c r="M1717" s="57">
        <v>27</v>
      </c>
      <c r="N1717" s="57">
        <v>20</v>
      </c>
      <c r="O1717" s="57">
        <v>15</v>
      </c>
      <c r="P1717" s="57">
        <v>15</v>
      </c>
      <c r="Q1717" s="57">
        <v>13</v>
      </c>
      <c r="R1717" s="57">
        <v>15</v>
      </c>
      <c r="S1717" s="57">
        <v>17</v>
      </c>
      <c r="T1717" s="57">
        <v>23</v>
      </c>
      <c r="U1717" s="57">
        <v>32</v>
      </c>
    </row>
    <row r="1718" spans="1:21" x14ac:dyDescent="0.2">
      <c r="A1718" s="266" t="s">
        <v>172</v>
      </c>
      <c r="B1718" s="267" t="s">
        <v>172</v>
      </c>
      <c r="C1718" s="268" t="s">
        <v>172</v>
      </c>
      <c r="D1718" s="99" t="s">
        <v>87</v>
      </c>
      <c r="E1718" s="54">
        <v>5000995568</v>
      </c>
      <c r="F1718" s="55">
        <v>31</v>
      </c>
      <c r="G1718" s="54" t="s">
        <v>23</v>
      </c>
      <c r="H1718" s="54" t="s">
        <v>84</v>
      </c>
      <c r="I1718" s="54">
        <v>10</v>
      </c>
      <c r="J1718" s="57">
        <v>206700</v>
      </c>
      <c r="K1718" s="57">
        <v>146100</v>
      </c>
      <c r="L1718" s="57">
        <v>98100</v>
      </c>
      <c r="M1718" s="57">
        <v>82500</v>
      </c>
      <c r="N1718" s="57">
        <v>55800</v>
      </c>
      <c r="O1718" s="57">
        <v>57600</v>
      </c>
      <c r="P1718" s="57">
        <v>50700</v>
      </c>
      <c r="Q1718" s="57">
        <v>51000</v>
      </c>
      <c r="R1718" s="57">
        <v>68100</v>
      </c>
      <c r="S1718" s="57"/>
      <c r="T1718" s="57">
        <v>76200</v>
      </c>
      <c r="U1718" s="57">
        <v>152400</v>
      </c>
    </row>
    <row r="1719" spans="1:21" x14ac:dyDescent="0.2">
      <c r="A1719" s="266" t="s">
        <v>172</v>
      </c>
      <c r="B1719" s="267" t="s">
        <v>172</v>
      </c>
      <c r="C1719" s="268" t="s">
        <v>172</v>
      </c>
      <c r="D1719" s="99" t="s">
        <v>87</v>
      </c>
      <c r="E1719" s="54">
        <v>5001042700</v>
      </c>
      <c r="F1719" s="55">
        <v>25</v>
      </c>
      <c r="G1719" s="54" t="s">
        <v>25</v>
      </c>
      <c r="H1719" s="54" t="s">
        <v>84</v>
      </c>
      <c r="I1719" s="54">
        <v>10</v>
      </c>
      <c r="J1719" s="57">
        <v>55800</v>
      </c>
      <c r="K1719" s="57">
        <v>52680</v>
      </c>
      <c r="L1719" s="57">
        <v>52480</v>
      </c>
      <c r="M1719" s="57">
        <v>48960</v>
      </c>
      <c r="N1719" s="57">
        <v>37960</v>
      </c>
      <c r="O1719" s="57">
        <v>38280</v>
      </c>
      <c r="P1719" s="57">
        <v>41200</v>
      </c>
      <c r="Q1719" s="57">
        <v>35720</v>
      </c>
      <c r="R1719" s="57">
        <v>38920</v>
      </c>
      <c r="S1719" s="57">
        <v>36280</v>
      </c>
      <c r="T1719" s="57">
        <v>39360</v>
      </c>
      <c r="U1719" s="57">
        <v>60240</v>
      </c>
    </row>
    <row r="1720" spans="1:21" x14ac:dyDescent="0.2">
      <c r="A1720" s="266" t="s">
        <v>172</v>
      </c>
      <c r="B1720" s="267" t="s">
        <v>172</v>
      </c>
      <c r="C1720" s="268" t="s">
        <v>172</v>
      </c>
      <c r="D1720" s="99" t="s">
        <v>87</v>
      </c>
      <c r="E1720" s="54">
        <v>5001122857</v>
      </c>
      <c r="F1720" s="55">
        <v>25</v>
      </c>
      <c r="G1720" s="54" t="s">
        <v>25</v>
      </c>
      <c r="H1720" s="54" t="s">
        <v>84</v>
      </c>
      <c r="I1720" s="54">
        <v>10</v>
      </c>
      <c r="J1720" s="57">
        <v>76560</v>
      </c>
      <c r="K1720" s="57">
        <v>85080</v>
      </c>
      <c r="L1720" s="57">
        <v>62840</v>
      </c>
      <c r="M1720" s="57">
        <v>58080</v>
      </c>
      <c r="N1720" s="57">
        <v>54640</v>
      </c>
      <c r="O1720" s="57">
        <v>44480</v>
      </c>
      <c r="P1720" s="57">
        <v>43360</v>
      </c>
      <c r="Q1720" s="57">
        <v>45560</v>
      </c>
      <c r="R1720" s="57">
        <v>40040</v>
      </c>
      <c r="S1720" s="57">
        <v>47200</v>
      </c>
      <c r="T1720" s="57">
        <v>51840</v>
      </c>
      <c r="U1720" s="57">
        <v>63160</v>
      </c>
    </row>
    <row r="1721" spans="1:21" x14ac:dyDescent="0.2">
      <c r="A1721" s="266" t="s">
        <v>172</v>
      </c>
      <c r="B1721" s="267" t="s">
        <v>172</v>
      </c>
      <c r="C1721" s="268" t="s">
        <v>172</v>
      </c>
      <c r="D1721" s="99" t="s">
        <v>87</v>
      </c>
      <c r="E1721" s="54">
        <v>5001347368</v>
      </c>
      <c r="F1721" s="56">
        <v>24</v>
      </c>
      <c r="G1721" s="54" t="s">
        <v>26</v>
      </c>
      <c r="H1721" s="54" t="s">
        <v>84</v>
      </c>
      <c r="I1721" s="54">
        <v>10</v>
      </c>
      <c r="J1721" s="57">
        <v>134</v>
      </c>
      <c r="K1721" s="57">
        <v>125</v>
      </c>
      <c r="L1721" s="57">
        <v>118</v>
      </c>
      <c r="M1721" s="57">
        <v>123</v>
      </c>
      <c r="N1721" s="57">
        <v>146</v>
      </c>
      <c r="O1721" s="57">
        <v>141</v>
      </c>
      <c r="P1721" s="57">
        <v>256</v>
      </c>
      <c r="Q1721" s="57">
        <v>276</v>
      </c>
      <c r="R1721" s="57">
        <v>195</v>
      </c>
      <c r="S1721" s="57">
        <v>146</v>
      </c>
      <c r="T1721" s="57">
        <v>117</v>
      </c>
      <c r="U1721" s="57">
        <v>125</v>
      </c>
    </row>
    <row r="1722" spans="1:21" x14ac:dyDescent="0.2">
      <c r="A1722" s="266" t="s">
        <v>172</v>
      </c>
      <c r="B1722" s="267" t="s">
        <v>172</v>
      </c>
      <c r="C1722" s="268" t="s">
        <v>172</v>
      </c>
      <c r="D1722" s="99" t="s">
        <v>87</v>
      </c>
      <c r="E1722" s="54">
        <v>5001360581</v>
      </c>
      <c r="F1722" s="56">
        <v>24</v>
      </c>
      <c r="G1722" s="54" t="s">
        <v>26</v>
      </c>
      <c r="H1722" s="54" t="s">
        <v>84</v>
      </c>
      <c r="I1722" s="54">
        <v>10</v>
      </c>
      <c r="J1722" s="57">
        <v>17721</v>
      </c>
      <c r="K1722" s="57">
        <v>16446</v>
      </c>
      <c r="L1722" s="57">
        <v>18979</v>
      </c>
      <c r="M1722" s="57">
        <v>17042</v>
      </c>
      <c r="N1722" s="57">
        <v>7682</v>
      </c>
      <c r="O1722" s="57">
        <v>16968</v>
      </c>
      <c r="P1722" s="57">
        <v>14856</v>
      </c>
      <c r="Q1722" s="57">
        <v>13659</v>
      </c>
      <c r="R1722" s="57">
        <v>13795</v>
      </c>
      <c r="S1722" s="57">
        <v>13748</v>
      </c>
      <c r="T1722" s="57">
        <v>13045</v>
      </c>
      <c r="U1722" s="57">
        <v>15296</v>
      </c>
    </row>
    <row r="1723" spans="1:21" x14ac:dyDescent="0.2">
      <c r="A1723" s="266" t="s">
        <v>172</v>
      </c>
      <c r="B1723" s="267" t="s">
        <v>172</v>
      </c>
      <c r="C1723" s="268" t="s">
        <v>172</v>
      </c>
      <c r="D1723" s="99" t="s">
        <v>87</v>
      </c>
      <c r="E1723" s="54">
        <v>5001491451</v>
      </c>
      <c r="F1723" s="55">
        <v>25</v>
      </c>
      <c r="G1723" s="54" t="s">
        <v>25</v>
      </c>
      <c r="H1723" s="54" t="s">
        <v>84</v>
      </c>
      <c r="I1723" s="54">
        <v>10</v>
      </c>
      <c r="J1723" s="57">
        <v>67080</v>
      </c>
      <c r="K1723" s="57">
        <v>59040</v>
      </c>
      <c r="L1723" s="57">
        <v>51120</v>
      </c>
      <c r="M1723" s="57">
        <v>50400</v>
      </c>
      <c r="N1723" s="57">
        <v>38400</v>
      </c>
      <c r="O1723" s="57">
        <v>42000</v>
      </c>
      <c r="P1723" s="57">
        <v>37560</v>
      </c>
      <c r="Q1723" s="57">
        <v>37680</v>
      </c>
      <c r="R1723" s="57">
        <v>38520</v>
      </c>
      <c r="S1723" s="57">
        <v>37080</v>
      </c>
      <c r="T1723" s="57">
        <v>50640</v>
      </c>
      <c r="U1723" s="57">
        <v>54840</v>
      </c>
    </row>
    <row r="1724" spans="1:21" x14ac:dyDescent="0.2">
      <c r="A1724" s="266" t="s">
        <v>172</v>
      </c>
      <c r="B1724" s="267" t="s">
        <v>172</v>
      </c>
      <c r="C1724" s="268" t="s">
        <v>172</v>
      </c>
      <c r="D1724" s="99" t="s">
        <v>87</v>
      </c>
      <c r="E1724" s="54">
        <v>5001606919</v>
      </c>
      <c r="F1724" s="55">
        <v>31</v>
      </c>
      <c r="G1724" s="54" t="s">
        <v>23</v>
      </c>
      <c r="H1724" s="54" t="s">
        <v>84</v>
      </c>
      <c r="I1724" s="54">
        <v>10</v>
      </c>
      <c r="J1724" s="57">
        <v>60000</v>
      </c>
      <c r="K1724" s="57">
        <v>60000</v>
      </c>
      <c r="L1724" s="57">
        <v>72000</v>
      </c>
      <c r="M1724" s="57">
        <v>52800</v>
      </c>
      <c r="N1724" s="57">
        <v>48000</v>
      </c>
      <c r="O1724" s="57">
        <v>50400</v>
      </c>
      <c r="P1724" s="57">
        <v>48000</v>
      </c>
      <c r="Q1724" s="57">
        <v>43200</v>
      </c>
      <c r="R1724" s="57">
        <v>81600</v>
      </c>
      <c r="S1724" s="57"/>
      <c r="T1724" s="57">
        <v>57600</v>
      </c>
      <c r="U1724" s="57">
        <v>62400</v>
      </c>
    </row>
    <row r="1725" spans="1:21" x14ac:dyDescent="0.2">
      <c r="A1725" s="266" t="s">
        <v>172</v>
      </c>
      <c r="B1725" s="267" t="s">
        <v>172</v>
      </c>
      <c r="C1725" s="268" t="s">
        <v>172</v>
      </c>
      <c r="D1725" s="99" t="s">
        <v>87</v>
      </c>
      <c r="E1725" s="54">
        <v>5001620271</v>
      </c>
      <c r="F1725" s="56">
        <v>24</v>
      </c>
      <c r="G1725" s="54" t="s">
        <v>26</v>
      </c>
      <c r="H1725" s="54" t="s">
        <v>84</v>
      </c>
      <c r="I1725" s="54">
        <v>10</v>
      </c>
      <c r="J1725" s="57">
        <v>1760</v>
      </c>
      <c r="K1725" s="57">
        <v>2080</v>
      </c>
      <c r="L1725" s="57">
        <v>1920</v>
      </c>
      <c r="M1725" s="57">
        <v>640</v>
      </c>
      <c r="N1725" s="57">
        <v>960</v>
      </c>
      <c r="O1725" s="57">
        <v>640</v>
      </c>
      <c r="P1725" s="57">
        <v>960</v>
      </c>
      <c r="Q1725" s="57">
        <v>800</v>
      </c>
      <c r="R1725" s="57">
        <v>800</v>
      </c>
      <c r="S1725" s="57">
        <v>800</v>
      </c>
      <c r="T1725" s="57">
        <v>640</v>
      </c>
      <c r="U1725" s="57">
        <v>800</v>
      </c>
    </row>
    <row r="1726" spans="1:21" x14ac:dyDescent="0.2">
      <c r="A1726" s="266" t="s">
        <v>172</v>
      </c>
      <c r="B1726" s="267" t="s">
        <v>172</v>
      </c>
      <c r="C1726" s="268" t="s">
        <v>172</v>
      </c>
      <c r="D1726" s="99" t="s">
        <v>87</v>
      </c>
      <c r="E1726" s="54">
        <v>5001710242</v>
      </c>
      <c r="F1726" s="55">
        <v>25</v>
      </c>
      <c r="G1726" s="54" t="s">
        <v>25</v>
      </c>
      <c r="H1726" s="54" t="s">
        <v>84</v>
      </c>
      <c r="I1726" s="54">
        <v>10</v>
      </c>
      <c r="J1726" s="57">
        <v>23240</v>
      </c>
      <c r="K1726" s="57">
        <v>21920</v>
      </c>
      <c r="L1726" s="57">
        <v>18640</v>
      </c>
      <c r="M1726" s="57">
        <v>15640</v>
      </c>
      <c r="N1726" s="57">
        <v>10920</v>
      </c>
      <c r="O1726" s="57">
        <v>9760</v>
      </c>
      <c r="P1726" s="57">
        <v>8680</v>
      </c>
      <c r="Q1726" s="57">
        <v>8800</v>
      </c>
      <c r="R1726" s="57">
        <v>8440</v>
      </c>
      <c r="S1726" s="57">
        <v>9960</v>
      </c>
      <c r="T1726" s="57">
        <v>16680</v>
      </c>
      <c r="U1726" s="57">
        <v>16200</v>
      </c>
    </row>
    <row r="1727" spans="1:21" x14ac:dyDescent="0.2">
      <c r="A1727" s="266" t="s">
        <v>172</v>
      </c>
      <c r="B1727" s="267" t="s">
        <v>172</v>
      </c>
      <c r="C1727" s="268" t="s">
        <v>172</v>
      </c>
      <c r="D1727" s="99" t="s">
        <v>87</v>
      </c>
      <c r="E1727" s="54">
        <v>5001713678</v>
      </c>
      <c r="F1727" s="55">
        <v>26</v>
      </c>
      <c r="G1727" s="54" t="s">
        <v>24</v>
      </c>
      <c r="H1727" s="54" t="s">
        <v>84</v>
      </c>
      <c r="I1727" s="54">
        <v>10</v>
      </c>
      <c r="J1727" s="57">
        <v>245873.43</v>
      </c>
      <c r="K1727" s="57">
        <v>215905.2</v>
      </c>
      <c r="L1727" s="57">
        <v>215852.19</v>
      </c>
      <c r="M1727" s="57">
        <v>179041.38</v>
      </c>
      <c r="N1727" s="57">
        <v>172485.42</v>
      </c>
      <c r="O1727" s="57">
        <v>163438.04999999999</v>
      </c>
      <c r="P1727" s="57">
        <v>161994.29999999999</v>
      </c>
      <c r="Q1727" s="57">
        <v>167352.72</v>
      </c>
      <c r="R1727" s="57">
        <v>160515.42000000001</v>
      </c>
      <c r="S1727" s="57">
        <v>177902.52</v>
      </c>
      <c r="T1727" s="57">
        <v>221703.06</v>
      </c>
      <c r="U1727" s="57">
        <v>229177.47</v>
      </c>
    </row>
    <row r="1728" spans="1:21" x14ac:dyDescent="0.2">
      <c r="A1728" s="266" t="s">
        <v>172</v>
      </c>
      <c r="B1728" s="267" t="s">
        <v>172</v>
      </c>
      <c r="C1728" s="268" t="s">
        <v>172</v>
      </c>
      <c r="D1728" s="99" t="s">
        <v>87</v>
      </c>
      <c r="E1728" s="54">
        <v>5001726373</v>
      </c>
      <c r="F1728" s="56">
        <v>24</v>
      </c>
      <c r="G1728" s="54" t="s">
        <v>26</v>
      </c>
      <c r="H1728" s="54" t="s">
        <v>84</v>
      </c>
      <c r="I1728" s="54">
        <v>10</v>
      </c>
      <c r="J1728" s="57">
        <v>37</v>
      </c>
      <c r="K1728" s="57">
        <v>37</v>
      </c>
      <c r="L1728" s="57">
        <v>37</v>
      </c>
      <c r="M1728" s="57">
        <v>36</v>
      </c>
      <c r="N1728" s="57">
        <v>37</v>
      </c>
      <c r="O1728" s="57">
        <v>34</v>
      </c>
      <c r="P1728" s="57">
        <v>34</v>
      </c>
      <c r="Q1728" s="57">
        <v>37</v>
      </c>
      <c r="R1728" s="57">
        <v>37</v>
      </c>
      <c r="S1728" s="57">
        <v>41</v>
      </c>
      <c r="T1728" s="57">
        <v>48</v>
      </c>
      <c r="U1728" s="57">
        <v>47</v>
      </c>
    </row>
    <row r="1729" spans="1:21" x14ac:dyDescent="0.2">
      <c r="A1729" s="266" t="s">
        <v>172</v>
      </c>
      <c r="B1729" s="267" t="s">
        <v>172</v>
      </c>
      <c r="C1729" s="268" t="s">
        <v>172</v>
      </c>
      <c r="D1729" s="99" t="s">
        <v>87</v>
      </c>
      <c r="E1729" s="54">
        <v>5001839498</v>
      </c>
      <c r="F1729" s="55">
        <v>25</v>
      </c>
      <c r="G1729" s="54" t="s">
        <v>25</v>
      </c>
      <c r="H1729" s="54" t="s">
        <v>84</v>
      </c>
      <c r="I1729" s="54">
        <v>10</v>
      </c>
      <c r="J1729" s="57">
        <v>21800</v>
      </c>
      <c r="K1729" s="57">
        <v>21720</v>
      </c>
      <c r="L1729" s="57">
        <v>23040</v>
      </c>
      <c r="M1729" s="57">
        <v>18720</v>
      </c>
      <c r="N1729" s="57">
        <v>17920</v>
      </c>
      <c r="O1729" s="57">
        <v>15200</v>
      </c>
      <c r="P1729" s="57">
        <v>14560</v>
      </c>
      <c r="Q1729" s="57">
        <v>15080</v>
      </c>
      <c r="R1729" s="57">
        <v>14800</v>
      </c>
      <c r="S1729" s="57">
        <v>14640</v>
      </c>
      <c r="T1729" s="57">
        <v>19880</v>
      </c>
      <c r="U1729" s="57">
        <v>22800</v>
      </c>
    </row>
    <row r="1730" spans="1:21" x14ac:dyDescent="0.2">
      <c r="A1730" s="266" t="s">
        <v>172</v>
      </c>
      <c r="B1730" s="267" t="s">
        <v>172</v>
      </c>
      <c r="C1730" s="268" t="s">
        <v>172</v>
      </c>
      <c r="D1730" s="99" t="s">
        <v>87</v>
      </c>
      <c r="E1730" s="54">
        <v>5001882398</v>
      </c>
      <c r="F1730" s="55">
        <v>31</v>
      </c>
      <c r="G1730" s="54" t="s">
        <v>23</v>
      </c>
      <c r="H1730" s="54" t="s">
        <v>84</v>
      </c>
      <c r="I1730" s="54">
        <v>10</v>
      </c>
      <c r="J1730" s="57">
        <v>94500</v>
      </c>
      <c r="K1730" s="57">
        <v>115200</v>
      </c>
      <c r="L1730" s="57">
        <v>89100</v>
      </c>
      <c r="M1730" s="57">
        <v>67361.399999999994</v>
      </c>
      <c r="N1730" s="57">
        <v>48738.6</v>
      </c>
      <c r="O1730" s="57">
        <v>48600</v>
      </c>
      <c r="P1730" s="57">
        <v>45000</v>
      </c>
      <c r="Q1730" s="57">
        <v>43200</v>
      </c>
      <c r="R1730" s="57">
        <v>70200</v>
      </c>
      <c r="S1730" s="57"/>
      <c r="T1730" s="57">
        <v>55800</v>
      </c>
      <c r="U1730" s="57">
        <v>67500</v>
      </c>
    </row>
    <row r="1731" spans="1:21" x14ac:dyDescent="0.2">
      <c r="A1731" s="266" t="s">
        <v>172</v>
      </c>
      <c r="B1731" s="267" t="s">
        <v>172</v>
      </c>
      <c r="C1731" s="268" t="s">
        <v>172</v>
      </c>
      <c r="D1731" s="99" t="s">
        <v>87</v>
      </c>
      <c r="E1731" s="54">
        <v>5001911582</v>
      </c>
      <c r="F1731" s="55">
        <v>25</v>
      </c>
      <c r="G1731" s="54" t="s">
        <v>25</v>
      </c>
      <c r="H1731" s="54" t="s">
        <v>84</v>
      </c>
      <c r="I1731" s="54">
        <v>10</v>
      </c>
      <c r="J1731" s="57">
        <v>90480</v>
      </c>
      <c r="K1731" s="57">
        <v>73440</v>
      </c>
      <c r="L1731" s="57">
        <v>49320</v>
      </c>
      <c r="M1731" s="57">
        <v>54360</v>
      </c>
      <c r="N1731" s="57">
        <v>40680</v>
      </c>
      <c r="O1731" s="57">
        <v>40680</v>
      </c>
      <c r="P1731" s="57">
        <v>39120</v>
      </c>
      <c r="Q1731" s="57">
        <v>35400</v>
      </c>
      <c r="R1731" s="57">
        <v>37800</v>
      </c>
      <c r="S1731" s="57">
        <v>38760</v>
      </c>
      <c r="T1731" s="57">
        <v>54480</v>
      </c>
      <c r="U1731" s="57">
        <v>72480</v>
      </c>
    </row>
    <row r="1732" spans="1:21" x14ac:dyDescent="0.2">
      <c r="A1732" s="266" t="s">
        <v>172</v>
      </c>
      <c r="B1732" s="267" t="s">
        <v>172</v>
      </c>
      <c r="C1732" s="268" t="s">
        <v>172</v>
      </c>
      <c r="D1732" s="99" t="s">
        <v>87</v>
      </c>
      <c r="E1732" s="54">
        <v>5000120388</v>
      </c>
      <c r="F1732" s="56">
        <v>49</v>
      </c>
      <c r="G1732" s="54" t="s">
        <v>85</v>
      </c>
      <c r="H1732" s="54" t="s">
        <v>84</v>
      </c>
      <c r="I1732" s="54">
        <v>10</v>
      </c>
      <c r="J1732" s="57">
        <v>1079431.6510000001</v>
      </c>
      <c r="K1732" s="57">
        <v>888784.83100000001</v>
      </c>
      <c r="L1732" s="57">
        <v>896970.04099999997</v>
      </c>
      <c r="M1732" s="57">
        <v>777823.25100000005</v>
      </c>
      <c r="N1732" s="57">
        <v>762836.83600000001</v>
      </c>
      <c r="O1732" s="57">
        <v>747782.40500000003</v>
      </c>
      <c r="P1732" s="57">
        <v>750027.08100000001</v>
      </c>
      <c r="Q1732" s="57">
        <v>732282.75899999996</v>
      </c>
      <c r="R1732" s="57">
        <v>716997.34100000001</v>
      </c>
      <c r="S1732" s="57">
        <v>805218.30500000005</v>
      </c>
      <c r="T1732" s="57">
        <v>928794.74199999997</v>
      </c>
      <c r="U1732" s="57">
        <v>965622.09400000004</v>
      </c>
    </row>
    <row r="1733" spans="1:21" x14ac:dyDescent="0.2">
      <c r="A1733" s="266" t="s">
        <v>172</v>
      </c>
      <c r="B1733" s="267" t="s">
        <v>172</v>
      </c>
      <c r="C1733" s="268" t="s">
        <v>172</v>
      </c>
      <c r="D1733" s="98" t="s">
        <v>89</v>
      </c>
      <c r="E1733" s="54">
        <v>5001725605</v>
      </c>
      <c r="F1733" s="56">
        <v>49</v>
      </c>
      <c r="G1733" s="54" t="s">
        <v>85</v>
      </c>
      <c r="H1733" s="54" t="s">
        <v>84</v>
      </c>
      <c r="I1733" s="54">
        <v>20</v>
      </c>
      <c r="J1733" s="57">
        <v>2056290.476</v>
      </c>
      <c r="K1733" s="57">
        <v>1986865.726</v>
      </c>
      <c r="L1733" s="57">
        <v>1986152.094</v>
      </c>
      <c r="M1733" s="57">
        <v>2000391.064</v>
      </c>
      <c r="N1733" s="57">
        <v>2010653.2209999999</v>
      </c>
      <c r="O1733" s="57">
        <v>1954187.9750000001</v>
      </c>
      <c r="P1733" s="57">
        <v>2052336.2220000001</v>
      </c>
      <c r="Q1733" s="57">
        <v>2075284.584</v>
      </c>
      <c r="R1733" s="57">
        <v>2215611.767</v>
      </c>
      <c r="S1733" s="57">
        <v>2704123.7880000002</v>
      </c>
      <c r="T1733" s="57">
        <v>2643494.5269999998</v>
      </c>
      <c r="U1733" s="57">
        <v>2488879.9550000001</v>
      </c>
    </row>
    <row r="1734" spans="1:21" x14ac:dyDescent="0.2">
      <c r="A1734" s="266" t="s">
        <v>172</v>
      </c>
      <c r="B1734" s="267" t="s">
        <v>172</v>
      </c>
      <c r="C1734" s="268" t="s">
        <v>172</v>
      </c>
      <c r="D1734" s="98" t="s">
        <v>89</v>
      </c>
      <c r="E1734" s="54">
        <v>5001741751</v>
      </c>
      <c r="F1734" s="55">
        <v>31</v>
      </c>
      <c r="G1734" s="54" t="s">
        <v>23</v>
      </c>
      <c r="H1734" s="54" t="s">
        <v>84</v>
      </c>
      <c r="I1734" s="54">
        <v>20</v>
      </c>
      <c r="J1734" s="57">
        <v>61200</v>
      </c>
      <c r="K1734" s="57">
        <v>57600</v>
      </c>
      <c r="L1734" s="57">
        <v>60600</v>
      </c>
      <c r="M1734" s="57">
        <v>58200</v>
      </c>
      <c r="N1734" s="57">
        <v>51900</v>
      </c>
      <c r="O1734" s="57">
        <v>45900</v>
      </c>
      <c r="P1734" s="57">
        <v>51600</v>
      </c>
      <c r="Q1734" s="57">
        <v>42300</v>
      </c>
      <c r="R1734" s="57">
        <v>49800</v>
      </c>
      <c r="S1734" s="57">
        <v>54900</v>
      </c>
      <c r="T1734" s="57">
        <v>46500</v>
      </c>
      <c r="U1734" s="57">
        <v>57000</v>
      </c>
    </row>
    <row r="1735" spans="1:21" x14ac:dyDescent="0.2">
      <c r="A1735" s="266" t="s">
        <v>172</v>
      </c>
      <c r="B1735" s="267" t="s">
        <v>172</v>
      </c>
      <c r="C1735" s="268" t="s">
        <v>172</v>
      </c>
      <c r="D1735" s="99" t="s">
        <v>87</v>
      </c>
      <c r="E1735" s="54">
        <v>5000052283</v>
      </c>
      <c r="F1735" s="56">
        <v>24</v>
      </c>
      <c r="G1735" s="54" t="s">
        <v>26</v>
      </c>
      <c r="H1735" s="54" t="s">
        <v>84</v>
      </c>
      <c r="I1735" s="54">
        <v>10</v>
      </c>
      <c r="J1735" s="57">
        <v>250</v>
      </c>
      <c r="K1735" s="57">
        <v>240</v>
      </c>
      <c r="L1735" s="57">
        <v>210</v>
      </c>
      <c r="M1735" s="57">
        <v>180</v>
      </c>
      <c r="N1735" s="57">
        <v>160</v>
      </c>
      <c r="O1735" s="57">
        <v>130</v>
      </c>
      <c r="P1735" s="57">
        <v>120</v>
      </c>
      <c r="Q1735" s="57">
        <v>130</v>
      </c>
      <c r="R1735" s="57">
        <v>170</v>
      </c>
      <c r="S1735" s="57">
        <v>180</v>
      </c>
      <c r="T1735" s="57">
        <v>240</v>
      </c>
      <c r="U1735" s="57">
        <v>240</v>
      </c>
    </row>
    <row r="1736" spans="1:21" x14ac:dyDescent="0.2">
      <c r="A1736" s="266" t="s">
        <v>172</v>
      </c>
      <c r="B1736" s="267" t="s">
        <v>172</v>
      </c>
      <c r="C1736" s="268" t="s">
        <v>172</v>
      </c>
      <c r="D1736" s="99" t="s">
        <v>87</v>
      </c>
      <c r="E1736" s="54">
        <v>5000010341</v>
      </c>
      <c r="F1736" s="56">
        <v>24</v>
      </c>
      <c r="G1736" s="54" t="s">
        <v>26</v>
      </c>
      <c r="H1736" s="54" t="s">
        <v>84</v>
      </c>
      <c r="I1736" s="54">
        <v>10</v>
      </c>
      <c r="J1736" s="57">
        <v>230</v>
      </c>
      <c r="K1736" s="57">
        <v>212</v>
      </c>
      <c r="L1736" s="57">
        <v>212</v>
      </c>
      <c r="M1736" s="57">
        <v>204</v>
      </c>
      <c r="N1736" s="57">
        <v>178</v>
      </c>
      <c r="O1736" s="57">
        <v>150</v>
      </c>
      <c r="P1736" s="57">
        <v>150</v>
      </c>
      <c r="Q1736" s="57">
        <v>143</v>
      </c>
      <c r="R1736" s="57">
        <v>167</v>
      </c>
      <c r="S1736" s="57">
        <v>188</v>
      </c>
      <c r="T1736" s="57">
        <v>232</v>
      </c>
      <c r="U1736" s="57">
        <v>291</v>
      </c>
    </row>
    <row r="1737" spans="1:21" x14ac:dyDescent="0.2">
      <c r="A1737" s="266" t="s">
        <v>172</v>
      </c>
      <c r="B1737" s="267" t="s">
        <v>172</v>
      </c>
      <c r="C1737" s="268" t="s">
        <v>172</v>
      </c>
      <c r="D1737" s="99" t="s">
        <v>87</v>
      </c>
      <c r="E1737" s="54">
        <v>5000152742</v>
      </c>
      <c r="F1737" s="55">
        <v>25</v>
      </c>
      <c r="G1737" s="54" t="s">
        <v>25</v>
      </c>
      <c r="H1737" s="54" t="s">
        <v>84</v>
      </c>
      <c r="I1737" s="54">
        <v>10</v>
      </c>
      <c r="J1737" s="57">
        <v>34560</v>
      </c>
      <c r="K1737" s="57">
        <v>33680</v>
      </c>
      <c r="L1737" s="57">
        <v>41840</v>
      </c>
      <c r="M1737" s="57">
        <v>30000</v>
      </c>
      <c r="N1737" s="57">
        <v>23760</v>
      </c>
      <c r="O1737" s="57">
        <v>20000</v>
      </c>
      <c r="P1737" s="57">
        <v>20000</v>
      </c>
      <c r="Q1737" s="57">
        <v>20880</v>
      </c>
      <c r="R1737" s="57">
        <v>22320</v>
      </c>
      <c r="S1737" s="57">
        <v>21200</v>
      </c>
      <c r="T1737" s="57">
        <v>26240</v>
      </c>
      <c r="U1737" s="57">
        <v>34720</v>
      </c>
    </row>
    <row r="1738" spans="1:21" x14ac:dyDescent="0.2">
      <c r="A1738" s="266" t="s">
        <v>172</v>
      </c>
      <c r="B1738" s="267" t="s">
        <v>172</v>
      </c>
      <c r="C1738" s="268" t="s">
        <v>172</v>
      </c>
      <c r="D1738" s="99" t="s">
        <v>87</v>
      </c>
      <c r="E1738" s="54">
        <v>5000236570</v>
      </c>
      <c r="F1738" s="56">
        <v>24</v>
      </c>
      <c r="G1738" s="54" t="s">
        <v>26</v>
      </c>
      <c r="H1738" s="54" t="s">
        <v>84</v>
      </c>
      <c r="I1738" s="54">
        <v>10</v>
      </c>
      <c r="J1738" s="57">
        <v>804</v>
      </c>
      <c r="K1738" s="57">
        <v>669</v>
      </c>
      <c r="L1738" s="57">
        <v>1035</v>
      </c>
      <c r="M1738" s="57">
        <v>654</v>
      </c>
      <c r="N1738" s="57">
        <v>703</v>
      </c>
      <c r="O1738" s="57">
        <v>580</v>
      </c>
      <c r="P1738" s="57">
        <v>897</v>
      </c>
      <c r="Q1738" s="57">
        <v>735</v>
      </c>
      <c r="R1738" s="57">
        <v>571</v>
      </c>
      <c r="S1738" s="57">
        <v>635</v>
      </c>
      <c r="T1738" s="57">
        <v>679</v>
      </c>
      <c r="U1738" s="57">
        <v>653</v>
      </c>
    </row>
    <row r="1739" spans="1:21" x14ac:dyDescent="0.2">
      <c r="A1739" s="266" t="s">
        <v>172</v>
      </c>
      <c r="B1739" s="267" t="s">
        <v>172</v>
      </c>
      <c r="C1739" s="268" t="s">
        <v>172</v>
      </c>
      <c r="D1739" s="99" t="s">
        <v>87</v>
      </c>
      <c r="E1739" s="54">
        <v>5000329352</v>
      </c>
      <c r="F1739" s="56">
        <v>24</v>
      </c>
      <c r="G1739" s="54" t="s">
        <v>26</v>
      </c>
      <c r="H1739" s="54" t="s">
        <v>84</v>
      </c>
      <c r="I1739" s="54">
        <v>10</v>
      </c>
      <c r="J1739" s="57">
        <v>2502</v>
      </c>
      <c r="K1739" s="57">
        <v>2349</v>
      </c>
      <c r="L1739" s="57">
        <v>2606</v>
      </c>
      <c r="M1739" s="57">
        <v>2066</v>
      </c>
      <c r="N1739" s="57">
        <v>1690</v>
      </c>
      <c r="O1739" s="57">
        <v>1389</v>
      </c>
      <c r="P1739" s="57">
        <v>1049</v>
      </c>
      <c r="Q1739" s="57">
        <v>942</v>
      </c>
      <c r="R1739" s="57">
        <v>1137</v>
      </c>
      <c r="S1739" s="57">
        <v>1163</v>
      </c>
      <c r="T1739" s="57">
        <v>1954</v>
      </c>
      <c r="U1739" s="57">
        <v>2167</v>
      </c>
    </row>
    <row r="1740" spans="1:21" x14ac:dyDescent="0.2">
      <c r="A1740" s="266" t="s">
        <v>172</v>
      </c>
      <c r="B1740" s="267" t="s">
        <v>172</v>
      </c>
      <c r="C1740" s="268" t="s">
        <v>172</v>
      </c>
      <c r="D1740" s="99" t="s">
        <v>87</v>
      </c>
      <c r="E1740" s="54">
        <v>5000434908</v>
      </c>
      <c r="F1740" s="55">
        <v>25</v>
      </c>
      <c r="G1740" s="54" t="s">
        <v>25</v>
      </c>
      <c r="H1740" s="54" t="s">
        <v>84</v>
      </c>
      <c r="I1740" s="54">
        <v>10</v>
      </c>
      <c r="J1740" s="57">
        <v>33960</v>
      </c>
      <c r="K1740" s="57">
        <v>25200</v>
      </c>
      <c r="L1740" s="57">
        <v>37600</v>
      </c>
      <c r="M1740" s="57">
        <v>22880</v>
      </c>
      <c r="N1740" s="57">
        <v>17600</v>
      </c>
      <c r="O1740" s="57">
        <v>15400</v>
      </c>
      <c r="P1740" s="57">
        <v>16600</v>
      </c>
      <c r="Q1740" s="57">
        <v>16240</v>
      </c>
      <c r="R1740" s="57">
        <v>15840</v>
      </c>
      <c r="S1740" s="57">
        <v>14520</v>
      </c>
      <c r="T1740" s="57">
        <v>21640</v>
      </c>
      <c r="U1740" s="57">
        <v>25760</v>
      </c>
    </row>
    <row r="1741" spans="1:21" x14ac:dyDescent="0.2">
      <c r="A1741" s="266" t="s">
        <v>172</v>
      </c>
      <c r="B1741" s="267" t="s">
        <v>172</v>
      </c>
      <c r="C1741" s="268" t="s">
        <v>172</v>
      </c>
      <c r="D1741" s="99" t="s">
        <v>87</v>
      </c>
      <c r="E1741" s="54">
        <v>5000484007</v>
      </c>
      <c r="F1741" s="56">
        <v>24</v>
      </c>
      <c r="G1741" s="54" t="s">
        <v>26</v>
      </c>
      <c r="H1741" s="54" t="s">
        <v>84</v>
      </c>
      <c r="I1741" s="54">
        <v>10</v>
      </c>
      <c r="J1741" s="57">
        <v>2549</v>
      </c>
      <c r="K1741" s="57">
        <v>2170</v>
      </c>
      <c r="L1741" s="57">
        <v>3192</v>
      </c>
      <c r="M1741" s="57">
        <v>2372</v>
      </c>
      <c r="N1741" s="57">
        <v>2325</v>
      </c>
      <c r="O1741" s="57">
        <v>2262</v>
      </c>
      <c r="P1741" s="57">
        <v>3592</v>
      </c>
      <c r="Q1741" s="57">
        <v>2911</v>
      </c>
      <c r="R1741" s="57">
        <v>2309</v>
      </c>
      <c r="S1741" s="57">
        <v>2071</v>
      </c>
      <c r="T1741" s="57">
        <v>2285</v>
      </c>
      <c r="U1741" s="57">
        <v>2248</v>
      </c>
    </row>
    <row r="1742" spans="1:21" x14ac:dyDescent="0.2">
      <c r="A1742" s="266" t="s">
        <v>172</v>
      </c>
      <c r="B1742" s="267" t="s">
        <v>172</v>
      </c>
      <c r="C1742" s="268" t="s">
        <v>172</v>
      </c>
      <c r="D1742" s="99" t="s">
        <v>87</v>
      </c>
      <c r="E1742" s="54">
        <v>5000554988</v>
      </c>
      <c r="F1742" s="56">
        <v>24</v>
      </c>
      <c r="G1742" s="54" t="s">
        <v>26</v>
      </c>
      <c r="H1742" s="54" t="s">
        <v>84</v>
      </c>
      <c r="I1742" s="54">
        <v>10</v>
      </c>
      <c r="J1742" s="57">
        <v>27</v>
      </c>
      <c r="K1742" s="57">
        <v>32</v>
      </c>
      <c r="L1742" s="57">
        <v>43</v>
      </c>
      <c r="M1742" s="57">
        <v>23</v>
      </c>
      <c r="N1742" s="57">
        <v>5</v>
      </c>
      <c r="O1742" s="57"/>
      <c r="P1742" s="57">
        <v>1</v>
      </c>
      <c r="Q1742" s="57"/>
      <c r="R1742" s="57">
        <v>1</v>
      </c>
      <c r="S1742" s="57"/>
      <c r="T1742" s="57">
        <v>2</v>
      </c>
      <c r="U1742" s="57">
        <v>19</v>
      </c>
    </row>
    <row r="1743" spans="1:21" x14ac:dyDescent="0.2">
      <c r="A1743" s="266" t="s">
        <v>172</v>
      </c>
      <c r="B1743" s="267" t="s">
        <v>172</v>
      </c>
      <c r="C1743" s="268" t="s">
        <v>172</v>
      </c>
      <c r="D1743" s="99" t="s">
        <v>87</v>
      </c>
      <c r="E1743" s="54">
        <v>5000628212</v>
      </c>
      <c r="F1743" s="56">
        <v>24</v>
      </c>
      <c r="G1743" s="54" t="s">
        <v>26</v>
      </c>
      <c r="H1743" s="54" t="s">
        <v>84</v>
      </c>
      <c r="I1743" s="54">
        <v>10</v>
      </c>
      <c r="J1743" s="57">
        <v>4960</v>
      </c>
      <c r="K1743" s="57">
        <v>5280</v>
      </c>
      <c r="L1743" s="57">
        <v>5200</v>
      </c>
      <c r="M1743" s="57">
        <v>4880</v>
      </c>
      <c r="N1743" s="57">
        <v>4720</v>
      </c>
      <c r="O1743" s="57">
        <v>3760</v>
      </c>
      <c r="P1743" s="57">
        <v>3760</v>
      </c>
      <c r="Q1743" s="57">
        <v>2800</v>
      </c>
      <c r="R1743" s="57">
        <v>3280</v>
      </c>
      <c r="S1743" s="57">
        <v>3840</v>
      </c>
      <c r="T1743" s="57">
        <v>6000</v>
      </c>
      <c r="U1743" s="57">
        <v>6880</v>
      </c>
    </row>
    <row r="1744" spans="1:21" x14ac:dyDescent="0.2">
      <c r="A1744" s="266" t="s">
        <v>172</v>
      </c>
      <c r="B1744" s="267" t="s">
        <v>172</v>
      </c>
      <c r="C1744" s="268" t="s">
        <v>172</v>
      </c>
      <c r="D1744" s="99" t="s">
        <v>87</v>
      </c>
      <c r="E1744" s="54">
        <v>5000673938</v>
      </c>
      <c r="F1744" s="56">
        <v>24</v>
      </c>
      <c r="G1744" s="54" t="s">
        <v>26</v>
      </c>
      <c r="H1744" s="54" t="s">
        <v>84</v>
      </c>
      <c r="I1744" s="54">
        <v>10</v>
      </c>
      <c r="J1744" s="57">
        <v>946</v>
      </c>
      <c r="K1744" s="57">
        <v>898</v>
      </c>
      <c r="L1744" s="57">
        <v>1027</v>
      </c>
      <c r="M1744" s="57">
        <v>942</v>
      </c>
      <c r="N1744" s="57">
        <v>867</v>
      </c>
      <c r="O1744" s="57">
        <v>949</v>
      </c>
      <c r="P1744" s="57">
        <v>1300</v>
      </c>
      <c r="Q1744" s="57">
        <v>1150</v>
      </c>
      <c r="R1744" s="57">
        <v>970</v>
      </c>
      <c r="S1744" s="57">
        <v>864</v>
      </c>
      <c r="T1744" s="57">
        <v>925</v>
      </c>
      <c r="U1744" s="57">
        <v>954</v>
      </c>
    </row>
    <row r="1745" spans="1:21" x14ac:dyDescent="0.2">
      <c r="A1745" s="266" t="s">
        <v>172</v>
      </c>
      <c r="B1745" s="267" t="s">
        <v>172</v>
      </c>
      <c r="C1745" s="268" t="s">
        <v>172</v>
      </c>
      <c r="D1745" s="99" t="s">
        <v>87</v>
      </c>
      <c r="E1745" s="54">
        <v>5000678451</v>
      </c>
      <c r="F1745" s="56">
        <v>24</v>
      </c>
      <c r="G1745" s="54" t="s">
        <v>26</v>
      </c>
      <c r="H1745" s="54" t="s">
        <v>84</v>
      </c>
      <c r="I1745" s="54">
        <v>10</v>
      </c>
      <c r="J1745" s="57">
        <v>1081</v>
      </c>
      <c r="K1745" s="57">
        <v>1026</v>
      </c>
      <c r="L1745" s="57">
        <v>1382</v>
      </c>
      <c r="M1745" s="57">
        <v>779</v>
      </c>
      <c r="N1745" s="57">
        <v>254</v>
      </c>
      <c r="O1745" s="57">
        <v>82</v>
      </c>
      <c r="P1745" s="57">
        <v>11</v>
      </c>
      <c r="Q1745" s="57">
        <v>9</v>
      </c>
      <c r="R1745" s="57">
        <v>9</v>
      </c>
      <c r="S1745" s="57">
        <v>78</v>
      </c>
      <c r="T1745" s="57">
        <v>606</v>
      </c>
      <c r="U1745" s="57">
        <v>935</v>
      </c>
    </row>
    <row r="1746" spans="1:21" x14ac:dyDescent="0.2">
      <c r="A1746" s="266" t="s">
        <v>172</v>
      </c>
      <c r="B1746" s="267" t="s">
        <v>172</v>
      </c>
      <c r="C1746" s="268" t="s">
        <v>172</v>
      </c>
      <c r="D1746" s="99" t="s">
        <v>87</v>
      </c>
      <c r="E1746" s="54">
        <v>5000705610</v>
      </c>
      <c r="F1746" s="55">
        <v>25</v>
      </c>
      <c r="G1746" s="54" t="s">
        <v>25</v>
      </c>
      <c r="H1746" s="54" t="s">
        <v>84</v>
      </c>
      <c r="I1746" s="54">
        <v>10</v>
      </c>
      <c r="J1746" s="57">
        <v>24080</v>
      </c>
      <c r="K1746" s="57">
        <v>22520</v>
      </c>
      <c r="L1746" s="57">
        <v>23120</v>
      </c>
      <c r="M1746" s="57">
        <v>21440</v>
      </c>
      <c r="N1746" s="57">
        <v>24280</v>
      </c>
      <c r="O1746" s="57">
        <v>23040</v>
      </c>
      <c r="P1746" s="57">
        <v>30080</v>
      </c>
      <c r="Q1746" s="57">
        <v>26000</v>
      </c>
      <c r="R1746" s="57">
        <v>26200</v>
      </c>
      <c r="S1746" s="57">
        <v>22440</v>
      </c>
      <c r="T1746" s="57">
        <v>21840</v>
      </c>
      <c r="U1746" s="57">
        <v>24120</v>
      </c>
    </row>
    <row r="1747" spans="1:21" x14ac:dyDescent="0.2">
      <c r="A1747" s="266" t="s">
        <v>172</v>
      </c>
      <c r="B1747" s="267" t="s">
        <v>172</v>
      </c>
      <c r="C1747" s="268" t="s">
        <v>172</v>
      </c>
      <c r="D1747" s="99" t="s">
        <v>87</v>
      </c>
      <c r="E1747" s="54">
        <v>5000875583</v>
      </c>
      <c r="F1747" s="56">
        <v>24</v>
      </c>
      <c r="G1747" s="54" t="s">
        <v>26</v>
      </c>
      <c r="H1747" s="54" t="s">
        <v>84</v>
      </c>
      <c r="I1747" s="54">
        <v>10</v>
      </c>
      <c r="J1747" s="57"/>
      <c r="K1747" s="57"/>
      <c r="L1747" s="57"/>
      <c r="M1747" s="57"/>
      <c r="N1747" s="57"/>
      <c r="O1747" s="57">
        <v>1</v>
      </c>
      <c r="P1747" s="57"/>
      <c r="Q1747" s="57"/>
      <c r="R1747" s="57"/>
      <c r="S1747" s="57"/>
      <c r="T1747" s="57"/>
      <c r="U1747" s="57"/>
    </row>
    <row r="1748" spans="1:21" x14ac:dyDescent="0.2">
      <c r="A1748" s="266" t="s">
        <v>172</v>
      </c>
      <c r="B1748" s="267" t="s">
        <v>172</v>
      </c>
      <c r="C1748" s="268" t="s">
        <v>172</v>
      </c>
      <c r="D1748" s="99" t="s">
        <v>87</v>
      </c>
      <c r="E1748" s="54">
        <v>5001034951</v>
      </c>
      <c r="F1748" s="55">
        <v>25</v>
      </c>
      <c r="G1748" s="54" t="s">
        <v>25</v>
      </c>
      <c r="H1748" s="54" t="s">
        <v>84</v>
      </c>
      <c r="I1748" s="54">
        <v>10</v>
      </c>
      <c r="J1748" s="57">
        <v>35600</v>
      </c>
      <c r="K1748" s="57">
        <v>29920</v>
      </c>
      <c r="L1748" s="57">
        <v>30480</v>
      </c>
      <c r="M1748" s="57">
        <v>28760</v>
      </c>
      <c r="N1748" s="57">
        <v>31880</v>
      </c>
      <c r="O1748" s="57">
        <v>31920</v>
      </c>
      <c r="P1748" s="57">
        <v>42520</v>
      </c>
      <c r="Q1748" s="57">
        <v>39080</v>
      </c>
      <c r="R1748" s="57">
        <v>39080</v>
      </c>
      <c r="S1748" s="57">
        <v>36560</v>
      </c>
      <c r="T1748" s="57">
        <v>35160</v>
      </c>
      <c r="U1748" s="57">
        <v>38120</v>
      </c>
    </row>
    <row r="1749" spans="1:21" x14ac:dyDescent="0.2">
      <c r="A1749" s="266" t="s">
        <v>172</v>
      </c>
      <c r="B1749" s="267" t="s">
        <v>172</v>
      </c>
      <c r="C1749" s="268" t="s">
        <v>172</v>
      </c>
      <c r="D1749" s="99" t="s">
        <v>87</v>
      </c>
      <c r="E1749" s="54">
        <v>5001146305</v>
      </c>
      <c r="F1749" s="56">
        <v>24</v>
      </c>
      <c r="G1749" s="54" t="s">
        <v>26</v>
      </c>
      <c r="H1749" s="54" t="s">
        <v>84</v>
      </c>
      <c r="I1749" s="54">
        <v>10</v>
      </c>
      <c r="J1749" s="57">
        <v>650</v>
      </c>
      <c r="K1749" s="57">
        <v>580</v>
      </c>
      <c r="L1749" s="57">
        <v>520</v>
      </c>
      <c r="M1749" s="57">
        <v>450</v>
      </c>
      <c r="N1749" s="57">
        <v>430</v>
      </c>
      <c r="O1749" s="57">
        <v>370</v>
      </c>
      <c r="P1749" s="57">
        <v>390</v>
      </c>
      <c r="Q1749" s="57">
        <v>370</v>
      </c>
      <c r="R1749" s="57">
        <v>480</v>
      </c>
      <c r="S1749" s="57">
        <v>540</v>
      </c>
      <c r="T1749" s="57">
        <v>590</v>
      </c>
      <c r="U1749" s="57">
        <v>700</v>
      </c>
    </row>
    <row r="1750" spans="1:21" x14ac:dyDescent="0.2">
      <c r="A1750" s="266" t="s">
        <v>172</v>
      </c>
      <c r="B1750" s="267" t="s">
        <v>172</v>
      </c>
      <c r="C1750" s="268" t="s">
        <v>172</v>
      </c>
      <c r="D1750" s="99" t="s">
        <v>87</v>
      </c>
      <c r="E1750" s="54">
        <v>5001218107</v>
      </c>
      <c r="F1750" s="56">
        <v>24</v>
      </c>
      <c r="G1750" s="54" t="s">
        <v>26</v>
      </c>
      <c r="H1750" s="54" t="s">
        <v>84</v>
      </c>
      <c r="I1750" s="54">
        <v>10</v>
      </c>
      <c r="J1750" s="57">
        <v>2548</v>
      </c>
      <c r="K1750" s="57">
        <v>2037</v>
      </c>
      <c r="L1750" s="57">
        <v>2596</v>
      </c>
      <c r="M1750" s="57">
        <v>1935</v>
      </c>
      <c r="N1750" s="57">
        <v>2012</v>
      </c>
      <c r="O1750" s="57">
        <v>1921</v>
      </c>
      <c r="P1750" s="57">
        <v>2491</v>
      </c>
      <c r="Q1750" s="57">
        <v>2288</v>
      </c>
      <c r="R1750" s="57">
        <v>2214</v>
      </c>
      <c r="S1750" s="57">
        <v>1910</v>
      </c>
      <c r="T1750" s="57">
        <v>2153</v>
      </c>
      <c r="U1750" s="57">
        <v>1964</v>
      </c>
    </row>
    <row r="1751" spans="1:21" x14ac:dyDescent="0.2">
      <c r="A1751" s="266" t="s">
        <v>172</v>
      </c>
      <c r="B1751" s="267" t="s">
        <v>172</v>
      </c>
      <c r="C1751" s="268" t="s">
        <v>172</v>
      </c>
      <c r="D1751" s="99" t="s">
        <v>87</v>
      </c>
      <c r="E1751" s="54">
        <v>5001218335</v>
      </c>
      <c r="F1751" s="56">
        <v>24</v>
      </c>
      <c r="G1751" s="54" t="s">
        <v>26</v>
      </c>
      <c r="H1751" s="54" t="s">
        <v>84</v>
      </c>
      <c r="I1751" s="54">
        <v>10</v>
      </c>
      <c r="J1751" s="57">
        <v>2880</v>
      </c>
      <c r="K1751" s="57">
        <v>2880</v>
      </c>
      <c r="L1751" s="57">
        <v>2960</v>
      </c>
      <c r="M1751" s="57">
        <v>2600</v>
      </c>
      <c r="N1751" s="57">
        <v>1520</v>
      </c>
      <c r="O1751" s="57">
        <v>680</v>
      </c>
      <c r="P1751" s="57">
        <v>600</v>
      </c>
      <c r="Q1751" s="57">
        <v>800</v>
      </c>
      <c r="R1751" s="57">
        <v>1080</v>
      </c>
      <c r="S1751" s="57">
        <v>960</v>
      </c>
      <c r="T1751" s="57">
        <v>1480</v>
      </c>
      <c r="U1751" s="57">
        <v>2040</v>
      </c>
    </row>
    <row r="1752" spans="1:21" x14ac:dyDescent="0.2">
      <c r="A1752" s="266" t="s">
        <v>172</v>
      </c>
      <c r="B1752" s="267" t="s">
        <v>172</v>
      </c>
      <c r="C1752" s="268" t="s">
        <v>172</v>
      </c>
      <c r="D1752" s="99" t="s">
        <v>87</v>
      </c>
      <c r="E1752" s="54">
        <v>5001222176</v>
      </c>
      <c r="F1752" s="56">
        <v>24</v>
      </c>
      <c r="G1752" s="54" t="s">
        <v>26</v>
      </c>
      <c r="H1752" s="54" t="s">
        <v>84</v>
      </c>
      <c r="I1752" s="54">
        <v>10</v>
      </c>
      <c r="J1752" s="57">
        <v>710</v>
      </c>
      <c r="K1752" s="57">
        <v>610</v>
      </c>
      <c r="L1752" s="57">
        <v>570</v>
      </c>
      <c r="M1752" s="57">
        <v>480</v>
      </c>
      <c r="N1752" s="57">
        <v>450</v>
      </c>
      <c r="O1752" s="57">
        <v>380</v>
      </c>
      <c r="P1752" s="57">
        <v>370</v>
      </c>
      <c r="Q1752" s="57">
        <v>190</v>
      </c>
      <c r="R1752" s="57">
        <v>130</v>
      </c>
      <c r="S1752" s="57">
        <v>140</v>
      </c>
      <c r="T1752" s="57">
        <v>160</v>
      </c>
      <c r="U1752" s="57">
        <v>200</v>
      </c>
    </row>
    <row r="1753" spans="1:21" x14ac:dyDescent="0.2">
      <c r="A1753" s="266" t="s">
        <v>172</v>
      </c>
      <c r="B1753" s="267" t="s">
        <v>172</v>
      </c>
      <c r="C1753" s="268" t="s">
        <v>172</v>
      </c>
      <c r="D1753" s="99" t="s">
        <v>87</v>
      </c>
      <c r="E1753" s="54">
        <v>5001236831</v>
      </c>
      <c r="F1753" s="56">
        <v>24</v>
      </c>
      <c r="G1753" s="54" t="s">
        <v>26</v>
      </c>
      <c r="H1753" s="54" t="s">
        <v>84</v>
      </c>
      <c r="I1753" s="54">
        <v>10</v>
      </c>
      <c r="J1753" s="57">
        <v>206</v>
      </c>
      <c r="K1753" s="57">
        <v>274</v>
      </c>
      <c r="L1753" s="57">
        <v>295</v>
      </c>
      <c r="M1753" s="57">
        <v>215</v>
      </c>
      <c r="N1753" s="57">
        <v>235</v>
      </c>
      <c r="O1753" s="57">
        <v>226</v>
      </c>
      <c r="P1753" s="57">
        <v>222</v>
      </c>
      <c r="Q1753" s="57">
        <v>192</v>
      </c>
      <c r="R1753" s="57">
        <v>213</v>
      </c>
      <c r="S1753" s="57">
        <v>228</v>
      </c>
      <c r="T1753" s="57">
        <v>262</v>
      </c>
      <c r="U1753" s="57">
        <v>280</v>
      </c>
    </row>
    <row r="1754" spans="1:21" x14ac:dyDescent="0.2">
      <c r="A1754" s="266" t="s">
        <v>172</v>
      </c>
      <c r="B1754" s="267" t="s">
        <v>172</v>
      </c>
      <c r="C1754" s="268" t="s">
        <v>172</v>
      </c>
      <c r="D1754" s="99" t="s">
        <v>87</v>
      </c>
      <c r="E1754" s="54">
        <v>5001320014</v>
      </c>
      <c r="F1754" s="56">
        <v>24</v>
      </c>
      <c r="G1754" s="54" t="s">
        <v>26</v>
      </c>
      <c r="H1754" s="54" t="s">
        <v>84</v>
      </c>
      <c r="I1754" s="54">
        <v>10</v>
      </c>
      <c r="J1754" s="57">
        <v>1253</v>
      </c>
      <c r="K1754" s="57">
        <v>1025</v>
      </c>
      <c r="L1754" s="57">
        <v>1386</v>
      </c>
      <c r="M1754" s="57">
        <v>1096</v>
      </c>
      <c r="N1754" s="57">
        <v>1122</v>
      </c>
      <c r="O1754" s="57">
        <v>1014</v>
      </c>
      <c r="P1754" s="57">
        <v>1654</v>
      </c>
      <c r="Q1754" s="57">
        <v>1226</v>
      </c>
      <c r="R1754" s="57">
        <v>1147</v>
      </c>
      <c r="S1754" s="57">
        <v>1014</v>
      </c>
      <c r="T1754" s="57">
        <v>1119</v>
      </c>
      <c r="U1754" s="57">
        <v>1098</v>
      </c>
    </row>
    <row r="1755" spans="1:21" x14ac:dyDescent="0.2">
      <c r="A1755" s="266" t="s">
        <v>172</v>
      </c>
      <c r="B1755" s="267" t="s">
        <v>172</v>
      </c>
      <c r="C1755" s="268" t="s">
        <v>172</v>
      </c>
      <c r="D1755" s="99" t="s">
        <v>87</v>
      </c>
      <c r="E1755" s="54">
        <v>5001356365</v>
      </c>
      <c r="F1755" s="56">
        <v>24</v>
      </c>
      <c r="G1755" s="54" t="s">
        <v>26</v>
      </c>
      <c r="H1755" s="54" t="s">
        <v>84</v>
      </c>
      <c r="I1755" s="54">
        <v>10</v>
      </c>
      <c r="J1755" s="57">
        <v>677</v>
      </c>
      <c r="K1755" s="57">
        <v>729</v>
      </c>
      <c r="L1755" s="57">
        <v>1100</v>
      </c>
      <c r="M1755" s="57">
        <v>940</v>
      </c>
      <c r="N1755" s="57">
        <v>1074</v>
      </c>
      <c r="O1755" s="57">
        <v>998</v>
      </c>
      <c r="P1755" s="57">
        <v>863</v>
      </c>
      <c r="Q1755" s="57">
        <v>825</v>
      </c>
      <c r="R1755" s="57">
        <v>755</v>
      </c>
      <c r="S1755" s="57">
        <v>611</v>
      </c>
      <c r="T1755" s="57">
        <v>1167</v>
      </c>
      <c r="U1755" s="57">
        <v>1480</v>
      </c>
    </row>
    <row r="1756" spans="1:21" x14ac:dyDescent="0.2">
      <c r="A1756" s="266" t="s">
        <v>172</v>
      </c>
      <c r="B1756" s="267" t="s">
        <v>172</v>
      </c>
      <c r="C1756" s="268" t="s">
        <v>172</v>
      </c>
      <c r="D1756" s="99" t="s">
        <v>87</v>
      </c>
      <c r="E1756" s="54">
        <v>5001548166</v>
      </c>
      <c r="F1756" s="56">
        <v>24</v>
      </c>
      <c r="G1756" s="54" t="s">
        <v>26</v>
      </c>
      <c r="H1756" s="54" t="s">
        <v>84</v>
      </c>
      <c r="I1756" s="54">
        <v>10</v>
      </c>
      <c r="J1756" s="57">
        <v>18320</v>
      </c>
      <c r="K1756" s="57">
        <v>18280</v>
      </c>
      <c r="L1756" s="57">
        <v>18360</v>
      </c>
      <c r="M1756" s="57">
        <v>17520</v>
      </c>
      <c r="N1756" s="57">
        <v>17800</v>
      </c>
      <c r="O1756" s="57">
        <v>16360</v>
      </c>
      <c r="P1756" s="57">
        <v>15360</v>
      </c>
      <c r="Q1756" s="57">
        <v>15680</v>
      </c>
      <c r="R1756" s="57">
        <v>15680</v>
      </c>
      <c r="S1756" s="57">
        <v>14680</v>
      </c>
      <c r="T1756" s="57">
        <v>16480</v>
      </c>
      <c r="U1756" s="57">
        <v>15760</v>
      </c>
    </row>
    <row r="1757" spans="1:21" x14ac:dyDescent="0.2">
      <c r="A1757" s="266" t="s">
        <v>172</v>
      </c>
      <c r="B1757" s="267" t="s">
        <v>172</v>
      </c>
      <c r="C1757" s="268" t="s">
        <v>172</v>
      </c>
      <c r="D1757" s="99" t="s">
        <v>87</v>
      </c>
      <c r="E1757" s="54">
        <v>5001548197</v>
      </c>
      <c r="F1757" s="55">
        <v>26</v>
      </c>
      <c r="G1757" s="54" t="s">
        <v>24</v>
      </c>
      <c r="H1757" s="54" t="s">
        <v>84</v>
      </c>
      <c r="I1757" s="54">
        <v>10</v>
      </c>
      <c r="J1757" s="57">
        <v>138360</v>
      </c>
      <c r="K1757" s="57">
        <v>128520</v>
      </c>
      <c r="L1757" s="57">
        <v>149160</v>
      </c>
      <c r="M1757" s="57">
        <v>119520</v>
      </c>
      <c r="N1757" s="57">
        <v>129960</v>
      </c>
      <c r="O1757" s="57">
        <v>132480</v>
      </c>
      <c r="P1757" s="57">
        <v>178440</v>
      </c>
      <c r="Q1757" s="57">
        <v>167640</v>
      </c>
      <c r="R1757" s="57">
        <v>146040</v>
      </c>
      <c r="S1757" s="57">
        <v>122880</v>
      </c>
      <c r="T1757" s="57">
        <v>130800</v>
      </c>
      <c r="U1757" s="57">
        <v>122520</v>
      </c>
    </row>
    <row r="1758" spans="1:21" x14ac:dyDescent="0.2">
      <c r="A1758" s="266" t="s">
        <v>172</v>
      </c>
      <c r="B1758" s="267" t="s">
        <v>172</v>
      </c>
      <c r="C1758" s="268" t="s">
        <v>172</v>
      </c>
      <c r="D1758" s="99" t="s">
        <v>87</v>
      </c>
      <c r="E1758" s="54">
        <v>5001561952</v>
      </c>
      <c r="F1758" s="55">
        <v>25</v>
      </c>
      <c r="G1758" s="54" t="s">
        <v>25</v>
      </c>
      <c r="H1758" s="54" t="s">
        <v>84</v>
      </c>
      <c r="I1758" s="54">
        <v>10</v>
      </c>
      <c r="J1758" s="57">
        <v>95400</v>
      </c>
      <c r="K1758" s="57">
        <v>96000</v>
      </c>
      <c r="L1758" s="57">
        <v>96900</v>
      </c>
      <c r="M1758" s="57">
        <v>92700</v>
      </c>
      <c r="N1758" s="57">
        <v>105300</v>
      </c>
      <c r="O1758" s="57">
        <v>104400</v>
      </c>
      <c r="P1758" s="57">
        <v>123000</v>
      </c>
      <c r="Q1758" s="57">
        <v>126600</v>
      </c>
      <c r="R1758" s="57">
        <v>120900</v>
      </c>
      <c r="S1758" s="57">
        <v>101100</v>
      </c>
      <c r="T1758" s="57">
        <v>105300</v>
      </c>
      <c r="U1758" s="57">
        <v>99900</v>
      </c>
    </row>
    <row r="1759" spans="1:21" x14ac:dyDescent="0.2">
      <c r="A1759" s="266" t="s">
        <v>172</v>
      </c>
      <c r="B1759" s="267" t="s">
        <v>172</v>
      </c>
      <c r="C1759" s="268" t="s">
        <v>172</v>
      </c>
      <c r="D1759" s="99" t="s">
        <v>87</v>
      </c>
      <c r="E1759" s="54">
        <v>5001790582</v>
      </c>
      <c r="F1759" s="55">
        <v>25</v>
      </c>
      <c r="G1759" s="54" t="s">
        <v>25</v>
      </c>
      <c r="H1759" s="54" t="s">
        <v>84</v>
      </c>
      <c r="I1759" s="54">
        <v>10</v>
      </c>
      <c r="J1759" s="57">
        <v>23760</v>
      </c>
      <c r="K1759" s="57">
        <v>18480</v>
      </c>
      <c r="L1759" s="57">
        <v>25320</v>
      </c>
      <c r="M1759" s="57">
        <v>19200</v>
      </c>
      <c r="N1759" s="57">
        <v>15987.72</v>
      </c>
      <c r="O1759" s="57">
        <v>14012.28</v>
      </c>
      <c r="P1759" s="57">
        <v>17040</v>
      </c>
      <c r="Q1759" s="57">
        <v>16680</v>
      </c>
      <c r="R1759" s="57">
        <v>17040</v>
      </c>
      <c r="S1759" s="57">
        <v>16440</v>
      </c>
      <c r="T1759" s="57">
        <v>18840</v>
      </c>
      <c r="U1759" s="57">
        <v>25200</v>
      </c>
    </row>
    <row r="1760" spans="1:21" x14ac:dyDescent="0.2">
      <c r="A1760" s="266" t="s">
        <v>172</v>
      </c>
      <c r="B1760" s="267" t="s">
        <v>172</v>
      </c>
      <c r="C1760" s="268" t="s">
        <v>172</v>
      </c>
      <c r="D1760" s="99" t="s">
        <v>87</v>
      </c>
      <c r="E1760" s="54">
        <v>5001931674</v>
      </c>
      <c r="F1760" s="55">
        <v>25</v>
      </c>
      <c r="G1760" s="54" t="s">
        <v>25</v>
      </c>
      <c r="H1760" s="54" t="s">
        <v>84</v>
      </c>
      <c r="I1760" s="54">
        <v>10</v>
      </c>
      <c r="J1760" s="57">
        <v>15360</v>
      </c>
      <c r="K1760" s="57">
        <v>14400</v>
      </c>
      <c r="L1760" s="57">
        <v>16080</v>
      </c>
      <c r="M1760" s="57">
        <v>12480</v>
      </c>
      <c r="N1760" s="57">
        <v>9480</v>
      </c>
      <c r="O1760" s="57">
        <v>6840</v>
      </c>
      <c r="P1760" s="57">
        <v>6480</v>
      </c>
      <c r="Q1760" s="57">
        <v>5040</v>
      </c>
      <c r="R1760" s="57">
        <v>4800</v>
      </c>
      <c r="S1760" s="57">
        <v>6000</v>
      </c>
      <c r="T1760" s="57">
        <v>9600</v>
      </c>
      <c r="U1760" s="57">
        <v>12600</v>
      </c>
    </row>
    <row r="1761" spans="1:21" x14ac:dyDescent="0.2">
      <c r="A1761" s="266" t="s">
        <v>172</v>
      </c>
      <c r="B1761" s="267" t="s">
        <v>172</v>
      </c>
      <c r="C1761" s="268" t="s">
        <v>172</v>
      </c>
      <c r="D1761" s="99" t="s">
        <v>87</v>
      </c>
      <c r="E1761" s="54">
        <v>5001950416</v>
      </c>
      <c r="F1761" s="56">
        <v>24</v>
      </c>
      <c r="G1761" s="54" t="s">
        <v>26</v>
      </c>
      <c r="H1761" s="54" t="s">
        <v>84</v>
      </c>
      <c r="I1761" s="54">
        <v>10</v>
      </c>
      <c r="J1761" s="57">
        <v>22</v>
      </c>
      <c r="K1761" s="57">
        <v>14</v>
      </c>
      <c r="L1761" s="57">
        <v>8</v>
      </c>
      <c r="M1761" s="57">
        <v>9</v>
      </c>
      <c r="N1761" s="57">
        <v>9</v>
      </c>
      <c r="O1761" s="57">
        <v>9</v>
      </c>
      <c r="P1761" s="57"/>
      <c r="Q1761" s="57"/>
      <c r="R1761" s="57">
        <v>2</v>
      </c>
      <c r="S1761" s="57">
        <v>21</v>
      </c>
      <c r="T1761" s="57">
        <v>19</v>
      </c>
      <c r="U1761" s="57">
        <v>17</v>
      </c>
    </row>
    <row r="1762" spans="1:21" x14ac:dyDescent="0.2">
      <c r="A1762" s="266" t="s">
        <v>172</v>
      </c>
      <c r="B1762" s="267" t="s">
        <v>172</v>
      </c>
      <c r="C1762" s="268" t="s">
        <v>172</v>
      </c>
      <c r="D1762" s="99" t="s">
        <v>87</v>
      </c>
      <c r="E1762" s="54">
        <v>5001800807</v>
      </c>
      <c r="F1762" s="56">
        <v>24</v>
      </c>
      <c r="G1762" s="54" t="s">
        <v>26</v>
      </c>
      <c r="H1762" s="54" t="s">
        <v>84</v>
      </c>
      <c r="I1762" s="54">
        <v>10</v>
      </c>
      <c r="J1762" s="57">
        <v>7920</v>
      </c>
      <c r="K1762" s="57">
        <v>8000</v>
      </c>
      <c r="L1762" s="57">
        <v>8760</v>
      </c>
      <c r="M1762" s="57">
        <v>8320</v>
      </c>
      <c r="N1762" s="57">
        <v>9760</v>
      </c>
      <c r="O1762" s="57">
        <v>8120</v>
      </c>
      <c r="P1762" s="57">
        <v>10400</v>
      </c>
      <c r="Q1762" s="57">
        <v>9558.64</v>
      </c>
      <c r="R1762" s="57">
        <v>10761.36</v>
      </c>
      <c r="S1762" s="57">
        <v>11493.12</v>
      </c>
      <c r="T1762" s="57">
        <v>7626.88</v>
      </c>
      <c r="U1762" s="57">
        <v>10360</v>
      </c>
    </row>
    <row r="1763" spans="1:21" x14ac:dyDescent="0.2">
      <c r="A1763" s="266" t="s">
        <v>172</v>
      </c>
      <c r="B1763" s="267" t="s">
        <v>172</v>
      </c>
      <c r="C1763" s="268" t="s">
        <v>172</v>
      </c>
      <c r="D1763" s="99" t="s">
        <v>87</v>
      </c>
      <c r="E1763" s="54">
        <v>5000270981</v>
      </c>
      <c r="F1763" s="56">
        <v>24</v>
      </c>
      <c r="G1763" s="54" t="s">
        <v>26</v>
      </c>
      <c r="H1763" s="54" t="s">
        <v>84</v>
      </c>
      <c r="I1763" s="54">
        <v>10</v>
      </c>
      <c r="J1763" s="57">
        <v>1050</v>
      </c>
      <c r="K1763" s="57">
        <v>1240</v>
      </c>
      <c r="L1763" s="57">
        <v>1200</v>
      </c>
      <c r="M1763" s="57">
        <v>1220</v>
      </c>
      <c r="N1763" s="57">
        <v>870</v>
      </c>
      <c r="O1763" s="57">
        <v>800</v>
      </c>
      <c r="P1763" s="57">
        <v>1010</v>
      </c>
      <c r="Q1763" s="57">
        <v>1040</v>
      </c>
      <c r="R1763" s="57">
        <v>1070</v>
      </c>
      <c r="S1763" s="57">
        <v>1200</v>
      </c>
      <c r="T1763" s="57">
        <v>1360</v>
      </c>
      <c r="U1763" s="57">
        <v>1470</v>
      </c>
    </row>
    <row r="1764" spans="1:21" x14ac:dyDescent="0.2">
      <c r="A1764" s="266" t="s">
        <v>172</v>
      </c>
      <c r="B1764" s="267" t="s">
        <v>172</v>
      </c>
      <c r="C1764" s="268" t="s">
        <v>172</v>
      </c>
      <c r="D1764" s="99" t="s">
        <v>87</v>
      </c>
      <c r="E1764" s="54">
        <v>5000276605</v>
      </c>
      <c r="F1764" s="56">
        <v>24</v>
      </c>
      <c r="G1764" s="54" t="s">
        <v>26</v>
      </c>
      <c r="H1764" s="54" t="s">
        <v>84</v>
      </c>
      <c r="I1764" s="54">
        <v>10</v>
      </c>
      <c r="J1764" s="57">
        <v>1040</v>
      </c>
      <c r="K1764" s="57">
        <v>1160</v>
      </c>
      <c r="L1764" s="57">
        <v>1040</v>
      </c>
      <c r="M1764" s="57">
        <v>600</v>
      </c>
      <c r="N1764" s="57">
        <v>480</v>
      </c>
      <c r="O1764" s="57">
        <v>600</v>
      </c>
      <c r="P1764" s="57">
        <v>640</v>
      </c>
      <c r="Q1764" s="57">
        <v>680</v>
      </c>
      <c r="R1764" s="57">
        <v>680</v>
      </c>
      <c r="S1764" s="57">
        <v>560</v>
      </c>
      <c r="T1764" s="57">
        <v>760</v>
      </c>
      <c r="U1764" s="57">
        <v>520</v>
      </c>
    </row>
    <row r="1765" spans="1:21" x14ac:dyDescent="0.2">
      <c r="A1765" s="266" t="s">
        <v>172</v>
      </c>
      <c r="B1765" s="267" t="s">
        <v>172</v>
      </c>
      <c r="C1765" s="268" t="s">
        <v>172</v>
      </c>
      <c r="D1765" s="99" t="s">
        <v>87</v>
      </c>
      <c r="E1765" s="54">
        <v>5000301502</v>
      </c>
      <c r="F1765" s="56">
        <v>24</v>
      </c>
      <c r="G1765" s="54" t="s">
        <v>26</v>
      </c>
      <c r="H1765" s="54" t="s">
        <v>84</v>
      </c>
      <c r="I1765" s="54">
        <v>10</v>
      </c>
      <c r="J1765" s="57">
        <v>720</v>
      </c>
      <c r="K1765" s="57">
        <v>480</v>
      </c>
      <c r="L1765" s="57">
        <v>960</v>
      </c>
      <c r="M1765" s="57">
        <v>160</v>
      </c>
      <c r="N1765" s="57">
        <v>80</v>
      </c>
      <c r="O1765" s="57"/>
      <c r="P1765" s="57"/>
      <c r="Q1765" s="57"/>
      <c r="R1765" s="57"/>
      <c r="S1765" s="57">
        <v>80</v>
      </c>
      <c r="T1765" s="57">
        <v>160</v>
      </c>
      <c r="U1765" s="57">
        <v>560</v>
      </c>
    </row>
    <row r="1766" spans="1:21" x14ac:dyDescent="0.2">
      <c r="A1766" s="266" t="s">
        <v>172</v>
      </c>
      <c r="B1766" s="267" t="s">
        <v>172</v>
      </c>
      <c r="C1766" s="268" t="s">
        <v>172</v>
      </c>
      <c r="D1766" s="99" t="s">
        <v>87</v>
      </c>
      <c r="E1766" s="54">
        <v>5000377425</v>
      </c>
      <c r="F1766" s="56">
        <v>24</v>
      </c>
      <c r="G1766" s="54" t="s">
        <v>26</v>
      </c>
      <c r="H1766" s="54" t="s">
        <v>84</v>
      </c>
      <c r="I1766" s="54">
        <v>10</v>
      </c>
      <c r="J1766" s="57">
        <v>965</v>
      </c>
      <c r="K1766" s="57">
        <v>916</v>
      </c>
      <c r="L1766" s="57">
        <v>1044</v>
      </c>
      <c r="M1766" s="57">
        <v>816</v>
      </c>
      <c r="N1766" s="57">
        <v>669</v>
      </c>
      <c r="O1766" s="57">
        <v>455</v>
      </c>
      <c r="P1766" s="57">
        <v>240</v>
      </c>
      <c r="Q1766" s="57">
        <v>168</v>
      </c>
      <c r="R1766" s="57">
        <v>255</v>
      </c>
      <c r="S1766" s="57">
        <v>473</v>
      </c>
      <c r="T1766" s="57">
        <v>611</v>
      </c>
      <c r="U1766" s="57">
        <v>945</v>
      </c>
    </row>
    <row r="1767" spans="1:21" x14ac:dyDescent="0.2">
      <c r="A1767" s="266" t="s">
        <v>172</v>
      </c>
      <c r="B1767" s="267" t="s">
        <v>172</v>
      </c>
      <c r="C1767" s="268" t="s">
        <v>172</v>
      </c>
      <c r="D1767" s="99" t="s">
        <v>87</v>
      </c>
      <c r="E1767" s="54">
        <v>5000748191</v>
      </c>
      <c r="F1767" s="56">
        <v>24</v>
      </c>
      <c r="G1767" s="54" t="s">
        <v>26</v>
      </c>
      <c r="H1767" s="54" t="s">
        <v>84</v>
      </c>
      <c r="I1767" s="54">
        <v>10</v>
      </c>
      <c r="J1767" s="57">
        <v>2011</v>
      </c>
      <c r="K1767" s="57">
        <v>1653</v>
      </c>
      <c r="L1767" s="57">
        <v>1676</v>
      </c>
      <c r="M1767" s="57">
        <v>1182</v>
      </c>
      <c r="N1767" s="57">
        <v>201</v>
      </c>
      <c r="O1767" s="57">
        <v>14</v>
      </c>
      <c r="P1767" s="57">
        <v>14</v>
      </c>
      <c r="Q1767" s="57">
        <v>13</v>
      </c>
      <c r="R1767" s="57">
        <v>14</v>
      </c>
      <c r="S1767" s="57">
        <v>12</v>
      </c>
      <c r="T1767" s="57">
        <v>96</v>
      </c>
      <c r="U1767" s="57">
        <v>828</v>
      </c>
    </row>
    <row r="1768" spans="1:21" x14ac:dyDescent="0.2">
      <c r="A1768" s="266" t="s">
        <v>172</v>
      </c>
      <c r="B1768" s="267" t="s">
        <v>172</v>
      </c>
      <c r="C1768" s="268" t="s">
        <v>172</v>
      </c>
      <c r="D1768" s="99" t="s">
        <v>87</v>
      </c>
      <c r="E1768" s="54">
        <v>5000783089</v>
      </c>
      <c r="F1768" s="56">
        <v>24</v>
      </c>
      <c r="G1768" s="54" t="s">
        <v>26</v>
      </c>
      <c r="H1768" s="54" t="s">
        <v>84</v>
      </c>
      <c r="I1768" s="54">
        <v>10</v>
      </c>
      <c r="J1768" s="57">
        <v>8068</v>
      </c>
      <c r="K1768" s="57">
        <v>12240</v>
      </c>
      <c r="L1768" s="57">
        <v>9360</v>
      </c>
      <c r="M1768" s="57">
        <v>7760</v>
      </c>
      <c r="N1768" s="57">
        <v>3200</v>
      </c>
      <c r="O1768" s="57">
        <v>2400</v>
      </c>
      <c r="P1768" s="57">
        <v>2288.2399999999998</v>
      </c>
      <c r="Q1768" s="57">
        <v>1951.76</v>
      </c>
      <c r="R1768" s="57">
        <v>2640</v>
      </c>
      <c r="S1768" s="57">
        <v>4560</v>
      </c>
      <c r="T1768" s="57">
        <v>9281.1200000000008</v>
      </c>
      <c r="U1768" s="57">
        <v>11210.88</v>
      </c>
    </row>
    <row r="1769" spans="1:21" x14ac:dyDescent="0.2">
      <c r="A1769" s="266" t="s">
        <v>172</v>
      </c>
      <c r="B1769" s="267" t="s">
        <v>172</v>
      </c>
      <c r="C1769" s="268" t="s">
        <v>172</v>
      </c>
      <c r="D1769" s="99" t="s">
        <v>87</v>
      </c>
      <c r="E1769" s="54">
        <v>5000843430</v>
      </c>
      <c r="F1769" s="56">
        <v>24</v>
      </c>
      <c r="G1769" s="54" t="s">
        <v>26</v>
      </c>
      <c r="H1769" s="54" t="s">
        <v>84</v>
      </c>
      <c r="I1769" s="54">
        <v>10</v>
      </c>
      <c r="J1769" s="57"/>
      <c r="K1769" s="57">
        <v>1</v>
      </c>
      <c r="L1769" s="57"/>
      <c r="M1769" s="57"/>
      <c r="N1769" s="57"/>
      <c r="O1769" s="57"/>
      <c r="P1769" s="57"/>
      <c r="Q1769" s="57"/>
      <c r="R1769" s="57"/>
      <c r="S1769" s="57">
        <v>1</v>
      </c>
      <c r="T1769" s="57"/>
      <c r="U1769" s="57"/>
    </row>
    <row r="1770" spans="1:21" x14ac:dyDescent="0.2">
      <c r="A1770" s="266" t="s">
        <v>172</v>
      </c>
      <c r="B1770" s="267" t="s">
        <v>172</v>
      </c>
      <c r="C1770" s="268" t="s">
        <v>172</v>
      </c>
      <c r="D1770" s="99" t="s">
        <v>87</v>
      </c>
      <c r="E1770" s="54">
        <v>5000936417</v>
      </c>
      <c r="F1770" s="56">
        <v>24</v>
      </c>
      <c r="G1770" s="54" t="s">
        <v>26</v>
      </c>
      <c r="H1770" s="54" t="s">
        <v>84</v>
      </c>
      <c r="I1770" s="54">
        <v>10</v>
      </c>
      <c r="J1770" s="57"/>
      <c r="K1770" s="57">
        <v>1</v>
      </c>
      <c r="L1770" s="57">
        <v>3</v>
      </c>
      <c r="M1770" s="57"/>
      <c r="N1770" s="57">
        <v>20</v>
      </c>
      <c r="O1770" s="57">
        <v>14</v>
      </c>
      <c r="P1770" s="57"/>
      <c r="Q1770" s="57"/>
      <c r="R1770" s="57"/>
      <c r="S1770" s="57"/>
      <c r="T1770" s="57"/>
      <c r="U1770" s="57">
        <v>1</v>
      </c>
    </row>
    <row r="1771" spans="1:21" x14ac:dyDescent="0.2">
      <c r="A1771" s="266" t="s">
        <v>172</v>
      </c>
      <c r="B1771" s="267" t="s">
        <v>172</v>
      </c>
      <c r="C1771" s="268" t="s">
        <v>172</v>
      </c>
      <c r="D1771" s="99" t="s">
        <v>87</v>
      </c>
      <c r="E1771" s="54">
        <v>5000988365</v>
      </c>
      <c r="F1771" s="55">
        <v>25</v>
      </c>
      <c r="G1771" s="54" t="s">
        <v>25</v>
      </c>
      <c r="H1771" s="54" t="s">
        <v>84</v>
      </c>
      <c r="I1771" s="54">
        <v>10</v>
      </c>
      <c r="J1771" s="57">
        <v>8640</v>
      </c>
      <c r="K1771" s="57">
        <v>10560</v>
      </c>
      <c r="L1771" s="57">
        <v>13440</v>
      </c>
      <c r="M1771" s="57">
        <v>8160</v>
      </c>
      <c r="N1771" s="57">
        <v>3600</v>
      </c>
      <c r="O1771" s="57">
        <v>1800</v>
      </c>
      <c r="P1771" s="57">
        <v>960</v>
      </c>
      <c r="Q1771" s="57">
        <v>1440</v>
      </c>
      <c r="R1771" s="57">
        <v>1080</v>
      </c>
      <c r="S1771" s="57">
        <v>4080</v>
      </c>
      <c r="T1771" s="57">
        <v>3960</v>
      </c>
      <c r="U1771" s="57">
        <v>4080</v>
      </c>
    </row>
    <row r="1772" spans="1:21" x14ac:dyDescent="0.2">
      <c r="A1772" s="266" t="s">
        <v>172</v>
      </c>
      <c r="B1772" s="267" t="s">
        <v>172</v>
      </c>
      <c r="C1772" s="268" t="s">
        <v>172</v>
      </c>
      <c r="D1772" s="99" t="s">
        <v>87</v>
      </c>
      <c r="E1772" s="54">
        <v>5001427256</v>
      </c>
      <c r="F1772" s="56">
        <v>24</v>
      </c>
      <c r="G1772" s="54" t="s">
        <v>26</v>
      </c>
      <c r="H1772" s="54" t="s">
        <v>84</v>
      </c>
      <c r="I1772" s="54">
        <v>10</v>
      </c>
      <c r="J1772" s="57">
        <v>18</v>
      </c>
      <c r="K1772" s="57">
        <v>12</v>
      </c>
      <c r="L1772" s="57">
        <v>11</v>
      </c>
      <c r="M1772" s="57">
        <v>12</v>
      </c>
      <c r="N1772" s="57">
        <v>10</v>
      </c>
      <c r="O1772" s="57">
        <v>24</v>
      </c>
      <c r="P1772" s="57">
        <v>52</v>
      </c>
      <c r="Q1772" s="57">
        <v>150</v>
      </c>
      <c r="R1772" s="57">
        <v>246</v>
      </c>
      <c r="S1772" s="57">
        <v>229</v>
      </c>
      <c r="T1772" s="57">
        <v>211</v>
      </c>
      <c r="U1772" s="57">
        <v>63</v>
      </c>
    </row>
    <row r="1773" spans="1:21" x14ac:dyDescent="0.2">
      <c r="A1773" s="266" t="s">
        <v>172</v>
      </c>
      <c r="B1773" s="267" t="s">
        <v>172</v>
      </c>
      <c r="C1773" s="268" t="s">
        <v>172</v>
      </c>
      <c r="D1773" s="99" t="s">
        <v>87</v>
      </c>
      <c r="E1773" s="54">
        <v>5001647467</v>
      </c>
      <c r="F1773" s="56">
        <v>24</v>
      </c>
      <c r="G1773" s="54" t="s">
        <v>26</v>
      </c>
      <c r="H1773" s="54" t="s">
        <v>84</v>
      </c>
      <c r="I1773" s="54">
        <v>10</v>
      </c>
      <c r="J1773" s="57">
        <v>2377</v>
      </c>
      <c r="K1773" s="57">
        <v>1712</v>
      </c>
      <c r="L1773" s="57">
        <v>3794</v>
      </c>
      <c r="M1773" s="57">
        <v>2153</v>
      </c>
      <c r="N1773" s="57">
        <v>1114</v>
      </c>
      <c r="O1773" s="57">
        <v>933</v>
      </c>
      <c r="P1773" s="57">
        <v>544</v>
      </c>
      <c r="Q1773" s="57">
        <v>505</v>
      </c>
      <c r="R1773" s="57">
        <v>679</v>
      </c>
      <c r="S1773" s="57">
        <v>908</v>
      </c>
      <c r="T1773" s="57">
        <v>1549</v>
      </c>
      <c r="U1773" s="57">
        <v>4753</v>
      </c>
    </row>
    <row r="1774" spans="1:21" x14ac:dyDescent="0.2">
      <c r="A1774" s="266" t="s">
        <v>172</v>
      </c>
      <c r="B1774" s="267" t="s">
        <v>172</v>
      </c>
      <c r="C1774" s="268" t="s">
        <v>172</v>
      </c>
      <c r="D1774" s="99" t="s">
        <v>87</v>
      </c>
      <c r="E1774" s="54">
        <v>5001976561</v>
      </c>
      <c r="F1774" s="56">
        <v>24</v>
      </c>
      <c r="G1774" s="54" t="s">
        <v>26</v>
      </c>
      <c r="H1774" s="54" t="s">
        <v>84</v>
      </c>
      <c r="I1774" s="54">
        <v>10</v>
      </c>
      <c r="J1774" s="57">
        <v>733</v>
      </c>
      <c r="K1774" s="57">
        <v>883</v>
      </c>
      <c r="L1774" s="57">
        <v>1684</v>
      </c>
      <c r="M1774" s="57">
        <v>574</v>
      </c>
      <c r="N1774" s="57">
        <v>69</v>
      </c>
      <c r="O1774" s="57">
        <v>45</v>
      </c>
      <c r="P1774" s="57">
        <v>56</v>
      </c>
      <c r="Q1774" s="57">
        <v>45</v>
      </c>
      <c r="R1774" s="57">
        <v>55</v>
      </c>
      <c r="S1774" s="57">
        <v>45</v>
      </c>
      <c r="T1774" s="57">
        <v>60</v>
      </c>
      <c r="U1774" s="57">
        <v>231</v>
      </c>
    </row>
    <row r="1775" spans="1:21" x14ac:dyDescent="0.2">
      <c r="A1775" s="266" t="s">
        <v>172</v>
      </c>
      <c r="B1775" s="267" t="s">
        <v>172</v>
      </c>
      <c r="C1775" s="268" t="s">
        <v>172</v>
      </c>
      <c r="D1775" s="99" t="s">
        <v>87</v>
      </c>
      <c r="E1775" s="54">
        <v>5000184847</v>
      </c>
      <c r="F1775" s="56">
        <v>24</v>
      </c>
      <c r="G1775" s="54" t="s">
        <v>26</v>
      </c>
      <c r="H1775" s="54" t="s">
        <v>84</v>
      </c>
      <c r="I1775" s="54">
        <v>10</v>
      </c>
      <c r="J1775" s="57">
        <v>840</v>
      </c>
      <c r="K1775" s="57">
        <v>860</v>
      </c>
      <c r="L1775" s="57">
        <v>940</v>
      </c>
      <c r="M1775" s="57">
        <v>780</v>
      </c>
      <c r="N1775" s="57">
        <v>710</v>
      </c>
      <c r="O1775" s="57">
        <v>680</v>
      </c>
      <c r="P1775" s="57">
        <v>600</v>
      </c>
      <c r="Q1775" s="57">
        <v>630</v>
      </c>
      <c r="R1775" s="57">
        <v>810</v>
      </c>
      <c r="S1775" s="57">
        <v>820</v>
      </c>
      <c r="T1775" s="57">
        <v>1000</v>
      </c>
      <c r="U1775" s="57">
        <v>1060</v>
      </c>
    </row>
    <row r="1776" spans="1:21" x14ac:dyDescent="0.2">
      <c r="A1776" s="266" t="s">
        <v>172</v>
      </c>
      <c r="B1776" s="267" t="s">
        <v>172</v>
      </c>
      <c r="C1776" s="268" t="s">
        <v>172</v>
      </c>
      <c r="D1776" s="99" t="s">
        <v>87</v>
      </c>
      <c r="E1776" s="54">
        <v>5000438942</v>
      </c>
      <c r="F1776" s="56">
        <v>24</v>
      </c>
      <c r="G1776" s="54" t="s">
        <v>26</v>
      </c>
      <c r="H1776" s="54" t="s">
        <v>84</v>
      </c>
      <c r="I1776" s="54">
        <v>10</v>
      </c>
      <c r="J1776" s="57">
        <v>620</v>
      </c>
      <c r="K1776" s="57">
        <v>680</v>
      </c>
      <c r="L1776" s="57">
        <v>560</v>
      </c>
      <c r="M1776" s="57">
        <v>500</v>
      </c>
      <c r="N1776" s="57">
        <v>280</v>
      </c>
      <c r="O1776" s="57">
        <v>608.75</v>
      </c>
      <c r="P1776" s="57">
        <v>341.25</v>
      </c>
      <c r="Q1776" s="57">
        <v>400</v>
      </c>
      <c r="R1776" s="57">
        <v>450</v>
      </c>
      <c r="S1776" s="57">
        <v>470</v>
      </c>
      <c r="T1776" s="57">
        <v>530</v>
      </c>
      <c r="U1776" s="57">
        <v>731.82</v>
      </c>
    </row>
    <row r="1777" spans="1:21" x14ac:dyDescent="0.2">
      <c r="A1777" s="266" t="s">
        <v>172</v>
      </c>
      <c r="B1777" s="267" t="s">
        <v>172</v>
      </c>
      <c r="C1777" s="268" t="s">
        <v>172</v>
      </c>
      <c r="D1777" s="99" t="s">
        <v>87</v>
      </c>
      <c r="E1777" s="54">
        <v>5000483199</v>
      </c>
      <c r="F1777" s="56">
        <v>24</v>
      </c>
      <c r="G1777" s="54" t="s">
        <v>26</v>
      </c>
      <c r="H1777" s="54" t="s">
        <v>84</v>
      </c>
      <c r="I1777" s="54">
        <v>10</v>
      </c>
      <c r="J1777" s="57">
        <v>410</v>
      </c>
      <c r="K1777" s="57">
        <v>330</v>
      </c>
      <c r="L1777" s="57">
        <v>310</v>
      </c>
      <c r="M1777" s="57">
        <v>290</v>
      </c>
      <c r="N1777" s="57">
        <v>280</v>
      </c>
      <c r="O1777" s="57">
        <v>220</v>
      </c>
      <c r="P1777" s="57">
        <v>220</v>
      </c>
      <c r="Q1777" s="57">
        <v>210</v>
      </c>
      <c r="R1777" s="57">
        <v>270</v>
      </c>
      <c r="S1777" s="57">
        <v>320</v>
      </c>
      <c r="T1777" s="57">
        <v>380</v>
      </c>
      <c r="U1777" s="57">
        <v>470</v>
      </c>
    </row>
    <row r="1778" spans="1:21" x14ac:dyDescent="0.2">
      <c r="A1778" s="266" t="s">
        <v>172</v>
      </c>
      <c r="B1778" s="267" t="s">
        <v>172</v>
      </c>
      <c r="C1778" s="268" t="s">
        <v>172</v>
      </c>
      <c r="D1778" s="99" t="s">
        <v>87</v>
      </c>
      <c r="E1778" s="54">
        <v>5000674524</v>
      </c>
      <c r="F1778" s="56">
        <v>24</v>
      </c>
      <c r="G1778" s="54" t="s">
        <v>19</v>
      </c>
      <c r="H1778" s="54" t="s">
        <v>84</v>
      </c>
      <c r="I1778" s="54">
        <v>10</v>
      </c>
      <c r="J1778" s="57">
        <v>507</v>
      </c>
      <c r="K1778" s="57">
        <v>493</v>
      </c>
      <c r="L1778" s="57">
        <v>512</v>
      </c>
      <c r="M1778" s="57">
        <v>484</v>
      </c>
      <c r="N1778" s="57">
        <v>643.125</v>
      </c>
      <c r="O1778" s="57">
        <v>466.875</v>
      </c>
      <c r="P1778" s="57">
        <v>529</v>
      </c>
      <c r="Q1778" s="57">
        <v>512</v>
      </c>
      <c r="R1778" s="57">
        <v>581</v>
      </c>
      <c r="S1778" s="57">
        <v>510</v>
      </c>
      <c r="T1778" s="57">
        <v>559</v>
      </c>
      <c r="U1778" s="57">
        <v>528</v>
      </c>
    </row>
    <row r="1779" spans="1:21" x14ac:dyDescent="0.2">
      <c r="A1779" s="266" t="s">
        <v>172</v>
      </c>
      <c r="B1779" s="267" t="s">
        <v>172</v>
      </c>
      <c r="C1779" s="268" t="s">
        <v>172</v>
      </c>
      <c r="D1779" s="99" t="s">
        <v>87</v>
      </c>
      <c r="E1779" s="54">
        <v>5001234033</v>
      </c>
      <c r="F1779" s="56">
        <v>24</v>
      </c>
      <c r="G1779" s="54" t="s">
        <v>26</v>
      </c>
      <c r="H1779" s="54" t="s">
        <v>84</v>
      </c>
      <c r="I1779" s="54">
        <v>10</v>
      </c>
      <c r="J1779" s="57">
        <v>1716.7739999999999</v>
      </c>
      <c r="K1779" s="57">
        <v>1911.5630000000001</v>
      </c>
      <c r="L1779" s="57">
        <v>4684.1440000000002</v>
      </c>
      <c r="M1779" s="57">
        <v>1469</v>
      </c>
      <c r="N1779" s="57">
        <v>1558</v>
      </c>
      <c r="O1779" s="57">
        <v>1587</v>
      </c>
      <c r="P1779" s="57">
        <v>1206</v>
      </c>
      <c r="Q1779" s="57">
        <v>1169</v>
      </c>
      <c r="R1779" s="57">
        <v>1449</v>
      </c>
      <c r="S1779" s="57">
        <v>196.55199999999999</v>
      </c>
      <c r="T1779" s="57">
        <v>2156.4479999999999</v>
      </c>
      <c r="U1779" s="57">
        <v>1389</v>
      </c>
    </row>
    <row r="1780" spans="1:21" x14ac:dyDescent="0.2">
      <c r="A1780" s="266" t="s">
        <v>172</v>
      </c>
      <c r="B1780" s="267" t="s">
        <v>172</v>
      </c>
      <c r="C1780" s="268" t="s">
        <v>172</v>
      </c>
      <c r="D1780" s="99" t="s">
        <v>87</v>
      </c>
      <c r="E1780" s="54">
        <v>5001370704</v>
      </c>
      <c r="F1780" s="56">
        <v>24</v>
      </c>
      <c r="G1780" s="54" t="s">
        <v>26</v>
      </c>
      <c r="H1780" s="54" t="s">
        <v>84</v>
      </c>
      <c r="I1780" s="54">
        <v>10</v>
      </c>
      <c r="J1780" s="57">
        <v>730</v>
      </c>
      <c r="K1780" s="57">
        <v>660</v>
      </c>
      <c r="L1780" s="57">
        <v>640</v>
      </c>
      <c r="M1780" s="57">
        <v>620</v>
      </c>
      <c r="N1780" s="57">
        <v>560</v>
      </c>
      <c r="O1780" s="57">
        <v>530</v>
      </c>
      <c r="P1780" s="57">
        <v>530</v>
      </c>
      <c r="Q1780" s="57">
        <v>490</v>
      </c>
      <c r="R1780" s="57">
        <v>640</v>
      </c>
      <c r="S1780" s="57">
        <v>640</v>
      </c>
      <c r="T1780" s="57">
        <v>690</v>
      </c>
      <c r="U1780" s="57">
        <v>760</v>
      </c>
    </row>
    <row r="1781" spans="1:21" x14ac:dyDescent="0.2">
      <c r="A1781" s="266" t="s">
        <v>172</v>
      </c>
      <c r="B1781" s="267" t="s">
        <v>172</v>
      </c>
      <c r="C1781" s="268" t="s">
        <v>172</v>
      </c>
      <c r="D1781" s="99" t="s">
        <v>87</v>
      </c>
      <c r="E1781" s="54">
        <v>5001536017</v>
      </c>
      <c r="F1781" s="56">
        <v>24</v>
      </c>
      <c r="G1781" s="54" t="s">
        <v>26</v>
      </c>
      <c r="H1781" s="54" t="s">
        <v>84</v>
      </c>
      <c r="I1781" s="54">
        <v>10</v>
      </c>
      <c r="J1781" s="57">
        <v>2960</v>
      </c>
      <c r="K1781" s="57">
        <v>2830</v>
      </c>
      <c r="L1781" s="57">
        <v>2730</v>
      </c>
      <c r="M1781" s="57">
        <v>2080</v>
      </c>
      <c r="N1781" s="57">
        <v>2120</v>
      </c>
      <c r="O1781" s="57">
        <v>1970</v>
      </c>
      <c r="P1781" s="57">
        <v>900</v>
      </c>
      <c r="Q1781" s="57">
        <v>650</v>
      </c>
      <c r="R1781" s="57">
        <v>670</v>
      </c>
      <c r="S1781" s="57">
        <v>950</v>
      </c>
      <c r="T1781" s="57">
        <v>1340</v>
      </c>
      <c r="U1781" s="57">
        <v>1760</v>
      </c>
    </row>
    <row r="1782" spans="1:21" x14ac:dyDescent="0.2">
      <c r="A1782" s="266" t="s">
        <v>172</v>
      </c>
      <c r="B1782" s="267" t="s">
        <v>172</v>
      </c>
      <c r="C1782" s="268" t="s">
        <v>172</v>
      </c>
      <c r="D1782" s="99" t="s">
        <v>87</v>
      </c>
      <c r="E1782" s="54">
        <v>5001822015</v>
      </c>
      <c r="F1782" s="56">
        <v>24</v>
      </c>
      <c r="G1782" s="54" t="s">
        <v>26</v>
      </c>
      <c r="H1782" s="54" t="s">
        <v>84</v>
      </c>
      <c r="I1782" s="54">
        <v>10</v>
      </c>
      <c r="J1782" s="57"/>
      <c r="K1782" s="57"/>
      <c r="L1782" s="57">
        <v>160</v>
      </c>
      <c r="M1782" s="57"/>
      <c r="N1782" s="57"/>
      <c r="O1782" s="57"/>
      <c r="P1782" s="57"/>
      <c r="Q1782" s="57"/>
      <c r="R1782" s="57"/>
      <c r="S1782" s="57"/>
      <c r="T1782" s="57"/>
      <c r="U1782" s="57"/>
    </row>
    <row r="1783" spans="1:21" x14ac:dyDescent="0.2">
      <c r="A1783" s="266" t="s">
        <v>172</v>
      </c>
      <c r="B1783" s="267" t="s">
        <v>172</v>
      </c>
      <c r="C1783" s="268" t="s">
        <v>172</v>
      </c>
      <c r="D1783" s="99" t="s">
        <v>87</v>
      </c>
      <c r="E1783" s="54">
        <v>5001959857</v>
      </c>
      <c r="F1783" s="56">
        <v>24</v>
      </c>
      <c r="G1783" s="54" t="s">
        <v>26</v>
      </c>
      <c r="H1783" s="54" t="s">
        <v>84</v>
      </c>
      <c r="I1783" s="54">
        <v>10</v>
      </c>
      <c r="J1783" s="57">
        <v>2180</v>
      </c>
      <c r="K1783" s="57">
        <v>2420</v>
      </c>
      <c r="L1783" s="57">
        <v>1960</v>
      </c>
      <c r="M1783" s="57">
        <v>1730</v>
      </c>
      <c r="N1783" s="57">
        <v>1560</v>
      </c>
      <c r="O1783" s="57">
        <v>1480</v>
      </c>
      <c r="P1783" s="57">
        <v>1210</v>
      </c>
      <c r="Q1783" s="57">
        <v>1300</v>
      </c>
      <c r="R1783" s="57">
        <v>1610</v>
      </c>
      <c r="S1783" s="57">
        <v>1720</v>
      </c>
      <c r="T1783" s="57">
        <v>1270</v>
      </c>
      <c r="U1783" s="57">
        <v>1390</v>
      </c>
    </row>
    <row r="1784" spans="1:21" x14ac:dyDescent="0.2">
      <c r="A1784" s="266" t="s">
        <v>172</v>
      </c>
      <c r="B1784" s="267" t="s">
        <v>172</v>
      </c>
      <c r="C1784" s="268" t="s">
        <v>172</v>
      </c>
      <c r="D1784" s="99" t="s">
        <v>87</v>
      </c>
      <c r="E1784" s="54">
        <v>5002011972</v>
      </c>
      <c r="F1784" s="56">
        <v>24</v>
      </c>
      <c r="G1784" s="54" t="s">
        <v>26</v>
      </c>
      <c r="H1784" s="54" t="s">
        <v>84</v>
      </c>
      <c r="I1784" s="54">
        <v>10</v>
      </c>
      <c r="J1784" s="57">
        <v>2291</v>
      </c>
      <c r="K1784" s="57">
        <v>2100</v>
      </c>
      <c r="L1784" s="57">
        <v>1911</v>
      </c>
      <c r="M1784" s="57">
        <v>1790</v>
      </c>
      <c r="N1784" s="57">
        <v>1482</v>
      </c>
      <c r="O1784" s="57">
        <v>1258</v>
      </c>
      <c r="P1784" s="57">
        <v>1171</v>
      </c>
      <c r="Q1784" s="57">
        <v>1130</v>
      </c>
      <c r="R1784" s="57">
        <v>1361</v>
      </c>
      <c r="S1784" s="57">
        <v>1679</v>
      </c>
      <c r="T1784" s="57">
        <v>1798</v>
      </c>
      <c r="U1784" s="57">
        <v>2192</v>
      </c>
    </row>
    <row r="1785" spans="1:21" x14ac:dyDescent="0.2">
      <c r="A1785" s="266" t="s">
        <v>172</v>
      </c>
      <c r="B1785" s="267" t="s">
        <v>172</v>
      </c>
      <c r="C1785" s="268" t="s">
        <v>172</v>
      </c>
      <c r="D1785" s="99" t="s">
        <v>87</v>
      </c>
      <c r="E1785" s="54">
        <v>5002086402</v>
      </c>
      <c r="F1785" s="56">
        <v>24</v>
      </c>
      <c r="G1785" s="54" t="s">
        <v>26</v>
      </c>
      <c r="H1785" s="54" t="s">
        <v>84</v>
      </c>
      <c r="I1785" s="54">
        <v>10</v>
      </c>
      <c r="J1785" s="57">
        <v>504.03</v>
      </c>
      <c r="K1785" s="57">
        <v>540.30999999999995</v>
      </c>
      <c r="L1785" s="57">
        <v>429.69</v>
      </c>
      <c r="M1785" s="57">
        <v>382.76</v>
      </c>
      <c r="N1785" s="57">
        <v>217.24</v>
      </c>
      <c r="O1785" s="57">
        <v>260</v>
      </c>
      <c r="P1785" s="57">
        <v>220</v>
      </c>
      <c r="Q1785" s="57">
        <v>210</v>
      </c>
      <c r="R1785" s="57">
        <v>350</v>
      </c>
      <c r="S1785" s="57">
        <v>370</v>
      </c>
      <c r="T1785" s="57">
        <v>440</v>
      </c>
      <c r="U1785" s="57">
        <v>480</v>
      </c>
    </row>
    <row r="1786" spans="1:21" x14ac:dyDescent="0.2">
      <c r="A1786" s="266" t="s">
        <v>172</v>
      </c>
      <c r="B1786" s="267" t="s">
        <v>172</v>
      </c>
      <c r="C1786" s="268" t="s">
        <v>172</v>
      </c>
      <c r="D1786" s="99" t="s">
        <v>87</v>
      </c>
      <c r="E1786" s="54">
        <v>5002086403</v>
      </c>
      <c r="F1786" s="56">
        <v>24</v>
      </c>
      <c r="G1786" s="54" t="s">
        <v>26</v>
      </c>
      <c r="H1786" s="54" t="s">
        <v>84</v>
      </c>
      <c r="I1786" s="54">
        <v>10</v>
      </c>
      <c r="J1786" s="57">
        <v>650</v>
      </c>
      <c r="K1786" s="57">
        <v>590</v>
      </c>
      <c r="L1786" s="57">
        <v>580</v>
      </c>
      <c r="M1786" s="57">
        <v>460</v>
      </c>
      <c r="N1786" s="57">
        <v>380</v>
      </c>
      <c r="O1786" s="57">
        <v>330</v>
      </c>
      <c r="P1786" s="57">
        <v>260</v>
      </c>
      <c r="Q1786" s="57">
        <v>313.43</v>
      </c>
      <c r="R1786" s="57">
        <v>366.36</v>
      </c>
      <c r="S1786" s="57">
        <v>430.21</v>
      </c>
      <c r="T1786" s="57">
        <v>590</v>
      </c>
      <c r="U1786" s="57">
        <v>650</v>
      </c>
    </row>
    <row r="1788" spans="1:21" x14ac:dyDescent="0.2">
      <c r="A1788" s="4" t="s">
        <v>51</v>
      </c>
      <c r="B1788" s="4"/>
    </row>
    <row r="1790" spans="1:21" ht="15" x14ac:dyDescent="0.25">
      <c r="A1790" s="258" t="s">
        <v>171</v>
      </c>
      <c r="B1790" s="259"/>
      <c r="C1790" s="259"/>
      <c r="D1790" s="259"/>
      <c r="E1790" s="259"/>
      <c r="F1790" s="259"/>
      <c r="G1790" s="259"/>
      <c r="H1790" s="259"/>
      <c r="I1790" s="259"/>
      <c r="J1790" s="260"/>
      <c r="K1790" s="260"/>
      <c r="L1790" s="260"/>
      <c r="M1790" s="260"/>
      <c r="N1790" s="260"/>
      <c r="O1790" s="260"/>
      <c r="P1790" s="260"/>
      <c r="Q1790" s="260"/>
      <c r="R1790" s="260"/>
      <c r="S1790" s="260"/>
      <c r="T1790" s="260"/>
      <c r="U1790" s="260"/>
    </row>
  </sheetData>
  <autoFilter ref="A1:U1786"/>
  <mergeCells count="1">
    <mergeCell ref="A1790:U1790"/>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7BFD8C94FE3274E869E7C72AECE0E1B" ma:contentTypeVersion="20" ma:contentTypeDescription="" ma:contentTypeScope="" ma:versionID="dc6bcc163205780238ebef62dcc615d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2022-12-01T08:00:00+00:00</OpenedDate>
    <SignificantOrder xmlns="dc463f71-b30c-4ab2-9473-d307f9d35888">false</SignificantOrder>
    <Date1 xmlns="dc463f71-b30c-4ab2-9473-d307f9d35888">2022-12-01T08:00:00+00:00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220890</DocketNumber>
    <DelegatedOrder xmlns="dc463f71-b30c-4ab2-9473-d307f9d35888">false</DelegatedOrder>
  </documentManagement>
</p:properties>
</file>

<file path=customXml/itemProps1.xml><?xml version="1.0" encoding="utf-8"?>
<ds:datastoreItem xmlns:ds="http://schemas.openxmlformats.org/officeDocument/2006/customXml" ds:itemID="{1021238A-B3F2-4746-A738-25E6E0061850}">
  <ds:schemaRefs>
    <ds:schemaRef ds:uri="http://schemas.microsoft.com/PowerBIAddIn"/>
  </ds:schemaRefs>
</ds:datastoreItem>
</file>

<file path=customXml/itemProps2.xml><?xml version="1.0" encoding="utf-8"?>
<ds:datastoreItem xmlns:ds="http://schemas.openxmlformats.org/officeDocument/2006/customXml" ds:itemID="{57BB279A-D0C2-4060-9497-39C6403B0CEC}"/>
</file>

<file path=customXml/itemProps3.xml><?xml version="1.0" encoding="utf-8"?>
<ds:datastoreItem xmlns:ds="http://schemas.openxmlformats.org/officeDocument/2006/customXml" ds:itemID="{9AD5B7CC-2974-4676-A325-8A98EAB8847A}"/>
</file>

<file path=customXml/itemProps4.xml><?xml version="1.0" encoding="utf-8"?>
<ds:datastoreItem xmlns:ds="http://schemas.openxmlformats.org/officeDocument/2006/customXml" ds:itemID="{8476BC4E-200F-4235-ACE2-D1A321397CFC}"/>
</file>

<file path=customXml/itemProps5.xml><?xml version="1.0" encoding="utf-8"?>
<ds:datastoreItem xmlns:ds="http://schemas.openxmlformats.org/officeDocument/2006/customXml" ds:itemID="{B149F775-5E98-44D4-9163-2FF4650414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REDACTED</vt:lpstr>
      <vt:lpstr>SCH 139 Rate Calculation</vt:lpstr>
      <vt:lpstr>Workpapers--&gt;</vt:lpstr>
      <vt:lpstr>Green Direct Ratio</vt:lpstr>
      <vt:lpstr>PCA Summary- Detailed</vt:lpstr>
      <vt:lpstr>2021 Billed Phase 1 kWh</vt:lpstr>
      <vt:lpstr>2021 Billed Phase 2 kWh</vt:lpstr>
      <vt:lpstr>Schedule 139 Tariff Rates</vt:lpstr>
      <vt:lpstr>Phase 1-2021 Load (R)</vt:lpstr>
      <vt:lpstr>Phase 2-2021 Load (R)</vt:lpstr>
      <vt:lpstr>'PCA Summary- Detailed'!Print_Area</vt:lpstr>
      <vt:lpstr>'Phase 1-2021 Load (R)'!Query2</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Free, Susan</dc:creator>
  <cp:lastModifiedBy>Traore, Lori</cp:lastModifiedBy>
  <cp:lastPrinted>2022-03-28T19:25:22Z</cp:lastPrinted>
  <dcterms:created xsi:type="dcterms:W3CDTF">2021-04-16T00:25:27Z</dcterms:created>
  <dcterms:modified xsi:type="dcterms:W3CDTF">2022-12-01T23:42:53Z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0x0101006E56B4D1795A2E4DB2F0B01679ED314A00B7BFD8C94FE3274E869E7C72AECE0E1B</vt:lpwstr>
  </property>
  <property fmtid="{D5CDD505-2E9C-101B-9397-08002B2CF9AE}" pid="3" name="_docset_NoMedatataSyncRequired">
    <vt:lpwstr>False</vt:lpwstr>
  </property>
  <property fmtid="{D5CDD505-2E9C-101B-9397-08002B2CF9AE}" pid="4" name="IsEFSEC">
    <vt:bool>false</vt:bool>
  </property>
</Properties>
</file>