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gulatory_Affairs\Accounting - Regulatory\Earnings Test &amp; CBR Models\2020\FINAL\FILING\Washington\"/>
    </mc:Choice>
  </mc:AlternateContent>
  <xr:revisionPtr revIDLastSave="0" documentId="13_ncr:1_{94A21779-B86F-4E82-A127-B8F4FFBD9B41}" xr6:coauthVersionLast="36" xr6:coauthVersionMax="36" xr10:uidLastSave="{00000000-0000-0000-0000-000000000000}"/>
  <bookViews>
    <workbookView xWindow="0" yWindow="0" windowWidth="25200" windowHeight="10035" xr2:uid="{00000000-000D-0000-FFFF-FFFF00000000}"/>
  </bookViews>
  <sheets>
    <sheet name="Income Statement" sheetId="1" r:id="rId1"/>
  </sheets>
  <definedNames>
    <definedName name="_xlnm.Print_Titles" localSheetId="0">'Income Statement'!$1:$7</definedName>
  </definedNames>
  <calcPr calcId="191029"/>
</workbook>
</file>

<file path=xl/calcChain.xml><?xml version="1.0" encoding="utf-8"?>
<calcChain xmlns="http://schemas.openxmlformats.org/spreadsheetml/2006/main">
  <c r="E17" i="1" l="1"/>
  <c r="D17" i="1"/>
  <c r="C17" i="1"/>
  <c r="B17" i="1"/>
  <c r="E546" i="1" l="1"/>
  <c r="E544" i="1"/>
  <c r="E485" i="1"/>
  <c r="E421" i="1"/>
  <c r="E75" i="1"/>
  <c r="E59" i="1"/>
  <c r="E53" i="1"/>
  <c r="E52" i="1"/>
  <c r="E37" i="1"/>
  <c r="E34" i="1"/>
  <c r="E29" i="1"/>
  <c r="E19" i="1"/>
  <c r="D543" i="1"/>
  <c r="E543" i="1" s="1"/>
  <c r="D542" i="1"/>
  <c r="E542" i="1" s="1"/>
  <c r="D541" i="1"/>
  <c r="E541" i="1" s="1"/>
  <c r="D540" i="1"/>
  <c r="E540" i="1" s="1"/>
  <c r="D539" i="1"/>
  <c r="E539" i="1" s="1"/>
  <c r="D537" i="1"/>
  <c r="E537" i="1" s="1"/>
  <c r="D536" i="1"/>
  <c r="E536" i="1" s="1"/>
  <c r="D535" i="1"/>
  <c r="E535" i="1" s="1"/>
  <c r="D534" i="1"/>
  <c r="E534" i="1" s="1"/>
  <c r="D532" i="1"/>
  <c r="E532" i="1" s="1"/>
  <c r="D531" i="1"/>
  <c r="E531" i="1" s="1"/>
  <c r="D530" i="1"/>
  <c r="E530" i="1" s="1"/>
  <c r="D529" i="1"/>
  <c r="E529" i="1" s="1"/>
  <c r="D528" i="1"/>
  <c r="E528" i="1" s="1"/>
  <c r="D527" i="1"/>
  <c r="E527" i="1" s="1"/>
  <c r="D526" i="1"/>
  <c r="E526" i="1" s="1"/>
  <c r="D525" i="1"/>
  <c r="E525" i="1" s="1"/>
  <c r="D524" i="1"/>
  <c r="E524" i="1" s="1"/>
  <c r="D522" i="1"/>
  <c r="E522" i="1" s="1"/>
  <c r="D521" i="1"/>
  <c r="E521" i="1" s="1"/>
  <c r="D520" i="1"/>
  <c r="E520" i="1" s="1"/>
  <c r="D517" i="1"/>
  <c r="E517" i="1" s="1"/>
  <c r="D516" i="1"/>
  <c r="E516" i="1" s="1"/>
  <c r="D515" i="1"/>
  <c r="E515" i="1" s="1"/>
  <c r="D514" i="1"/>
  <c r="E514" i="1" s="1"/>
  <c r="D513" i="1"/>
  <c r="E513" i="1" s="1"/>
  <c r="D512" i="1"/>
  <c r="E512" i="1" s="1"/>
  <c r="D511" i="1"/>
  <c r="E511" i="1" s="1"/>
  <c r="D510" i="1"/>
  <c r="E510" i="1" s="1"/>
  <c r="D509" i="1"/>
  <c r="E509" i="1" s="1"/>
  <c r="D508" i="1"/>
  <c r="E508" i="1" s="1"/>
  <c r="D507" i="1"/>
  <c r="E507" i="1" s="1"/>
  <c r="D506" i="1"/>
  <c r="E506" i="1" s="1"/>
  <c r="D505" i="1"/>
  <c r="E505" i="1" s="1"/>
  <c r="D504" i="1"/>
  <c r="E504" i="1" s="1"/>
  <c r="D503" i="1"/>
  <c r="E503" i="1" s="1"/>
  <c r="D502" i="1"/>
  <c r="E502" i="1" s="1"/>
  <c r="D501" i="1"/>
  <c r="E501" i="1" s="1"/>
  <c r="D500" i="1"/>
  <c r="E500" i="1" s="1"/>
  <c r="D499" i="1"/>
  <c r="E499" i="1" s="1"/>
  <c r="D498" i="1"/>
  <c r="E498" i="1" s="1"/>
  <c r="D497" i="1"/>
  <c r="E497" i="1" s="1"/>
  <c r="D496" i="1"/>
  <c r="E496" i="1" s="1"/>
  <c r="D495" i="1"/>
  <c r="E495" i="1" s="1"/>
  <c r="D494" i="1"/>
  <c r="E494" i="1" s="1"/>
  <c r="D493" i="1"/>
  <c r="E493" i="1" s="1"/>
  <c r="D492" i="1"/>
  <c r="E492" i="1" s="1"/>
  <c r="D491" i="1"/>
  <c r="E491" i="1" s="1"/>
  <c r="D490" i="1"/>
  <c r="E490" i="1" s="1"/>
  <c r="D489" i="1"/>
  <c r="E489" i="1" s="1"/>
  <c r="D488" i="1"/>
  <c r="E488" i="1" s="1"/>
  <c r="D487" i="1"/>
  <c r="E487" i="1" s="1"/>
  <c r="D486" i="1"/>
  <c r="E486" i="1" s="1"/>
  <c r="D485" i="1"/>
  <c r="D484" i="1"/>
  <c r="E484" i="1" s="1"/>
  <c r="D483" i="1"/>
  <c r="E483" i="1" s="1"/>
  <c r="D482" i="1"/>
  <c r="E482" i="1" s="1"/>
  <c r="D481" i="1"/>
  <c r="E481" i="1" s="1"/>
  <c r="D480" i="1"/>
  <c r="E480" i="1" s="1"/>
  <c r="D479" i="1"/>
  <c r="E479" i="1" s="1"/>
  <c r="D478" i="1"/>
  <c r="E478" i="1" s="1"/>
  <c r="D477" i="1"/>
  <c r="E477" i="1" s="1"/>
  <c r="D476" i="1"/>
  <c r="E476" i="1" s="1"/>
  <c r="D475" i="1"/>
  <c r="E475" i="1" s="1"/>
  <c r="D474" i="1"/>
  <c r="E474" i="1" s="1"/>
  <c r="D473" i="1"/>
  <c r="E473" i="1" s="1"/>
  <c r="D472" i="1"/>
  <c r="E472" i="1" s="1"/>
  <c r="D471" i="1"/>
  <c r="E471" i="1" s="1"/>
  <c r="D470" i="1"/>
  <c r="E470" i="1" s="1"/>
  <c r="D469" i="1"/>
  <c r="E469" i="1" s="1"/>
  <c r="D468" i="1"/>
  <c r="E468" i="1" s="1"/>
  <c r="D467" i="1"/>
  <c r="E467" i="1" s="1"/>
  <c r="D466" i="1"/>
  <c r="E466" i="1" s="1"/>
  <c r="D465" i="1"/>
  <c r="E465" i="1" s="1"/>
  <c r="D464" i="1"/>
  <c r="E464" i="1" s="1"/>
  <c r="D463" i="1"/>
  <c r="E463" i="1" s="1"/>
  <c r="D462" i="1"/>
  <c r="E462" i="1" s="1"/>
  <c r="D461" i="1"/>
  <c r="E461" i="1" s="1"/>
  <c r="D460" i="1"/>
  <c r="E460" i="1" s="1"/>
  <c r="D459" i="1"/>
  <c r="E459" i="1" s="1"/>
  <c r="D458" i="1"/>
  <c r="E458" i="1" s="1"/>
  <c r="D457" i="1"/>
  <c r="E457" i="1" s="1"/>
  <c r="D456" i="1"/>
  <c r="E456" i="1" s="1"/>
  <c r="D455" i="1"/>
  <c r="E455" i="1" s="1"/>
  <c r="D454" i="1"/>
  <c r="E454" i="1" s="1"/>
  <c r="D453" i="1"/>
  <c r="E453" i="1" s="1"/>
  <c r="D452" i="1"/>
  <c r="E452" i="1" s="1"/>
  <c r="D451" i="1"/>
  <c r="E451" i="1" s="1"/>
  <c r="D450" i="1"/>
  <c r="E450" i="1" s="1"/>
  <c r="D449" i="1"/>
  <c r="E449" i="1" s="1"/>
  <c r="D448" i="1"/>
  <c r="E448" i="1" s="1"/>
  <c r="D447" i="1"/>
  <c r="E447" i="1" s="1"/>
  <c r="D446" i="1"/>
  <c r="E446" i="1" s="1"/>
  <c r="D445" i="1"/>
  <c r="E445" i="1" s="1"/>
  <c r="D444" i="1"/>
  <c r="E444" i="1" s="1"/>
  <c r="D443" i="1"/>
  <c r="E443" i="1" s="1"/>
  <c r="D442" i="1"/>
  <c r="E442" i="1" s="1"/>
  <c r="D441" i="1"/>
  <c r="E441" i="1" s="1"/>
  <c r="D440" i="1"/>
  <c r="E440" i="1" s="1"/>
  <c r="D439" i="1"/>
  <c r="E439" i="1" s="1"/>
  <c r="D438" i="1"/>
  <c r="E438" i="1" s="1"/>
  <c r="D437" i="1"/>
  <c r="E437" i="1" s="1"/>
  <c r="D436" i="1"/>
  <c r="E436" i="1" s="1"/>
  <c r="D435" i="1"/>
  <c r="E435" i="1" s="1"/>
  <c r="D434" i="1"/>
  <c r="E434" i="1" s="1"/>
  <c r="D433" i="1"/>
  <c r="E433" i="1" s="1"/>
  <c r="D432" i="1"/>
  <c r="E432" i="1" s="1"/>
  <c r="D431" i="1"/>
  <c r="E431" i="1" s="1"/>
  <c r="D430" i="1"/>
  <c r="E430" i="1" s="1"/>
  <c r="D429" i="1"/>
  <c r="E429" i="1" s="1"/>
  <c r="D428" i="1"/>
  <c r="E428" i="1" s="1"/>
  <c r="D427" i="1"/>
  <c r="E427" i="1" s="1"/>
  <c r="D426" i="1"/>
  <c r="E426" i="1" s="1"/>
  <c r="D425" i="1"/>
  <c r="E425" i="1" s="1"/>
  <c r="D424" i="1"/>
  <c r="E424" i="1" s="1"/>
  <c r="D423" i="1"/>
  <c r="E423" i="1" s="1"/>
  <c r="D422" i="1"/>
  <c r="E422" i="1" s="1"/>
  <c r="D421" i="1"/>
  <c r="D420" i="1"/>
  <c r="E420" i="1" s="1"/>
  <c r="D419" i="1"/>
  <c r="E419" i="1" s="1"/>
  <c r="D418" i="1"/>
  <c r="E418" i="1" s="1"/>
  <c r="D417" i="1"/>
  <c r="E417" i="1" s="1"/>
  <c r="D416" i="1"/>
  <c r="E416" i="1" s="1"/>
  <c r="D415" i="1"/>
  <c r="E415" i="1" s="1"/>
  <c r="D414" i="1"/>
  <c r="E414" i="1" s="1"/>
  <c r="D413" i="1"/>
  <c r="E413" i="1" s="1"/>
  <c r="D412" i="1"/>
  <c r="E412" i="1" s="1"/>
  <c r="D411" i="1"/>
  <c r="E411" i="1" s="1"/>
  <c r="D410" i="1"/>
  <c r="E410" i="1" s="1"/>
  <c r="D409" i="1"/>
  <c r="E409" i="1" s="1"/>
  <c r="D408" i="1"/>
  <c r="E408" i="1" s="1"/>
  <c r="D407" i="1"/>
  <c r="E407" i="1" s="1"/>
  <c r="D406" i="1"/>
  <c r="E406" i="1" s="1"/>
  <c r="D405" i="1"/>
  <c r="E405" i="1" s="1"/>
  <c r="D404" i="1"/>
  <c r="E404" i="1" s="1"/>
  <c r="D403" i="1"/>
  <c r="E403" i="1" s="1"/>
  <c r="D402" i="1"/>
  <c r="E402" i="1" s="1"/>
  <c r="D401" i="1"/>
  <c r="E401" i="1" s="1"/>
  <c r="D400" i="1"/>
  <c r="E400" i="1" s="1"/>
  <c r="D399" i="1"/>
  <c r="E399" i="1" s="1"/>
  <c r="D398" i="1"/>
  <c r="E398" i="1" s="1"/>
  <c r="D397" i="1"/>
  <c r="E397" i="1" s="1"/>
  <c r="D396" i="1"/>
  <c r="E396" i="1" s="1"/>
  <c r="D395" i="1"/>
  <c r="E395" i="1" s="1"/>
  <c r="D394" i="1"/>
  <c r="E394" i="1" s="1"/>
  <c r="D393" i="1"/>
  <c r="E393" i="1" s="1"/>
  <c r="D392" i="1"/>
  <c r="E392" i="1" s="1"/>
  <c r="D391" i="1"/>
  <c r="E391" i="1" s="1"/>
  <c r="D390" i="1"/>
  <c r="E390" i="1" s="1"/>
  <c r="D389" i="1"/>
  <c r="E389" i="1" s="1"/>
  <c r="D388" i="1"/>
  <c r="E388" i="1" s="1"/>
  <c r="D387" i="1"/>
  <c r="E387" i="1" s="1"/>
  <c r="D386" i="1"/>
  <c r="E386" i="1" s="1"/>
  <c r="D385" i="1"/>
  <c r="E385" i="1" s="1"/>
  <c r="D384" i="1"/>
  <c r="E384" i="1" s="1"/>
  <c r="D383" i="1"/>
  <c r="E383" i="1" s="1"/>
  <c r="D382" i="1"/>
  <c r="E382" i="1" s="1"/>
  <c r="D381" i="1"/>
  <c r="E381" i="1" s="1"/>
  <c r="D380" i="1"/>
  <c r="E380" i="1" s="1"/>
  <c r="D379" i="1"/>
  <c r="E379" i="1" s="1"/>
  <c r="D378" i="1"/>
  <c r="E378" i="1" s="1"/>
  <c r="D377" i="1"/>
  <c r="E377" i="1" s="1"/>
  <c r="D376" i="1"/>
  <c r="E376" i="1" s="1"/>
  <c r="D375" i="1"/>
  <c r="E375" i="1" s="1"/>
  <c r="D374" i="1"/>
  <c r="E374" i="1" s="1"/>
  <c r="D373" i="1"/>
  <c r="E373" i="1" s="1"/>
  <c r="D372" i="1"/>
  <c r="E372" i="1" s="1"/>
  <c r="D371" i="1"/>
  <c r="E371" i="1" s="1"/>
  <c r="D370" i="1"/>
  <c r="E370" i="1" s="1"/>
  <c r="D369" i="1"/>
  <c r="E369" i="1" s="1"/>
  <c r="D368" i="1"/>
  <c r="E368" i="1" s="1"/>
  <c r="D367" i="1"/>
  <c r="E367" i="1" s="1"/>
  <c r="D366" i="1"/>
  <c r="E366" i="1" s="1"/>
  <c r="D365" i="1"/>
  <c r="E365" i="1" s="1"/>
  <c r="D364" i="1"/>
  <c r="E364" i="1" s="1"/>
  <c r="D363" i="1"/>
  <c r="E363" i="1" s="1"/>
  <c r="D362" i="1"/>
  <c r="E362" i="1" s="1"/>
  <c r="D361" i="1"/>
  <c r="E361" i="1" s="1"/>
  <c r="D360" i="1"/>
  <c r="E360" i="1" s="1"/>
  <c r="D359" i="1"/>
  <c r="E359" i="1" s="1"/>
  <c r="D358" i="1"/>
  <c r="E358" i="1" s="1"/>
  <c r="D357" i="1"/>
  <c r="E357" i="1" s="1"/>
  <c r="D356" i="1"/>
  <c r="E356" i="1" s="1"/>
  <c r="D355" i="1"/>
  <c r="E355" i="1" s="1"/>
  <c r="D354" i="1"/>
  <c r="E354" i="1" s="1"/>
  <c r="D353" i="1"/>
  <c r="E353" i="1" s="1"/>
  <c r="D352" i="1"/>
  <c r="E352" i="1" s="1"/>
  <c r="D351" i="1"/>
  <c r="E351" i="1" s="1"/>
  <c r="D350" i="1"/>
  <c r="E350" i="1" s="1"/>
  <c r="D349" i="1"/>
  <c r="E349" i="1" s="1"/>
  <c r="D348" i="1"/>
  <c r="E348" i="1" s="1"/>
  <c r="D347" i="1"/>
  <c r="E347" i="1" s="1"/>
  <c r="D346" i="1"/>
  <c r="E346" i="1" s="1"/>
  <c r="D345" i="1"/>
  <c r="E345" i="1" s="1"/>
  <c r="D344" i="1"/>
  <c r="E344" i="1" s="1"/>
  <c r="D343" i="1"/>
  <c r="E343" i="1" s="1"/>
  <c r="D342" i="1"/>
  <c r="E342" i="1" s="1"/>
  <c r="D341" i="1"/>
  <c r="E341" i="1" s="1"/>
  <c r="D340" i="1"/>
  <c r="E340" i="1" s="1"/>
  <c r="D339" i="1"/>
  <c r="E339" i="1" s="1"/>
  <c r="D338" i="1"/>
  <c r="E338" i="1" s="1"/>
  <c r="D337" i="1"/>
  <c r="E337" i="1" s="1"/>
  <c r="D336" i="1"/>
  <c r="E336" i="1" s="1"/>
  <c r="D335" i="1"/>
  <c r="E335" i="1" s="1"/>
  <c r="D334" i="1"/>
  <c r="E334" i="1" s="1"/>
  <c r="D333" i="1"/>
  <c r="E333" i="1" s="1"/>
  <c r="D332" i="1"/>
  <c r="E332" i="1" s="1"/>
  <c r="D331" i="1"/>
  <c r="E331" i="1" s="1"/>
  <c r="D330" i="1"/>
  <c r="E330" i="1" s="1"/>
  <c r="D329" i="1"/>
  <c r="E329" i="1" s="1"/>
  <c r="D328" i="1"/>
  <c r="E328" i="1" s="1"/>
  <c r="D327" i="1"/>
  <c r="E327" i="1" s="1"/>
  <c r="D326" i="1"/>
  <c r="E326" i="1" s="1"/>
  <c r="D325" i="1"/>
  <c r="E325" i="1" s="1"/>
  <c r="D324" i="1"/>
  <c r="E324" i="1" s="1"/>
  <c r="D323" i="1"/>
  <c r="E323" i="1" s="1"/>
  <c r="D322" i="1"/>
  <c r="E322" i="1" s="1"/>
  <c r="D321" i="1"/>
  <c r="E321" i="1" s="1"/>
  <c r="D320" i="1"/>
  <c r="E320" i="1" s="1"/>
  <c r="D319" i="1"/>
  <c r="E319" i="1" s="1"/>
  <c r="D318" i="1"/>
  <c r="E318" i="1" s="1"/>
  <c r="D317" i="1"/>
  <c r="E317" i="1" s="1"/>
  <c r="D316" i="1"/>
  <c r="E316" i="1" s="1"/>
  <c r="D315" i="1"/>
  <c r="E315" i="1" s="1"/>
  <c r="D314" i="1"/>
  <c r="E314" i="1" s="1"/>
  <c r="D313" i="1"/>
  <c r="E313" i="1" s="1"/>
  <c r="D312" i="1"/>
  <c r="E312" i="1" s="1"/>
  <c r="D311" i="1"/>
  <c r="E311" i="1" s="1"/>
  <c r="D310" i="1"/>
  <c r="E310" i="1" s="1"/>
  <c r="D309" i="1"/>
  <c r="E309" i="1" s="1"/>
  <c r="D308" i="1"/>
  <c r="E308" i="1" s="1"/>
  <c r="D307" i="1"/>
  <c r="E307" i="1" s="1"/>
  <c r="D306" i="1"/>
  <c r="E306" i="1" s="1"/>
  <c r="D305" i="1"/>
  <c r="E305" i="1" s="1"/>
  <c r="D304" i="1"/>
  <c r="E304" i="1" s="1"/>
  <c r="D303" i="1"/>
  <c r="E303" i="1" s="1"/>
  <c r="D302" i="1"/>
  <c r="E302" i="1" s="1"/>
  <c r="D301" i="1"/>
  <c r="E301" i="1" s="1"/>
  <c r="D300" i="1"/>
  <c r="E300" i="1" s="1"/>
  <c r="D299" i="1"/>
  <c r="E299" i="1" s="1"/>
  <c r="D298" i="1"/>
  <c r="E298" i="1" s="1"/>
  <c r="D297" i="1"/>
  <c r="E297" i="1" s="1"/>
  <c r="D296" i="1"/>
  <c r="E296" i="1" s="1"/>
  <c r="D295" i="1"/>
  <c r="E295" i="1" s="1"/>
  <c r="D294" i="1"/>
  <c r="E294" i="1" s="1"/>
  <c r="D293" i="1"/>
  <c r="E293" i="1" s="1"/>
  <c r="D292" i="1"/>
  <c r="E292" i="1" s="1"/>
  <c r="D291" i="1"/>
  <c r="E291" i="1" s="1"/>
  <c r="D290" i="1"/>
  <c r="E290" i="1" s="1"/>
  <c r="D289" i="1"/>
  <c r="E289" i="1" s="1"/>
  <c r="D288" i="1"/>
  <c r="E288" i="1" s="1"/>
  <c r="D287" i="1"/>
  <c r="E287" i="1" s="1"/>
  <c r="D286" i="1"/>
  <c r="E286" i="1" s="1"/>
  <c r="D285" i="1"/>
  <c r="E285" i="1" s="1"/>
  <c r="D284" i="1"/>
  <c r="E284" i="1" s="1"/>
  <c r="D283" i="1"/>
  <c r="E283" i="1" s="1"/>
  <c r="D282" i="1"/>
  <c r="E282" i="1" s="1"/>
  <c r="D281" i="1"/>
  <c r="E281" i="1" s="1"/>
  <c r="D280" i="1"/>
  <c r="E280" i="1" s="1"/>
  <c r="D279" i="1"/>
  <c r="E279" i="1" s="1"/>
  <c r="D278" i="1"/>
  <c r="E278" i="1" s="1"/>
  <c r="D277" i="1"/>
  <c r="E277" i="1" s="1"/>
  <c r="D276" i="1"/>
  <c r="E276" i="1" s="1"/>
  <c r="D275" i="1"/>
  <c r="E275" i="1" s="1"/>
  <c r="D274" i="1"/>
  <c r="E274" i="1" s="1"/>
  <c r="D273" i="1"/>
  <c r="E273" i="1" s="1"/>
  <c r="D272" i="1"/>
  <c r="E272" i="1" s="1"/>
  <c r="D271" i="1"/>
  <c r="E271" i="1" s="1"/>
  <c r="D270" i="1"/>
  <c r="E270" i="1" s="1"/>
  <c r="D269" i="1"/>
  <c r="E269" i="1" s="1"/>
  <c r="D268" i="1"/>
  <c r="E268" i="1" s="1"/>
  <c r="D267" i="1"/>
  <c r="E267" i="1" s="1"/>
  <c r="D266" i="1"/>
  <c r="E266" i="1" s="1"/>
  <c r="D265" i="1"/>
  <c r="E265" i="1" s="1"/>
  <c r="D264" i="1"/>
  <c r="E264" i="1" s="1"/>
  <c r="D263" i="1"/>
  <c r="E263" i="1" s="1"/>
  <c r="D262" i="1"/>
  <c r="E262" i="1" s="1"/>
  <c r="D261" i="1"/>
  <c r="E261" i="1" s="1"/>
  <c r="D260" i="1"/>
  <c r="E260" i="1" s="1"/>
  <c r="D259" i="1"/>
  <c r="E259" i="1" s="1"/>
  <c r="D258" i="1"/>
  <c r="E258" i="1" s="1"/>
  <c r="D257" i="1"/>
  <c r="E257" i="1" s="1"/>
  <c r="D256" i="1"/>
  <c r="E256" i="1" s="1"/>
  <c r="D255" i="1"/>
  <c r="E255" i="1" s="1"/>
  <c r="D254" i="1"/>
  <c r="E254" i="1" s="1"/>
  <c r="D253" i="1"/>
  <c r="E253" i="1" s="1"/>
  <c r="D252" i="1"/>
  <c r="E252" i="1" s="1"/>
  <c r="D251" i="1"/>
  <c r="E251" i="1" s="1"/>
  <c r="D250" i="1"/>
  <c r="E250" i="1" s="1"/>
  <c r="D249" i="1"/>
  <c r="E249" i="1" s="1"/>
  <c r="D248" i="1"/>
  <c r="E248" i="1" s="1"/>
  <c r="D247" i="1"/>
  <c r="E247" i="1" s="1"/>
  <c r="D246" i="1"/>
  <c r="E246" i="1" s="1"/>
  <c r="D245" i="1"/>
  <c r="E245" i="1" s="1"/>
  <c r="D244" i="1"/>
  <c r="E244" i="1" s="1"/>
  <c r="D243" i="1"/>
  <c r="E243" i="1" s="1"/>
  <c r="D242" i="1"/>
  <c r="E242" i="1" s="1"/>
  <c r="D241" i="1"/>
  <c r="E241" i="1" s="1"/>
  <c r="D240" i="1"/>
  <c r="E240" i="1" s="1"/>
  <c r="D239" i="1"/>
  <c r="E239" i="1" s="1"/>
  <c r="D238" i="1"/>
  <c r="E238" i="1" s="1"/>
  <c r="D237" i="1"/>
  <c r="E237" i="1" s="1"/>
  <c r="D236" i="1"/>
  <c r="E236" i="1" s="1"/>
  <c r="D235" i="1"/>
  <c r="E235" i="1" s="1"/>
  <c r="D234" i="1"/>
  <c r="E234" i="1" s="1"/>
  <c r="D233" i="1"/>
  <c r="E233" i="1" s="1"/>
  <c r="D232" i="1"/>
  <c r="E232" i="1" s="1"/>
  <c r="D231" i="1"/>
  <c r="E231" i="1" s="1"/>
  <c r="D230" i="1"/>
  <c r="E230" i="1" s="1"/>
  <c r="D229" i="1"/>
  <c r="E229" i="1" s="1"/>
  <c r="D228" i="1"/>
  <c r="E228" i="1" s="1"/>
  <c r="D227" i="1"/>
  <c r="E227" i="1" s="1"/>
  <c r="D226" i="1"/>
  <c r="E226" i="1" s="1"/>
  <c r="D225" i="1"/>
  <c r="E225" i="1" s="1"/>
  <c r="D224" i="1"/>
  <c r="E224" i="1" s="1"/>
  <c r="D223" i="1"/>
  <c r="E223" i="1" s="1"/>
  <c r="D222" i="1"/>
  <c r="E222" i="1" s="1"/>
  <c r="D221" i="1"/>
  <c r="E221" i="1" s="1"/>
  <c r="D220" i="1"/>
  <c r="E220" i="1" s="1"/>
  <c r="D219" i="1"/>
  <c r="E219" i="1" s="1"/>
  <c r="D218" i="1"/>
  <c r="E218" i="1" s="1"/>
  <c r="D217" i="1"/>
  <c r="E217" i="1" s="1"/>
  <c r="D216" i="1"/>
  <c r="E216" i="1" s="1"/>
  <c r="D215" i="1"/>
  <c r="E215" i="1" s="1"/>
  <c r="D214" i="1"/>
  <c r="E214" i="1" s="1"/>
  <c r="D213" i="1"/>
  <c r="E213" i="1" s="1"/>
  <c r="D212" i="1"/>
  <c r="E212" i="1" s="1"/>
  <c r="D211" i="1"/>
  <c r="E211" i="1" s="1"/>
  <c r="D210" i="1"/>
  <c r="E210" i="1" s="1"/>
  <c r="D209" i="1"/>
  <c r="E209" i="1" s="1"/>
  <c r="D208" i="1"/>
  <c r="E208" i="1" s="1"/>
  <c r="D207" i="1"/>
  <c r="E207" i="1" s="1"/>
  <c r="D206" i="1"/>
  <c r="E206" i="1" s="1"/>
  <c r="D205" i="1"/>
  <c r="E205" i="1" s="1"/>
  <c r="D204" i="1"/>
  <c r="E204" i="1" s="1"/>
  <c r="D203" i="1"/>
  <c r="E203" i="1" s="1"/>
  <c r="D202" i="1"/>
  <c r="E202" i="1" s="1"/>
  <c r="D201" i="1"/>
  <c r="E201" i="1" s="1"/>
  <c r="D200" i="1"/>
  <c r="E200" i="1" s="1"/>
  <c r="D199" i="1"/>
  <c r="E199" i="1" s="1"/>
  <c r="D198" i="1"/>
  <c r="E198" i="1" s="1"/>
  <c r="D197" i="1"/>
  <c r="E197" i="1" s="1"/>
  <c r="D196" i="1"/>
  <c r="E196" i="1" s="1"/>
  <c r="D195" i="1"/>
  <c r="E195" i="1" s="1"/>
  <c r="D194" i="1"/>
  <c r="E194" i="1" s="1"/>
  <c r="D193" i="1"/>
  <c r="E193" i="1" s="1"/>
  <c r="D192" i="1"/>
  <c r="E192" i="1" s="1"/>
  <c r="D191" i="1"/>
  <c r="E191" i="1" s="1"/>
  <c r="D190" i="1"/>
  <c r="E190" i="1" s="1"/>
  <c r="D189" i="1"/>
  <c r="E189" i="1" s="1"/>
  <c r="D188" i="1"/>
  <c r="E188" i="1" s="1"/>
  <c r="D187" i="1"/>
  <c r="E187" i="1" s="1"/>
  <c r="D186" i="1"/>
  <c r="E186" i="1" s="1"/>
  <c r="D185" i="1"/>
  <c r="E185" i="1" s="1"/>
  <c r="D184" i="1"/>
  <c r="E184" i="1" s="1"/>
  <c r="D183" i="1"/>
  <c r="E183" i="1" s="1"/>
  <c r="D182" i="1"/>
  <c r="E182" i="1" s="1"/>
  <c r="D181" i="1"/>
  <c r="E181" i="1" s="1"/>
  <c r="D180" i="1"/>
  <c r="E180" i="1" s="1"/>
  <c r="D179" i="1"/>
  <c r="E179" i="1" s="1"/>
  <c r="D178" i="1"/>
  <c r="E178" i="1" s="1"/>
  <c r="D177" i="1"/>
  <c r="E177" i="1" s="1"/>
  <c r="D176" i="1"/>
  <c r="E176" i="1" s="1"/>
  <c r="D175" i="1"/>
  <c r="E175" i="1" s="1"/>
  <c r="D174" i="1"/>
  <c r="E174" i="1" s="1"/>
  <c r="D173" i="1"/>
  <c r="E173" i="1" s="1"/>
  <c r="D172" i="1"/>
  <c r="E172" i="1" s="1"/>
  <c r="D171" i="1"/>
  <c r="E171" i="1" s="1"/>
  <c r="D170" i="1"/>
  <c r="E170" i="1" s="1"/>
  <c r="D169" i="1"/>
  <c r="E169" i="1" s="1"/>
  <c r="D168" i="1"/>
  <c r="E168" i="1" s="1"/>
  <c r="D167" i="1"/>
  <c r="E167" i="1" s="1"/>
  <c r="D166" i="1"/>
  <c r="E166" i="1" s="1"/>
  <c r="D165" i="1"/>
  <c r="E165" i="1" s="1"/>
  <c r="D164" i="1"/>
  <c r="E164" i="1" s="1"/>
  <c r="D163" i="1"/>
  <c r="E163" i="1" s="1"/>
  <c r="D162" i="1"/>
  <c r="E162" i="1" s="1"/>
  <c r="D161" i="1"/>
  <c r="E161" i="1" s="1"/>
  <c r="D160" i="1"/>
  <c r="E160" i="1" s="1"/>
  <c r="D159" i="1"/>
  <c r="E159" i="1" s="1"/>
  <c r="D158" i="1"/>
  <c r="E158" i="1" s="1"/>
  <c r="D157" i="1"/>
  <c r="E157" i="1" s="1"/>
  <c r="D156" i="1"/>
  <c r="E156" i="1" s="1"/>
  <c r="D155" i="1"/>
  <c r="E155" i="1" s="1"/>
  <c r="D154" i="1"/>
  <c r="E154" i="1" s="1"/>
  <c r="D153" i="1"/>
  <c r="E153" i="1" s="1"/>
  <c r="D152" i="1"/>
  <c r="E152" i="1" s="1"/>
  <c r="D151" i="1"/>
  <c r="E151" i="1" s="1"/>
  <c r="D150" i="1"/>
  <c r="E150" i="1" s="1"/>
  <c r="D149" i="1"/>
  <c r="E149" i="1" s="1"/>
  <c r="D148" i="1"/>
  <c r="E148" i="1" s="1"/>
  <c r="D147" i="1"/>
  <c r="E147" i="1" s="1"/>
  <c r="D146" i="1"/>
  <c r="E146" i="1" s="1"/>
  <c r="D145" i="1"/>
  <c r="E145" i="1" s="1"/>
  <c r="D144" i="1"/>
  <c r="E144" i="1" s="1"/>
  <c r="D143" i="1"/>
  <c r="E143" i="1" s="1"/>
  <c r="D142" i="1"/>
  <c r="E142" i="1" s="1"/>
  <c r="D141" i="1"/>
  <c r="E141" i="1" s="1"/>
  <c r="D140" i="1"/>
  <c r="E140" i="1" s="1"/>
  <c r="D139" i="1"/>
  <c r="E139" i="1" s="1"/>
  <c r="D138" i="1"/>
  <c r="E138" i="1" s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E131" i="1" s="1"/>
  <c r="D130" i="1"/>
  <c r="E130" i="1" s="1"/>
  <c r="D129" i="1"/>
  <c r="E129" i="1" s="1"/>
  <c r="D128" i="1"/>
  <c r="E128" i="1" s="1"/>
  <c r="D127" i="1"/>
  <c r="E127" i="1" s="1"/>
  <c r="D126" i="1"/>
  <c r="E126" i="1" s="1"/>
  <c r="D125" i="1"/>
  <c r="E125" i="1" s="1"/>
  <c r="D124" i="1"/>
  <c r="E124" i="1" s="1"/>
  <c r="D123" i="1"/>
  <c r="E123" i="1" s="1"/>
  <c r="D122" i="1"/>
  <c r="E122" i="1" s="1"/>
  <c r="D121" i="1"/>
  <c r="E121" i="1" s="1"/>
  <c r="D120" i="1"/>
  <c r="E120" i="1" s="1"/>
  <c r="D119" i="1"/>
  <c r="E119" i="1" s="1"/>
  <c r="D118" i="1"/>
  <c r="E118" i="1" s="1"/>
  <c r="D115" i="1"/>
  <c r="E115" i="1" s="1"/>
  <c r="D114" i="1"/>
  <c r="E114" i="1" s="1"/>
  <c r="D113" i="1"/>
  <c r="E113" i="1" s="1"/>
  <c r="D112" i="1"/>
  <c r="E112" i="1" s="1"/>
  <c r="D111" i="1"/>
  <c r="E111" i="1" s="1"/>
  <c r="D110" i="1"/>
  <c r="E110" i="1" s="1"/>
  <c r="D109" i="1"/>
  <c r="E109" i="1" s="1"/>
  <c r="D108" i="1"/>
  <c r="E108" i="1" s="1"/>
  <c r="D107" i="1"/>
  <c r="E107" i="1" s="1"/>
  <c r="D106" i="1"/>
  <c r="E106" i="1" s="1"/>
  <c r="D105" i="1"/>
  <c r="E105" i="1" s="1"/>
  <c r="D104" i="1"/>
  <c r="E104" i="1" s="1"/>
  <c r="D103" i="1"/>
  <c r="E103" i="1" s="1"/>
  <c r="D102" i="1"/>
  <c r="E102" i="1" s="1"/>
  <c r="D101" i="1"/>
  <c r="E101" i="1" s="1"/>
  <c r="D100" i="1"/>
  <c r="E100" i="1" s="1"/>
  <c r="D99" i="1"/>
  <c r="E99" i="1" s="1"/>
  <c r="D98" i="1"/>
  <c r="E98" i="1" s="1"/>
  <c r="D97" i="1"/>
  <c r="E97" i="1" s="1"/>
  <c r="D96" i="1"/>
  <c r="E96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 s="1"/>
  <c r="D89" i="1"/>
  <c r="E89" i="1" s="1"/>
  <c r="D88" i="1"/>
  <c r="E88" i="1" s="1"/>
  <c r="D87" i="1"/>
  <c r="E87" i="1" s="1"/>
  <c r="D84" i="1"/>
  <c r="E84" i="1" s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D58" i="1"/>
  <c r="E58" i="1" s="1"/>
  <c r="D55" i="1"/>
  <c r="E55" i="1" s="1"/>
  <c r="D54" i="1"/>
  <c r="E54" i="1" s="1"/>
  <c r="D53" i="1"/>
  <c r="D52" i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D34" i="1"/>
  <c r="D33" i="1"/>
  <c r="E33" i="1" s="1"/>
  <c r="D32" i="1"/>
  <c r="E32" i="1" s="1"/>
  <c r="D31" i="1"/>
  <c r="E31" i="1" s="1"/>
  <c r="D30" i="1"/>
  <c r="E30" i="1" s="1"/>
  <c r="D29" i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B518" i="1"/>
  <c r="C518" i="1"/>
  <c r="C116" i="1"/>
  <c r="B116" i="1"/>
  <c r="D116" i="1" s="1"/>
  <c r="E116" i="1" s="1"/>
  <c r="C85" i="1"/>
  <c r="B85" i="1"/>
  <c r="C56" i="1"/>
  <c r="B56" i="1"/>
  <c r="C35" i="1"/>
  <c r="B35" i="1"/>
  <c r="C27" i="1"/>
  <c r="B27" i="1"/>
  <c r="D27" i="1" s="1"/>
  <c r="E27" i="1" s="1"/>
  <c r="D518" i="1" l="1"/>
  <c r="E518" i="1" s="1"/>
  <c r="D85" i="1"/>
  <c r="E85" i="1" s="1"/>
  <c r="D35" i="1"/>
  <c r="E35" i="1" s="1"/>
  <c r="D56" i="1"/>
  <c r="E56" i="1" s="1"/>
  <c r="B545" i="1"/>
  <c r="C545" i="1"/>
  <c r="C547" i="1" s="1"/>
  <c r="B547" i="1" l="1"/>
  <c r="D547" i="1" s="1"/>
  <c r="E547" i="1" s="1"/>
  <c r="D545" i="1"/>
  <c r="E545" i="1" s="1"/>
</calcChain>
</file>

<file path=xl/sharedStrings.xml><?xml version="1.0" encoding="utf-8"?>
<sst xmlns="http://schemas.openxmlformats.org/spreadsheetml/2006/main" count="551" uniqueCount="529">
  <si>
    <t>$</t>
  </si>
  <si>
    <t>GAS SALES - RES - FRANCHISE 2%</t>
  </si>
  <si>
    <t>GAS SALES - RES-GAS SALES</t>
  </si>
  <si>
    <t>GAS SALES - RES-WARM ADJUSTMENT</t>
  </si>
  <si>
    <t>GAS SALES - MULTI FAM - SCHEDULE 4</t>
  </si>
  <si>
    <t>GAS SALES - COML - Franchise 2%</t>
  </si>
  <si>
    <t>GAS SALES - IND - Franchise 2%</t>
  </si>
  <si>
    <t>GAS SALES - COML &amp; IND-GAS SALES</t>
  </si>
  <si>
    <t>GAS SALES - COML &amp; IND-WARM ADJUSTMENT</t>
  </si>
  <si>
    <t>Other Gas Revenues - Unbilled WARM Amort</t>
  </si>
  <si>
    <t>Other Gas Rev - Unbilled Decoup Amort</t>
  </si>
  <si>
    <t>OTHER GAS REVENUES-WARM ADJUSTMENT</t>
  </si>
  <si>
    <t>OTHER GAS REVENUES-P/M WARM ADJUSTMENT</t>
  </si>
  <si>
    <t>OTHER GAS REVENUES-UNBILLED REVS-BILLING</t>
  </si>
  <si>
    <t>OTHER GAS REVENUES-P/M UNBILLED REVS-BIL</t>
  </si>
  <si>
    <t>OTHER GAS REV-UNBILLED REV-FRANCHISE 2%</t>
  </si>
  <si>
    <t>OTHER GAS REVENUES-UNBILLED REVS-TEMP IN</t>
  </si>
  <si>
    <t>Gas Sales - TRANS - Franchise 2%</t>
  </si>
  <si>
    <t>REV-GAS STORAGE-N. MIST LEASE COMP BILL</t>
  </si>
  <si>
    <t>REV-GAS STORAGE-N. MIST NON-L COMP BILL</t>
  </si>
  <si>
    <t>REV-GAS STORAGE-N. MIST LEASE COMP UNBLL</t>
  </si>
  <si>
    <t>REV-GAS STORAGE-N. MIST NON-L COMP UNBLL</t>
  </si>
  <si>
    <t>TRANSPORTATION REVENUES-TRANSPORTATION R</t>
  </si>
  <si>
    <t>OTHER GAS REVENUES-Tax reform deferral</t>
  </si>
  <si>
    <t>OTHER GAS REVENUES-WARM DEFERRALS</t>
  </si>
  <si>
    <t>OTHER GAS REVENUES-WARM AMORTIZATION</t>
  </si>
  <si>
    <t>OTHER GAS REVENUES-INTERVENER FUND AMORT</t>
  </si>
  <si>
    <t>Residual Amortization</t>
  </si>
  <si>
    <t>OTHER GAS REVENUES-INST STRG O&amp;M EXPENSE</t>
  </si>
  <si>
    <t>EARNINGS TEST ADJUSTMENT</t>
  </si>
  <si>
    <t>OTHER GAS REVENUES-COOS BAY AMORTIZATION</t>
  </si>
  <si>
    <t>OTHER GAS REVENUES-DECOUPLING DEFERRAL</t>
  </si>
  <si>
    <t>OTHER GAS REVENUES-DECOUPLING AMORTIZATI</t>
  </si>
  <si>
    <t>OTHER GAS REVENUES-DSM - AMORTIZATION</t>
  </si>
  <si>
    <t>OTHER GAS REVENUES-OREGON AMOR</t>
  </si>
  <si>
    <t>OTHER GAS REV - ALBANY PROP GAIN - AMORT</t>
  </si>
  <si>
    <t>OTHER GAS REVENUES-WA GREAT</t>
  </si>
  <si>
    <t>OTHER GAS REVENUES-WA ENG EFF ACT COSTS</t>
  </si>
  <si>
    <t>OTHER GAS REVENUES-WA ENG EFF TRUE UP</t>
  </si>
  <si>
    <t>Gasco Cost of Service Reserve</t>
  </si>
  <si>
    <t>OTHER GAS REV-OR REV REQ TRUE-UP</t>
  </si>
  <si>
    <t>GRC REVENUE INCREASE</t>
  </si>
  <si>
    <t>MISC NON-OPER INC- N. Mist Budget Placeh</t>
  </si>
  <si>
    <t>FORFEITED DISCOUNTS-LATE PAYMENT CHARGE</t>
  </si>
  <si>
    <t>MISC SERV REV- Scheduled CNG Main Rev</t>
  </si>
  <si>
    <t>MISC SERV REV- Unscheduled CNG Main Rev</t>
  </si>
  <si>
    <t>MISC SERVICE REVENUES-AUTOMATED PAYMENT</t>
  </si>
  <si>
    <t>MISC SERVICE REVENUES-FIELD COLLECTION C</t>
  </si>
  <si>
    <t>MISC SERVICE REVENUES-GAS DIVERSIONS</t>
  </si>
  <si>
    <t>MISC SERVICE REVENUES-RECONN CHG-CR-AFTE</t>
  </si>
  <si>
    <t>MISC SERVICE REVENUES-RECONN CHG-CR-DURI</t>
  </si>
  <si>
    <t>MISC SERVICE REVENUES-RECONN CHG-SEAS-AF</t>
  </si>
  <si>
    <t>MISC SERVICE REVENUES-RECONN CHG-SEAS-DU</t>
  </si>
  <si>
    <t>MISC SERVICE REVENUES-DELINQ RECONN FEE</t>
  </si>
  <si>
    <t>MISC SERVICE REVENUES-SEAS RECONN FEE</t>
  </si>
  <si>
    <t>MISC SERVICE REVENUES-RETURNED CHECK CHA</t>
  </si>
  <si>
    <t>MISC SERVICE REVENUES-SUMMARY BILL SVCS</t>
  </si>
  <si>
    <t>RENT FROM GAS PROP - Schedule H CNG Reve</t>
  </si>
  <si>
    <t>RENT FROM GAS PROPERTY-RENT - UTILITY PR</t>
  </si>
  <si>
    <t>RENT FROM GAS PROP-RENT INC - ST. HONORE</t>
  </si>
  <si>
    <t>OTHER GAS REVENUES-METER RENTALS</t>
  </si>
  <si>
    <t>OTHER GAS REVENUES-CNG METER RENTALS</t>
  </si>
  <si>
    <t>OTHER GAS REV-LNG SALES &amp; OTHER MISC REV</t>
  </si>
  <si>
    <t>OTHER GAS REVENUES-MULTIPLE CALL OUT FEE</t>
  </si>
  <si>
    <t>OTHER GAS REVENUES-PRIORITY SCHEDULING F</t>
  </si>
  <si>
    <t>OTHER GAS REVENUES-CURTAILMENT UNAUTH TA</t>
  </si>
  <si>
    <t>OTHER GAS REVENUES-HQ PARKING NWN</t>
  </si>
  <si>
    <t>Non-AMR Install/Remove Charge</t>
  </si>
  <si>
    <t>Non-AMR Read Charge</t>
  </si>
  <si>
    <t>GAS FIELD LINE PURCHASE-FLD LINE PUR-MIS</t>
  </si>
  <si>
    <t>GAS RESERVES ACTIVITY</t>
  </si>
  <si>
    <t>GAS CITY GATE PURCHASE-DEC-NOV DEMAND EQ</t>
  </si>
  <si>
    <t>GAS CITY GATE PURCHASE-DEM CHG EQ-NPC TR</t>
  </si>
  <si>
    <t>GAS CITY GATE PURCHASE-DEMAND CAPACITY R</t>
  </si>
  <si>
    <t>GAS CITY GATE PURCHASE-DEMAND CHG EQUALI</t>
  </si>
  <si>
    <t>GAS CITY GATE PURCHASE-SYS SUP-DEMAND CH</t>
  </si>
  <si>
    <t>GAS CITY GATE PURCHASE-SYS SUP-IMBAL PUR</t>
  </si>
  <si>
    <t>GAS CITY GATE PURCHASE-SYS SUP-L.T. CONT</t>
  </si>
  <si>
    <t>GAS CITY GATE PURCHASE-WACOG EQUALIZATIO</t>
  </si>
  <si>
    <t>OTHER GAS PURCHASE-AMORT GAS COSTS-ORE</t>
  </si>
  <si>
    <t>OTHER GAS PURCHASE-AMORT GAS COSTS-WA</t>
  </si>
  <si>
    <t>OTHER GAS PURCHASE-ORE DEMAND DEF COST</t>
  </si>
  <si>
    <t>OTHER GAS PURCHASE-ORE DEMAND DEF VOL</t>
  </si>
  <si>
    <t>OTHER GAS PURCHASE-OR Wkg Gas Inv Carry</t>
  </si>
  <si>
    <t>OTHER GAS PURCHASE-ORE WACOG DEF</t>
  </si>
  <si>
    <t>OTHER GAS PURCHASE-WA DEMAND DEF</t>
  </si>
  <si>
    <t>OTHER GAS PURCHASE-WA WACOG DEF</t>
  </si>
  <si>
    <t>GAS WITHDRAWN FROM STORAGE-FUEL USE - CH</t>
  </si>
  <si>
    <t>GAS WITHDRAWN FROM STORAGE-GAS DELVD JP</t>
  </si>
  <si>
    <t>GAS WITHDRAWN FROM STORAGE-GAS DELVD MIS</t>
  </si>
  <si>
    <t>GAS WITHDRAWN FROM STORAGE-GAS WDRAWN JP</t>
  </si>
  <si>
    <t>GAS WITHDRAWN FROM STORAGE-GAS WDRAWN MI</t>
  </si>
  <si>
    <t>Wdrawn from Strg - Mist ISS Fuel in Kind</t>
  </si>
  <si>
    <t>GAS WITHDRAWN FROM STORAGE-LNG DELVD NEW</t>
  </si>
  <si>
    <t>GAS WITHDRAWN FROM STORAGE-LNG DELVD POR</t>
  </si>
  <si>
    <t>GAS WITHDRAWN FROM STORAGE-LNG WDRAWN NE</t>
  </si>
  <si>
    <t>GAS WITHDRAWN FROM STORAGE-LNG WDRAWN PO</t>
  </si>
  <si>
    <t>GAS USED FOR UTILITY OP CO USE-CO USE OF</t>
  </si>
  <si>
    <t>EPB - SERP ESRIP Expense - Service Cost</t>
  </si>
  <si>
    <t>WELLS EXPENSE-WELL EXP-AL'S POOL</t>
  </si>
  <si>
    <t>WELLS EXPENSE-WELL EXP-BRUER</t>
  </si>
  <si>
    <t>WELLS EXPENSE-WELL EXP-BUSCH</t>
  </si>
  <si>
    <t>WELLS EXPENSE-WELL EXP-FLORA</t>
  </si>
  <si>
    <t>WELLS EXPENSE-WELL EXP-REICHHOLD</t>
  </si>
  <si>
    <t>WELLS EXPENSE-WELL EXP-SCHLICKER</t>
  </si>
  <si>
    <t>WELLS EXPENSE-WELL EXP-SOUTH CALVIN</t>
  </si>
  <si>
    <t>WELLS EXPENSE-WELL EXP-MEYERS</t>
  </si>
  <si>
    <t>WELLS EXPENSE - N. MIST</t>
  </si>
  <si>
    <t>COMPRESSOR STATION EXPENSE-COMPR STATION</t>
  </si>
  <si>
    <t>COMP STA OP EXP - N. MIST</t>
  </si>
  <si>
    <t>COMPRESSOR STATION FUEL-COMPR STATION 5</t>
  </si>
  <si>
    <t>MEASURE &amp; REGULATING EXP-MEASURING AND R</t>
  </si>
  <si>
    <t>MEAS &amp; REG EXP - N. MIST</t>
  </si>
  <si>
    <t>PURIFICATION EXPENSE-PURIFICATION EXP</t>
  </si>
  <si>
    <t>RESERVOIR MAINT-MAINTENANCE</t>
  </si>
  <si>
    <t>RESERVOIR MAINT EXP - N. MIST</t>
  </si>
  <si>
    <t>Storage Maint. Expense of Comp. Equp</t>
  </si>
  <si>
    <t>COMP STA MAINT EXP - N. MIST</t>
  </si>
  <si>
    <t>GAS STORAGE SUPER-SUPERVISION</t>
  </si>
  <si>
    <t>GAS STORAGE SUPER-LNG NEWPORT</t>
  </si>
  <si>
    <t>GAS STORAGE SUPER-LNG SUPERVISION NEWPOR</t>
  </si>
  <si>
    <t>LNG OPERATIONS-LNG GASCO</t>
  </si>
  <si>
    <t>LNG OPERATIONS-LNG NEWPORT</t>
  </si>
  <si>
    <t>LNG OPERATIONS-LNG SUPERVISION GASCO</t>
  </si>
  <si>
    <t>LNG OPERATIONS-LNG SUPERVISION NEWPORT</t>
  </si>
  <si>
    <t>LNG FUEL EXPENSE-CREDIT LIQUEF COSTS</t>
  </si>
  <si>
    <t>LNG MAINTENANCE-LNG GASCO</t>
  </si>
  <si>
    <t>LNG MAINTENANCE-LNG NEWPORT</t>
  </si>
  <si>
    <t>TRNSMSN MAIN OPERATION EXP-LEAKAGE INSPE</t>
  </si>
  <si>
    <t>TRNSMSN MAIN OPERATION EXP-GEOHAZARD INS</t>
  </si>
  <si>
    <t>TRNSMSN MAIN OPERATION EXP-GEOHAZARD REP</t>
  </si>
  <si>
    <t>TRNSMSN MAIN OPERATION EXP-TRAINING</t>
  </si>
  <si>
    <t>TRNSMSN MAIN OPERATION EXP-TRANS MAIN MA</t>
  </si>
  <si>
    <t>TRNSMSN MAIN OPERATION EXP-VEGETATION CO</t>
  </si>
  <si>
    <t>TRNSMSN MAIN OPERATION EXP-VALVE MAINTEN</t>
  </si>
  <si>
    <t>TRNSMSN MAIN MAINTENANCE EXP-MAINS - BRI</t>
  </si>
  <si>
    <t>TRNSMSN MAIN MAINTENANCE EXP-TRANS MAIN</t>
  </si>
  <si>
    <t>DO NOT USE</t>
  </si>
  <si>
    <t>TRANS. MAIN MAINT EXP - N. MIST</t>
  </si>
  <si>
    <t>TRNSMSN MAIN SUPERVISION EXP-SUPERVISION</t>
  </si>
  <si>
    <t>TRNSMSN MAIN SUPERVISION EXP-RELOCATION</t>
  </si>
  <si>
    <t>TRNSMSN MAIN SUPERVISION EXP-GAS ACQ &amp; P</t>
  </si>
  <si>
    <t>DISTRB MAIN &amp; SERVICE OP EXP-EMERGENCY O</t>
  </si>
  <si>
    <t>DISTRB MAIN &amp; SERVICE OP EXP-FIELD DATA</t>
  </si>
  <si>
    <t>DISTRB MAIN &amp; SERVICE OP EXP-FIELD METER</t>
  </si>
  <si>
    <t>DISTRB MAIN &amp; SERVICE OP EXP-LEAKAGE INS</t>
  </si>
  <si>
    <t>DISTRB MAIN &amp; SERVICE OP EXP-MAIN &amp; SRVC</t>
  </si>
  <si>
    <t>DISTRB MAIN &amp; SERVICE OP EXP-MAINS</t>
  </si>
  <si>
    <t>DISTRB MAIN &amp; SERVICE OP EXP-VALVE MAINT</t>
  </si>
  <si>
    <t>DISTRB MAIN &amp; SERVICE OP EXP-DEFAULT</t>
  </si>
  <si>
    <t>DISTRB MAIN &amp; SERVICE OP EXP-NON RECOVER</t>
  </si>
  <si>
    <t>DISTRB MAIN &amp; SERVICE OP EXP-STORES OH C</t>
  </si>
  <si>
    <t>DISTRB MSRE&amp; RGLTNG EXP-DIST REG INSPECT</t>
  </si>
  <si>
    <t>DISTRB MSRE&amp; RGLTNG EXP-REGULATOR OPERAT</t>
  </si>
  <si>
    <t>DISTRB MSRE&amp; RGLTNG EXP-TELEMETERING OPE</t>
  </si>
  <si>
    <t>DISTRB MSRE&amp; RGLTNG EXP-GAS QUALITY EQUI</t>
  </si>
  <si>
    <t>DISTRB MSRE &amp; RGLTNG EXP-CG-CITY GATE ME</t>
  </si>
  <si>
    <t>DISTRB MSRE &amp; RGLTNG EXP-CG-ODORANT TRAN</t>
  </si>
  <si>
    <t>DISTRB MSRE &amp; RGLTNG EXP-CG-ODORIZER OPE</t>
  </si>
  <si>
    <t>DISTRB MSRE &amp; RGLTNG EXP-CG-ODORIZING EQ</t>
  </si>
  <si>
    <t>DISTRB MSRE &amp; RGLTNG EXP-CG-ODOROMETER R</t>
  </si>
  <si>
    <t>DISTRB METER &amp; HOUSE RGLTR EXP-METER CHA</t>
  </si>
  <si>
    <t>DISTRB METER &amp; HOUSE RGLTR EXP-METER REM</t>
  </si>
  <si>
    <t>DISTRB METER &amp; HOUSE RGLTR EXP-METER REP</t>
  </si>
  <si>
    <t>DISTRB METER &amp; HOUSE RGLTR EXP-METER SET</t>
  </si>
  <si>
    <t>DISTRB METER &amp; HOUSE RGLTR EXP-METER TUR</t>
  </si>
  <si>
    <t>DISTRB METER &amp; HOUSE RGLTR EXP-MTR PRESS</t>
  </si>
  <si>
    <t>DISTRB METER &amp; HOUSE RGLTR EXP-SERVICING</t>
  </si>
  <si>
    <t>DISTRB METER &amp; HOUSE RGLTR EXP-SUPERVISI</t>
  </si>
  <si>
    <t>DISTRB METER &amp; HOUSE RGLTR EXP-INDUSTRIA</t>
  </si>
  <si>
    <t>CUSTOMER INSTALLATION EXPENSES-EMERGENCY</t>
  </si>
  <si>
    <t>CUSTOMER INSTALLATION EXPENSES-OFFICE ST</t>
  </si>
  <si>
    <t>CUSTOMER INSTALLATION EXPENSES-RESIDENTI</t>
  </si>
  <si>
    <t>CUSTOMER INSTALLATION EXPENSES-SERVICING</t>
  </si>
  <si>
    <t>CUSTOMER INSTALLATION EXPENSES-SUPERVISI</t>
  </si>
  <si>
    <t>CUSTOMER INSTALLATION EXPENSES-TRAINING</t>
  </si>
  <si>
    <t>CUSTOMER INSTALLATION EXPENSES-STORES OH</t>
  </si>
  <si>
    <t>OTHER DISTRIBUTION EXPENSES-COMPUTER SYS</t>
  </si>
  <si>
    <t>OTHER DISTRIB EXP - UNION/PSHIP MEETING</t>
  </si>
  <si>
    <t>OTHER DISTRIBUTION EXPENSES-MEETINGS</t>
  </si>
  <si>
    <t>OTHER DISTRIBUTION EXPENSES-MISC MEETING</t>
  </si>
  <si>
    <t>OTHER DISTRIBUTION EXPENSES-OFFICE STAFF</t>
  </si>
  <si>
    <t>OTHER DISTRIBUTION EXPENSES-OPERATOR QUA</t>
  </si>
  <si>
    <t>OTHER DISTRIBUTION EXPENSES-SAFETY MEETI</t>
  </si>
  <si>
    <t>OTHER DISTRIBUTION EXPENSES-TRAINING</t>
  </si>
  <si>
    <t>OTHER DISTRIBUTION EXPENSES-OFFICE TRAIN</t>
  </si>
  <si>
    <t>OTHER DISTRIBUTION EXPENSES-TRAVEL TIME</t>
  </si>
  <si>
    <t>DISTRB RENTS-RENTS</t>
  </si>
  <si>
    <t>DISTRB MAINTENANCE FIELD SUPPORT</t>
  </si>
  <si>
    <t>DISTRB MAINTENANCE SUPERVISION-MEETINGS</t>
  </si>
  <si>
    <t>DISTRB MAINTENANCE SUPERVISION-PIPLINE I</t>
  </si>
  <si>
    <t>DISTRB MAINTENANCE SUPERVISION-OFFICE ST</t>
  </si>
  <si>
    <t>DISTRB MAINTENANCE SUPERVISION-OPERATOR</t>
  </si>
  <si>
    <t>DISTRB MAINTENANCE SUPERVISION-PIPELINE</t>
  </si>
  <si>
    <t>DISTRB MAINTENANCE SUPERVISION-SUPERVISI</t>
  </si>
  <si>
    <t>DISTRB MAINTENANCE SUPERVISION-TRAINING</t>
  </si>
  <si>
    <t>DISTRB MAINTENANCE SUPERVISION-NON RECOV</t>
  </si>
  <si>
    <t>DISTRB MAINTENANCE OF MAINS-CATHODIC PRO</t>
  </si>
  <si>
    <t>DISTRB MAINTENANCE OF MAINS-DAMAGES TO M</t>
  </si>
  <si>
    <t>DISTRB MAINTENANCE OF MAINS-FINK STATION</t>
  </si>
  <si>
    <t>DISTRB MAINTENANCE OF MAINS-HP MAINS - L</t>
  </si>
  <si>
    <t>DISTRB MAINTENANCE OF MAINS-MAINS - BRID</t>
  </si>
  <si>
    <t>DISTRB MAINTENANCE OF MAINS-MAIN - HOUSE</t>
  </si>
  <si>
    <t>DISTRB MAINTENANCE OF MAINS-MAINS - OTHE</t>
  </si>
  <si>
    <t>DISTRB MAINTENANCE OF MAINS-PLATTING COR</t>
  </si>
  <si>
    <t>DISTRB MAINTENANCE OF MAINS-STREET CUT I</t>
  </si>
  <si>
    <t>DISTRB MAINTENANCE OF MAINS-STORES OH CL</t>
  </si>
  <si>
    <t>DISTRB MAINTENANCE OF MAINS-DAMAGE W/O W</t>
  </si>
  <si>
    <t>MAINT- MSRE REG STA EQUIP-GEN-DIST REG I</t>
  </si>
  <si>
    <t>MAINT- MSRE REG STA EQUIP-GEN-DIST REG P</t>
  </si>
  <si>
    <t>MAINT- MSRE REG STA EQUIP-GEN-DISTRICT R</t>
  </si>
  <si>
    <t>MAINT- MSRE REG STA EQUIP-GEN-OPERATOR Q</t>
  </si>
  <si>
    <t>MAINT- MSRE REG STA EQUIP-GEN-TELEMETERI</t>
  </si>
  <si>
    <t>MAINT- MSRE REG STA EQUIP-GEN-STORES OH</t>
  </si>
  <si>
    <t>MAINT- MSRE REG STA EQUIP-CG-ODORIZING E</t>
  </si>
  <si>
    <t>MAINT- MSRE REG STA EQUIP-CG-REG/GATE ST</t>
  </si>
  <si>
    <t>MAINT- SERVICES-CONSTRUCTION DEFECTS</t>
  </si>
  <si>
    <t>MAINT- SERVICES-FIELD SUPPORT / MISC</t>
  </si>
  <si>
    <t>MAINT- SERVICES-ODOR CALLS</t>
  </si>
  <si>
    <t>MAINT- SERVICES-SERVICE - HOUSEBOAT MAIN</t>
  </si>
  <si>
    <t>MAINT- SERVICES-SERVICE - LEAKAGE</t>
  </si>
  <si>
    <t>MAINT- SERVICES-SERVICE - OTHER</t>
  </si>
  <si>
    <t>MAINT- SERVICES-SVC RGLTR INSPECT</t>
  </si>
  <si>
    <t>MAINT- SERVICES-Guard Posts</t>
  </si>
  <si>
    <t>MAINT- MTRS AND HOUSE RGLTR-ELEC METER M</t>
  </si>
  <si>
    <t>MAINT- MTRS AND HOUSE RGLTR-FIELD METER</t>
  </si>
  <si>
    <t>MAINT- MTRS AND HOUSE RGLTR-MAINTENANCE</t>
  </si>
  <si>
    <t>MAINT- MTRS AND HOUSE RGLTR-METER FENCIN</t>
  </si>
  <si>
    <t>MAINT- MTRS AND HOUSE RGLTR-METER MAINT</t>
  </si>
  <si>
    <t>MAINT- MTRS AND HOUSE RGLTR-METER PAINTI</t>
  </si>
  <si>
    <t>MAINT- MTRS AND HOUSE RGLTR-METER PROBLE</t>
  </si>
  <si>
    <t>MAINT- MTRS AND HOUSE RGLTR-METER REPAIR</t>
  </si>
  <si>
    <t>MAINT- MTRS AND HOUSE RGLTR-METER REVISI</t>
  </si>
  <si>
    <t>MAINT- MTRS AND HOUSE RGLTR-METER SET MA</t>
  </si>
  <si>
    <t>MAINT- MTRS AND HOUSE RGLTR-MTR INS-ANNU</t>
  </si>
  <si>
    <t>MAINT- MTRS AND HOUSE RGLTR-MTR INST CAL</t>
  </si>
  <si>
    <t>MAINT- MTRS AND HOUSE RGLTR-REGUL REPAIR</t>
  </si>
  <si>
    <t>MAINT- MTRS AND HOUSE RGLTR-SERVICING EX</t>
  </si>
  <si>
    <t>MAINT- OTHR EQUIP - DISTRB-TOOL MAINT AN</t>
  </si>
  <si>
    <t>MAIN-OTHR EQUIP-Unscheduled CNG Main Bi</t>
  </si>
  <si>
    <t>MAINT- OTHR EQUIP - STORES OH CLEARING</t>
  </si>
  <si>
    <t>CUST ACCTS OP - SUPERVISION-SUPERVISION</t>
  </si>
  <si>
    <t>CUST ACCTS OP - METER READING-METER READ</t>
  </si>
  <si>
    <t>CUSTOMER RECORDS &amp; COLLECTIONS-BILLING G</t>
  </si>
  <si>
    <t>CUSTOMER RECORDS &amp; COLLECTIONS-CREDIT TU</t>
  </si>
  <si>
    <t>CUSTOMER RECORDS &amp; COLLECTIONS-EMERGENCY</t>
  </si>
  <si>
    <t>CUSTOMER RECORDS &amp; COLLECTIONS-OFFICE ST</t>
  </si>
  <si>
    <t>CUSTOMER RECORDS &amp; COLLECTIONS-SERVICING</t>
  </si>
  <si>
    <t>CUSTOMER RECORDS &amp; COLLECTIONS-GAS SVC-C</t>
  </si>
  <si>
    <t>UNCOLL SCHEDULE 4 BAD DEBT EXPENSE</t>
  </si>
  <si>
    <t>UNCOLLECTABLE ACCTS-UNCOLL ACCTS-RES</t>
  </si>
  <si>
    <t>UNCOLLECTABLE ACCTS-UNCOLL ACCTS-COML</t>
  </si>
  <si>
    <t>UNCOLLECTABLE ACCTS-UNCOLL ACCTS-IND</t>
  </si>
  <si>
    <t>SAP A/R BAD DEBT EXPENSE</t>
  </si>
  <si>
    <t>UNCOLLECTABLE ACCTS-WARM ADJUSTMENT</t>
  </si>
  <si>
    <t>UNCOLLECT ACCTS-HEALTHY ACCOUNT BILL CR</t>
  </si>
  <si>
    <t>UNCOLLECTABLE ACCTS-UNBILLED REVENUES</t>
  </si>
  <si>
    <t>CUSTOMER SERVICE SUPERVISION-OFFICE STAF</t>
  </si>
  <si>
    <t>CUSTOMER ASSISTANCE EXPENSE-CUST SATIS S</t>
  </si>
  <si>
    <t>CUSTOMER ASSISTANCE EXPENSE-OFFICE STAFF</t>
  </si>
  <si>
    <t>CUSTOMER ASSISTANCE EXPENSE-NON RECOVERA</t>
  </si>
  <si>
    <t>CUSTOMER ASSISTANCE EXPENSE-SM</t>
  </si>
  <si>
    <t>CUSTOMER ASSISTANCE EXPENSE-MAJ ENERGY S</t>
  </si>
  <si>
    <t>CUSTOMER ASSISTANCE EXPENSE-CANCELLED WO</t>
  </si>
  <si>
    <t>CUSTOMER ASSISTANCE EXPENSE-MARKET R &amp; D</t>
  </si>
  <si>
    <t>CUSTOMER ASSISTANCE EXPENSE-NEW CONST SE</t>
  </si>
  <si>
    <t>CUSTOMER ASSISTANCE EXP - PROGRAMS</t>
  </si>
  <si>
    <t>CUSTOMER ASSISTANCE EXPENSE-NEW CONSTRUC</t>
  </si>
  <si>
    <t>CUSTOMER ASSISTANCE EXPENSE-CONVERSION</t>
  </si>
  <si>
    <t>CUSTOMER ASSISTANCE EXPENSE-WX PGM ADMIN</t>
  </si>
  <si>
    <t>CUSTOMER ASSISTANCE EXPENSE-C.A.P. REBAT</t>
  </si>
  <si>
    <t>CUSTOMER ASSISTANCE EXPENSE-C.A.P. ADMIN</t>
  </si>
  <si>
    <t>CUSTOMER ASSISTANCE EXPENSE-HSR</t>
  </si>
  <si>
    <t>CUSTOMER ASSISTANCE EXPENSE-AUDIT &amp; INSP</t>
  </si>
  <si>
    <t>CUSTOMER ASSISTANCE EXPENSE-ES FURN PGM</t>
  </si>
  <si>
    <t>CUSTOMER ASSISTANCE EXPENSE-CONTRA ACCOU</t>
  </si>
  <si>
    <t>CUSTOMER ASSISTANCE EXPENSE-CUSTOMER ASS</t>
  </si>
  <si>
    <t>CUSTOMER ASSISTANCE EXPENSE-OLIEE VERIFI</t>
  </si>
  <si>
    <t>INFO &amp; INSTRUCT ADVERT- HOME SHOW</t>
  </si>
  <si>
    <t>INFO &amp; INSTRUCT ADVERT- SHOW OF HOME</t>
  </si>
  <si>
    <t>INFO &amp; INSTRUCT ADVERT- STREET OF DREAMS</t>
  </si>
  <si>
    <t>INFO &amp; INSTRUCTIONAL ADVRT-ADMIN / PAYRO</t>
  </si>
  <si>
    <t>INFO &amp; INSTRUCTIONAL ADVRT-BILL INSERTS</t>
  </si>
  <si>
    <t>INFO &amp; INSTRUCTIONAL ADVRT-UTILITY INFOR</t>
  </si>
  <si>
    <t>INFO &amp; INSTRUCTIONAL ADVRT-FALL COMMUNIC</t>
  </si>
  <si>
    <t>INFO &amp; INSTRUCTIONAL ADVRT-WINTER COMMUN</t>
  </si>
  <si>
    <t>INFO &amp; INSTRUCTIONAL ADVRT-CORPORATE IMA</t>
  </si>
  <si>
    <t>INFO &amp; INSTRUCTIONAL ADVRT-SAFETY INFORM</t>
  </si>
  <si>
    <t>INFO &amp; INSTRUCTIONAL ADVRT-TELEPHONE DIR</t>
  </si>
  <si>
    <t>MISC CUSTOMER SERVICE-OFFICE STAFFING &amp;</t>
  </si>
  <si>
    <t>MISC CUSTOMER SERVICE - NON-RECOVERABLE</t>
  </si>
  <si>
    <t>MISC CUSTOMER SERVICE-CUSTOMER ACQUISITI</t>
  </si>
  <si>
    <t>SALES SUPERVISION EXPENSE-OFFICE STAFFIN</t>
  </si>
  <si>
    <t>SALES SUPERVISION EXPENSE-PROMOTIONS</t>
  </si>
  <si>
    <t>DEMONSTRATION &amp; SELLING EXP-HOME SHOWS</t>
  </si>
  <si>
    <t>DEMONSTRATION &amp; SELLING EXP-MEETINGS</t>
  </si>
  <si>
    <t>DEMONSTRATION &amp; SELLING EXP-OFFICE STAFF</t>
  </si>
  <si>
    <t>DEMONSTRATION &amp; SELLING EXP-PUB SAFETY A</t>
  </si>
  <si>
    <t>DEMONSTRATION &amp; SELLING EXP-TRAINING</t>
  </si>
  <si>
    <t>DEMO &amp; SELL EXP - Non Recov Indiv Meter</t>
  </si>
  <si>
    <t>DEMONSTRATION &amp; SELLING EXP-NON RECOVERA</t>
  </si>
  <si>
    <t>DEMONSTRATION &amp; SELLING EXP-MAJ ENERGY S</t>
  </si>
  <si>
    <t>DEMONSTRATION &amp; SELLING EXP-4TH FLOOR SU</t>
  </si>
  <si>
    <t>DEMONSTRATION &amp; SELLING EXP-NATURAL CHOI</t>
  </si>
  <si>
    <t>DEMONSTRATION &amp; SELLING EXP-NEW CUST REL</t>
  </si>
  <si>
    <t>DEMONSTRATION &amp; SELLING EXP-PROGRAMS - H</t>
  </si>
  <si>
    <t>DEMONSTRATION &amp; SELLING EXP-PROMOTIONAL</t>
  </si>
  <si>
    <t>DEMONSTRATION &amp; SELLING EXP-SHOW OF HOME</t>
  </si>
  <si>
    <t>DEMONSTRATION &amp; SELLING EXP-STREET OF DR</t>
  </si>
  <si>
    <t>DEMONSTRATION &amp; SELLING EXP-CIVIC RELATI</t>
  </si>
  <si>
    <t>DEMONSTRATION &amp; SELLING EXP-NEW CONSTRUC</t>
  </si>
  <si>
    <t>DEMONSTRATION &amp; SELLING EXP-CONVERSION</t>
  </si>
  <si>
    <t>DEMO &amp; SELL EXP-Amort Singl Fam Conv Cos</t>
  </si>
  <si>
    <t>SCHEDULE 4 INCENTIVE AMORT</t>
  </si>
  <si>
    <t>ADVERTISING EXPENSES-ADMIN / PAYROLL</t>
  </si>
  <si>
    <t>ADVERTISING EXPENSES-DISTRICT MARKETING</t>
  </si>
  <si>
    <t>ADVERTISING EXPENSES-UTILITY INFORMATION</t>
  </si>
  <si>
    <t>ADVERTISING EXPENSES-CORPORATE IMAGE &amp; M</t>
  </si>
  <si>
    <t>ADVERTISING EXPENSES-SAFETY INFORMATION</t>
  </si>
  <si>
    <t>MISC SALES EXPENSE-OFFICE STAFFING &amp; EXP</t>
  </si>
  <si>
    <t>OFFICE STAFFING &amp; EXPENSE-HOMELAND SECUR</t>
  </si>
  <si>
    <t>OFFICE STAFFING &amp; EXPENSE-OFFICE MAINTEN</t>
  </si>
  <si>
    <t>OFFICE STAFFING &amp; EXPENSE-OFFICE STAFFIN</t>
  </si>
  <si>
    <t>OFFICE STAFFING &amp; EXPENSE-VPP MATTERS</t>
  </si>
  <si>
    <t>OFFICE STAFFING &amp; EXPENSE-SOLAR/THERMAL</t>
  </si>
  <si>
    <t>OFFICE STAFFING &amp; EXPENSE-ENCANA</t>
  </si>
  <si>
    <t>ENCANA O&amp;M</t>
  </si>
  <si>
    <t>OFFICE STAFFING &amp; EXPENSE-DOT PHYSI</t>
  </si>
  <si>
    <t>OFFICE STAFFING &amp; EXPENSE-SAF REPR RECOG</t>
  </si>
  <si>
    <t>OFFICE STAFFING &amp; EXPENSE-SAFETY SAL/EXP</t>
  </si>
  <si>
    <t>OFFICE STAFFING &amp; EXPENSE- FR CLOTHING</t>
  </si>
  <si>
    <t>OFFICE STAFFING &amp; EXPENSE - BOOTS</t>
  </si>
  <si>
    <t>OFFICE STAFFING &amp; EXPENSE- EYEWEAR</t>
  </si>
  <si>
    <t>OFFICE STAFFING &amp; EXPENSE-HEARING PROTEC</t>
  </si>
  <si>
    <t>OFFICE STAFFING &amp; EXPENSE-SAFETY SHOES</t>
  </si>
  <si>
    <t>OFFICE STAFFING &amp; EXPENSE-SAP EXPENSES</t>
  </si>
  <si>
    <t>OFFICE STAFFING &amp; EXPENSE-TRAINING</t>
  </si>
  <si>
    <t>OFFICE STAFFING &amp; EXPENSE-LEADERSHIP DEV</t>
  </si>
  <si>
    <t>OFFICE STAFFING &amp; EXPENSE-VEH SAFETY MGT</t>
  </si>
  <si>
    <t>Management Staff Expenses</t>
  </si>
  <si>
    <t>COLUMBIA BIOGAS PROJECT</t>
  </si>
  <si>
    <t>OFFICE STAFFING &amp; EXPENSE-KEY GOALS BONU</t>
  </si>
  <si>
    <t>OFFICE STAFFING &amp; EXP-Employee Parking</t>
  </si>
  <si>
    <t>OFFICE STAFFING &amp; EXPENSE-PERFORMANCE BO</t>
  </si>
  <si>
    <t>OFFICE STAFFING &amp; EXPENSE-SARBANES OXLEY</t>
  </si>
  <si>
    <t>OFFICE STAFFING &amp; EXPENSE-SEVERANCE EXPE</t>
  </si>
  <si>
    <t>OFFICE STAFFING &amp; EXPENSE-TELECOM ADMINI</t>
  </si>
  <si>
    <t>P CARD - NON RECOVERABLE</t>
  </si>
  <si>
    <t>LEGAL WORK - BOARD</t>
  </si>
  <si>
    <t>LEGAL WORK - 23rd &amp; Glisan Incident</t>
  </si>
  <si>
    <t>OFFICE STAFFING &amp; EXPENSE-NON RECOVERABL</t>
  </si>
  <si>
    <t>OFFICE STAFFING &amp; EXPENSE-GAS SVC-CR &amp; C</t>
  </si>
  <si>
    <t>OFFICE STAFFING &amp; EXPENSE-CAREER DEVELOP</t>
  </si>
  <si>
    <t>OFFICE STAFFING &amp; EXPENSE-DRUG &amp; ALCOHOL</t>
  </si>
  <si>
    <t>OFFICE STAFFING &amp; EXPENSE-INDUSTRIAL REL</t>
  </si>
  <si>
    <t>OFFICE STAFFING &amp; EXP - N. MIST</t>
  </si>
  <si>
    <t>OFFICE STAFFING &amp; EXPENSE-DATA ADMINISTR</t>
  </si>
  <si>
    <t>OFFICE STAFFING &amp; EXPENSE-DESKTOP INSTAL</t>
  </si>
  <si>
    <t>OFFICE STAFFING &amp; EXPENSE-INFO MGMT</t>
  </si>
  <si>
    <t>OFFICE STAFFING &amp; EXPENSE-NEW APPLICATIO</t>
  </si>
  <si>
    <t>OFFICE STAFFING &amp; EXPENSE-NT SYSTEMS SUP</t>
  </si>
  <si>
    <t>OFFICE STAFF &amp; EXP-CLOUD SUBSCRIPT &amp; FEE</t>
  </si>
  <si>
    <t>OFFICE STAFFING &amp; EXPENSE-SYS NETWORK AD</t>
  </si>
  <si>
    <t>OFFICE STAFFING &amp; EXPENSE-TECH SUPPORT E</t>
  </si>
  <si>
    <t>OFFICE STAFFING &amp; EXPENSE-UNIX HWARE &amp; S</t>
  </si>
  <si>
    <t>OFFICE STAFFING &amp; EXPENSE-CYBERSECURITY</t>
  </si>
  <si>
    <t>OFFICE STAFFING &amp; EXPENSE-CONTRACT DEL S</t>
  </si>
  <si>
    <t>OFFICE STAFFING &amp; EXPENSE-COPY CENTER</t>
  </si>
  <si>
    <t>OFFICE STAFFING &amp; EXPENSE-MAIL ROOM</t>
  </si>
  <si>
    <t>OFFICE STAFFING &amp; EXPENSE-CIVIC EXPENSES</t>
  </si>
  <si>
    <t>OFFICE STAFFING &amp; EXPENSE-DIVERSITY COUN</t>
  </si>
  <si>
    <t>OFFICE STAFFING &amp; EXPENSE-WOMEN'S NETWOR</t>
  </si>
  <si>
    <t>OFFICE STAFFING &amp; EXPENSE-TELECOM MAINT</t>
  </si>
  <si>
    <t>OFFICE STAFFING &amp; EXPENSE-TELECOM OPERAT</t>
  </si>
  <si>
    <t>OFFICE STAFFING &amp; EXPENSE-REAL PROPERTY</t>
  </si>
  <si>
    <t>OFFICE STAFFING &amp; EXP-FRANCHISE GENERAL</t>
  </si>
  <si>
    <t>OFFICE STAFFING &amp; EXPENSE-STATE REGULATI</t>
  </si>
  <si>
    <t>OFFICE STAFFING &amp; EXPENSE-CANADIAN REGUL</t>
  </si>
  <si>
    <t>OFFICE STAFFING &amp; EXPENSE-FEDERAL REGULA</t>
  </si>
  <si>
    <t>OFFICE STAFFING &amp; EXPENSE-EXEC BENEFIT P</t>
  </si>
  <si>
    <t>OFFICE STAFFING &amp; EXP-EE MATTERS STOEL</t>
  </si>
  <si>
    <t>OFFICE STAFFING &amp; EXP-EE MATTERS BUCHANA</t>
  </si>
  <si>
    <t>EMPLOYEE BENEFIT PLANS - DWT</t>
  </si>
  <si>
    <t>OFFICE STAFFING &amp; EXPENSE-PERSONNEL</t>
  </si>
  <si>
    <t>OFFICE STAFFING &amp; EXP-LABOR MATRS STOEL</t>
  </si>
  <si>
    <t>OFFICE STAFFING &amp; EXPENSE-CORP. SPECIAL</t>
  </si>
  <si>
    <t>SEC reporting expenses</t>
  </si>
  <si>
    <t>OFFICE STAFFING &amp; EXPENSE-MISC UTILITY</t>
  </si>
  <si>
    <t>OFFICE STAFFING &amp; EXPENSE-N. Mist EPC</t>
  </si>
  <si>
    <t>Legal Environmental</t>
  </si>
  <si>
    <t>Tax</t>
  </si>
  <si>
    <t>OFFICE STAFFING &amp; EXPENSE-MISC LITIGATIO</t>
  </si>
  <si>
    <t>OFFICE STAFFING &amp; EXPENSE-CONTACTS</t>
  </si>
  <si>
    <t>OFFICE STAFFING &amp; EXPENSE-BUSINESS DEVEL</t>
  </si>
  <si>
    <t>OFFICE STAFFING &amp; EXPENSE-GAS SUPPLY</t>
  </si>
  <si>
    <t>ENERGY-SHARED SERVICES-FROM NWN TO ENERG</t>
  </si>
  <si>
    <t>Inventory Differences</t>
  </si>
  <si>
    <t>ADMIN EXPENSE TRANSFER-ADMIN EXPENSE TRA</t>
  </si>
  <si>
    <t>ADMIN EXP TRF – COMMON COST ALLOC OUT</t>
  </si>
  <si>
    <t>ADMIN EXPENSE TRANSFER-GILL RANCH OVERHE</t>
  </si>
  <si>
    <t>ADMIN EXPENSE TRANSFER-TAXES-PAYROLL</t>
  </si>
  <si>
    <t>N. MIST ADMIN EXPENSE TRANSFER</t>
  </si>
  <si>
    <t>PROPERTY INSURANCE-LIABILITY INSURANCE</t>
  </si>
  <si>
    <t>INJURIES &amp; DAMAGES-OFFICE STAFFING &amp; EXP</t>
  </si>
  <si>
    <t>INJURIES &amp; DAMAGES-OTHER INSURANCE</t>
  </si>
  <si>
    <t>NON-RECOVERABLE - INJURIES &amp; DAMAGES</t>
  </si>
  <si>
    <t>INJURIES &amp; DAMAGES-EXTRAORDINARY CLAIMS</t>
  </si>
  <si>
    <t>INJURIES &amp; DAMAGES-OPER CLAIMS COSTS</t>
  </si>
  <si>
    <t>EMPLOYEE PENSIONS AND BENEFITS-OFFICE ST</t>
  </si>
  <si>
    <t>EMPLOYEE PENSIONS AND BENEFITS-SAF REPR</t>
  </si>
  <si>
    <t>EMPLOYEE PENSIONS AND BENEFITS-SAFETY EQ</t>
  </si>
  <si>
    <t>EMPLOYEE PENSIONS AND BENEFITS-SAFETY SA</t>
  </si>
  <si>
    <t>EMPLOYEE PENSIONS AND BENEFITS-SAFETY SH</t>
  </si>
  <si>
    <t>EMPLOYEE PENSIONS AND BENEFITS-TRAINING</t>
  </si>
  <si>
    <t>EMPLOYEE PENSIONS AND BENEFITS-LEADERSHI</t>
  </si>
  <si>
    <t>EMPLOYEE PENSIONS AND BENEFITS-COMMON ST</t>
  </si>
  <si>
    <t>EMPLOYEE PENSIONS AND BENEFITS-EMPLOYEE</t>
  </si>
  <si>
    <t>EMPLOYEE PENSIONS AND BENEFITS-FAS87 EXP</t>
  </si>
  <si>
    <t>EMPLOYEE PENSIONS AND BENEFITS-WORKFORCE</t>
  </si>
  <si>
    <t>EMPLOYEE PENSIONS AND BENEFITS-TRIMET</t>
  </si>
  <si>
    <t>EMPLOYEE PENSIONS AND BENEFITS-CAREER DE</t>
  </si>
  <si>
    <t>EMPLOYEE PENSIONS AND BENEFITS-COMPANY P</t>
  </si>
  <si>
    <t>EMPLOYEE PENSIONS AND BENEFITS-DRUG &amp; AL</t>
  </si>
  <si>
    <t>EMPLOYEE PENSIONS &amp; BENEFITS-MISC</t>
  </si>
  <si>
    <t>EMPLOYEE PENSIONS AND BENEFITS-HEALTH/LI</t>
  </si>
  <si>
    <t>EMPLOYEE PENSIONS AND BENEFITS-INDUSTRIA</t>
  </si>
  <si>
    <t>EMPLOYEE PENSIONS AND BENEFITS-TUITION R</t>
  </si>
  <si>
    <t>EMPLOYEE PENSIONS AND BENEFITS-DIVERSITY</t>
  </si>
  <si>
    <t>EMPLOYEE PENSIONS &amp; BENEFITS-PENSION BAL</t>
  </si>
  <si>
    <t>REGULATORY COMMISSION EXPENSES-REGULATOR</t>
  </si>
  <si>
    <t>MISC GENERAL EXPENSE-COVID19 COSTS</t>
  </si>
  <si>
    <t>ADMIN EXP TRF -  COMMON COST ALLOC IN</t>
  </si>
  <si>
    <t>MISC GENERAL EXPENSE-BONDHOLDER EXP</t>
  </si>
  <si>
    <t>MISC GENERAL EXPENSE-CORPORATE</t>
  </si>
  <si>
    <t>MISC GENERAL EXPENSE-NON RECOVERABLE EXP</t>
  </si>
  <si>
    <t>MISC GENERAL EXPENSE-ANNUAL MEETING</t>
  </si>
  <si>
    <t>MISC GENERAL EXPENSE-ANNUAL REPORT</t>
  </si>
  <si>
    <t>MISC GENERAL EXPENSE-DIRECTORS FEES &amp; EX</t>
  </si>
  <si>
    <t>MISC GENERAL EXPENSE-STOCKHOLDER EXP</t>
  </si>
  <si>
    <t>RENTS-MAINTENANCE</t>
  </si>
  <si>
    <t>RENTS-RENTS</t>
  </si>
  <si>
    <t>RENTS - 250 TAYLOR HQ LEASE</t>
  </si>
  <si>
    <t>RENTS-RADIO EQUIP MAINT</t>
  </si>
  <si>
    <t>RENTS-TELECOM OPERATIONS</t>
  </si>
  <si>
    <t>RENTS - OneNeck Bend Data Lease</t>
  </si>
  <si>
    <t>MAINTENANCE OF GENERAL PLANT-CNG MAINTEN</t>
  </si>
  <si>
    <t>MAINTENANCE OF GENERAL PLANT-MAINTENANCE</t>
  </si>
  <si>
    <t>MAINTENANCE OF GENERAL PLANT-MISC MEETIN</t>
  </si>
  <si>
    <t>MAINTENANCE OF GENERAL PLANT-OFFICE MAIN</t>
  </si>
  <si>
    <t>MAINTENANCE OF GENERAL PLANT-OFFICE STAF</t>
  </si>
  <si>
    <t>MAINTENANCE OF GENERAL PLANT-SAFETY MEET</t>
  </si>
  <si>
    <t>MAINTENANCE OF GENERAL PLANT-NON RECOVER</t>
  </si>
  <si>
    <t>MAINTENANCE OF GENERAL PLANT-EXERCISE RO</t>
  </si>
  <si>
    <t>MAINTENANCE OF GENERAL PLANT-LUNCHROOM</t>
  </si>
  <si>
    <t>MAINTENANCE OF GENERAL PLANT-MT SCOTT SV</t>
  </si>
  <si>
    <t>MAINTENANCE OF GENERAL PLANT-ONE PAC SQ</t>
  </si>
  <si>
    <t>MAINTENANCE OF GENERAL PLANT-PARKING BLO</t>
  </si>
  <si>
    <t>MAINTENANCE OF GENERAL PLANT-PARKROSE SV</t>
  </si>
  <si>
    <t>MAINTENANCE OF GENERAL PLANT-SUNSET SVCE</t>
  </si>
  <si>
    <t>MAINTENANCE OF GENERAL PLANT-TUALATIN SV</t>
  </si>
  <si>
    <t>MAINTENANCE OF GENERAL PLANT-AUTO CLAIMS</t>
  </si>
  <si>
    <t>MAINTENANCE OF GENERAL PLANT-MICROWAVE M</t>
  </si>
  <si>
    <t>MAINTENANCE OF GENERAL PLANT-RADIO EQUIP</t>
  </si>
  <si>
    <t>MAINTENANCE OF GENERAL PLANT-TELECOM MAI</t>
  </si>
  <si>
    <t>MAINTENANCE OF GENERAL PLANT-A/V EQUIP</t>
  </si>
  <si>
    <t>MAINTENANCE OF GENERAL PLANT-VEHICLE ACC</t>
  </si>
  <si>
    <t>MAINTENANCE OF GENERAL PLANT-CENTRAL SVC</t>
  </si>
  <si>
    <t>MAINTENANCE OF GENERAL PLANT-DISTRIBUTIO</t>
  </si>
  <si>
    <t>MAINTENANCE OF GENERAL PLANT-GAS SUPPLY</t>
  </si>
  <si>
    <t>MAINTENANCE OF GENERAL PLANT-PORTLAND LN</t>
  </si>
  <si>
    <t>MAINTENANCE OF GENERAL PLANT-PURCHAS/STO</t>
  </si>
  <si>
    <t>MAINTENANCE OF GENERAL PLANT-SAFETY/HEAL</t>
  </si>
  <si>
    <t>EPB - Emp Pen Bal - Service Costs</t>
  </si>
  <si>
    <t>OR ENVIRONMENTAL EXP</t>
  </si>
  <si>
    <t>WA ENVIRONMENTAL EXP</t>
  </si>
  <si>
    <t>TAXES OTHER THAN INCOME-TAXES-OTHER</t>
  </si>
  <si>
    <t>TAXES OTHER THAN INCOME-TAXES-PAYROLL</t>
  </si>
  <si>
    <t>TAXES OTHER THAN INCOME-TAXES-PROPERTY</t>
  </si>
  <si>
    <t>PROPERTY TAX CREDITS</t>
  </si>
  <si>
    <t>PROPERTY TAX - N. MIST</t>
  </si>
  <si>
    <t>TAXES OTHER THAN INCOME-TAXES-REG COMM F</t>
  </si>
  <si>
    <t>TAXES OTHER THAN INCOME-DEPT OF ENERGY F</t>
  </si>
  <si>
    <t>TAXES OTHER THAN INCOME-MULT CO BUS TAX</t>
  </si>
  <si>
    <t>Other Utility Taxes - Franchise - 3%</t>
  </si>
  <si>
    <t>Other Utility Taxes- Franchise - 3% Warm</t>
  </si>
  <si>
    <t>Other Utility Taxes - Franchise - 2%</t>
  </si>
  <si>
    <t>DEPRECIATION EXPENSE-DEPRECIATION - PLAN</t>
  </si>
  <si>
    <t>DEPRECIATION EXPENSE-NMEP DEPRECIATION</t>
  </si>
  <si>
    <t>FINANCE UTILITY LEASE DEPRECIATION EXP</t>
  </si>
  <si>
    <t>DEPRECIATION EXP-CLOUD SW DEPRECIATION</t>
  </si>
  <si>
    <t>EPB - FAS106OPEB - NonService Components</t>
  </si>
  <si>
    <t>EPB - Pension-QP - NonService Components</t>
  </si>
  <si>
    <t>EPB - SERP ESRIP Expense - NonServ Comp</t>
  </si>
  <si>
    <t>EPB - Emp Pen Bal - NonService Component</t>
  </si>
  <si>
    <t>Admin Transfer - SERP/ESRIP Expense</t>
  </si>
  <si>
    <t>GAS SALES REVENUE:</t>
  </si>
  <si>
    <t>UNBILLED REVENUE:</t>
  </si>
  <si>
    <t xml:space="preserve">  TOTAL Unbilled Revenue</t>
  </si>
  <si>
    <t xml:space="preserve">  TOTAL GAS SALES REVENUE</t>
  </si>
  <si>
    <t>TRANSPORTATION REVENUE:</t>
  </si>
  <si>
    <t xml:space="preserve">  TOTAL TRANSPORTATION REVENUE</t>
  </si>
  <si>
    <t>RATE ADJUSTMENTS:</t>
  </si>
  <si>
    <t xml:space="preserve">   TOTAL RATE ADJUSTMENTS</t>
  </si>
  <si>
    <t>MISCELLANEOUS REVENUE:</t>
  </si>
  <si>
    <t xml:space="preserve">  TOTAL MISCELLANEOUS REVENUES</t>
  </si>
  <si>
    <t>COST OF GAS:</t>
  </si>
  <si>
    <t>TOTAL COST OF GAS</t>
  </si>
  <si>
    <t>ENVIRONMENTAL REMEDIATION:</t>
  </si>
  <si>
    <t xml:space="preserve"> TOTAL ENVIRONMENTAL REMEDIATION EXPENSE</t>
  </si>
  <si>
    <t xml:space="preserve">  TOTAL O&amp;M EXPENSES</t>
  </si>
  <si>
    <t>O&amp;M EXPENSE:</t>
  </si>
  <si>
    <t>GENERAL TAXES:</t>
  </si>
  <si>
    <t>REVENUE TAXES:</t>
  </si>
  <si>
    <t xml:space="preserve"> TOTAL GENERAL TAXES</t>
  </si>
  <si>
    <t>DEPRECIATION:</t>
  </si>
  <si>
    <t xml:space="preserve">  TOTAL REVENUE TAXES</t>
  </si>
  <si>
    <t xml:space="preserve">  TOTAL DEPRECIATION</t>
  </si>
  <si>
    <t>OPERATING EXPENSE:</t>
  </si>
  <si>
    <t xml:space="preserve">  TOTAL OPERATING EXPENSE</t>
  </si>
  <si>
    <t>OPERATING INCOME:</t>
  </si>
  <si>
    <t xml:space="preserve">  TOTAL OPERATING INCOME</t>
  </si>
  <si>
    <t>$ VARIANCE</t>
  </si>
  <si>
    <t>% VARIANCE</t>
  </si>
  <si>
    <t>%</t>
  </si>
  <si>
    <t>2020 YTD ACTUAL AMOUNT</t>
  </si>
  <si>
    <t>2019 YTD ACTUAL AMOUNT</t>
  </si>
  <si>
    <t>NW Natural</t>
  </si>
  <si>
    <t>12 Month Income Statement</t>
  </si>
  <si>
    <t>For the Twelve Months ended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</si>
</sst>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&quot;(&quot;#,##0&quot;)&quot;;#,##0;@"/>
    <numFmt numFmtId="165" formatCode="#,##0;\-#,##0;#,##0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C00000"/>
      <name val="Calibri"/>
      <family val="2"/>
      <scheme val="minor"/>
    </font>
    <font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D5E3F2"/>
        <bgColor indexed="64"/>
      </patternFill>
    </fill>
    <fill>
      <patternFill patternType="solid">
        <fgColor rgb="FFE9EE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</cellStyleXfs>
  <cellXfs count="32">
    <xf numFmtId="0" fontId="0" fillId="0" borderId="0" xfId="0"/>
    <xf numFmtId="0" fontId="18" fillId="0" borderId="0" xfId="0" applyFont="1" applyAlignment="1">
      <alignment wrapText="1"/>
    </xf>
    <xf numFmtId="49" fontId="19" fillId="33" borderId="0" xfId="0" applyNumberFormat="1" applyFont="1" applyFill="1" applyAlignment="1">
      <alignment wrapText="1"/>
    </xf>
    <xf numFmtId="49" fontId="20" fillId="34" borderId="10" xfId="0" applyNumberFormat="1" applyFont="1" applyFill="1" applyBorder="1" applyAlignment="1">
      <alignment horizontal="right" vertical="center" wrapText="1"/>
    </xf>
    <xf numFmtId="49" fontId="20" fillId="34" borderId="10" xfId="0" applyNumberFormat="1" applyFont="1" applyFill="1" applyBorder="1" applyAlignment="1">
      <alignment horizontal="left" vertical="center" wrapText="1"/>
    </xf>
    <xf numFmtId="49" fontId="20" fillId="35" borderId="10" xfId="0" applyNumberFormat="1" applyFont="1" applyFill="1" applyBorder="1" applyAlignment="1">
      <alignment horizontal="left" vertical="center" wrapText="1" indent="6"/>
    </xf>
    <xf numFmtId="164" fontId="20" fillId="33" borderId="10" xfId="0" applyNumberFormat="1" applyFont="1" applyFill="1" applyBorder="1" applyAlignment="1">
      <alignment horizontal="right" vertical="center" wrapText="1"/>
    </xf>
    <xf numFmtId="164" fontId="20" fillId="37" borderId="10" xfId="0" applyNumberFormat="1" applyFont="1" applyFill="1" applyBorder="1" applyAlignment="1">
      <alignment horizontal="right" vertical="center" wrapText="1"/>
    </xf>
    <xf numFmtId="49" fontId="21" fillId="35" borderId="10" xfId="0" applyNumberFormat="1" applyFont="1" applyFill="1" applyBorder="1" applyAlignment="1">
      <alignment horizontal="left" vertical="center" wrapText="1" indent="5"/>
    </xf>
    <xf numFmtId="49" fontId="20" fillId="37" borderId="10" xfId="0" applyNumberFormat="1" applyFont="1" applyFill="1" applyBorder="1" applyAlignment="1">
      <alignment horizontal="right" vertical="center" wrapText="1"/>
    </xf>
    <xf numFmtId="49" fontId="22" fillId="37" borderId="10" xfId="0" applyNumberFormat="1" applyFont="1" applyFill="1" applyBorder="1" applyAlignment="1">
      <alignment horizontal="left" vertical="center" wrapText="1"/>
    </xf>
    <xf numFmtId="164" fontId="21" fillId="37" borderId="10" xfId="0" applyNumberFormat="1" applyFont="1" applyFill="1" applyBorder="1" applyAlignment="1">
      <alignment horizontal="right" vertical="center" wrapText="1"/>
    </xf>
    <xf numFmtId="0" fontId="16" fillId="0" borderId="11" xfId="43" applyFont="1" applyBorder="1"/>
    <xf numFmtId="0" fontId="20" fillId="37" borderId="10" xfId="0" applyFont="1" applyFill="1" applyBorder="1" applyAlignment="1">
      <alignment horizontal="right" vertical="center" wrapText="1"/>
    </xf>
    <xf numFmtId="165" fontId="20" fillId="37" borderId="10" xfId="0" applyNumberFormat="1" applyFont="1" applyFill="1" applyBorder="1" applyAlignment="1">
      <alignment horizontal="right" vertical="center" wrapText="1"/>
    </xf>
    <xf numFmtId="49" fontId="21" fillId="35" borderId="10" xfId="0" applyNumberFormat="1" applyFont="1" applyFill="1" applyBorder="1" applyAlignment="1">
      <alignment horizontal="left" vertical="center" wrapText="1" indent="6"/>
    </xf>
    <xf numFmtId="9" fontId="20" fillId="37" borderId="10" xfId="1" applyFont="1" applyFill="1" applyBorder="1" applyAlignment="1">
      <alignment horizontal="right" vertical="center" wrapText="1"/>
    </xf>
    <xf numFmtId="9" fontId="0" fillId="0" borderId="0" xfId="1" applyFont="1"/>
    <xf numFmtId="9" fontId="21" fillId="37" borderId="10" xfId="1" applyFont="1" applyFill="1" applyBorder="1" applyAlignment="1">
      <alignment horizontal="right" vertical="center" wrapText="1"/>
    </xf>
    <xf numFmtId="9" fontId="20" fillId="33" borderId="10" xfId="1" applyFont="1" applyFill="1" applyBorder="1" applyAlignment="1">
      <alignment horizontal="right" vertical="center" wrapText="1"/>
    </xf>
    <xf numFmtId="49" fontId="21" fillId="34" borderId="10" xfId="0" applyNumberFormat="1" applyFont="1" applyFill="1" applyBorder="1" applyAlignment="1">
      <alignment horizontal="center" vertical="center" wrapText="1"/>
    </xf>
    <xf numFmtId="49" fontId="22" fillId="33" borderId="0" xfId="43" applyNumberFormat="1" applyFont="1" applyFill="1" applyBorder="1" applyAlignment="1">
      <alignment horizontal="left"/>
    </xf>
    <xf numFmtId="164" fontId="21" fillId="38" borderId="10" xfId="0" applyNumberFormat="1" applyFont="1" applyFill="1" applyBorder="1" applyAlignment="1">
      <alignment horizontal="right" vertical="center" wrapText="1"/>
    </xf>
    <xf numFmtId="9" fontId="21" fillId="38" borderId="10" xfId="1" applyFont="1" applyFill="1" applyBorder="1" applyAlignment="1">
      <alignment horizontal="right" vertical="center" wrapText="1"/>
    </xf>
    <xf numFmtId="49" fontId="24" fillId="35" borderId="10" xfId="0" applyNumberFormat="1" applyFont="1" applyFill="1" applyBorder="1" applyAlignment="1">
      <alignment horizontal="left" vertical="center" wrapText="1" indent="6"/>
    </xf>
    <xf numFmtId="164" fontId="24" fillId="33" borderId="10" xfId="0" applyNumberFormat="1" applyFont="1" applyFill="1" applyBorder="1" applyAlignment="1">
      <alignment horizontal="right" vertical="center" wrapText="1"/>
    </xf>
    <xf numFmtId="9" fontId="24" fillId="33" borderId="10" xfId="1" applyFont="1" applyFill="1" applyBorder="1" applyAlignment="1">
      <alignment horizontal="right" vertical="center" wrapText="1"/>
    </xf>
    <xf numFmtId="164" fontId="24" fillId="36" borderId="10" xfId="0" applyNumberFormat="1" applyFont="1" applyFill="1" applyBorder="1" applyAlignment="1">
      <alignment horizontal="right" vertical="center" wrapText="1"/>
    </xf>
    <xf numFmtId="9" fontId="24" fillId="36" borderId="10" xfId="1" applyFont="1" applyFill="1" applyBorder="1" applyAlignment="1">
      <alignment horizontal="right" vertical="center" wrapText="1"/>
    </xf>
    <xf numFmtId="0" fontId="23" fillId="0" borderId="0" xfId="0" applyFont="1" applyFill="1"/>
    <xf numFmtId="164" fontId="24" fillId="37" borderId="10" xfId="0" applyNumberFormat="1" applyFont="1" applyFill="1" applyBorder="1" applyAlignment="1">
      <alignment horizontal="right" vertical="center" wrapText="1"/>
    </xf>
    <xf numFmtId="9" fontId="24" fillId="37" borderId="10" xfId="1" applyFont="1" applyFill="1" applyBorder="1" applyAlignment="1">
      <alignment horizontal="right" vertic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3" xfId="43" xr:uid="{00000000-0005-0000-0000-000025000000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7"/>
  <sheetViews>
    <sheetView showGridLines="0" tabSelected="1" topLeftCell="A5" zoomScaleNormal="100" workbookViewId="0">
      <selection activeCell="E18" sqref="E18"/>
    </sheetView>
  </sheetViews>
  <sheetFormatPr defaultRowHeight="15" outlineLevelRow="1" x14ac:dyDescent="0.25"/>
  <cols>
    <col min="1" max="1" width="63.140625" customWidth="1"/>
    <col min="2" max="2" width="24" bestFit="1" customWidth="1"/>
    <col min="3" max="3" width="24.140625" bestFit="1" customWidth="1"/>
    <col min="4" max="5" width="18.140625" customWidth="1"/>
  </cols>
  <sheetData>
    <row r="1" spans="1:6" x14ac:dyDescent="0.25">
      <c r="A1" s="21" t="s">
        <v>526</v>
      </c>
    </row>
    <row r="2" spans="1:6" x14ac:dyDescent="0.25">
      <c r="A2" s="21" t="s">
        <v>527</v>
      </c>
    </row>
    <row r="3" spans="1:6" x14ac:dyDescent="0.25">
      <c r="A3" s="21" t="s">
        <v>528</v>
      </c>
    </row>
    <row r="4" spans="1:6" ht="15.75" x14ac:dyDescent="0.25">
      <c r="A4" s="2"/>
    </row>
    <row r="5" spans="1:6" ht="15.75" thickBot="1" x14ac:dyDescent="0.3">
      <c r="A5" s="1"/>
    </row>
    <row r="6" spans="1:6" ht="15.75" thickBot="1" x14ac:dyDescent="0.3">
      <c r="A6" s="3"/>
      <c r="B6" s="20" t="s">
        <v>524</v>
      </c>
      <c r="C6" s="20" t="s">
        <v>525</v>
      </c>
      <c r="D6" s="20" t="s">
        <v>521</v>
      </c>
      <c r="E6" s="20" t="s">
        <v>522</v>
      </c>
    </row>
    <row r="7" spans="1:6" ht="15.75" thickBot="1" x14ac:dyDescent="0.3">
      <c r="A7" s="4"/>
      <c r="B7" s="3" t="s">
        <v>0</v>
      </c>
      <c r="C7" s="3" t="s">
        <v>0</v>
      </c>
      <c r="D7" s="3" t="s">
        <v>0</v>
      </c>
      <c r="E7" s="3" t="s">
        <v>523</v>
      </c>
    </row>
    <row r="8" spans="1:6" ht="15.75" thickBot="1" x14ac:dyDescent="0.3">
      <c r="A8" s="10" t="s">
        <v>495</v>
      </c>
      <c r="B8" s="9"/>
      <c r="C8" s="9"/>
      <c r="D8" s="9"/>
      <c r="E8" s="9"/>
    </row>
    <row r="9" spans="1:6" ht="15.75" outlineLevel="1" thickBot="1" x14ac:dyDescent="0.3">
      <c r="A9" s="5" t="s">
        <v>1</v>
      </c>
      <c r="B9" s="7">
        <v>-7967550.2000000002</v>
      </c>
      <c r="C9" s="7">
        <v>-7612985.4699999997</v>
      </c>
      <c r="D9" s="7">
        <f>B9-C9</f>
        <v>-354564.73000000045</v>
      </c>
      <c r="E9" s="16">
        <f>IFERROR(D9/C9,"")</f>
        <v>4.6573677487919921E-2</v>
      </c>
      <c r="F9" s="17"/>
    </row>
    <row r="10" spans="1:6" ht="15.75" outlineLevel="1" thickBot="1" x14ac:dyDescent="0.3">
      <c r="A10" s="5" t="s">
        <v>2</v>
      </c>
      <c r="B10" s="7">
        <v>-435204070.25999999</v>
      </c>
      <c r="C10" s="7">
        <v>-430536270.54000002</v>
      </c>
      <c r="D10" s="7">
        <f t="shared" ref="D10:D73" si="0">B10-C10</f>
        <v>-4667799.719999969</v>
      </c>
      <c r="E10" s="16">
        <f t="shared" ref="E10:E73" si="1">IFERROR(D10/C10,"")</f>
        <v>1.0841826901471931E-2</v>
      </c>
    </row>
    <row r="11" spans="1:6" ht="15.75" outlineLevel="1" thickBot="1" x14ac:dyDescent="0.3">
      <c r="A11" s="5" t="s">
        <v>3</v>
      </c>
      <c r="B11" s="7">
        <v>-7720227.5499999998</v>
      </c>
      <c r="C11" s="7">
        <v>-362993.39</v>
      </c>
      <c r="D11" s="7">
        <f t="shared" si="0"/>
        <v>-7357234.1600000001</v>
      </c>
      <c r="E11" s="16">
        <f t="shared" si="1"/>
        <v>20.268231771382943</v>
      </c>
    </row>
    <row r="12" spans="1:6" ht="15.75" outlineLevel="1" thickBot="1" x14ac:dyDescent="0.3">
      <c r="A12" s="24" t="s">
        <v>4</v>
      </c>
      <c r="B12" s="30">
        <v>-9669.66</v>
      </c>
      <c r="C12" s="30">
        <v>-3029.55</v>
      </c>
      <c r="D12" s="30">
        <f t="shared" si="0"/>
        <v>-6640.11</v>
      </c>
      <c r="E12" s="31">
        <f t="shared" si="1"/>
        <v>2.1917809575679552</v>
      </c>
    </row>
    <row r="13" spans="1:6" ht="15.75" outlineLevel="1" thickBot="1" x14ac:dyDescent="0.3">
      <c r="A13" s="5" t="s">
        <v>5</v>
      </c>
      <c r="B13" s="7">
        <v>-3440540.06</v>
      </c>
      <c r="C13" s="7">
        <v>-3714487.42</v>
      </c>
      <c r="D13" s="7">
        <f t="shared" si="0"/>
        <v>273947.35999999987</v>
      </c>
      <c r="E13" s="16">
        <f t="shared" si="1"/>
        <v>-7.3751053382218712E-2</v>
      </c>
    </row>
    <row r="14" spans="1:6" ht="15.75" outlineLevel="1" thickBot="1" x14ac:dyDescent="0.3">
      <c r="A14" s="5" t="s">
        <v>6</v>
      </c>
      <c r="B14" s="7">
        <v>-698580.32</v>
      </c>
      <c r="C14" s="7">
        <v>-655954.62</v>
      </c>
      <c r="D14" s="7">
        <f t="shared" si="0"/>
        <v>-42625.699999999953</v>
      </c>
      <c r="E14" s="16">
        <f t="shared" si="1"/>
        <v>6.4982696516414432E-2</v>
      </c>
    </row>
    <row r="15" spans="1:6" ht="15.75" outlineLevel="1" thickBot="1" x14ac:dyDescent="0.3">
      <c r="A15" s="5" t="s">
        <v>7</v>
      </c>
      <c r="B15" s="7">
        <v>-226137292.47999999</v>
      </c>
      <c r="C15" s="7">
        <v>-248509510.78999999</v>
      </c>
      <c r="D15" s="7">
        <f t="shared" si="0"/>
        <v>22372218.310000002</v>
      </c>
      <c r="E15" s="16">
        <f t="shared" si="1"/>
        <v>-9.0025601993580756E-2</v>
      </c>
    </row>
    <row r="16" spans="1:6" ht="15.75" outlineLevel="1" thickBot="1" x14ac:dyDescent="0.3">
      <c r="A16" s="5" t="s">
        <v>8</v>
      </c>
      <c r="B16" s="7">
        <v>-1707975.03</v>
      </c>
      <c r="C16" s="7">
        <v>-38432.620000000003</v>
      </c>
      <c r="D16" s="7">
        <f t="shared" si="0"/>
        <v>-1669542.41</v>
      </c>
      <c r="E16" s="16">
        <f t="shared" si="1"/>
        <v>43.440764902314747</v>
      </c>
    </row>
    <row r="17" spans="1:6" ht="15.75" thickBot="1" x14ac:dyDescent="0.3">
      <c r="A17" s="8" t="s">
        <v>498</v>
      </c>
      <c r="B17" s="22">
        <f>SUM(B9:B16)</f>
        <v>-682885905.55999994</v>
      </c>
      <c r="C17" s="22">
        <f>SUM(C9:C16)</f>
        <v>-691433664.4000001</v>
      </c>
      <c r="D17" s="22">
        <f>B17-C17</f>
        <v>8547758.8400001526</v>
      </c>
      <c r="E17" s="23">
        <f>IFERROR(D17/C17,"")</f>
        <v>-1.2362370072648362E-2</v>
      </c>
      <c r="F17" s="29"/>
    </row>
    <row r="18" spans="1:6" ht="15.75" thickBot="1" x14ac:dyDescent="0.3">
      <c r="A18" s="10" t="s">
        <v>496</v>
      </c>
      <c r="B18" s="11"/>
      <c r="C18" s="11"/>
      <c r="D18" s="11"/>
      <c r="E18" s="18"/>
    </row>
    <row r="19" spans="1:6" ht="15.75" outlineLevel="1" thickBot="1" x14ac:dyDescent="0.3">
      <c r="A19" s="5" t="s">
        <v>9</v>
      </c>
      <c r="B19" s="7">
        <v>170113</v>
      </c>
      <c r="C19" s="7">
        <v>-158284</v>
      </c>
      <c r="D19" s="7">
        <f t="shared" si="0"/>
        <v>328397</v>
      </c>
      <c r="E19" s="16">
        <f t="shared" si="1"/>
        <v>-2.0747327588385436</v>
      </c>
    </row>
    <row r="20" spans="1:6" ht="15.75" outlineLevel="1" thickBot="1" x14ac:dyDescent="0.3">
      <c r="A20" s="5" t="s">
        <v>10</v>
      </c>
      <c r="B20" s="7">
        <v>-1102726</v>
      </c>
      <c r="C20" s="7">
        <v>-743906</v>
      </c>
      <c r="D20" s="7">
        <f t="shared" si="0"/>
        <v>-358820</v>
      </c>
      <c r="E20" s="16">
        <f t="shared" si="1"/>
        <v>0.4823458877868978</v>
      </c>
    </row>
    <row r="21" spans="1:6" ht="15.75" outlineLevel="1" thickBot="1" x14ac:dyDescent="0.3">
      <c r="A21" s="5" t="s">
        <v>11</v>
      </c>
      <c r="B21" s="7">
        <v>-5951401.0300000003</v>
      </c>
      <c r="C21" s="7">
        <v>-607893.69999999995</v>
      </c>
      <c r="D21" s="7">
        <f t="shared" si="0"/>
        <v>-5343507.33</v>
      </c>
      <c r="E21" s="16">
        <f t="shared" si="1"/>
        <v>8.7902002109908377</v>
      </c>
    </row>
    <row r="22" spans="1:6" ht="15.75" outlineLevel="1" thickBot="1" x14ac:dyDescent="0.3">
      <c r="A22" s="5" t="s">
        <v>12</v>
      </c>
      <c r="B22" s="7">
        <v>5189152.8499999996</v>
      </c>
      <c r="C22" s="7">
        <v>2614670.1</v>
      </c>
      <c r="D22" s="7">
        <f t="shared" si="0"/>
        <v>2574482.7499999995</v>
      </c>
      <c r="E22" s="16">
        <f t="shared" si="1"/>
        <v>0.98463004950414179</v>
      </c>
    </row>
    <row r="23" spans="1:6" ht="15.75" outlineLevel="1" thickBot="1" x14ac:dyDescent="0.3">
      <c r="A23" s="5" t="s">
        <v>13</v>
      </c>
      <c r="B23" s="7">
        <v>-370262472.20999998</v>
      </c>
      <c r="C23" s="7">
        <v>-384829763.72000003</v>
      </c>
      <c r="D23" s="7">
        <f t="shared" si="0"/>
        <v>14567291.51000005</v>
      </c>
      <c r="E23" s="16">
        <f t="shared" si="1"/>
        <v>-3.7853858727515496E-2</v>
      </c>
    </row>
    <row r="24" spans="1:6" ht="15.75" outlineLevel="1" thickBot="1" x14ac:dyDescent="0.3">
      <c r="A24" s="5" t="s">
        <v>14</v>
      </c>
      <c r="B24" s="7">
        <v>369293446.41000003</v>
      </c>
      <c r="C24" s="7">
        <v>384463990.99000001</v>
      </c>
      <c r="D24" s="7">
        <f t="shared" si="0"/>
        <v>-15170544.579999983</v>
      </c>
      <c r="E24" s="16">
        <f t="shared" si="1"/>
        <v>-3.9458947874248571E-2</v>
      </c>
    </row>
    <row r="25" spans="1:6" ht="15.75" outlineLevel="1" thickBot="1" x14ac:dyDescent="0.3">
      <c r="A25" s="5" t="s">
        <v>15</v>
      </c>
      <c r="B25" s="7">
        <v>-19380.509999999998</v>
      </c>
      <c r="C25" s="7">
        <v>-7315.46</v>
      </c>
      <c r="D25" s="7">
        <f t="shared" si="0"/>
        <v>-12065.05</v>
      </c>
      <c r="E25" s="16">
        <f t="shared" si="1"/>
        <v>1.6492537721482996</v>
      </c>
    </row>
    <row r="26" spans="1:6" ht="15.75" outlineLevel="1" thickBot="1" x14ac:dyDescent="0.3">
      <c r="A26" s="5" t="s">
        <v>16</v>
      </c>
      <c r="B26" s="7">
        <v>-1971519</v>
      </c>
      <c r="C26" s="7">
        <v>3031566</v>
      </c>
      <c r="D26" s="7">
        <f t="shared" si="0"/>
        <v>-5003085</v>
      </c>
      <c r="E26" s="16">
        <f t="shared" si="1"/>
        <v>-1.6503302253686709</v>
      </c>
    </row>
    <row r="27" spans="1:6" ht="15.75" thickBot="1" x14ac:dyDescent="0.3">
      <c r="A27" s="8" t="s">
        <v>497</v>
      </c>
      <c r="B27" s="22">
        <f>SUM(B19:B26)</f>
        <v>-4654786.4899999592</v>
      </c>
      <c r="C27" s="22">
        <f>SUM(C19:C26)</f>
        <v>3763064.2099999571</v>
      </c>
      <c r="D27" s="22">
        <f t="shared" si="0"/>
        <v>-8417850.6999999173</v>
      </c>
      <c r="E27" s="23">
        <f t="shared" si="1"/>
        <v>-2.2369670646677626</v>
      </c>
    </row>
    <row r="28" spans="1:6" ht="15.75" thickBot="1" x14ac:dyDescent="0.3">
      <c r="A28" s="12" t="s">
        <v>499</v>
      </c>
      <c r="B28" s="11"/>
      <c r="C28" s="11"/>
      <c r="D28" s="11"/>
      <c r="E28" s="18"/>
    </row>
    <row r="29" spans="1:6" ht="15.75" outlineLevel="1" thickBot="1" x14ac:dyDescent="0.3">
      <c r="A29" s="5" t="s">
        <v>17</v>
      </c>
      <c r="B29" s="7">
        <v>-366840.15</v>
      </c>
      <c r="C29" s="7">
        <v>-385992.74</v>
      </c>
      <c r="D29" s="7">
        <f t="shared" si="0"/>
        <v>19152.589999999967</v>
      </c>
      <c r="E29" s="16">
        <f t="shared" si="1"/>
        <v>-4.9619042057630326E-2</v>
      </c>
    </row>
    <row r="30" spans="1:6" ht="15.75" outlineLevel="1" thickBot="1" x14ac:dyDescent="0.3">
      <c r="A30" s="5" t="s">
        <v>18</v>
      </c>
      <c r="B30" s="7">
        <v>-18145512</v>
      </c>
      <c r="C30" s="7">
        <v>-10973643</v>
      </c>
      <c r="D30" s="7">
        <f t="shared" si="0"/>
        <v>-7171869</v>
      </c>
      <c r="E30" s="16">
        <f t="shared" si="1"/>
        <v>0.65355406586490927</v>
      </c>
    </row>
    <row r="31" spans="1:6" ht="15.75" outlineLevel="1" thickBot="1" x14ac:dyDescent="0.3">
      <c r="A31" s="5" t="s">
        <v>19</v>
      </c>
      <c r="B31" s="7">
        <v>-1320000</v>
      </c>
      <c r="C31" s="7">
        <v>-846966</v>
      </c>
      <c r="D31" s="7">
        <f t="shared" si="0"/>
        <v>-473034</v>
      </c>
      <c r="E31" s="16">
        <f t="shared" si="1"/>
        <v>0.55850411940975198</v>
      </c>
    </row>
    <row r="32" spans="1:6" ht="15.75" outlineLevel="1" thickBot="1" x14ac:dyDescent="0.3">
      <c r="A32" s="5" t="s">
        <v>20</v>
      </c>
      <c r="B32" s="13"/>
      <c r="C32" s="14">
        <v>0</v>
      </c>
      <c r="D32" s="14">
        <f t="shared" si="0"/>
        <v>0</v>
      </c>
      <c r="E32" s="16" t="str">
        <f t="shared" si="1"/>
        <v/>
      </c>
    </row>
    <row r="33" spans="1:5" ht="15.75" outlineLevel="1" thickBot="1" x14ac:dyDescent="0.3">
      <c r="A33" s="5" t="s">
        <v>21</v>
      </c>
      <c r="B33" s="13"/>
      <c r="C33" s="14">
        <v>0</v>
      </c>
      <c r="D33" s="14">
        <f t="shared" si="0"/>
        <v>0</v>
      </c>
      <c r="E33" s="16" t="str">
        <f t="shared" si="1"/>
        <v/>
      </c>
    </row>
    <row r="34" spans="1:5" ht="15.75" outlineLevel="1" thickBot="1" x14ac:dyDescent="0.3">
      <c r="A34" s="5" t="s">
        <v>22</v>
      </c>
      <c r="B34" s="7">
        <v>-19921965.760000002</v>
      </c>
      <c r="C34" s="7">
        <v>-22513549.829999998</v>
      </c>
      <c r="D34" s="7">
        <f t="shared" si="0"/>
        <v>2591584.0699999966</v>
      </c>
      <c r="E34" s="16">
        <f t="shared" si="1"/>
        <v>-0.11511219197190445</v>
      </c>
    </row>
    <row r="35" spans="1:5" ht="15.75" thickBot="1" x14ac:dyDescent="0.3">
      <c r="A35" s="8" t="s">
        <v>500</v>
      </c>
      <c r="B35" s="22">
        <f>SUM(B29:B34)</f>
        <v>-39754317.909999996</v>
      </c>
      <c r="C35" s="22">
        <f>SUM(C29:C34)</f>
        <v>-34720151.57</v>
      </c>
      <c r="D35" s="22">
        <f t="shared" si="0"/>
        <v>-5034166.3399999961</v>
      </c>
      <c r="E35" s="23">
        <f t="shared" si="1"/>
        <v>0.14499263719660069</v>
      </c>
    </row>
    <row r="36" spans="1:5" ht="15.75" thickBot="1" x14ac:dyDescent="0.3">
      <c r="A36" s="12" t="s">
        <v>501</v>
      </c>
      <c r="B36" s="11"/>
      <c r="C36" s="11"/>
      <c r="D36" s="11"/>
      <c r="E36" s="18"/>
    </row>
    <row r="37" spans="1:5" ht="15.75" outlineLevel="1" thickBot="1" x14ac:dyDescent="0.3">
      <c r="A37" s="5" t="s">
        <v>23</v>
      </c>
      <c r="B37" s="13"/>
      <c r="C37" s="7">
        <v>-6220984.3300000001</v>
      </c>
      <c r="D37" s="7">
        <f t="shared" si="0"/>
        <v>6220984.3300000001</v>
      </c>
      <c r="E37" s="16">
        <f t="shared" si="1"/>
        <v>-1</v>
      </c>
    </row>
    <row r="38" spans="1:5" ht="15.75" outlineLevel="1" thickBot="1" x14ac:dyDescent="0.3">
      <c r="A38" s="5" t="s">
        <v>24</v>
      </c>
      <c r="B38" s="7">
        <v>-1509148.93</v>
      </c>
      <c r="C38" s="7">
        <v>832190.07</v>
      </c>
      <c r="D38" s="7">
        <f t="shared" si="0"/>
        <v>-2341339</v>
      </c>
      <c r="E38" s="16">
        <f t="shared" si="1"/>
        <v>-2.8134666398987433</v>
      </c>
    </row>
    <row r="39" spans="1:5" ht="15.75" outlineLevel="1" thickBot="1" x14ac:dyDescent="0.3">
      <c r="A39" s="5" t="s">
        <v>25</v>
      </c>
      <c r="B39" s="7">
        <v>-224390.91</v>
      </c>
      <c r="C39" s="7">
        <v>898753.13</v>
      </c>
      <c r="D39" s="7">
        <f t="shared" si="0"/>
        <v>-1123144.04</v>
      </c>
      <c r="E39" s="16">
        <f t="shared" si="1"/>
        <v>-1.2496691277169738</v>
      </c>
    </row>
    <row r="40" spans="1:5" ht="15.75" outlineLevel="1" thickBot="1" x14ac:dyDescent="0.3">
      <c r="A40" s="5" t="s">
        <v>26</v>
      </c>
      <c r="B40" s="7">
        <v>298705.65000000002</v>
      </c>
      <c r="C40" s="7">
        <v>235912.37</v>
      </c>
      <c r="D40" s="7">
        <f t="shared" si="0"/>
        <v>62793.280000000028</v>
      </c>
      <c r="E40" s="16">
        <f t="shared" si="1"/>
        <v>0.26617205363160917</v>
      </c>
    </row>
    <row r="41" spans="1:5" ht="15.75" outlineLevel="1" thickBot="1" x14ac:dyDescent="0.3">
      <c r="A41" s="5" t="s">
        <v>27</v>
      </c>
      <c r="B41" s="7">
        <v>169595.36</v>
      </c>
      <c r="C41" s="7">
        <v>239069.8</v>
      </c>
      <c r="D41" s="7">
        <f t="shared" si="0"/>
        <v>-69474.44</v>
      </c>
      <c r="E41" s="16">
        <f t="shared" si="1"/>
        <v>-0.29060316275832415</v>
      </c>
    </row>
    <row r="42" spans="1:5" ht="15.75" outlineLevel="1" thickBot="1" x14ac:dyDescent="0.3">
      <c r="A42" s="5" t="s">
        <v>28</v>
      </c>
      <c r="B42" s="7">
        <v>-16970280.23</v>
      </c>
      <c r="C42" s="7">
        <v>-16094179.689999999</v>
      </c>
      <c r="D42" s="7">
        <f t="shared" si="0"/>
        <v>-876100.54000000097</v>
      </c>
      <c r="E42" s="16">
        <f t="shared" si="1"/>
        <v>5.4435861713682719E-2</v>
      </c>
    </row>
    <row r="43" spans="1:5" ht="15.75" outlineLevel="1" thickBot="1" x14ac:dyDescent="0.3">
      <c r="A43" s="5" t="s">
        <v>29</v>
      </c>
      <c r="B43" s="13"/>
      <c r="C43" s="13"/>
      <c r="D43" s="13">
        <f t="shared" si="0"/>
        <v>0</v>
      </c>
      <c r="E43" s="16" t="str">
        <f t="shared" si="1"/>
        <v/>
      </c>
    </row>
    <row r="44" spans="1:5" ht="15.75" outlineLevel="1" thickBot="1" x14ac:dyDescent="0.3">
      <c r="A44" s="5" t="s">
        <v>30</v>
      </c>
      <c r="B44" s="13"/>
      <c r="C44" s="13"/>
      <c r="D44" s="13">
        <f t="shared" si="0"/>
        <v>0</v>
      </c>
      <c r="E44" s="16" t="str">
        <f t="shared" si="1"/>
        <v/>
      </c>
    </row>
    <row r="45" spans="1:5" ht="15.75" outlineLevel="1" thickBot="1" x14ac:dyDescent="0.3">
      <c r="A45" s="5" t="s">
        <v>31</v>
      </c>
      <c r="B45" s="7">
        <v>5017292.04</v>
      </c>
      <c r="C45" s="7">
        <v>11764544.17</v>
      </c>
      <c r="D45" s="7">
        <f t="shared" si="0"/>
        <v>-6747252.1299999999</v>
      </c>
      <c r="E45" s="16">
        <f t="shared" si="1"/>
        <v>-0.57352431445714058</v>
      </c>
    </row>
    <row r="46" spans="1:5" ht="15.75" outlineLevel="1" thickBot="1" x14ac:dyDescent="0.3">
      <c r="A46" s="5" t="s">
        <v>32</v>
      </c>
      <c r="B46" s="7">
        <v>-3031137.33</v>
      </c>
      <c r="C46" s="7">
        <v>6785153.1699999999</v>
      </c>
      <c r="D46" s="7">
        <f t="shared" si="0"/>
        <v>-9816290.5</v>
      </c>
      <c r="E46" s="16">
        <f t="shared" si="1"/>
        <v>-1.4467308628200062</v>
      </c>
    </row>
    <row r="47" spans="1:5" ht="15.75" outlineLevel="1" thickBot="1" x14ac:dyDescent="0.3">
      <c r="A47" s="5" t="s">
        <v>33</v>
      </c>
      <c r="B47" s="7">
        <v>1465544.72</v>
      </c>
      <c r="C47" s="7">
        <v>2263129.09</v>
      </c>
      <c r="D47" s="7">
        <f t="shared" si="0"/>
        <v>-797584.36999999988</v>
      </c>
      <c r="E47" s="16">
        <f t="shared" si="1"/>
        <v>-0.35242548625452025</v>
      </c>
    </row>
    <row r="48" spans="1:5" ht="15.75" outlineLevel="1" thickBot="1" x14ac:dyDescent="0.3">
      <c r="A48" s="5" t="s">
        <v>34</v>
      </c>
      <c r="B48" s="7">
        <v>1162291.3400000001</v>
      </c>
      <c r="C48" s="7">
        <v>5340888.5999999996</v>
      </c>
      <c r="D48" s="7">
        <f t="shared" si="0"/>
        <v>-4178597.26</v>
      </c>
      <c r="E48" s="16">
        <f t="shared" si="1"/>
        <v>-0.78237865886212266</v>
      </c>
    </row>
    <row r="49" spans="1:5" ht="15.75" outlineLevel="1" thickBot="1" x14ac:dyDescent="0.3">
      <c r="A49" s="5" t="s">
        <v>35</v>
      </c>
      <c r="B49" s="7">
        <v>-1595754.94</v>
      </c>
      <c r="C49" s="7">
        <v>-309415.13</v>
      </c>
      <c r="D49" s="7">
        <f t="shared" si="0"/>
        <v>-1286339.81</v>
      </c>
      <c r="E49" s="16">
        <f t="shared" si="1"/>
        <v>4.1573267926490862</v>
      </c>
    </row>
    <row r="50" spans="1:5" ht="15.75" outlineLevel="1" thickBot="1" x14ac:dyDescent="0.3">
      <c r="A50" s="5" t="s">
        <v>36</v>
      </c>
      <c r="B50" s="7">
        <v>283015.83</v>
      </c>
      <c r="C50" s="7">
        <v>357317.37</v>
      </c>
      <c r="D50" s="7">
        <f t="shared" si="0"/>
        <v>-74301.539999999979</v>
      </c>
      <c r="E50" s="16">
        <f t="shared" si="1"/>
        <v>-0.20794270370903037</v>
      </c>
    </row>
    <row r="51" spans="1:5" ht="15.75" outlineLevel="1" thickBot="1" x14ac:dyDescent="0.3">
      <c r="A51" s="5" t="s">
        <v>37</v>
      </c>
      <c r="B51" s="7">
        <v>2705853.29</v>
      </c>
      <c r="C51" s="7">
        <v>8697.49</v>
      </c>
      <c r="D51" s="7">
        <f t="shared" si="0"/>
        <v>2697155.8</v>
      </c>
      <c r="E51" s="16">
        <f t="shared" si="1"/>
        <v>310.10737580612334</v>
      </c>
    </row>
    <row r="52" spans="1:5" ht="15.75" outlineLevel="1" thickBot="1" x14ac:dyDescent="0.3">
      <c r="A52" s="5" t="s">
        <v>38</v>
      </c>
      <c r="B52" s="7">
        <v>-183036.18</v>
      </c>
      <c r="C52" s="7">
        <v>666780.43999999994</v>
      </c>
      <c r="D52" s="7">
        <f t="shared" si="0"/>
        <v>-849816.61999999988</v>
      </c>
      <c r="E52" s="16">
        <f t="shared" si="1"/>
        <v>-1.2745074225632653</v>
      </c>
    </row>
    <row r="53" spans="1:5" ht="15.75" outlineLevel="1" thickBot="1" x14ac:dyDescent="0.3">
      <c r="A53" s="5" t="s">
        <v>39</v>
      </c>
      <c r="B53" s="13"/>
      <c r="C53" s="13"/>
      <c r="D53" s="13">
        <f t="shared" si="0"/>
        <v>0</v>
      </c>
      <c r="E53" s="16" t="str">
        <f t="shared" si="1"/>
        <v/>
      </c>
    </row>
    <row r="54" spans="1:5" ht="15.75" outlineLevel="1" thickBot="1" x14ac:dyDescent="0.3">
      <c r="A54" s="5" t="s">
        <v>40</v>
      </c>
      <c r="B54" s="7">
        <v>569581.35</v>
      </c>
      <c r="C54" s="7">
        <v>469627.36</v>
      </c>
      <c r="D54" s="7">
        <f t="shared" si="0"/>
        <v>99953.989999999991</v>
      </c>
      <c r="E54" s="16">
        <f t="shared" si="1"/>
        <v>0.21283681172238345</v>
      </c>
    </row>
    <row r="55" spans="1:5" ht="15.75" outlineLevel="1" thickBot="1" x14ac:dyDescent="0.3">
      <c r="A55" s="5" t="s">
        <v>41</v>
      </c>
      <c r="B55" s="13"/>
      <c r="C55" s="13"/>
      <c r="D55" s="13">
        <f t="shared" si="0"/>
        <v>0</v>
      </c>
      <c r="E55" s="16" t="str">
        <f t="shared" si="1"/>
        <v/>
      </c>
    </row>
    <row r="56" spans="1:5" ht="15.75" thickBot="1" x14ac:dyDescent="0.3">
      <c r="A56" s="8" t="s">
        <v>502</v>
      </c>
      <c r="B56" s="22">
        <f>SUM(B37:B55)</f>
        <v>-11841868.940000003</v>
      </c>
      <c r="C56" s="22">
        <f>SUM(C37:C55)</f>
        <v>7237483.9100000011</v>
      </c>
      <c r="D56" s="22">
        <f t="shared" si="0"/>
        <v>-19079352.850000005</v>
      </c>
      <c r="E56" s="23">
        <f t="shared" si="1"/>
        <v>-2.6361858744360238</v>
      </c>
    </row>
    <row r="57" spans="1:5" ht="15.75" thickBot="1" x14ac:dyDescent="0.3">
      <c r="A57" s="12" t="s">
        <v>503</v>
      </c>
      <c r="B57" s="11"/>
      <c r="C57" s="11"/>
      <c r="D57" s="11"/>
      <c r="E57" s="18"/>
    </row>
    <row r="58" spans="1:5" ht="15.75" outlineLevel="1" thickBot="1" x14ac:dyDescent="0.3">
      <c r="A58" s="5" t="s">
        <v>42</v>
      </c>
      <c r="B58" s="13"/>
      <c r="C58" s="13"/>
      <c r="D58" s="13">
        <f t="shared" si="0"/>
        <v>0</v>
      </c>
      <c r="E58" s="16" t="str">
        <f t="shared" si="1"/>
        <v/>
      </c>
    </row>
    <row r="59" spans="1:5" ht="15.75" outlineLevel="1" thickBot="1" x14ac:dyDescent="0.3">
      <c r="A59" s="5" t="s">
        <v>43</v>
      </c>
      <c r="B59" s="7">
        <v>-817813.95</v>
      </c>
      <c r="C59" s="7">
        <v>-2076087.93</v>
      </c>
      <c r="D59" s="7">
        <f t="shared" si="0"/>
        <v>1258273.98</v>
      </c>
      <c r="E59" s="16">
        <f t="shared" si="1"/>
        <v>-0.60607932921222663</v>
      </c>
    </row>
    <row r="60" spans="1:5" ht="15.75" outlineLevel="1" thickBot="1" x14ac:dyDescent="0.3">
      <c r="A60" s="5" t="s">
        <v>44</v>
      </c>
      <c r="B60" s="7">
        <v>-10423.92</v>
      </c>
      <c r="C60" s="7">
        <v>-10399.049999999999</v>
      </c>
      <c r="D60" s="7">
        <f t="shared" si="0"/>
        <v>-24.8700000000008</v>
      </c>
      <c r="E60" s="16">
        <f t="shared" si="1"/>
        <v>2.3915646140754013E-3</v>
      </c>
    </row>
    <row r="61" spans="1:5" ht="15.75" outlineLevel="1" thickBot="1" x14ac:dyDescent="0.3">
      <c r="A61" s="5" t="s">
        <v>45</v>
      </c>
      <c r="B61" s="7">
        <v>-5384.2</v>
      </c>
      <c r="C61" s="7">
        <v>-421.49</v>
      </c>
      <c r="D61" s="7">
        <f t="shared" si="0"/>
        <v>-4962.71</v>
      </c>
      <c r="E61" s="16">
        <f t="shared" si="1"/>
        <v>11.774205793731761</v>
      </c>
    </row>
    <row r="62" spans="1:5" ht="15.75" outlineLevel="1" thickBot="1" x14ac:dyDescent="0.3">
      <c r="A62" s="5" t="s">
        <v>46</v>
      </c>
      <c r="B62" s="7">
        <v>-19680</v>
      </c>
      <c r="C62" s="7">
        <v>-36437.5</v>
      </c>
      <c r="D62" s="7">
        <f t="shared" si="0"/>
        <v>16757.5</v>
      </c>
      <c r="E62" s="16">
        <f t="shared" si="1"/>
        <v>-0.45989708404802743</v>
      </c>
    </row>
    <row r="63" spans="1:5" ht="15.75" outlineLevel="1" thickBot="1" x14ac:dyDescent="0.3">
      <c r="A63" s="5" t="s">
        <v>47</v>
      </c>
      <c r="B63" s="7">
        <v>-104585</v>
      </c>
      <c r="C63" s="7">
        <v>-354570</v>
      </c>
      <c r="D63" s="7">
        <f t="shared" si="0"/>
        <v>249985</v>
      </c>
      <c r="E63" s="16">
        <f t="shared" si="1"/>
        <v>-0.70503708717601599</v>
      </c>
    </row>
    <row r="64" spans="1:5" ht="15.75" outlineLevel="1" thickBot="1" x14ac:dyDescent="0.3">
      <c r="A64" s="5" t="s">
        <v>48</v>
      </c>
      <c r="B64" s="7">
        <v>-42580.06</v>
      </c>
      <c r="C64" s="7">
        <v>-25700.71</v>
      </c>
      <c r="D64" s="7">
        <f t="shared" si="0"/>
        <v>-16879.349999999999</v>
      </c>
      <c r="E64" s="16">
        <f t="shared" si="1"/>
        <v>0.65676590257623224</v>
      </c>
    </row>
    <row r="65" spans="1:5" ht="15.75" outlineLevel="1" thickBot="1" x14ac:dyDescent="0.3">
      <c r="A65" s="5" t="s">
        <v>49</v>
      </c>
      <c r="B65" s="7">
        <v>-13290</v>
      </c>
      <c r="C65" s="7">
        <v>-37920</v>
      </c>
      <c r="D65" s="7">
        <f t="shared" si="0"/>
        <v>24630</v>
      </c>
      <c r="E65" s="16">
        <f t="shared" si="1"/>
        <v>-0.64952531645569622</v>
      </c>
    </row>
    <row r="66" spans="1:5" ht="15.75" outlineLevel="1" thickBot="1" x14ac:dyDescent="0.3">
      <c r="A66" s="5" t="s">
        <v>50</v>
      </c>
      <c r="B66" s="7">
        <v>-69355</v>
      </c>
      <c r="C66" s="7">
        <v>-229584.13</v>
      </c>
      <c r="D66" s="7">
        <f t="shared" si="0"/>
        <v>160229.13</v>
      </c>
      <c r="E66" s="16">
        <f t="shared" si="1"/>
        <v>-0.69791030416605893</v>
      </c>
    </row>
    <row r="67" spans="1:5" ht="15.75" outlineLevel="1" thickBot="1" x14ac:dyDescent="0.3">
      <c r="A67" s="5" t="s">
        <v>51</v>
      </c>
      <c r="B67" s="7">
        <v>-1150</v>
      </c>
      <c r="C67" s="7">
        <v>-1230</v>
      </c>
      <c r="D67" s="7">
        <f t="shared" si="0"/>
        <v>80</v>
      </c>
      <c r="E67" s="16">
        <f t="shared" si="1"/>
        <v>-6.5040650406504072E-2</v>
      </c>
    </row>
    <row r="68" spans="1:5" ht="15.75" outlineLevel="1" thickBot="1" x14ac:dyDescent="0.3">
      <c r="A68" s="5" t="s">
        <v>52</v>
      </c>
      <c r="B68" s="7">
        <v>-6495</v>
      </c>
      <c r="C68" s="7">
        <v>-9650</v>
      </c>
      <c r="D68" s="7">
        <f t="shared" si="0"/>
        <v>3155</v>
      </c>
      <c r="E68" s="16">
        <f t="shared" si="1"/>
        <v>-0.32694300518134717</v>
      </c>
    </row>
    <row r="69" spans="1:5" ht="15.75" outlineLevel="1" thickBot="1" x14ac:dyDescent="0.3">
      <c r="A69" s="5" t="s">
        <v>53</v>
      </c>
      <c r="B69" s="7">
        <v>-101648</v>
      </c>
      <c r="C69" s="7">
        <v>-273900</v>
      </c>
      <c r="D69" s="7">
        <f t="shared" si="0"/>
        <v>172252</v>
      </c>
      <c r="E69" s="16">
        <f t="shared" si="1"/>
        <v>-0.62888645491055128</v>
      </c>
    </row>
    <row r="70" spans="1:5" ht="15.75" outlineLevel="1" thickBot="1" x14ac:dyDescent="0.3">
      <c r="A70" s="5" t="s">
        <v>54</v>
      </c>
      <c r="B70" s="7">
        <v>-6600</v>
      </c>
      <c r="C70" s="7">
        <v>-12350</v>
      </c>
      <c r="D70" s="7">
        <f t="shared" si="0"/>
        <v>5750</v>
      </c>
      <c r="E70" s="16">
        <f t="shared" si="1"/>
        <v>-0.46558704453441296</v>
      </c>
    </row>
    <row r="71" spans="1:5" ht="15.75" outlineLevel="1" thickBot="1" x14ac:dyDescent="0.3">
      <c r="A71" s="5" t="s">
        <v>55</v>
      </c>
      <c r="B71" s="7">
        <v>-159370.57999999999</v>
      </c>
      <c r="C71" s="7">
        <v>-126449.04</v>
      </c>
      <c r="D71" s="7">
        <f t="shared" si="0"/>
        <v>-32921.539999999994</v>
      </c>
      <c r="E71" s="16">
        <f t="shared" si="1"/>
        <v>0.26035421067649067</v>
      </c>
    </row>
    <row r="72" spans="1:5" ht="15.75" outlineLevel="1" thickBot="1" x14ac:dyDescent="0.3">
      <c r="A72" s="5" t="s">
        <v>56</v>
      </c>
      <c r="B72" s="7">
        <v>-15678</v>
      </c>
      <c r="C72" s="7">
        <v>-12714</v>
      </c>
      <c r="D72" s="7">
        <f t="shared" si="0"/>
        <v>-2964</v>
      </c>
      <c r="E72" s="16">
        <f t="shared" si="1"/>
        <v>0.23312883435582821</v>
      </c>
    </row>
    <row r="73" spans="1:5" ht="15.75" outlineLevel="1" thickBot="1" x14ac:dyDescent="0.3">
      <c r="A73" s="5" t="s">
        <v>57</v>
      </c>
      <c r="B73" s="7">
        <v>-209473.13</v>
      </c>
      <c r="C73" s="7">
        <v>-224238.21</v>
      </c>
      <c r="D73" s="7">
        <f t="shared" si="0"/>
        <v>14765.079999999987</v>
      </c>
      <c r="E73" s="16">
        <f t="shared" si="1"/>
        <v>-6.5845513126420285E-2</v>
      </c>
    </row>
    <row r="74" spans="1:5" ht="15.75" outlineLevel="1" thickBot="1" x14ac:dyDescent="0.3">
      <c r="A74" s="5" t="s">
        <v>58</v>
      </c>
      <c r="B74" s="7">
        <v>-88455.55</v>
      </c>
      <c r="C74" s="7">
        <v>-171373.77</v>
      </c>
      <c r="D74" s="7">
        <f t="shared" ref="D74:D137" si="2">B74-C74</f>
        <v>82918.219999999987</v>
      </c>
      <c r="E74" s="16">
        <f t="shared" ref="E74:E137" si="3">IFERROR(D74/C74,"")</f>
        <v>-0.4838442895899413</v>
      </c>
    </row>
    <row r="75" spans="1:5" ht="15.75" outlineLevel="1" thickBot="1" x14ac:dyDescent="0.3">
      <c r="A75" s="5" t="s">
        <v>59</v>
      </c>
      <c r="B75" s="13"/>
      <c r="C75" s="13"/>
      <c r="D75" s="13">
        <f t="shared" si="2"/>
        <v>0</v>
      </c>
      <c r="E75" s="16" t="str">
        <f t="shared" si="3"/>
        <v/>
      </c>
    </row>
    <row r="76" spans="1:5" ht="15.75" outlineLevel="1" thickBot="1" x14ac:dyDescent="0.3">
      <c r="A76" s="5" t="s">
        <v>60</v>
      </c>
      <c r="B76" s="7">
        <v>-187824.07</v>
      </c>
      <c r="C76" s="7">
        <v>-187435.46</v>
      </c>
      <c r="D76" s="7">
        <f t="shared" si="2"/>
        <v>-388.61000000001513</v>
      </c>
      <c r="E76" s="16">
        <f t="shared" si="3"/>
        <v>2.0733003242823698E-3</v>
      </c>
    </row>
    <row r="77" spans="1:5" ht="15.75" outlineLevel="1" thickBot="1" x14ac:dyDescent="0.3">
      <c r="A77" s="5" t="s">
        <v>61</v>
      </c>
      <c r="B77" s="7">
        <v>-927.25</v>
      </c>
      <c r="C77" s="7">
        <v>-860.28</v>
      </c>
      <c r="D77" s="7">
        <f t="shared" si="2"/>
        <v>-66.970000000000027</v>
      </c>
      <c r="E77" s="16">
        <f t="shared" si="3"/>
        <v>7.7846747570558456E-2</v>
      </c>
    </row>
    <row r="78" spans="1:5" ht="15.75" outlineLevel="1" thickBot="1" x14ac:dyDescent="0.3">
      <c r="A78" s="5" t="s">
        <v>62</v>
      </c>
      <c r="B78" s="7">
        <v>-19181.22</v>
      </c>
      <c r="C78" s="7">
        <v>-15775.18</v>
      </c>
      <c r="D78" s="7">
        <f t="shared" si="2"/>
        <v>-3406.0400000000009</v>
      </c>
      <c r="E78" s="16">
        <f t="shared" si="3"/>
        <v>0.21591132399123183</v>
      </c>
    </row>
    <row r="79" spans="1:5" ht="15.75" outlineLevel="1" thickBot="1" x14ac:dyDescent="0.3">
      <c r="A79" s="5" t="s">
        <v>63</v>
      </c>
      <c r="B79" s="7">
        <v>-48645</v>
      </c>
      <c r="C79" s="7">
        <v>-45517</v>
      </c>
      <c r="D79" s="7">
        <f t="shared" si="2"/>
        <v>-3128</v>
      </c>
      <c r="E79" s="16">
        <f t="shared" si="3"/>
        <v>6.8721576553815056E-2</v>
      </c>
    </row>
    <row r="80" spans="1:5" ht="15.75" outlineLevel="1" thickBot="1" x14ac:dyDescent="0.3">
      <c r="A80" s="5" t="s">
        <v>64</v>
      </c>
      <c r="B80" s="13"/>
      <c r="C80" s="13"/>
      <c r="D80" s="13">
        <f t="shared" si="2"/>
        <v>0</v>
      </c>
      <c r="E80" s="16" t="str">
        <f t="shared" si="3"/>
        <v/>
      </c>
    </row>
    <row r="81" spans="1:5" ht="15.75" outlineLevel="1" thickBot="1" x14ac:dyDescent="0.3">
      <c r="A81" s="5" t="s">
        <v>65</v>
      </c>
      <c r="B81" s="13"/>
      <c r="C81" s="7">
        <v>-1516440</v>
      </c>
      <c r="D81" s="7">
        <f t="shared" si="2"/>
        <v>1516440</v>
      </c>
      <c r="E81" s="16">
        <f t="shared" si="3"/>
        <v>-1</v>
      </c>
    </row>
    <row r="82" spans="1:5" ht="15.75" outlineLevel="1" thickBot="1" x14ac:dyDescent="0.3">
      <c r="A82" s="5" t="s">
        <v>66</v>
      </c>
      <c r="B82" s="13"/>
      <c r="C82" s="13"/>
      <c r="D82" s="13">
        <f t="shared" si="2"/>
        <v>0</v>
      </c>
      <c r="E82" s="16" t="str">
        <f t="shared" si="3"/>
        <v/>
      </c>
    </row>
    <row r="83" spans="1:5" ht="15.75" outlineLevel="1" thickBot="1" x14ac:dyDescent="0.3">
      <c r="A83" s="5" t="s">
        <v>67</v>
      </c>
      <c r="B83" s="7">
        <v>-688</v>
      </c>
      <c r="C83" s="7">
        <v>-1032</v>
      </c>
      <c r="D83" s="7">
        <f t="shared" si="2"/>
        <v>344</v>
      </c>
      <c r="E83" s="16">
        <f t="shared" si="3"/>
        <v>-0.33333333333333331</v>
      </c>
    </row>
    <row r="84" spans="1:5" ht="15.75" outlineLevel="1" thickBot="1" x14ac:dyDescent="0.3">
      <c r="A84" s="5" t="s">
        <v>68</v>
      </c>
      <c r="B84" s="7">
        <v>-5575.5</v>
      </c>
      <c r="C84" s="7">
        <v>-5044.5</v>
      </c>
      <c r="D84" s="7">
        <f t="shared" si="2"/>
        <v>-531</v>
      </c>
      <c r="E84" s="16">
        <f t="shared" si="3"/>
        <v>0.10526315789473684</v>
      </c>
    </row>
    <row r="85" spans="1:5" ht="15.75" thickBot="1" x14ac:dyDescent="0.3">
      <c r="A85" s="8" t="s">
        <v>504</v>
      </c>
      <c r="B85" s="22">
        <f>SUM(B58:B84)</f>
        <v>-1934823.43</v>
      </c>
      <c r="C85" s="22">
        <f>SUM(C58:C84)</f>
        <v>-5375130.25</v>
      </c>
      <c r="D85" s="22">
        <f t="shared" si="2"/>
        <v>3440306.8200000003</v>
      </c>
      <c r="E85" s="23">
        <f t="shared" si="3"/>
        <v>-0.64004157294606956</v>
      </c>
    </row>
    <row r="86" spans="1:5" ht="15.75" thickBot="1" x14ac:dyDescent="0.3">
      <c r="A86" s="12" t="s">
        <v>505</v>
      </c>
      <c r="B86" s="11"/>
      <c r="C86" s="11"/>
      <c r="D86" s="11"/>
      <c r="E86" s="18"/>
    </row>
    <row r="87" spans="1:5" ht="15.75" hidden="1" outlineLevel="1" thickBot="1" x14ac:dyDescent="0.3">
      <c r="A87" s="5" t="s">
        <v>69</v>
      </c>
      <c r="B87" s="7">
        <v>673933.12</v>
      </c>
      <c r="C87" s="7">
        <v>760744.22</v>
      </c>
      <c r="D87" s="7">
        <f t="shared" si="2"/>
        <v>-86811.099999999977</v>
      </c>
      <c r="E87" s="16">
        <f t="shared" si="3"/>
        <v>-0.11411338754568517</v>
      </c>
    </row>
    <row r="88" spans="1:5" ht="15.75" hidden="1" outlineLevel="1" thickBot="1" x14ac:dyDescent="0.3">
      <c r="A88" s="5" t="s">
        <v>70</v>
      </c>
      <c r="B88" s="7">
        <v>16189577.890000001</v>
      </c>
      <c r="C88" s="7">
        <v>14661348.939999999</v>
      </c>
      <c r="D88" s="7">
        <f t="shared" si="2"/>
        <v>1528228.9500000011</v>
      </c>
      <c r="E88" s="16">
        <f t="shared" si="3"/>
        <v>0.10423522121014338</v>
      </c>
    </row>
    <row r="89" spans="1:5" ht="15.75" hidden="1" outlineLevel="1" thickBot="1" x14ac:dyDescent="0.3">
      <c r="A89" s="5" t="s">
        <v>71</v>
      </c>
      <c r="B89" s="7">
        <v>-574657.11</v>
      </c>
      <c r="C89" s="7">
        <v>-74395.22</v>
      </c>
      <c r="D89" s="7">
        <f t="shared" si="2"/>
        <v>-500261.89</v>
      </c>
      <c r="E89" s="16">
        <f t="shared" si="3"/>
        <v>6.72438215788595</v>
      </c>
    </row>
    <row r="90" spans="1:5" ht="15.75" hidden="1" outlineLevel="1" thickBot="1" x14ac:dyDescent="0.3">
      <c r="A90" s="5" t="s">
        <v>72</v>
      </c>
      <c r="B90" s="14">
        <v>0</v>
      </c>
      <c r="C90" s="14">
        <v>0</v>
      </c>
      <c r="D90" s="14">
        <f t="shared" si="2"/>
        <v>0</v>
      </c>
      <c r="E90" s="16" t="str">
        <f t="shared" si="3"/>
        <v/>
      </c>
    </row>
    <row r="91" spans="1:5" ht="15.75" hidden="1" outlineLevel="1" thickBot="1" x14ac:dyDescent="0.3">
      <c r="A91" s="5" t="s">
        <v>73</v>
      </c>
      <c r="B91" s="13"/>
      <c r="C91" s="13"/>
      <c r="D91" s="13">
        <f t="shared" si="2"/>
        <v>0</v>
      </c>
      <c r="E91" s="16" t="str">
        <f t="shared" si="3"/>
        <v/>
      </c>
    </row>
    <row r="92" spans="1:5" ht="15.75" hidden="1" outlineLevel="1" thickBot="1" x14ac:dyDescent="0.3">
      <c r="A92" s="5" t="s">
        <v>74</v>
      </c>
      <c r="B92" s="14">
        <v>0</v>
      </c>
      <c r="C92" s="14">
        <v>0</v>
      </c>
      <c r="D92" s="14">
        <f t="shared" si="2"/>
        <v>0</v>
      </c>
      <c r="E92" s="16" t="str">
        <f t="shared" si="3"/>
        <v/>
      </c>
    </row>
    <row r="93" spans="1:5" ht="15.75" hidden="1" outlineLevel="1" thickBot="1" x14ac:dyDescent="0.3">
      <c r="A93" s="5" t="s">
        <v>75</v>
      </c>
      <c r="B93" s="7">
        <v>77003666.310000002</v>
      </c>
      <c r="C93" s="7">
        <v>77972166.870000005</v>
      </c>
      <c r="D93" s="7">
        <f t="shared" si="2"/>
        <v>-968500.56000000238</v>
      </c>
      <c r="E93" s="16">
        <f t="shared" si="3"/>
        <v>-1.2421106131560332E-2</v>
      </c>
    </row>
    <row r="94" spans="1:5" ht="15.75" hidden="1" outlineLevel="1" thickBot="1" x14ac:dyDescent="0.3">
      <c r="A94" s="5" t="s">
        <v>76</v>
      </c>
      <c r="B94" s="7">
        <v>-389678.26</v>
      </c>
      <c r="C94" s="7">
        <v>-547785.43000000005</v>
      </c>
      <c r="D94" s="7">
        <f t="shared" si="2"/>
        <v>158107.17000000004</v>
      </c>
      <c r="E94" s="16">
        <f t="shared" si="3"/>
        <v>-0.28862974687004733</v>
      </c>
    </row>
    <row r="95" spans="1:5" ht="15.75" hidden="1" outlineLevel="1" thickBot="1" x14ac:dyDescent="0.3">
      <c r="A95" s="5" t="s">
        <v>77</v>
      </c>
      <c r="B95" s="7">
        <v>153574976.72</v>
      </c>
      <c r="C95" s="7">
        <v>181317817.19</v>
      </c>
      <c r="D95" s="7">
        <f t="shared" si="2"/>
        <v>-27742840.469999999</v>
      </c>
      <c r="E95" s="16">
        <f t="shared" si="3"/>
        <v>-0.15300669785214063</v>
      </c>
    </row>
    <row r="96" spans="1:5" ht="15.75" hidden="1" outlineLevel="1" thickBot="1" x14ac:dyDescent="0.3">
      <c r="A96" s="5" t="s">
        <v>78</v>
      </c>
      <c r="B96" s="7">
        <v>-148763</v>
      </c>
      <c r="C96" s="7">
        <v>111832</v>
      </c>
      <c r="D96" s="7">
        <f t="shared" si="2"/>
        <v>-260595</v>
      </c>
      <c r="E96" s="16">
        <f t="shared" si="3"/>
        <v>-2.3302364260676729</v>
      </c>
    </row>
    <row r="97" spans="1:5" ht="15.75" hidden="1" outlineLevel="1" thickBot="1" x14ac:dyDescent="0.3">
      <c r="A97" s="5" t="s">
        <v>79</v>
      </c>
      <c r="B97" s="7">
        <v>15456509.43</v>
      </c>
      <c r="C97" s="7">
        <v>-12394476.77</v>
      </c>
      <c r="D97" s="7">
        <f t="shared" si="2"/>
        <v>27850986.199999999</v>
      </c>
      <c r="E97" s="16">
        <f t="shared" si="3"/>
        <v>-2.2470481583709483</v>
      </c>
    </row>
    <row r="98" spans="1:5" ht="15.75" hidden="1" outlineLevel="1" thickBot="1" x14ac:dyDescent="0.3">
      <c r="A98" s="5" t="s">
        <v>80</v>
      </c>
      <c r="B98" s="7">
        <v>273021.51</v>
      </c>
      <c r="C98" s="7">
        <v>-3393940.65</v>
      </c>
      <c r="D98" s="7">
        <f t="shared" si="2"/>
        <v>3666962.16</v>
      </c>
      <c r="E98" s="16">
        <f t="shared" si="3"/>
        <v>-1.0804438079964658</v>
      </c>
    </row>
    <row r="99" spans="1:5" ht="15.75" hidden="1" outlineLevel="1" thickBot="1" x14ac:dyDescent="0.3">
      <c r="A99" s="5" t="s">
        <v>81</v>
      </c>
      <c r="B99" s="7">
        <v>701790.61</v>
      </c>
      <c r="C99" s="7">
        <v>247894.14</v>
      </c>
      <c r="D99" s="7">
        <f t="shared" si="2"/>
        <v>453896.47</v>
      </c>
      <c r="E99" s="16">
        <f t="shared" si="3"/>
        <v>1.83100927678242</v>
      </c>
    </row>
    <row r="100" spans="1:5" ht="15.75" hidden="1" outlineLevel="1" thickBot="1" x14ac:dyDescent="0.3">
      <c r="A100" s="5" t="s">
        <v>82</v>
      </c>
      <c r="B100" s="7">
        <v>-2735525.24</v>
      </c>
      <c r="C100" s="7">
        <v>3405140.65</v>
      </c>
      <c r="D100" s="7">
        <f t="shared" si="2"/>
        <v>-6140665.8900000006</v>
      </c>
      <c r="E100" s="16">
        <f t="shared" si="3"/>
        <v>-1.8033516148591398</v>
      </c>
    </row>
    <row r="101" spans="1:5" ht="15.75" hidden="1" outlineLevel="1" thickBot="1" x14ac:dyDescent="0.3">
      <c r="A101" s="5" t="s">
        <v>83</v>
      </c>
      <c r="B101" s="13"/>
      <c r="C101" s="13"/>
      <c r="D101" s="13">
        <f t="shared" si="2"/>
        <v>0</v>
      </c>
      <c r="E101" s="16" t="str">
        <f t="shared" si="3"/>
        <v/>
      </c>
    </row>
    <row r="102" spans="1:5" ht="15.75" hidden="1" outlineLevel="1" thickBot="1" x14ac:dyDescent="0.3">
      <c r="A102" s="5" t="s">
        <v>84</v>
      </c>
      <c r="B102" s="7">
        <v>583722.35</v>
      </c>
      <c r="C102" s="7">
        <v>-11646380.880000001</v>
      </c>
      <c r="D102" s="7">
        <f t="shared" si="2"/>
        <v>12230103.23</v>
      </c>
      <c r="E102" s="16">
        <f t="shared" si="3"/>
        <v>-1.050120492882249</v>
      </c>
    </row>
    <row r="103" spans="1:5" ht="15.75" hidden="1" outlineLevel="1" thickBot="1" x14ac:dyDescent="0.3">
      <c r="A103" s="5" t="s">
        <v>85</v>
      </c>
      <c r="B103" s="7">
        <v>-387418.69</v>
      </c>
      <c r="C103" s="7">
        <v>420748.79999999999</v>
      </c>
      <c r="D103" s="7">
        <f t="shared" si="2"/>
        <v>-808167.49</v>
      </c>
      <c r="E103" s="16">
        <f t="shared" si="3"/>
        <v>-1.9207838263591008</v>
      </c>
    </row>
    <row r="104" spans="1:5" ht="15.75" hidden="1" outlineLevel="1" thickBot="1" x14ac:dyDescent="0.3">
      <c r="A104" s="5" t="s">
        <v>86</v>
      </c>
      <c r="B104" s="7">
        <v>195870.02</v>
      </c>
      <c r="C104" s="7">
        <v>-2077037.24</v>
      </c>
      <c r="D104" s="7">
        <f t="shared" si="2"/>
        <v>2272907.2599999998</v>
      </c>
      <c r="E104" s="16">
        <f t="shared" si="3"/>
        <v>-1.0943026038377626</v>
      </c>
    </row>
    <row r="105" spans="1:5" ht="15.75" hidden="1" outlineLevel="1" thickBot="1" x14ac:dyDescent="0.3">
      <c r="A105" s="5" t="s">
        <v>87</v>
      </c>
      <c r="B105" s="7">
        <v>0.08</v>
      </c>
      <c r="C105" s="7">
        <v>0.08</v>
      </c>
      <c r="D105" s="7">
        <f t="shared" si="2"/>
        <v>0</v>
      </c>
      <c r="E105" s="16">
        <f t="shared" si="3"/>
        <v>0</v>
      </c>
    </row>
    <row r="106" spans="1:5" ht="15.75" hidden="1" outlineLevel="1" thickBot="1" x14ac:dyDescent="0.3">
      <c r="A106" s="5" t="s">
        <v>88</v>
      </c>
      <c r="B106" s="7">
        <v>-1826108.93</v>
      </c>
      <c r="C106" s="7">
        <v>-2521419.6</v>
      </c>
      <c r="D106" s="7">
        <f t="shared" si="2"/>
        <v>695310.67000000016</v>
      </c>
      <c r="E106" s="16">
        <f t="shared" si="3"/>
        <v>-0.27576158684575947</v>
      </c>
    </row>
    <row r="107" spans="1:5" ht="15.75" hidden="1" outlineLevel="1" thickBot="1" x14ac:dyDescent="0.3">
      <c r="A107" s="5" t="s">
        <v>89</v>
      </c>
      <c r="B107" s="7">
        <v>-3325286.08</v>
      </c>
      <c r="C107" s="7">
        <v>-9886661.7400000002</v>
      </c>
      <c r="D107" s="7">
        <f t="shared" si="2"/>
        <v>6561375.6600000001</v>
      </c>
      <c r="E107" s="16">
        <f t="shared" si="3"/>
        <v>-0.66365936577496376</v>
      </c>
    </row>
    <row r="108" spans="1:5" ht="15.75" hidden="1" outlineLevel="1" thickBot="1" x14ac:dyDescent="0.3">
      <c r="A108" s="5" t="s">
        <v>90</v>
      </c>
      <c r="B108" s="7">
        <v>1547836.42</v>
      </c>
      <c r="C108" s="7">
        <v>2478249.7400000002</v>
      </c>
      <c r="D108" s="7">
        <f t="shared" si="2"/>
        <v>-930413.3200000003</v>
      </c>
      <c r="E108" s="16">
        <f t="shared" si="3"/>
        <v>-0.37543162215766046</v>
      </c>
    </row>
    <row r="109" spans="1:5" ht="15.75" hidden="1" outlineLevel="1" thickBot="1" x14ac:dyDescent="0.3">
      <c r="A109" s="5" t="s">
        <v>91</v>
      </c>
      <c r="B109" s="7">
        <v>6314389.3700000001</v>
      </c>
      <c r="C109" s="7">
        <v>14825675.52</v>
      </c>
      <c r="D109" s="7">
        <f t="shared" si="2"/>
        <v>-8511286.1499999985</v>
      </c>
      <c r="E109" s="16">
        <f t="shared" si="3"/>
        <v>-0.57409095042706015</v>
      </c>
    </row>
    <row r="110" spans="1:5" ht="15.75" hidden="1" outlineLevel="1" thickBot="1" x14ac:dyDescent="0.3">
      <c r="A110" s="5" t="s">
        <v>92</v>
      </c>
      <c r="B110" s="7">
        <v>212459.14</v>
      </c>
      <c r="C110" s="7">
        <v>473195.22</v>
      </c>
      <c r="D110" s="7">
        <f t="shared" si="2"/>
        <v>-260736.07999999996</v>
      </c>
      <c r="E110" s="16">
        <f t="shared" si="3"/>
        <v>-0.55101165223097559</v>
      </c>
    </row>
    <row r="111" spans="1:5" ht="15.75" hidden="1" outlineLevel="1" thickBot="1" x14ac:dyDescent="0.3">
      <c r="A111" s="5" t="s">
        <v>93</v>
      </c>
      <c r="B111" s="7">
        <v>-1239697.8</v>
      </c>
      <c r="C111" s="7">
        <v>-1516138.99</v>
      </c>
      <c r="D111" s="7">
        <f t="shared" si="2"/>
        <v>276441.18999999994</v>
      </c>
      <c r="E111" s="16">
        <f t="shared" si="3"/>
        <v>-0.1823323533154437</v>
      </c>
    </row>
    <row r="112" spans="1:5" ht="15.75" hidden="1" outlineLevel="1" thickBot="1" x14ac:dyDescent="0.3">
      <c r="A112" s="5" t="s">
        <v>94</v>
      </c>
      <c r="B112" s="7">
        <v>-242018.63</v>
      </c>
      <c r="C112" s="7">
        <v>-150934.54999999999</v>
      </c>
      <c r="D112" s="7">
        <f t="shared" si="2"/>
        <v>-91084.080000000016</v>
      </c>
      <c r="E112" s="16">
        <f t="shared" si="3"/>
        <v>0.60346739696113327</v>
      </c>
    </row>
    <row r="113" spans="1:5" ht="15.75" hidden="1" outlineLevel="1" thickBot="1" x14ac:dyDescent="0.3">
      <c r="A113" s="5" t="s">
        <v>95</v>
      </c>
      <c r="B113" s="7">
        <v>1095516.33</v>
      </c>
      <c r="C113" s="7">
        <v>2002945.17</v>
      </c>
      <c r="D113" s="7">
        <f t="shared" si="2"/>
        <v>-907428.83999999985</v>
      </c>
      <c r="E113" s="16">
        <f t="shared" si="3"/>
        <v>-0.45304726938680995</v>
      </c>
    </row>
    <row r="114" spans="1:5" ht="15.75" hidden="1" outlineLevel="1" thickBot="1" x14ac:dyDescent="0.3">
      <c r="A114" s="5" t="s">
        <v>96</v>
      </c>
      <c r="B114" s="7">
        <v>189681.9</v>
      </c>
      <c r="C114" s="7">
        <v>826189.29</v>
      </c>
      <c r="D114" s="7">
        <f t="shared" si="2"/>
        <v>-636507.39</v>
      </c>
      <c r="E114" s="16">
        <f t="shared" si="3"/>
        <v>-0.77041350899138383</v>
      </c>
    </row>
    <row r="115" spans="1:5" ht="15.75" hidden="1" outlineLevel="1" thickBot="1" x14ac:dyDescent="0.3">
      <c r="A115" s="5" t="s">
        <v>97</v>
      </c>
      <c r="B115" s="7">
        <v>-164040.62</v>
      </c>
      <c r="C115" s="7">
        <v>-159515.31</v>
      </c>
      <c r="D115" s="7">
        <f t="shared" si="2"/>
        <v>-4525.3099999999977</v>
      </c>
      <c r="E115" s="16">
        <f t="shared" si="3"/>
        <v>2.8369126449367135E-2</v>
      </c>
    </row>
    <row r="116" spans="1:5" ht="15.75" collapsed="1" thickBot="1" x14ac:dyDescent="0.3">
      <c r="A116" s="15" t="s">
        <v>506</v>
      </c>
      <c r="B116" s="22">
        <f>SUM(B87:B115)</f>
        <v>262979756.84</v>
      </c>
      <c r="C116" s="22">
        <f>SUM(C87:C115)</f>
        <v>255135261.44999996</v>
      </c>
      <c r="D116" s="22">
        <f t="shared" si="2"/>
        <v>7844495.3900000453</v>
      </c>
      <c r="E116" s="23">
        <f t="shared" si="3"/>
        <v>3.074641798008531E-2</v>
      </c>
    </row>
    <row r="117" spans="1:5" ht="15.75" thickBot="1" x14ac:dyDescent="0.3">
      <c r="A117" s="12" t="s">
        <v>510</v>
      </c>
      <c r="B117" s="11"/>
      <c r="C117" s="11"/>
      <c r="D117" s="11"/>
      <c r="E117" s="18"/>
    </row>
    <row r="118" spans="1:5" ht="15.75" hidden="1" outlineLevel="1" thickBot="1" x14ac:dyDescent="0.3">
      <c r="A118" s="5" t="s">
        <v>98</v>
      </c>
      <c r="B118" s="7">
        <v>46495.01</v>
      </c>
      <c r="C118" s="7">
        <v>313869</v>
      </c>
      <c r="D118" s="7">
        <f t="shared" si="2"/>
        <v>-267373.99</v>
      </c>
      <c r="E118" s="16">
        <f t="shared" si="3"/>
        <v>-0.85186491816649623</v>
      </c>
    </row>
    <row r="119" spans="1:5" ht="15.75" hidden="1" outlineLevel="1" thickBot="1" x14ac:dyDescent="0.3">
      <c r="A119" s="5" t="s">
        <v>99</v>
      </c>
      <c r="B119" s="7">
        <v>102067.97</v>
      </c>
      <c r="C119" s="7">
        <v>102616.5</v>
      </c>
      <c r="D119" s="7">
        <f t="shared" si="2"/>
        <v>-548.52999999999884</v>
      </c>
      <c r="E119" s="16">
        <f t="shared" si="3"/>
        <v>-5.3454366500513941E-3</v>
      </c>
    </row>
    <row r="120" spans="1:5" ht="15.75" hidden="1" outlineLevel="1" thickBot="1" x14ac:dyDescent="0.3">
      <c r="A120" s="5" t="s">
        <v>100</v>
      </c>
      <c r="B120" s="7">
        <v>126321.79</v>
      </c>
      <c r="C120" s="7">
        <v>134089.65</v>
      </c>
      <c r="D120" s="7">
        <f t="shared" si="2"/>
        <v>-7767.8600000000006</v>
      </c>
      <c r="E120" s="16">
        <f t="shared" si="3"/>
        <v>-5.7930347345973389E-2</v>
      </c>
    </row>
    <row r="121" spans="1:5" ht="15.75" hidden="1" outlineLevel="1" thickBot="1" x14ac:dyDescent="0.3">
      <c r="A121" s="5" t="s">
        <v>101</v>
      </c>
      <c r="B121" s="7">
        <v>12426.88</v>
      </c>
      <c r="C121" s="7">
        <v>5147.6000000000004</v>
      </c>
      <c r="D121" s="7">
        <f t="shared" si="2"/>
        <v>7279.2799999999988</v>
      </c>
      <c r="E121" s="16">
        <f t="shared" si="3"/>
        <v>1.4141114305695854</v>
      </c>
    </row>
    <row r="122" spans="1:5" ht="15.75" hidden="1" outlineLevel="1" thickBot="1" x14ac:dyDescent="0.3">
      <c r="A122" s="5" t="s">
        <v>102</v>
      </c>
      <c r="B122" s="7">
        <v>106240.65</v>
      </c>
      <c r="C122" s="7">
        <v>114839.05</v>
      </c>
      <c r="D122" s="7">
        <f t="shared" si="2"/>
        <v>-8598.4000000000087</v>
      </c>
      <c r="E122" s="16">
        <f t="shared" si="3"/>
        <v>-7.4873485978854834E-2</v>
      </c>
    </row>
    <row r="123" spans="1:5" ht="15.75" hidden="1" outlineLevel="1" thickBot="1" x14ac:dyDescent="0.3">
      <c r="A123" s="5" t="s">
        <v>103</v>
      </c>
      <c r="B123" s="7">
        <v>58074.57</v>
      </c>
      <c r="C123" s="7">
        <v>49440.37</v>
      </c>
      <c r="D123" s="7">
        <f t="shared" si="2"/>
        <v>8634.1999999999971</v>
      </c>
      <c r="E123" s="16">
        <f t="shared" si="3"/>
        <v>0.17463866067345363</v>
      </c>
    </row>
    <row r="124" spans="1:5" ht="15.75" hidden="1" outlineLevel="1" thickBot="1" x14ac:dyDescent="0.3">
      <c r="A124" s="5" t="s">
        <v>104</v>
      </c>
      <c r="B124" s="7">
        <v>22056.06</v>
      </c>
      <c r="C124" s="7">
        <v>11757.21</v>
      </c>
      <c r="D124" s="7">
        <f t="shared" si="2"/>
        <v>10298.850000000002</v>
      </c>
      <c r="E124" s="16">
        <f t="shared" si="3"/>
        <v>0.87596036814856615</v>
      </c>
    </row>
    <row r="125" spans="1:5" ht="15.75" hidden="1" outlineLevel="1" thickBot="1" x14ac:dyDescent="0.3">
      <c r="A125" s="5" t="s">
        <v>105</v>
      </c>
      <c r="B125" s="7">
        <v>9176.6</v>
      </c>
      <c r="C125" s="7">
        <v>2905.48</v>
      </c>
      <c r="D125" s="7">
        <f t="shared" si="2"/>
        <v>6271.1200000000008</v>
      </c>
      <c r="E125" s="16">
        <f t="shared" si="3"/>
        <v>2.1583765849360521</v>
      </c>
    </row>
    <row r="126" spans="1:5" ht="15.75" hidden="1" outlineLevel="1" thickBot="1" x14ac:dyDescent="0.3">
      <c r="A126" s="5" t="s">
        <v>106</v>
      </c>
      <c r="B126" s="7">
        <v>11911.83</v>
      </c>
      <c r="C126" s="7">
        <v>5147.6000000000004</v>
      </c>
      <c r="D126" s="7">
        <f t="shared" si="2"/>
        <v>6764.23</v>
      </c>
      <c r="E126" s="16">
        <f t="shared" si="3"/>
        <v>1.314055093635869</v>
      </c>
    </row>
    <row r="127" spans="1:5" ht="15.75" hidden="1" outlineLevel="1" thickBot="1" x14ac:dyDescent="0.3">
      <c r="A127" s="5" t="s">
        <v>107</v>
      </c>
      <c r="B127" s="7">
        <v>102043.87</v>
      </c>
      <c r="C127" s="7">
        <v>67960.03</v>
      </c>
      <c r="D127" s="7">
        <f t="shared" si="2"/>
        <v>34083.839999999997</v>
      </c>
      <c r="E127" s="16">
        <f t="shared" si="3"/>
        <v>0.50152773622966318</v>
      </c>
    </row>
    <row r="128" spans="1:5" ht="15.75" hidden="1" outlineLevel="1" thickBot="1" x14ac:dyDescent="0.3">
      <c r="A128" s="5" t="s">
        <v>108</v>
      </c>
      <c r="B128" s="7">
        <v>10183.26</v>
      </c>
      <c r="C128" s="7">
        <v>7484.12</v>
      </c>
      <c r="D128" s="7">
        <f t="shared" si="2"/>
        <v>2699.1400000000003</v>
      </c>
      <c r="E128" s="16">
        <f t="shared" si="3"/>
        <v>0.3606489473712341</v>
      </c>
    </row>
    <row r="129" spans="1:5" ht="15.75" hidden="1" outlineLevel="1" thickBot="1" x14ac:dyDescent="0.3">
      <c r="A129" s="5" t="s">
        <v>108</v>
      </c>
      <c r="B129" s="7">
        <v>10007.43</v>
      </c>
      <c r="C129" s="7">
        <v>17378.849999999999</v>
      </c>
      <c r="D129" s="7">
        <f t="shared" si="2"/>
        <v>-7371.4199999999983</v>
      </c>
      <c r="E129" s="16">
        <f t="shared" si="3"/>
        <v>-0.42416040186778753</v>
      </c>
    </row>
    <row r="130" spans="1:5" ht="15.75" hidden="1" outlineLevel="1" thickBot="1" x14ac:dyDescent="0.3">
      <c r="A130" s="5" t="s">
        <v>108</v>
      </c>
      <c r="B130" s="7">
        <v>28383.64</v>
      </c>
      <c r="C130" s="7">
        <v>-33333.58</v>
      </c>
      <c r="D130" s="7">
        <f t="shared" si="2"/>
        <v>61717.22</v>
      </c>
      <c r="E130" s="16">
        <f t="shared" si="3"/>
        <v>-1.8515028988785482</v>
      </c>
    </row>
    <row r="131" spans="1:5" ht="15.75" hidden="1" outlineLevel="1" thickBot="1" x14ac:dyDescent="0.3">
      <c r="A131" s="5" t="s">
        <v>108</v>
      </c>
      <c r="B131" s="7">
        <v>99358.04</v>
      </c>
      <c r="C131" s="7">
        <v>150224.98000000001</v>
      </c>
      <c r="D131" s="7">
        <f t="shared" si="2"/>
        <v>-50866.940000000017</v>
      </c>
      <c r="E131" s="16">
        <f t="shared" si="3"/>
        <v>-0.33860507087436464</v>
      </c>
    </row>
    <row r="132" spans="1:5" ht="15.75" hidden="1" outlineLevel="1" thickBot="1" x14ac:dyDescent="0.3">
      <c r="A132" s="5" t="s">
        <v>109</v>
      </c>
      <c r="B132" s="13"/>
      <c r="C132" s="7">
        <v>22441</v>
      </c>
      <c r="D132" s="7">
        <f t="shared" si="2"/>
        <v>-22441</v>
      </c>
      <c r="E132" s="16">
        <f t="shared" si="3"/>
        <v>-1</v>
      </c>
    </row>
    <row r="133" spans="1:5" ht="15.75" hidden="1" outlineLevel="1" thickBot="1" x14ac:dyDescent="0.3">
      <c r="A133" s="5" t="s">
        <v>110</v>
      </c>
      <c r="B133" s="7">
        <v>0.12</v>
      </c>
      <c r="C133" s="7">
        <v>0.08</v>
      </c>
      <c r="D133" s="7">
        <f t="shared" si="2"/>
        <v>3.9999999999999994E-2</v>
      </c>
      <c r="E133" s="16">
        <f t="shared" si="3"/>
        <v>0.49999999999999989</v>
      </c>
    </row>
    <row r="134" spans="1:5" ht="15.75" hidden="1" outlineLevel="1" thickBot="1" x14ac:dyDescent="0.3">
      <c r="A134" s="5" t="s">
        <v>111</v>
      </c>
      <c r="B134" s="7">
        <v>2315988.79</v>
      </c>
      <c r="C134" s="7">
        <v>2564401.6800000002</v>
      </c>
      <c r="D134" s="7">
        <f t="shared" si="2"/>
        <v>-248412.89000000013</v>
      </c>
      <c r="E134" s="16">
        <f t="shared" si="3"/>
        <v>-9.6869726742652928E-2</v>
      </c>
    </row>
    <row r="135" spans="1:5" ht="15.75" hidden="1" outlineLevel="1" thickBot="1" x14ac:dyDescent="0.3">
      <c r="A135" s="5" t="s">
        <v>112</v>
      </c>
      <c r="B135" s="7">
        <v>707459.58</v>
      </c>
      <c r="C135" s="7">
        <v>297462.44</v>
      </c>
      <c r="D135" s="7">
        <f t="shared" si="2"/>
        <v>409997.13999999996</v>
      </c>
      <c r="E135" s="16">
        <f t="shared" si="3"/>
        <v>1.3783156623068107</v>
      </c>
    </row>
    <row r="136" spans="1:5" ht="15.75" hidden="1" outlineLevel="1" thickBot="1" x14ac:dyDescent="0.3">
      <c r="A136" s="5" t="s">
        <v>113</v>
      </c>
      <c r="B136" s="7">
        <v>66270.8</v>
      </c>
      <c r="C136" s="7">
        <v>-283.67</v>
      </c>
      <c r="D136" s="7">
        <f t="shared" si="2"/>
        <v>66554.47</v>
      </c>
      <c r="E136" s="16">
        <f t="shared" si="3"/>
        <v>-234.61934642366128</v>
      </c>
    </row>
    <row r="137" spans="1:5" ht="15.75" hidden="1" outlineLevel="1" thickBot="1" x14ac:dyDescent="0.3">
      <c r="A137" s="5" t="s">
        <v>114</v>
      </c>
      <c r="B137" s="7">
        <v>189161.68</v>
      </c>
      <c r="C137" s="7">
        <v>199145.07</v>
      </c>
      <c r="D137" s="7">
        <f t="shared" si="2"/>
        <v>-9983.390000000014</v>
      </c>
      <c r="E137" s="16">
        <f t="shared" si="3"/>
        <v>-5.0131243520113319E-2</v>
      </c>
    </row>
    <row r="138" spans="1:5" ht="15.75" hidden="1" outlineLevel="1" thickBot="1" x14ac:dyDescent="0.3">
      <c r="A138" s="5" t="s">
        <v>115</v>
      </c>
      <c r="B138" s="7">
        <v>51988.19</v>
      </c>
      <c r="C138" s="7">
        <v>13937.72</v>
      </c>
      <c r="D138" s="7">
        <f t="shared" ref="D138:D201" si="4">B138-C138</f>
        <v>38050.47</v>
      </c>
      <c r="E138" s="16">
        <f t="shared" ref="E138:E201" si="5">IFERROR(D138/C138,"")</f>
        <v>2.730035472085822</v>
      </c>
    </row>
    <row r="139" spans="1:5" ht="15.75" hidden="1" outlineLevel="1" thickBot="1" x14ac:dyDescent="0.3">
      <c r="A139" s="5" t="s">
        <v>116</v>
      </c>
      <c r="B139" s="7">
        <v>860236.36</v>
      </c>
      <c r="C139" s="7">
        <v>322417.13</v>
      </c>
      <c r="D139" s="7">
        <f t="shared" si="4"/>
        <v>537819.23</v>
      </c>
      <c r="E139" s="16">
        <f t="shared" si="5"/>
        <v>1.6680851603635327</v>
      </c>
    </row>
    <row r="140" spans="1:5" ht="15.75" hidden="1" outlineLevel="1" thickBot="1" x14ac:dyDescent="0.3">
      <c r="A140" s="5" t="s">
        <v>117</v>
      </c>
      <c r="B140" s="7">
        <v>26545.279999999999</v>
      </c>
      <c r="C140" s="7">
        <v>1329.13</v>
      </c>
      <c r="D140" s="7">
        <f t="shared" si="4"/>
        <v>25216.149999999998</v>
      </c>
      <c r="E140" s="16">
        <f t="shared" si="5"/>
        <v>18.971921482473494</v>
      </c>
    </row>
    <row r="141" spans="1:5" ht="15.75" hidden="1" outlineLevel="1" thickBot="1" x14ac:dyDescent="0.3">
      <c r="A141" s="5" t="s">
        <v>118</v>
      </c>
      <c r="B141" s="7">
        <v>70374.25</v>
      </c>
      <c r="C141" s="7">
        <v>111566.11</v>
      </c>
      <c r="D141" s="7">
        <f t="shared" si="4"/>
        <v>-41191.86</v>
      </c>
      <c r="E141" s="16">
        <f t="shared" si="5"/>
        <v>-0.36921480904909204</v>
      </c>
    </row>
    <row r="142" spans="1:5" ht="15.75" hidden="1" outlineLevel="1" thickBot="1" x14ac:dyDescent="0.3">
      <c r="A142" s="5" t="s">
        <v>119</v>
      </c>
      <c r="B142" s="7">
        <v>106.94</v>
      </c>
      <c r="C142" s="13"/>
      <c r="D142" s="13">
        <f t="shared" si="4"/>
        <v>106.94</v>
      </c>
      <c r="E142" s="16" t="str">
        <f t="shared" si="5"/>
        <v/>
      </c>
    </row>
    <row r="143" spans="1:5" ht="15.75" hidden="1" outlineLevel="1" thickBot="1" x14ac:dyDescent="0.3">
      <c r="A143" s="5" t="s">
        <v>120</v>
      </c>
      <c r="B143" s="7">
        <v>310.14999999999998</v>
      </c>
      <c r="C143" s="13"/>
      <c r="D143" s="13">
        <f t="shared" si="4"/>
        <v>310.14999999999998</v>
      </c>
      <c r="E143" s="16" t="str">
        <f t="shared" si="5"/>
        <v/>
      </c>
    </row>
    <row r="144" spans="1:5" ht="15.75" hidden="1" outlineLevel="1" thickBot="1" x14ac:dyDescent="0.3">
      <c r="A144" s="5" t="s">
        <v>121</v>
      </c>
      <c r="B144" s="7">
        <v>451935.64</v>
      </c>
      <c r="C144" s="7">
        <v>394259.05</v>
      </c>
      <c r="D144" s="7">
        <f t="shared" si="4"/>
        <v>57676.590000000026</v>
      </c>
      <c r="E144" s="16">
        <f t="shared" si="5"/>
        <v>0.14629109972237803</v>
      </c>
    </row>
    <row r="145" spans="1:5" ht="15.75" hidden="1" outlineLevel="1" thickBot="1" x14ac:dyDescent="0.3">
      <c r="A145" s="5" t="s">
        <v>122</v>
      </c>
      <c r="B145" s="7">
        <v>1256448.24</v>
      </c>
      <c r="C145" s="7">
        <v>1316509.28</v>
      </c>
      <c r="D145" s="7">
        <f t="shared" si="4"/>
        <v>-60061.040000000037</v>
      </c>
      <c r="E145" s="16">
        <f t="shared" si="5"/>
        <v>-4.562143306730055E-2</v>
      </c>
    </row>
    <row r="146" spans="1:5" ht="15.75" hidden="1" outlineLevel="1" thickBot="1" x14ac:dyDescent="0.3">
      <c r="A146" s="5" t="s">
        <v>123</v>
      </c>
      <c r="B146" s="7">
        <v>41623.199999999997</v>
      </c>
      <c r="C146" s="7">
        <v>76967.94</v>
      </c>
      <c r="D146" s="7">
        <f t="shared" si="4"/>
        <v>-35344.740000000005</v>
      </c>
      <c r="E146" s="16">
        <f t="shared" si="5"/>
        <v>-0.45921379732912176</v>
      </c>
    </row>
    <row r="147" spans="1:5" ht="15.75" hidden="1" outlineLevel="1" thickBot="1" x14ac:dyDescent="0.3">
      <c r="A147" s="5" t="s">
        <v>124</v>
      </c>
      <c r="B147" s="7">
        <v>53897.19</v>
      </c>
      <c r="C147" s="7">
        <v>93171.25</v>
      </c>
      <c r="D147" s="7">
        <f t="shared" si="4"/>
        <v>-39274.06</v>
      </c>
      <c r="E147" s="16">
        <f t="shared" si="5"/>
        <v>-0.42152552423628531</v>
      </c>
    </row>
    <row r="148" spans="1:5" ht="15.75" hidden="1" outlineLevel="1" thickBot="1" x14ac:dyDescent="0.3">
      <c r="A148" s="5" t="s">
        <v>125</v>
      </c>
      <c r="B148" s="7">
        <v>-89454.03</v>
      </c>
      <c r="C148" s="7">
        <v>-175451.4</v>
      </c>
      <c r="D148" s="7">
        <f t="shared" si="4"/>
        <v>85997.37</v>
      </c>
      <c r="E148" s="16">
        <f t="shared" si="5"/>
        <v>-0.49014923790861742</v>
      </c>
    </row>
    <row r="149" spans="1:5" ht="15.75" hidden="1" outlineLevel="1" thickBot="1" x14ac:dyDescent="0.3">
      <c r="A149" s="5" t="s">
        <v>126</v>
      </c>
      <c r="B149" s="7">
        <v>617442.87</v>
      </c>
      <c r="C149" s="7">
        <v>489412.57</v>
      </c>
      <c r="D149" s="7">
        <f t="shared" si="4"/>
        <v>128030.29999999999</v>
      </c>
      <c r="E149" s="16">
        <f t="shared" si="5"/>
        <v>0.2615999421510567</v>
      </c>
    </row>
    <row r="150" spans="1:5" ht="15.75" hidden="1" outlineLevel="1" thickBot="1" x14ac:dyDescent="0.3">
      <c r="A150" s="5" t="s">
        <v>127</v>
      </c>
      <c r="B150" s="7">
        <v>568153.44999999995</v>
      </c>
      <c r="C150" s="7">
        <v>655883.31000000006</v>
      </c>
      <c r="D150" s="7">
        <f t="shared" si="4"/>
        <v>-87729.860000000102</v>
      </c>
      <c r="E150" s="16">
        <f t="shared" si="5"/>
        <v>-0.13375833576250035</v>
      </c>
    </row>
    <row r="151" spans="1:5" ht="15.75" hidden="1" outlineLevel="1" thickBot="1" x14ac:dyDescent="0.3">
      <c r="A151" s="5" t="s">
        <v>128</v>
      </c>
      <c r="B151" s="7">
        <v>63044.26</v>
      </c>
      <c r="C151" s="7">
        <v>59806.38</v>
      </c>
      <c r="D151" s="7">
        <f t="shared" si="4"/>
        <v>3237.8800000000047</v>
      </c>
      <c r="E151" s="16">
        <f t="shared" si="5"/>
        <v>5.4139374427945725E-2</v>
      </c>
    </row>
    <row r="152" spans="1:5" ht="15.75" hidden="1" outlineLevel="1" thickBot="1" x14ac:dyDescent="0.3">
      <c r="A152" s="5" t="s">
        <v>129</v>
      </c>
      <c r="B152" s="7">
        <v>2821.11</v>
      </c>
      <c r="C152" s="7">
        <v>4133.03</v>
      </c>
      <c r="D152" s="7">
        <f t="shared" si="4"/>
        <v>-1311.9199999999996</v>
      </c>
      <c r="E152" s="16">
        <f t="shared" si="5"/>
        <v>-0.3174232947740519</v>
      </c>
    </row>
    <row r="153" spans="1:5" ht="15.75" hidden="1" outlineLevel="1" thickBot="1" x14ac:dyDescent="0.3">
      <c r="A153" s="5" t="s">
        <v>130</v>
      </c>
      <c r="B153" s="7">
        <v>12944.57</v>
      </c>
      <c r="C153" s="7">
        <v>16368.81</v>
      </c>
      <c r="D153" s="7">
        <f t="shared" si="4"/>
        <v>-3424.24</v>
      </c>
      <c r="E153" s="16">
        <f t="shared" si="5"/>
        <v>-0.20919297126669562</v>
      </c>
    </row>
    <row r="154" spans="1:5" ht="15.75" hidden="1" outlineLevel="1" thickBot="1" x14ac:dyDescent="0.3">
      <c r="A154" s="5" t="s">
        <v>131</v>
      </c>
      <c r="B154" s="7">
        <v>58868.08</v>
      </c>
      <c r="C154" s="7">
        <v>70467.520000000004</v>
      </c>
      <c r="D154" s="7">
        <f t="shared" si="4"/>
        <v>-11599.440000000002</v>
      </c>
      <c r="E154" s="16">
        <f t="shared" si="5"/>
        <v>-0.16460689974615259</v>
      </c>
    </row>
    <row r="155" spans="1:5" ht="15.75" hidden="1" outlineLevel="1" thickBot="1" x14ac:dyDescent="0.3">
      <c r="A155" s="5" t="s">
        <v>132</v>
      </c>
      <c r="B155" s="7">
        <v>1821701.92</v>
      </c>
      <c r="C155" s="7">
        <v>1612074.75</v>
      </c>
      <c r="D155" s="7">
        <f t="shared" si="4"/>
        <v>209627.16999999993</v>
      </c>
      <c r="E155" s="16">
        <f t="shared" si="5"/>
        <v>0.13003563885607658</v>
      </c>
    </row>
    <row r="156" spans="1:5" ht="15.75" hidden="1" outlineLevel="1" thickBot="1" x14ac:dyDescent="0.3">
      <c r="A156" s="5" t="s">
        <v>133</v>
      </c>
      <c r="B156" s="7">
        <v>231699.91</v>
      </c>
      <c r="C156" s="7">
        <v>321502.03000000003</v>
      </c>
      <c r="D156" s="7">
        <f t="shared" si="4"/>
        <v>-89802.120000000024</v>
      </c>
      <c r="E156" s="16">
        <f t="shared" si="5"/>
        <v>-0.27932053803828244</v>
      </c>
    </row>
    <row r="157" spans="1:5" ht="15.75" hidden="1" outlineLevel="1" thickBot="1" x14ac:dyDescent="0.3">
      <c r="A157" s="5" t="s">
        <v>134</v>
      </c>
      <c r="B157" s="7">
        <v>254747.81</v>
      </c>
      <c r="C157" s="7">
        <v>282883.75</v>
      </c>
      <c r="D157" s="7">
        <f t="shared" si="4"/>
        <v>-28135.940000000002</v>
      </c>
      <c r="E157" s="16">
        <f t="shared" si="5"/>
        <v>-9.9461139072145363E-2</v>
      </c>
    </row>
    <row r="158" spans="1:5" ht="15.75" hidden="1" outlineLevel="1" thickBot="1" x14ac:dyDescent="0.3">
      <c r="A158" s="5" t="s">
        <v>135</v>
      </c>
      <c r="B158" s="7">
        <v>313.83999999999997</v>
      </c>
      <c r="C158" s="7">
        <v>15332.19</v>
      </c>
      <c r="D158" s="7">
        <f t="shared" si="4"/>
        <v>-15018.35</v>
      </c>
      <c r="E158" s="16">
        <f t="shared" si="5"/>
        <v>-0.97953064761133279</v>
      </c>
    </row>
    <row r="159" spans="1:5" ht="15.75" hidden="1" outlineLevel="1" thickBot="1" x14ac:dyDescent="0.3">
      <c r="A159" s="5" t="s">
        <v>136</v>
      </c>
      <c r="B159" s="7">
        <v>12867.55</v>
      </c>
      <c r="C159" s="7">
        <v>205558.76</v>
      </c>
      <c r="D159" s="7">
        <f t="shared" si="4"/>
        <v>-192691.21000000002</v>
      </c>
      <c r="E159" s="16">
        <f t="shared" si="5"/>
        <v>-0.93740208395886415</v>
      </c>
    </row>
    <row r="160" spans="1:5" ht="15.75" hidden="1" outlineLevel="1" thickBot="1" x14ac:dyDescent="0.3">
      <c r="A160" s="5" t="s">
        <v>137</v>
      </c>
      <c r="B160" s="13"/>
      <c r="C160" s="14">
        <v>0</v>
      </c>
      <c r="D160" s="14">
        <f t="shared" si="4"/>
        <v>0</v>
      </c>
      <c r="E160" s="16" t="str">
        <f t="shared" si="5"/>
        <v/>
      </c>
    </row>
    <row r="161" spans="1:5" ht="15.75" hidden="1" outlineLevel="1" thickBot="1" x14ac:dyDescent="0.3">
      <c r="A161" s="5" t="s">
        <v>138</v>
      </c>
      <c r="B161" s="7">
        <v>889.83</v>
      </c>
      <c r="C161" s="7">
        <v>48028.65</v>
      </c>
      <c r="D161" s="7">
        <f t="shared" si="4"/>
        <v>-47138.82</v>
      </c>
      <c r="E161" s="16">
        <f t="shared" si="5"/>
        <v>-0.98147293334291097</v>
      </c>
    </row>
    <row r="162" spans="1:5" ht="15.75" hidden="1" outlineLevel="1" thickBot="1" x14ac:dyDescent="0.3">
      <c r="A162" s="5" t="s">
        <v>139</v>
      </c>
      <c r="B162" s="7">
        <v>1992022.95</v>
      </c>
      <c r="C162" s="7">
        <v>2267409.69</v>
      </c>
      <c r="D162" s="7">
        <f t="shared" si="4"/>
        <v>-275386.74</v>
      </c>
      <c r="E162" s="16">
        <f t="shared" si="5"/>
        <v>-0.12145433673259109</v>
      </c>
    </row>
    <row r="163" spans="1:5" ht="15.75" hidden="1" outlineLevel="1" thickBot="1" x14ac:dyDescent="0.3">
      <c r="A163" s="5" t="s">
        <v>140</v>
      </c>
      <c r="B163" s="13"/>
      <c r="C163" s="13"/>
      <c r="D163" s="13">
        <f t="shared" si="4"/>
        <v>0</v>
      </c>
      <c r="E163" s="16" t="str">
        <f t="shared" si="5"/>
        <v/>
      </c>
    </row>
    <row r="164" spans="1:5" ht="15.75" hidden="1" outlineLevel="1" thickBot="1" x14ac:dyDescent="0.3">
      <c r="A164" s="5" t="s">
        <v>141</v>
      </c>
      <c r="B164" s="7">
        <v>1153149.96</v>
      </c>
      <c r="C164" s="7">
        <v>1241815.4099999999</v>
      </c>
      <c r="D164" s="7">
        <f t="shared" si="4"/>
        <v>-88665.449999999953</v>
      </c>
      <c r="E164" s="16">
        <f t="shared" si="5"/>
        <v>-7.1399862883002846E-2</v>
      </c>
    </row>
    <row r="165" spans="1:5" ht="15.75" hidden="1" outlineLevel="1" thickBot="1" x14ac:dyDescent="0.3">
      <c r="A165" s="5" t="s">
        <v>142</v>
      </c>
      <c r="B165" s="7">
        <v>1263549.79</v>
      </c>
      <c r="C165" s="7">
        <v>1208480.21</v>
      </c>
      <c r="D165" s="7">
        <f t="shared" si="4"/>
        <v>55069.580000000075</v>
      </c>
      <c r="E165" s="16">
        <f t="shared" si="5"/>
        <v>4.5569285739482712E-2</v>
      </c>
    </row>
    <row r="166" spans="1:5" ht="15.75" hidden="1" outlineLevel="1" thickBot="1" x14ac:dyDescent="0.3">
      <c r="A166" s="5" t="s">
        <v>143</v>
      </c>
      <c r="B166" s="7">
        <v>113076.48</v>
      </c>
      <c r="C166" s="7">
        <v>154579.74</v>
      </c>
      <c r="D166" s="7">
        <f t="shared" si="4"/>
        <v>-41503.259999999995</v>
      </c>
      <c r="E166" s="16">
        <f t="shared" si="5"/>
        <v>-0.26849094195655909</v>
      </c>
    </row>
    <row r="167" spans="1:5" ht="15.75" hidden="1" outlineLevel="1" thickBot="1" x14ac:dyDescent="0.3">
      <c r="A167" s="5" t="s">
        <v>143</v>
      </c>
      <c r="B167" s="7">
        <v>5658867.6299999999</v>
      </c>
      <c r="C167" s="7">
        <v>5907623.7000000002</v>
      </c>
      <c r="D167" s="7">
        <f t="shared" si="4"/>
        <v>-248756.0700000003</v>
      </c>
      <c r="E167" s="16">
        <f t="shared" si="5"/>
        <v>-4.2107636273447865E-2</v>
      </c>
    </row>
    <row r="168" spans="1:5" ht="15.75" hidden="1" outlineLevel="1" thickBot="1" x14ac:dyDescent="0.3">
      <c r="A168" s="5" t="s">
        <v>144</v>
      </c>
      <c r="B168" s="7">
        <v>1127566.68</v>
      </c>
      <c r="C168" s="7">
        <v>610347.65</v>
      </c>
      <c r="D168" s="7">
        <f t="shared" si="4"/>
        <v>517219.02999999991</v>
      </c>
      <c r="E168" s="16">
        <f t="shared" si="5"/>
        <v>0.84741709089893258</v>
      </c>
    </row>
    <row r="169" spans="1:5" ht="15.75" hidden="1" outlineLevel="1" thickBot="1" x14ac:dyDescent="0.3">
      <c r="A169" s="5" t="s">
        <v>145</v>
      </c>
      <c r="B169" s="7">
        <v>2839066.47</v>
      </c>
      <c r="C169" s="7">
        <v>2650995.65</v>
      </c>
      <c r="D169" s="7">
        <f t="shared" si="4"/>
        <v>188070.8200000003</v>
      </c>
      <c r="E169" s="16">
        <f t="shared" si="5"/>
        <v>7.0943466089806784E-2</v>
      </c>
    </row>
    <row r="170" spans="1:5" ht="15.75" hidden="1" outlineLevel="1" thickBot="1" x14ac:dyDescent="0.3">
      <c r="A170" s="5" t="s">
        <v>146</v>
      </c>
      <c r="B170" s="7">
        <v>251890.92</v>
      </c>
      <c r="C170" s="7">
        <v>301280.89</v>
      </c>
      <c r="D170" s="7">
        <f t="shared" si="4"/>
        <v>-49389.97</v>
      </c>
      <c r="E170" s="16">
        <f t="shared" si="5"/>
        <v>-0.16393329825864494</v>
      </c>
    </row>
    <row r="171" spans="1:5" ht="15.75" hidden="1" outlineLevel="1" thickBot="1" x14ac:dyDescent="0.3">
      <c r="A171" s="5" t="s">
        <v>147</v>
      </c>
      <c r="B171" s="7">
        <v>105453.01</v>
      </c>
      <c r="C171" s="7">
        <v>124470.77</v>
      </c>
      <c r="D171" s="7">
        <f t="shared" si="4"/>
        <v>-19017.760000000009</v>
      </c>
      <c r="E171" s="16">
        <f t="shared" si="5"/>
        <v>-0.15278896402745809</v>
      </c>
    </row>
    <row r="172" spans="1:5" ht="15.75" hidden="1" outlineLevel="1" thickBot="1" x14ac:dyDescent="0.3">
      <c r="A172" s="5" t="s">
        <v>148</v>
      </c>
      <c r="B172" s="7">
        <v>718670.16</v>
      </c>
      <c r="C172" s="7">
        <v>589435.84</v>
      </c>
      <c r="D172" s="7">
        <f t="shared" si="4"/>
        <v>129234.32000000007</v>
      </c>
      <c r="E172" s="16">
        <f t="shared" si="5"/>
        <v>0.21925086876291755</v>
      </c>
    </row>
    <row r="173" spans="1:5" ht="15.75" hidden="1" outlineLevel="1" thickBot="1" x14ac:dyDescent="0.3">
      <c r="A173" s="5" t="s">
        <v>149</v>
      </c>
      <c r="B173" s="7">
        <v>1771709.69</v>
      </c>
      <c r="C173" s="7">
        <v>1267094.01</v>
      </c>
      <c r="D173" s="7">
        <f t="shared" si="4"/>
        <v>504615.67999999993</v>
      </c>
      <c r="E173" s="16">
        <f t="shared" si="5"/>
        <v>0.39824644108293111</v>
      </c>
    </row>
    <row r="174" spans="1:5" ht="15.75" hidden="1" outlineLevel="1" thickBot="1" x14ac:dyDescent="0.3">
      <c r="A174" s="5" t="s">
        <v>150</v>
      </c>
      <c r="B174" s="7">
        <v>700</v>
      </c>
      <c r="C174" s="7">
        <v>110</v>
      </c>
      <c r="D174" s="7">
        <f t="shared" si="4"/>
        <v>590</v>
      </c>
      <c r="E174" s="16">
        <f t="shared" si="5"/>
        <v>5.3636363636363633</v>
      </c>
    </row>
    <row r="175" spans="1:5" ht="15.75" hidden="1" outlineLevel="1" thickBot="1" x14ac:dyDescent="0.3">
      <c r="A175" s="5" t="s">
        <v>151</v>
      </c>
      <c r="B175" s="7">
        <v>21261.99</v>
      </c>
      <c r="C175" s="7">
        <v>20567.93</v>
      </c>
      <c r="D175" s="7">
        <f t="shared" si="4"/>
        <v>694.06000000000131</v>
      </c>
      <c r="E175" s="16">
        <f t="shared" si="5"/>
        <v>3.3744766731508773E-2</v>
      </c>
    </row>
    <row r="176" spans="1:5" ht="15.75" hidden="1" outlineLevel="1" thickBot="1" x14ac:dyDescent="0.3">
      <c r="A176" s="5" t="s">
        <v>152</v>
      </c>
      <c r="B176" s="13"/>
      <c r="C176" s="7">
        <v>8.3000000000000007</v>
      </c>
      <c r="D176" s="7">
        <f t="shared" si="4"/>
        <v>-8.3000000000000007</v>
      </c>
      <c r="E176" s="16">
        <f t="shared" si="5"/>
        <v>-1</v>
      </c>
    </row>
    <row r="177" spans="1:5" ht="15.75" hidden="1" outlineLevel="1" thickBot="1" x14ac:dyDescent="0.3">
      <c r="A177" s="5" t="s">
        <v>153</v>
      </c>
      <c r="B177" s="7">
        <v>181742.69</v>
      </c>
      <c r="C177" s="7">
        <v>119304.43</v>
      </c>
      <c r="D177" s="7">
        <f t="shared" si="4"/>
        <v>62438.260000000009</v>
      </c>
      <c r="E177" s="16">
        <f t="shared" si="5"/>
        <v>0.52335240191835297</v>
      </c>
    </row>
    <row r="178" spans="1:5" ht="15.75" hidden="1" outlineLevel="1" thickBot="1" x14ac:dyDescent="0.3">
      <c r="A178" s="5" t="s">
        <v>154</v>
      </c>
      <c r="B178" s="7">
        <v>83097.119999999995</v>
      </c>
      <c r="C178" s="7">
        <v>87176.7</v>
      </c>
      <c r="D178" s="7">
        <f t="shared" si="4"/>
        <v>-4079.5800000000017</v>
      </c>
      <c r="E178" s="16">
        <f t="shared" si="5"/>
        <v>-4.6796678470279351E-2</v>
      </c>
    </row>
    <row r="179" spans="1:5" ht="15.75" hidden="1" outlineLevel="1" thickBot="1" x14ac:dyDescent="0.3">
      <c r="A179" s="5" t="s">
        <v>155</v>
      </c>
      <c r="B179" s="7">
        <v>30581.25</v>
      </c>
      <c r="C179" s="7">
        <v>17147.89</v>
      </c>
      <c r="D179" s="7">
        <f t="shared" si="4"/>
        <v>13433.36</v>
      </c>
      <c r="E179" s="16">
        <f t="shared" si="5"/>
        <v>0.78338267856861699</v>
      </c>
    </row>
    <row r="180" spans="1:5" ht="15.75" hidden="1" outlineLevel="1" thickBot="1" x14ac:dyDescent="0.3">
      <c r="A180" s="5" t="s">
        <v>156</v>
      </c>
      <c r="B180" s="7">
        <v>93240.26</v>
      </c>
      <c r="C180" s="7">
        <v>72216.78</v>
      </c>
      <c r="D180" s="7">
        <f t="shared" si="4"/>
        <v>21023.479999999996</v>
      </c>
      <c r="E180" s="16">
        <f t="shared" si="5"/>
        <v>0.29111627519255218</v>
      </c>
    </row>
    <row r="181" spans="1:5" ht="15.75" hidden="1" outlineLevel="1" thickBot="1" x14ac:dyDescent="0.3">
      <c r="A181" s="5" t="s">
        <v>157</v>
      </c>
      <c r="B181" s="7">
        <v>199204.85</v>
      </c>
      <c r="C181" s="7">
        <v>180286.88</v>
      </c>
      <c r="D181" s="7">
        <f t="shared" si="4"/>
        <v>18917.97</v>
      </c>
      <c r="E181" s="16">
        <f t="shared" si="5"/>
        <v>0.10493259409669745</v>
      </c>
    </row>
    <row r="182" spans="1:5" ht="15.75" hidden="1" outlineLevel="1" thickBot="1" x14ac:dyDescent="0.3">
      <c r="A182" s="5" t="s">
        <v>158</v>
      </c>
      <c r="B182" s="7">
        <v>219924.9</v>
      </c>
      <c r="C182" s="7">
        <v>281111.65999999997</v>
      </c>
      <c r="D182" s="7">
        <f t="shared" si="4"/>
        <v>-61186.75999999998</v>
      </c>
      <c r="E182" s="16">
        <f t="shared" si="5"/>
        <v>-0.21765998607101528</v>
      </c>
    </row>
    <row r="183" spans="1:5" ht="15.75" hidden="1" outlineLevel="1" thickBot="1" x14ac:dyDescent="0.3">
      <c r="A183" s="5" t="s">
        <v>159</v>
      </c>
      <c r="B183" s="7">
        <v>27138.48</v>
      </c>
      <c r="C183" s="7">
        <v>5165.17</v>
      </c>
      <c r="D183" s="7">
        <f t="shared" si="4"/>
        <v>21973.309999999998</v>
      </c>
      <c r="E183" s="16">
        <f t="shared" si="5"/>
        <v>4.2541310353773447</v>
      </c>
    </row>
    <row r="184" spans="1:5" ht="15.75" hidden="1" outlineLevel="1" thickBot="1" x14ac:dyDescent="0.3">
      <c r="A184" s="5" t="s">
        <v>160</v>
      </c>
      <c r="B184" s="7">
        <v>86707.78</v>
      </c>
      <c r="C184" s="7">
        <v>70252.94</v>
      </c>
      <c r="D184" s="7">
        <f t="shared" si="4"/>
        <v>16454.839999999997</v>
      </c>
      <c r="E184" s="16">
        <f t="shared" si="5"/>
        <v>0.23422279551574632</v>
      </c>
    </row>
    <row r="185" spans="1:5" ht="15.75" hidden="1" outlineLevel="1" thickBot="1" x14ac:dyDescent="0.3">
      <c r="A185" s="5" t="s">
        <v>161</v>
      </c>
      <c r="B185" s="7">
        <v>313</v>
      </c>
      <c r="C185" s="7">
        <v>35.880000000000003</v>
      </c>
      <c r="D185" s="7">
        <f t="shared" si="4"/>
        <v>277.12</v>
      </c>
      <c r="E185" s="16">
        <f t="shared" si="5"/>
        <v>7.7235228539576362</v>
      </c>
    </row>
    <row r="186" spans="1:5" ht="15.75" hidden="1" outlineLevel="1" thickBot="1" x14ac:dyDescent="0.3">
      <c r="A186" s="5" t="s">
        <v>161</v>
      </c>
      <c r="B186" s="7">
        <v>2699.89</v>
      </c>
      <c r="C186" s="7">
        <v>3641.02</v>
      </c>
      <c r="D186" s="7">
        <f t="shared" si="4"/>
        <v>-941.13000000000011</v>
      </c>
      <c r="E186" s="16">
        <f t="shared" si="5"/>
        <v>-0.25847976665879346</v>
      </c>
    </row>
    <row r="187" spans="1:5" ht="15.75" hidden="1" outlineLevel="1" thickBot="1" x14ac:dyDescent="0.3">
      <c r="A187" s="5" t="s">
        <v>162</v>
      </c>
      <c r="B187" s="7">
        <v>914.44</v>
      </c>
      <c r="C187" s="7">
        <v>705.79</v>
      </c>
      <c r="D187" s="7">
        <f t="shared" si="4"/>
        <v>208.65000000000009</v>
      </c>
      <c r="E187" s="16">
        <f t="shared" si="5"/>
        <v>0.29562617775825684</v>
      </c>
    </row>
    <row r="188" spans="1:5" ht="15.75" hidden="1" outlineLevel="1" thickBot="1" x14ac:dyDescent="0.3">
      <c r="A188" s="5" t="s">
        <v>162</v>
      </c>
      <c r="B188" s="7">
        <v>313.75</v>
      </c>
      <c r="C188" s="13"/>
      <c r="D188" s="13">
        <f t="shared" si="4"/>
        <v>313.75</v>
      </c>
      <c r="E188" s="16" t="str">
        <f t="shared" si="5"/>
        <v/>
      </c>
    </row>
    <row r="189" spans="1:5" ht="15.75" hidden="1" outlineLevel="1" thickBot="1" x14ac:dyDescent="0.3">
      <c r="A189" s="5" t="s">
        <v>163</v>
      </c>
      <c r="B189" s="7">
        <v>158.47999999999999</v>
      </c>
      <c r="C189" s="7">
        <v>42.55</v>
      </c>
      <c r="D189" s="7">
        <f t="shared" si="4"/>
        <v>115.92999999999999</v>
      </c>
      <c r="E189" s="16">
        <f t="shared" si="5"/>
        <v>2.7245593419506462</v>
      </c>
    </row>
    <row r="190" spans="1:5" ht="15.75" hidden="1" outlineLevel="1" thickBot="1" x14ac:dyDescent="0.3">
      <c r="A190" s="5" t="s">
        <v>164</v>
      </c>
      <c r="B190" s="7">
        <v>4444.99</v>
      </c>
      <c r="C190" s="7">
        <v>1820.21</v>
      </c>
      <c r="D190" s="7">
        <f t="shared" si="4"/>
        <v>2624.7799999999997</v>
      </c>
      <c r="E190" s="16">
        <f t="shared" si="5"/>
        <v>1.4420204262145575</v>
      </c>
    </row>
    <row r="191" spans="1:5" ht="15.75" hidden="1" outlineLevel="1" thickBot="1" x14ac:dyDescent="0.3">
      <c r="A191" s="5" t="s">
        <v>165</v>
      </c>
      <c r="B191" s="7">
        <v>90637.55</v>
      </c>
      <c r="C191" s="7">
        <v>87597.82</v>
      </c>
      <c r="D191" s="7">
        <f t="shared" si="4"/>
        <v>3039.7299999999959</v>
      </c>
      <c r="E191" s="16">
        <f t="shared" si="5"/>
        <v>3.4700977718395226E-2</v>
      </c>
    </row>
    <row r="192" spans="1:5" ht="15.75" hidden="1" outlineLevel="1" thickBot="1" x14ac:dyDescent="0.3">
      <c r="A192" s="5" t="s">
        <v>166</v>
      </c>
      <c r="B192" s="7">
        <v>18852.150000000001</v>
      </c>
      <c r="C192" s="7">
        <v>13747.55</v>
      </c>
      <c r="D192" s="7">
        <f t="shared" si="4"/>
        <v>5104.6000000000022</v>
      </c>
      <c r="E192" s="16">
        <f t="shared" si="5"/>
        <v>0.37130979701837802</v>
      </c>
    </row>
    <row r="193" spans="1:5" ht="15.75" hidden="1" outlineLevel="1" thickBot="1" x14ac:dyDescent="0.3">
      <c r="A193" s="5" t="s">
        <v>167</v>
      </c>
      <c r="B193" s="7">
        <v>4004084.02</v>
      </c>
      <c r="C193" s="7">
        <v>3903731.87</v>
      </c>
      <c r="D193" s="7">
        <f t="shared" si="4"/>
        <v>100352.14999999991</v>
      </c>
      <c r="E193" s="16">
        <f t="shared" si="5"/>
        <v>2.5706722014183805E-2</v>
      </c>
    </row>
    <row r="194" spans="1:5" ht="15.75" hidden="1" outlineLevel="1" thickBot="1" x14ac:dyDescent="0.3">
      <c r="A194" s="5" t="s">
        <v>168</v>
      </c>
      <c r="B194" s="7">
        <v>2484455.6800000002</v>
      </c>
      <c r="C194" s="7">
        <v>2133852.0499999998</v>
      </c>
      <c r="D194" s="7">
        <f t="shared" si="4"/>
        <v>350603.63000000035</v>
      </c>
      <c r="E194" s="16">
        <f t="shared" si="5"/>
        <v>0.16430550093667479</v>
      </c>
    </row>
    <row r="195" spans="1:5" ht="15.75" hidden="1" outlineLevel="1" thickBot="1" x14ac:dyDescent="0.3">
      <c r="A195" s="5" t="s">
        <v>169</v>
      </c>
      <c r="B195" s="7">
        <v>11603.51</v>
      </c>
      <c r="C195" s="7">
        <v>15691.09</v>
      </c>
      <c r="D195" s="7">
        <f t="shared" si="4"/>
        <v>-4087.58</v>
      </c>
      <c r="E195" s="16">
        <f t="shared" si="5"/>
        <v>-0.26050325375738714</v>
      </c>
    </row>
    <row r="196" spans="1:5" ht="15.75" hidden="1" outlineLevel="1" thickBot="1" x14ac:dyDescent="0.3">
      <c r="A196" s="5" t="s">
        <v>170</v>
      </c>
      <c r="B196" s="13"/>
      <c r="C196" s="7">
        <v>72.62</v>
      </c>
      <c r="D196" s="7">
        <f t="shared" si="4"/>
        <v>-72.62</v>
      </c>
      <c r="E196" s="16">
        <f t="shared" si="5"/>
        <v>-1</v>
      </c>
    </row>
    <row r="197" spans="1:5" ht="15.75" hidden="1" outlineLevel="1" thickBot="1" x14ac:dyDescent="0.3">
      <c r="A197" s="5" t="s">
        <v>171</v>
      </c>
      <c r="B197" s="7">
        <v>2586220.77</v>
      </c>
      <c r="C197" s="7">
        <v>2687382.26</v>
      </c>
      <c r="D197" s="7">
        <f t="shared" si="4"/>
        <v>-101161.48999999976</v>
      </c>
      <c r="E197" s="16">
        <f t="shared" si="5"/>
        <v>-3.7643133805608943E-2</v>
      </c>
    </row>
    <row r="198" spans="1:5" ht="15.75" hidden="1" outlineLevel="1" thickBot="1" x14ac:dyDescent="0.3">
      <c r="A198" s="5" t="s">
        <v>172</v>
      </c>
      <c r="B198" s="7">
        <v>46.12</v>
      </c>
      <c r="C198" s="7">
        <v>25.45</v>
      </c>
      <c r="D198" s="7">
        <f t="shared" si="4"/>
        <v>20.669999999999998</v>
      </c>
      <c r="E198" s="16">
        <f t="shared" si="5"/>
        <v>0.81218074656188599</v>
      </c>
    </row>
    <row r="199" spans="1:5" ht="15.75" hidden="1" outlineLevel="1" thickBot="1" x14ac:dyDescent="0.3">
      <c r="A199" s="5" t="s">
        <v>173</v>
      </c>
      <c r="B199" s="7">
        <v>8591283.3499999996</v>
      </c>
      <c r="C199" s="7">
        <v>7489815.2599999998</v>
      </c>
      <c r="D199" s="7">
        <f t="shared" si="4"/>
        <v>1101468.0899999999</v>
      </c>
      <c r="E199" s="16">
        <f t="shared" si="5"/>
        <v>0.14706211725708171</v>
      </c>
    </row>
    <row r="200" spans="1:5" ht="15.75" hidden="1" outlineLevel="1" thickBot="1" x14ac:dyDescent="0.3">
      <c r="A200" s="5" t="s">
        <v>173</v>
      </c>
      <c r="B200" s="7">
        <v>594289.67000000004</v>
      </c>
      <c r="C200" s="7">
        <v>580016.43000000005</v>
      </c>
      <c r="D200" s="7">
        <f t="shared" si="4"/>
        <v>14273.239999999991</v>
      </c>
      <c r="E200" s="16">
        <f t="shared" si="5"/>
        <v>2.4608337387959835E-2</v>
      </c>
    </row>
    <row r="201" spans="1:5" ht="15.75" hidden="1" outlineLevel="1" thickBot="1" x14ac:dyDescent="0.3">
      <c r="A201" s="5" t="s">
        <v>174</v>
      </c>
      <c r="B201" s="7">
        <v>7567.24</v>
      </c>
      <c r="C201" s="7">
        <v>7512.97</v>
      </c>
      <c r="D201" s="7">
        <f t="shared" si="4"/>
        <v>54.269999999999527</v>
      </c>
      <c r="E201" s="16">
        <f t="shared" si="5"/>
        <v>7.2235081465784534E-3</v>
      </c>
    </row>
    <row r="202" spans="1:5" ht="15.75" hidden="1" outlineLevel="1" thickBot="1" x14ac:dyDescent="0.3">
      <c r="A202" s="5" t="s">
        <v>175</v>
      </c>
      <c r="B202" s="13"/>
      <c r="C202" s="7">
        <v>1093.01</v>
      </c>
      <c r="D202" s="7">
        <f t="shared" ref="D202:D265" si="6">B202-C202</f>
        <v>-1093.01</v>
      </c>
      <c r="E202" s="16">
        <f t="shared" ref="E202:E265" si="7">IFERROR(D202/C202,"")</f>
        <v>-1</v>
      </c>
    </row>
    <row r="203" spans="1:5" ht="15.75" hidden="1" outlineLevel="1" thickBot="1" x14ac:dyDescent="0.3">
      <c r="A203" s="5" t="s">
        <v>176</v>
      </c>
      <c r="B203" s="7">
        <v>108618.43</v>
      </c>
      <c r="C203" s="7">
        <v>105311.47</v>
      </c>
      <c r="D203" s="7">
        <f t="shared" si="6"/>
        <v>3306.9599999999919</v>
      </c>
      <c r="E203" s="16">
        <f t="shared" si="7"/>
        <v>3.1401707715218406E-2</v>
      </c>
    </row>
    <row r="204" spans="1:5" ht="15.75" hidden="1" outlineLevel="1" thickBot="1" x14ac:dyDescent="0.3">
      <c r="A204" s="5" t="s">
        <v>177</v>
      </c>
      <c r="B204" s="7">
        <v>15209.12</v>
      </c>
      <c r="C204" s="7">
        <v>4800.9799999999996</v>
      </c>
      <c r="D204" s="7">
        <f t="shared" si="6"/>
        <v>10408.140000000001</v>
      </c>
      <c r="E204" s="16">
        <f t="shared" si="7"/>
        <v>2.1679198830238833</v>
      </c>
    </row>
    <row r="205" spans="1:5" ht="15.75" hidden="1" outlineLevel="1" thickBot="1" x14ac:dyDescent="0.3">
      <c r="A205" s="5" t="s">
        <v>178</v>
      </c>
      <c r="B205" s="7">
        <v>29052.82</v>
      </c>
      <c r="C205" s="7">
        <v>152830.82</v>
      </c>
      <c r="D205" s="7">
        <f t="shared" si="6"/>
        <v>-123778</v>
      </c>
      <c r="E205" s="16">
        <f t="shared" si="7"/>
        <v>-0.8099020865032327</v>
      </c>
    </row>
    <row r="206" spans="1:5" ht="15.75" hidden="1" outlineLevel="1" thickBot="1" x14ac:dyDescent="0.3">
      <c r="A206" s="5" t="s">
        <v>179</v>
      </c>
      <c r="B206" s="7">
        <v>985077.27</v>
      </c>
      <c r="C206" s="7">
        <v>694742.75</v>
      </c>
      <c r="D206" s="7">
        <f t="shared" si="6"/>
        <v>290334.52</v>
      </c>
      <c r="E206" s="16">
        <f t="shared" si="7"/>
        <v>0.41790219473323043</v>
      </c>
    </row>
    <row r="207" spans="1:5" ht="15.75" hidden="1" outlineLevel="1" thickBot="1" x14ac:dyDescent="0.3">
      <c r="A207" s="5" t="s">
        <v>180</v>
      </c>
      <c r="B207" s="7">
        <v>121114.72</v>
      </c>
      <c r="C207" s="7">
        <v>67416.84</v>
      </c>
      <c r="D207" s="7">
        <f t="shared" si="6"/>
        <v>53697.880000000005</v>
      </c>
      <c r="E207" s="16">
        <f t="shared" si="7"/>
        <v>0.79650544285374403</v>
      </c>
    </row>
    <row r="208" spans="1:5" ht="15.75" hidden="1" outlineLevel="1" thickBot="1" x14ac:dyDescent="0.3">
      <c r="A208" s="5" t="s">
        <v>181</v>
      </c>
      <c r="B208" s="7">
        <v>1040.57</v>
      </c>
      <c r="C208" s="7">
        <v>43639.86</v>
      </c>
      <c r="D208" s="7">
        <f t="shared" si="6"/>
        <v>-42599.29</v>
      </c>
      <c r="E208" s="16">
        <f t="shared" si="7"/>
        <v>-0.97615551470605089</v>
      </c>
    </row>
    <row r="209" spans="1:5" ht="15.75" hidden="1" outlineLevel="1" thickBot="1" x14ac:dyDescent="0.3">
      <c r="A209" s="5" t="s">
        <v>182</v>
      </c>
      <c r="B209" s="7">
        <v>105719.17</v>
      </c>
      <c r="C209" s="7">
        <v>224076.48</v>
      </c>
      <c r="D209" s="7">
        <f t="shared" si="6"/>
        <v>-118357.31000000001</v>
      </c>
      <c r="E209" s="16">
        <f t="shared" si="7"/>
        <v>-0.52820050547027519</v>
      </c>
    </row>
    <row r="210" spans="1:5" ht="15.75" hidden="1" outlineLevel="1" thickBot="1" x14ac:dyDescent="0.3">
      <c r="A210" s="5" t="s">
        <v>183</v>
      </c>
      <c r="B210" s="7">
        <v>51507.199999999997</v>
      </c>
      <c r="C210" s="7">
        <v>143054.9</v>
      </c>
      <c r="D210" s="7">
        <f t="shared" si="6"/>
        <v>-91547.7</v>
      </c>
      <c r="E210" s="16">
        <f t="shared" si="7"/>
        <v>-0.63994801995597494</v>
      </c>
    </row>
    <row r="211" spans="1:5" ht="15.75" hidden="1" outlineLevel="1" thickBot="1" x14ac:dyDescent="0.3">
      <c r="A211" s="5" t="s">
        <v>184</v>
      </c>
      <c r="B211" s="7">
        <v>39422.92</v>
      </c>
      <c r="C211" s="7">
        <v>79243.64</v>
      </c>
      <c r="D211" s="7">
        <f t="shared" si="6"/>
        <v>-39820.720000000001</v>
      </c>
      <c r="E211" s="16">
        <f t="shared" si="7"/>
        <v>-0.50250998061169327</v>
      </c>
    </row>
    <row r="212" spans="1:5" ht="15.75" hidden="1" outlineLevel="1" thickBot="1" x14ac:dyDescent="0.3">
      <c r="A212" s="5" t="s">
        <v>185</v>
      </c>
      <c r="B212" s="7">
        <v>28812.07</v>
      </c>
      <c r="C212" s="7">
        <v>21103.46</v>
      </c>
      <c r="D212" s="7">
        <f t="shared" si="6"/>
        <v>7708.6100000000006</v>
      </c>
      <c r="E212" s="16">
        <f t="shared" si="7"/>
        <v>0.36527706831012552</v>
      </c>
    </row>
    <row r="213" spans="1:5" ht="15.75" hidden="1" outlineLevel="1" thickBot="1" x14ac:dyDescent="0.3">
      <c r="A213" s="5" t="s">
        <v>186</v>
      </c>
      <c r="B213" s="7">
        <v>36721.26</v>
      </c>
      <c r="C213" s="7">
        <v>23622.560000000001</v>
      </c>
      <c r="D213" s="7">
        <f t="shared" si="6"/>
        <v>13098.7</v>
      </c>
      <c r="E213" s="16">
        <f t="shared" si="7"/>
        <v>0.55449959699541451</v>
      </c>
    </row>
    <row r="214" spans="1:5" ht="15.75" hidden="1" outlineLevel="1" thickBot="1" x14ac:dyDescent="0.3">
      <c r="A214" s="5" t="s">
        <v>187</v>
      </c>
      <c r="B214" s="7">
        <v>218327.19</v>
      </c>
      <c r="C214" s="7">
        <v>212302.12</v>
      </c>
      <c r="D214" s="7">
        <f t="shared" si="6"/>
        <v>6025.070000000007</v>
      </c>
      <c r="E214" s="16">
        <f t="shared" si="7"/>
        <v>2.837969776279204E-2</v>
      </c>
    </row>
    <row r="215" spans="1:5" ht="15.75" hidden="1" outlineLevel="1" thickBot="1" x14ac:dyDescent="0.3">
      <c r="A215" s="5" t="s">
        <v>188</v>
      </c>
      <c r="B215" s="7">
        <v>993153.88</v>
      </c>
      <c r="C215" s="7">
        <v>1070517.83</v>
      </c>
      <c r="D215" s="7">
        <f t="shared" si="6"/>
        <v>-77363.95000000007</v>
      </c>
      <c r="E215" s="16">
        <f t="shared" si="7"/>
        <v>-7.2267782779479775E-2</v>
      </c>
    </row>
    <row r="216" spans="1:5" ht="15.75" hidden="1" outlineLevel="1" thickBot="1" x14ac:dyDescent="0.3">
      <c r="A216" s="5" t="s">
        <v>189</v>
      </c>
      <c r="B216" s="13"/>
      <c r="C216" s="7">
        <v>1132.57</v>
      </c>
      <c r="D216" s="7">
        <f t="shared" si="6"/>
        <v>-1132.57</v>
      </c>
      <c r="E216" s="16">
        <f t="shared" si="7"/>
        <v>-1</v>
      </c>
    </row>
    <row r="217" spans="1:5" ht="15.75" hidden="1" outlineLevel="1" thickBot="1" x14ac:dyDescent="0.3">
      <c r="A217" s="5" t="s">
        <v>190</v>
      </c>
      <c r="B217" s="7">
        <v>128.74</v>
      </c>
      <c r="C217" s="13"/>
      <c r="D217" s="13">
        <f t="shared" si="6"/>
        <v>128.74</v>
      </c>
      <c r="E217" s="16" t="str">
        <f t="shared" si="7"/>
        <v/>
      </c>
    </row>
    <row r="218" spans="1:5" ht="15.75" hidden="1" outlineLevel="1" thickBot="1" x14ac:dyDescent="0.3">
      <c r="A218" s="5" t="s">
        <v>191</v>
      </c>
      <c r="B218" s="7">
        <v>937276.6</v>
      </c>
      <c r="C218" s="7">
        <v>1059878.43</v>
      </c>
      <c r="D218" s="7">
        <f t="shared" si="6"/>
        <v>-122601.82999999996</v>
      </c>
      <c r="E218" s="16">
        <f t="shared" si="7"/>
        <v>-0.11567537042904059</v>
      </c>
    </row>
    <row r="219" spans="1:5" ht="15.75" hidden="1" outlineLevel="1" thickBot="1" x14ac:dyDescent="0.3">
      <c r="A219" s="5" t="s">
        <v>192</v>
      </c>
      <c r="B219" s="13"/>
      <c r="C219" s="7">
        <v>498.72</v>
      </c>
      <c r="D219" s="7">
        <f t="shared" si="6"/>
        <v>-498.72</v>
      </c>
      <c r="E219" s="16">
        <f t="shared" si="7"/>
        <v>-1</v>
      </c>
    </row>
    <row r="220" spans="1:5" ht="15.75" hidden="1" outlineLevel="1" thickBot="1" x14ac:dyDescent="0.3">
      <c r="A220" s="5" t="s">
        <v>193</v>
      </c>
      <c r="B220" s="7">
        <v>1774989.5</v>
      </c>
      <c r="C220" s="7">
        <v>2372950.11</v>
      </c>
      <c r="D220" s="7">
        <f t="shared" si="6"/>
        <v>-597960.60999999987</v>
      </c>
      <c r="E220" s="16">
        <f t="shared" si="7"/>
        <v>-0.25199038423947306</v>
      </c>
    </row>
    <row r="221" spans="1:5" ht="15.75" hidden="1" outlineLevel="1" thickBot="1" x14ac:dyDescent="0.3">
      <c r="A221" s="5" t="s">
        <v>194</v>
      </c>
      <c r="B221" s="7">
        <v>2381767.17</v>
      </c>
      <c r="C221" s="7">
        <v>2406084.4700000002</v>
      </c>
      <c r="D221" s="7">
        <f t="shared" si="6"/>
        <v>-24317.300000000279</v>
      </c>
      <c r="E221" s="16">
        <f t="shared" si="7"/>
        <v>-1.0106586158215915E-2</v>
      </c>
    </row>
    <row r="222" spans="1:5" ht="15.75" hidden="1" outlineLevel="1" thickBot="1" x14ac:dyDescent="0.3">
      <c r="A222" s="5" t="s">
        <v>194</v>
      </c>
      <c r="B222" s="7">
        <v>33616.86</v>
      </c>
      <c r="C222" s="7">
        <v>15114.67</v>
      </c>
      <c r="D222" s="7">
        <f t="shared" si="6"/>
        <v>18502.190000000002</v>
      </c>
      <c r="E222" s="16">
        <f t="shared" si="7"/>
        <v>1.2241213337770525</v>
      </c>
    </row>
    <row r="223" spans="1:5" ht="15.75" hidden="1" outlineLevel="1" thickBot="1" x14ac:dyDescent="0.3">
      <c r="A223" s="5" t="s">
        <v>195</v>
      </c>
      <c r="B223" s="7">
        <v>572.72</v>
      </c>
      <c r="C223" s="7">
        <v>4914.3500000000004</v>
      </c>
      <c r="D223" s="7">
        <f t="shared" si="6"/>
        <v>-4341.63</v>
      </c>
      <c r="E223" s="16">
        <f t="shared" si="7"/>
        <v>-0.88345966404509235</v>
      </c>
    </row>
    <row r="224" spans="1:5" ht="15.75" hidden="1" outlineLevel="1" thickBot="1" x14ac:dyDescent="0.3">
      <c r="A224" s="5" t="s">
        <v>196</v>
      </c>
      <c r="B224" s="13"/>
      <c r="C224" s="7">
        <v>2462.4299999999998</v>
      </c>
      <c r="D224" s="7">
        <f t="shared" si="6"/>
        <v>-2462.4299999999998</v>
      </c>
      <c r="E224" s="16">
        <f t="shared" si="7"/>
        <v>-1</v>
      </c>
    </row>
    <row r="225" spans="1:5" ht="15.75" hidden="1" outlineLevel="1" thickBot="1" x14ac:dyDescent="0.3">
      <c r="A225" s="5" t="s">
        <v>197</v>
      </c>
      <c r="B225" s="7">
        <v>1598756.83</v>
      </c>
      <c r="C225" s="7">
        <v>1455353.78</v>
      </c>
      <c r="D225" s="7">
        <f t="shared" si="6"/>
        <v>143403.05000000005</v>
      </c>
      <c r="E225" s="16">
        <f t="shared" si="7"/>
        <v>9.8534838724918167E-2</v>
      </c>
    </row>
    <row r="226" spans="1:5" ht="15.75" hidden="1" outlineLevel="1" thickBot="1" x14ac:dyDescent="0.3">
      <c r="A226" s="5" t="s">
        <v>198</v>
      </c>
      <c r="B226" s="7">
        <v>968440.99</v>
      </c>
      <c r="C226" s="7">
        <v>705631.3</v>
      </c>
      <c r="D226" s="7">
        <f t="shared" si="6"/>
        <v>262809.68999999994</v>
      </c>
      <c r="E226" s="16">
        <f t="shared" si="7"/>
        <v>0.37244619109157989</v>
      </c>
    </row>
    <row r="227" spans="1:5" ht="15.75" hidden="1" outlineLevel="1" thickBot="1" x14ac:dyDescent="0.3">
      <c r="A227" s="5" t="s">
        <v>199</v>
      </c>
      <c r="B227" s="7">
        <v>1707.92</v>
      </c>
      <c r="C227" s="7">
        <v>2881.24</v>
      </c>
      <c r="D227" s="7">
        <f t="shared" si="6"/>
        <v>-1173.3199999999997</v>
      </c>
      <c r="E227" s="16">
        <f t="shared" si="7"/>
        <v>-0.40722744373950098</v>
      </c>
    </row>
    <row r="228" spans="1:5" ht="15.75" hidden="1" outlineLevel="1" thickBot="1" x14ac:dyDescent="0.3">
      <c r="A228" s="5" t="s">
        <v>200</v>
      </c>
      <c r="B228" s="7">
        <v>264884.27</v>
      </c>
      <c r="C228" s="7">
        <v>267873.23</v>
      </c>
      <c r="D228" s="7">
        <f t="shared" si="6"/>
        <v>-2988.9599999999627</v>
      </c>
      <c r="E228" s="16">
        <f t="shared" si="7"/>
        <v>-1.1158113858559002E-2</v>
      </c>
    </row>
    <row r="229" spans="1:5" ht="15.75" hidden="1" outlineLevel="1" thickBot="1" x14ac:dyDescent="0.3">
      <c r="A229" s="5" t="s">
        <v>201</v>
      </c>
      <c r="B229" s="7">
        <v>70097.259999999995</v>
      </c>
      <c r="C229" s="7">
        <v>88137.99</v>
      </c>
      <c r="D229" s="7">
        <f t="shared" si="6"/>
        <v>-18040.73000000001</v>
      </c>
      <c r="E229" s="16">
        <f t="shared" si="7"/>
        <v>-0.20468733176238771</v>
      </c>
    </row>
    <row r="230" spans="1:5" ht="15.75" hidden="1" outlineLevel="1" thickBot="1" x14ac:dyDescent="0.3">
      <c r="A230" s="5" t="s">
        <v>202</v>
      </c>
      <c r="B230" s="7">
        <v>9462.99</v>
      </c>
      <c r="C230" s="7">
        <v>7357.57</v>
      </c>
      <c r="D230" s="7">
        <f t="shared" si="6"/>
        <v>2105.42</v>
      </c>
      <c r="E230" s="16">
        <f t="shared" si="7"/>
        <v>0.28615697845892057</v>
      </c>
    </row>
    <row r="231" spans="1:5" ht="15.75" hidden="1" outlineLevel="1" thickBot="1" x14ac:dyDescent="0.3">
      <c r="A231" s="5" t="s">
        <v>203</v>
      </c>
      <c r="B231" s="7">
        <v>236988.26</v>
      </c>
      <c r="C231" s="7">
        <v>196835.53</v>
      </c>
      <c r="D231" s="7">
        <f t="shared" si="6"/>
        <v>40152.73000000001</v>
      </c>
      <c r="E231" s="16">
        <f t="shared" si="7"/>
        <v>0.20399127129131622</v>
      </c>
    </row>
    <row r="232" spans="1:5" ht="15.75" hidden="1" outlineLevel="1" thickBot="1" x14ac:dyDescent="0.3">
      <c r="A232" s="5" t="s">
        <v>204</v>
      </c>
      <c r="B232" s="13"/>
      <c r="C232" s="7">
        <v>559.11</v>
      </c>
      <c r="D232" s="7">
        <f t="shared" si="6"/>
        <v>-559.11</v>
      </c>
      <c r="E232" s="16">
        <f t="shared" si="7"/>
        <v>-1</v>
      </c>
    </row>
    <row r="233" spans="1:5" ht="15.75" hidden="1" outlineLevel="1" thickBot="1" x14ac:dyDescent="0.3">
      <c r="A233" s="5" t="s">
        <v>205</v>
      </c>
      <c r="B233" s="13"/>
      <c r="C233" s="7">
        <v>5918.65</v>
      </c>
      <c r="D233" s="7">
        <f t="shared" si="6"/>
        <v>-5918.65</v>
      </c>
      <c r="E233" s="16">
        <f t="shared" si="7"/>
        <v>-1</v>
      </c>
    </row>
    <row r="234" spans="1:5" ht="15.75" hidden="1" outlineLevel="1" thickBot="1" x14ac:dyDescent="0.3">
      <c r="A234" s="5" t="s">
        <v>206</v>
      </c>
      <c r="B234" s="7">
        <v>21663.93</v>
      </c>
      <c r="C234" s="7">
        <v>20998.37</v>
      </c>
      <c r="D234" s="7">
        <f t="shared" si="6"/>
        <v>665.56000000000131</v>
      </c>
      <c r="E234" s="16">
        <f t="shared" si="7"/>
        <v>3.1695793530640774E-2</v>
      </c>
    </row>
    <row r="235" spans="1:5" ht="15.75" hidden="1" outlineLevel="1" thickBot="1" x14ac:dyDescent="0.3">
      <c r="A235" s="5" t="s">
        <v>207</v>
      </c>
      <c r="B235" s="7">
        <v>-10180.42</v>
      </c>
      <c r="C235" s="7">
        <v>-17232.63</v>
      </c>
      <c r="D235" s="7">
        <f t="shared" si="6"/>
        <v>7052.2100000000009</v>
      </c>
      <c r="E235" s="16">
        <f t="shared" si="7"/>
        <v>-0.40923585082485964</v>
      </c>
    </row>
    <row r="236" spans="1:5" ht="15.75" hidden="1" outlineLevel="1" thickBot="1" x14ac:dyDescent="0.3">
      <c r="A236" s="5" t="s">
        <v>208</v>
      </c>
      <c r="B236" s="7">
        <v>1147212.4099999999</v>
      </c>
      <c r="C236" s="7">
        <v>986787.03</v>
      </c>
      <c r="D236" s="7">
        <f t="shared" si="6"/>
        <v>160425.37999999989</v>
      </c>
      <c r="E236" s="16">
        <f t="shared" si="7"/>
        <v>0.16257345822634078</v>
      </c>
    </row>
    <row r="237" spans="1:5" ht="15.75" hidden="1" outlineLevel="1" thickBot="1" x14ac:dyDescent="0.3">
      <c r="A237" s="5" t="s">
        <v>209</v>
      </c>
      <c r="B237" s="7">
        <v>95080.05</v>
      </c>
      <c r="C237" s="7">
        <v>81057.98</v>
      </c>
      <c r="D237" s="7">
        <f t="shared" si="6"/>
        <v>14022.070000000007</v>
      </c>
      <c r="E237" s="16">
        <f t="shared" si="7"/>
        <v>0.17298814996376677</v>
      </c>
    </row>
    <row r="238" spans="1:5" ht="15.75" hidden="1" outlineLevel="1" thickBot="1" x14ac:dyDescent="0.3">
      <c r="A238" s="5" t="s">
        <v>210</v>
      </c>
      <c r="B238" s="7">
        <v>74280.06</v>
      </c>
      <c r="C238" s="7">
        <v>74872.09</v>
      </c>
      <c r="D238" s="7">
        <f t="shared" si="6"/>
        <v>-592.02999999999884</v>
      </c>
      <c r="E238" s="16">
        <f t="shared" si="7"/>
        <v>-7.9072188314764404E-3</v>
      </c>
    </row>
    <row r="239" spans="1:5" ht="15.75" hidden="1" outlineLevel="1" thickBot="1" x14ac:dyDescent="0.3">
      <c r="A239" s="5" t="s">
        <v>210</v>
      </c>
      <c r="B239" s="7">
        <v>18807.580000000002</v>
      </c>
      <c r="C239" s="7">
        <v>21162.55</v>
      </c>
      <c r="D239" s="7">
        <f t="shared" si="6"/>
        <v>-2354.9699999999975</v>
      </c>
      <c r="E239" s="16">
        <f t="shared" si="7"/>
        <v>-0.1112800678557167</v>
      </c>
    </row>
    <row r="240" spans="1:5" ht="15.75" hidden="1" outlineLevel="1" thickBot="1" x14ac:dyDescent="0.3">
      <c r="A240" s="5" t="s">
        <v>210</v>
      </c>
      <c r="B240" s="13"/>
      <c r="C240" s="7">
        <v>169.81</v>
      </c>
      <c r="D240" s="7">
        <f t="shared" si="6"/>
        <v>-169.81</v>
      </c>
      <c r="E240" s="16">
        <f t="shared" si="7"/>
        <v>-1</v>
      </c>
    </row>
    <row r="241" spans="1:5" ht="15.75" hidden="1" outlineLevel="1" thickBot="1" x14ac:dyDescent="0.3">
      <c r="A241" s="5" t="s">
        <v>210</v>
      </c>
      <c r="B241" s="7">
        <v>68380.759999999995</v>
      </c>
      <c r="C241" s="7">
        <v>122642.56</v>
      </c>
      <c r="D241" s="7">
        <f t="shared" si="6"/>
        <v>-54261.8</v>
      </c>
      <c r="E241" s="16">
        <f t="shared" si="7"/>
        <v>-0.44243857923383206</v>
      </c>
    </row>
    <row r="242" spans="1:5" ht="15.75" hidden="1" outlineLevel="1" thickBot="1" x14ac:dyDescent="0.3">
      <c r="A242" s="5" t="s">
        <v>211</v>
      </c>
      <c r="B242" s="13"/>
      <c r="C242" s="7">
        <v>135.72</v>
      </c>
      <c r="D242" s="7">
        <f t="shared" si="6"/>
        <v>-135.72</v>
      </c>
      <c r="E242" s="16">
        <f t="shared" si="7"/>
        <v>-1</v>
      </c>
    </row>
    <row r="243" spans="1:5" ht="15.75" hidden="1" outlineLevel="1" thickBot="1" x14ac:dyDescent="0.3">
      <c r="A243" s="5" t="s">
        <v>212</v>
      </c>
      <c r="B243" s="7">
        <v>266825.86</v>
      </c>
      <c r="C243" s="7">
        <v>326540.87</v>
      </c>
      <c r="D243" s="7">
        <f t="shared" si="6"/>
        <v>-59715.010000000009</v>
      </c>
      <c r="E243" s="16">
        <f t="shared" si="7"/>
        <v>-0.18287147333195997</v>
      </c>
    </row>
    <row r="244" spans="1:5" ht="15.75" hidden="1" outlineLevel="1" thickBot="1" x14ac:dyDescent="0.3">
      <c r="A244" s="5" t="s">
        <v>213</v>
      </c>
      <c r="B244" s="7">
        <v>21094.98</v>
      </c>
      <c r="C244" s="7">
        <v>20389.09</v>
      </c>
      <c r="D244" s="7">
        <f t="shared" si="6"/>
        <v>705.88999999999942</v>
      </c>
      <c r="E244" s="16">
        <f t="shared" si="7"/>
        <v>3.4620966408996152E-2</v>
      </c>
    </row>
    <row r="245" spans="1:5" ht="15.75" hidden="1" outlineLevel="1" thickBot="1" x14ac:dyDescent="0.3">
      <c r="A245" s="5" t="s">
        <v>214</v>
      </c>
      <c r="B245" s="7">
        <v>195523.13</v>
      </c>
      <c r="C245" s="7">
        <v>104247.99</v>
      </c>
      <c r="D245" s="7">
        <f t="shared" si="6"/>
        <v>91275.14</v>
      </c>
      <c r="E245" s="16">
        <f t="shared" si="7"/>
        <v>0.87555779252914123</v>
      </c>
    </row>
    <row r="246" spans="1:5" ht="15.75" hidden="1" outlineLevel="1" thickBot="1" x14ac:dyDescent="0.3">
      <c r="A246" s="5" t="s">
        <v>215</v>
      </c>
      <c r="B246" s="7">
        <v>99060.97</v>
      </c>
      <c r="C246" s="7">
        <v>82913.100000000006</v>
      </c>
      <c r="D246" s="7">
        <f t="shared" si="6"/>
        <v>16147.869999999995</v>
      </c>
      <c r="E246" s="16">
        <f t="shared" si="7"/>
        <v>0.19475655837256109</v>
      </c>
    </row>
    <row r="247" spans="1:5" ht="15.75" hidden="1" outlineLevel="1" thickBot="1" x14ac:dyDescent="0.3">
      <c r="A247" s="5" t="s">
        <v>216</v>
      </c>
      <c r="B247" s="13"/>
      <c r="C247" s="7">
        <v>-562.79999999999995</v>
      </c>
      <c r="D247" s="7">
        <f t="shared" si="6"/>
        <v>562.79999999999995</v>
      </c>
      <c r="E247" s="16">
        <f t="shared" si="7"/>
        <v>-1</v>
      </c>
    </row>
    <row r="248" spans="1:5" ht="15.75" hidden="1" outlineLevel="1" thickBot="1" x14ac:dyDescent="0.3">
      <c r="A248" s="5" t="s">
        <v>217</v>
      </c>
      <c r="B248" s="7">
        <v>87</v>
      </c>
      <c r="C248" s="7">
        <v>1587.82</v>
      </c>
      <c r="D248" s="7">
        <f t="shared" si="6"/>
        <v>-1500.82</v>
      </c>
      <c r="E248" s="16">
        <f t="shared" si="7"/>
        <v>-0.94520789510145986</v>
      </c>
    </row>
    <row r="249" spans="1:5" ht="15.75" hidden="1" outlineLevel="1" thickBot="1" x14ac:dyDescent="0.3">
      <c r="A249" s="5" t="s">
        <v>218</v>
      </c>
      <c r="B249" s="7">
        <v>252.65</v>
      </c>
      <c r="C249" s="13"/>
      <c r="D249" s="13">
        <f t="shared" si="6"/>
        <v>252.65</v>
      </c>
      <c r="E249" s="16" t="str">
        <f t="shared" si="7"/>
        <v/>
      </c>
    </row>
    <row r="250" spans="1:5" ht="15.75" hidden="1" outlineLevel="1" thickBot="1" x14ac:dyDescent="0.3">
      <c r="A250" s="5" t="s">
        <v>219</v>
      </c>
      <c r="B250" s="7">
        <v>13578.13</v>
      </c>
      <c r="C250" s="7">
        <v>7379.79</v>
      </c>
      <c r="D250" s="7">
        <f t="shared" si="6"/>
        <v>6198.3399999999992</v>
      </c>
      <c r="E250" s="16">
        <f t="shared" si="7"/>
        <v>0.83990736863786086</v>
      </c>
    </row>
    <row r="251" spans="1:5" ht="15.75" hidden="1" outlineLevel="1" thickBot="1" x14ac:dyDescent="0.3">
      <c r="A251" s="5" t="s">
        <v>220</v>
      </c>
      <c r="B251" s="7">
        <v>434078.8</v>
      </c>
      <c r="C251" s="7">
        <v>258171.77</v>
      </c>
      <c r="D251" s="7">
        <f t="shared" si="6"/>
        <v>175907.03</v>
      </c>
      <c r="E251" s="16">
        <f t="shared" si="7"/>
        <v>0.68135656350033935</v>
      </c>
    </row>
    <row r="252" spans="1:5" ht="15.75" hidden="1" outlineLevel="1" thickBot="1" x14ac:dyDescent="0.3">
      <c r="A252" s="5" t="s">
        <v>221</v>
      </c>
      <c r="B252" s="7">
        <v>818130.39</v>
      </c>
      <c r="C252" s="7">
        <v>216506.26</v>
      </c>
      <c r="D252" s="7">
        <f t="shared" si="6"/>
        <v>601624.13</v>
      </c>
      <c r="E252" s="16">
        <f t="shared" si="7"/>
        <v>2.7787839945135997</v>
      </c>
    </row>
    <row r="253" spans="1:5" ht="15.75" hidden="1" outlineLevel="1" thickBot="1" x14ac:dyDescent="0.3">
      <c r="A253" s="5" t="s">
        <v>222</v>
      </c>
      <c r="B253" s="7">
        <v>100372.75</v>
      </c>
      <c r="C253" s="7">
        <v>132476.22</v>
      </c>
      <c r="D253" s="7">
        <f t="shared" si="6"/>
        <v>-32103.47</v>
      </c>
      <c r="E253" s="16">
        <f t="shared" si="7"/>
        <v>-0.24233383168692466</v>
      </c>
    </row>
    <row r="254" spans="1:5" ht="15.75" hidden="1" outlineLevel="1" thickBot="1" x14ac:dyDescent="0.3">
      <c r="A254" s="5" t="s">
        <v>223</v>
      </c>
      <c r="B254" s="7">
        <v>971.93</v>
      </c>
      <c r="C254" s="7">
        <v>12203.5</v>
      </c>
      <c r="D254" s="7">
        <f t="shared" si="6"/>
        <v>-11231.57</v>
      </c>
      <c r="E254" s="16">
        <f t="shared" si="7"/>
        <v>-0.9203564551153357</v>
      </c>
    </row>
    <row r="255" spans="1:5" ht="15.75" hidden="1" outlineLevel="1" thickBot="1" x14ac:dyDescent="0.3">
      <c r="A255" s="5" t="s">
        <v>224</v>
      </c>
      <c r="B255" s="7">
        <v>371834.39</v>
      </c>
      <c r="C255" s="7">
        <v>360602.51</v>
      </c>
      <c r="D255" s="7">
        <f t="shared" si="6"/>
        <v>11231.880000000005</v>
      </c>
      <c r="E255" s="16">
        <f t="shared" si="7"/>
        <v>3.1147536937554884E-2</v>
      </c>
    </row>
    <row r="256" spans="1:5" ht="15.75" hidden="1" outlineLevel="1" thickBot="1" x14ac:dyDescent="0.3">
      <c r="A256" s="5" t="s">
        <v>225</v>
      </c>
      <c r="B256" s="7">
        <v>1531.63</v>
      </c>
      <c r="C256" s="7">
        <v>6669.19</v>
      </c>
      <c r="D256" s="7">
        <f t="shared" si="6"/>
        <v>-5137.5599999999995</v>
      </c>
      <c r="E256" s="16">
        <f t="shared" si="7"/>
        <v>-0.77034242539198905</v>
      </c>
    </row>
    <row r="257" spans="1:5" ht="15.75" hidden="1" outlineLevel="1" thickBot="1" x14ac:dyDescent="0.3">
      <c r="A257" s="5" t="s">
        <v>225</v>
      </c>
      <c r="B257" s="7">
        <v>214590.15</v>
      </c>
      <c r="C257" s="7">
        <v>241492.92</v>
      </c>
      <c r="D257" s="7">
        <f t="shared" si="6"/>
        <v>-26902.770000000019</v>
      </c>
      <c r="E257" s="16">
        <f t="shared" si="7"/>
        <v>-0.11140189948425824</v>
      </c>
    </row>
    <row r="258" spans="1:5" ht="15.75" hidden="1" outlineLevel="1" thickBot="1" x14ac:dyDescent="0.3">
      <c r="A258" s="5" t="s">
        <v>226</v>
      </c>
      <c r="B258" s="7">
        <v>8949.9699999999993</v>
      </c>
      <c r="C258" s="7">
        <v>23978.720000000001</v>
      </c>
      <c r="D258" s="7">
        <f t="shared" si="6"/>
        <v>-15028.750000000002</v>
      </c>
      <c r="E258" s="16">
        <f t="shared" si="7"/>
        <v>-0.62675363822589369</v>
      </c>
    </row>
    <row r="259" spans="1:5" ht="15.75" hidden="1" outlineLevel="1" thickBot="1" x14ac:dyDescent="0.3">
      <c r="A259" s="5" t="s">
        <v>227</v>
      </c>
      <c r="B259" s="7">
        <v>13422.95</v>
      </c>
      <c r="C259" s="7">
        <v>20877.48</v>
      </c>
      <c r="D259" s="7">
        <f t="shared" si="6"/>
        <v>-7454.5299999999988</v>
      </c>
      <c r="E259" s="16">
        <f t="shared" si="7"/>
        <v>-0.35706081385301286</v>
      </c>
    </row>
    <row r="260" spans="1:5" ht="15.75" hidden="1" outlineLevel="1" thickBot="1" x14ac:dyDescent="0.3">
      <c r="A260" s="5" t="s">
        <v>228</v>
      </c>
      <c r="B260" s="7">
        <v>808753.19</v>
      </c>
      <c r="C260" s="7">
        <v>299550.27</v>
      </c>
      <c r="D260" s="7">
        <f t="shared" si="6"/>
        <v>509202.91999999993</v>
      </c>
      <c r="E260" s="16">
        <f t="shared" si="7"/>
        <v>1.6998913738251675</v>
      </c>
    </row>
    <row r="261" spans="1:5" ht="15.75" hidden="1" outlineLevel="1" thickBot="1" x14ac:dyDescent="0.3">
      <c r="A261" s="5" t="s">
        <v>229</v>
      </c>
      <c r="B261" s="7">
        <v>42365.56</v>
      </c>
      <c r="C261" s="7">
        <v>79920.160000000003</v>
      </c>
      <c r="D261" s="7">
        <f t="shared" si="6"/>
        <v>-37554.600000000006</v>
      </c>
      <c r="E261" s="16">
        <f t="shared" si="7"/>
        <v>-0.46990146165873548</v>
      </c>
    </row>
    <row r="262" spans="1:5" ht="15.75" hidden="1" outlineLevel="1" thickBot="1" x14ac:dyDescent="0.3">
      <c r="A262" s="5" t="s">
        <v>230</v>
      </c>
      <c r="B262" s="7">
        <v>31427.54</v>
      </c>
      <c r="C262" s="7">
        <v>61268.05</v>
      </c>
      <c r="D262" s="7">
        <f t="shared" si="6"/>
        <v>-29840.510000000002</v>
      </c>
      <c r="E262" s="16">
        <f t="shared" si="7"/>
        <v>-0.48704846979787997</v>
      </c>
    </row>
    <row r="263" spans="1:5" ht="15.75" hidden="1" outlineLevel="1" thickBot="1" x14ac:dyDescent="0.3">
      <c r="A263" s="5" t="s">
        <v>231</v>
      </c>
      <c r="B263" s="7">
        <v>5377.98</v>
      </c>
      <c r="C263" s="7">
        <v>19141.79</v>
      </c>
      <c r="D263" s="7">
        <f t="shared" si="6"/>
        <v>-13763.810000000001</v>
      </c>
      <c r="E263" s="16">
        <f t="shared" si="7"/>
        <v>-0.71904508408043344</v>
      </c>
    </row>
    <row r="264" spans="1:5" ht="15.75" hidden="1" outlineLevel="1" thickBot="1" x14ac:dyDescent="0.3">
      <c r="A264" s="5" t="s">
        <v>231</v>
      </c>
      <c r="B264" s="7">
        <v>34539.25</v>
      </c>
      <c r="C264" s="7">
        <v>49453.77</v>
      </c>
      <c r="D264" s="7">
        <f t="shared" si="6"/>
        <v>-14914.519999999997</v>
      </c>
      <c r="E264" s="16">
        <f t="shared" si="7"/>
        <v>-0.30158509654572335</v>
      </c>
    </row>
    <row r="265" spans="1:5" ht="15.75" hidden="1" outlineLevel="1" thickBot="1" x14ac:dyDescent="0.3">
      <c r="A265" s="5" t="s">
        <v>231</v>
      </c>
      <c r="B265" s="14">
        <v>0</v>
      </c>
      <c r="C265" s="13"/>
      <c r="D265" s="13">
        <f t="shared" si="6"/>
        <v>0</v>
      </c>
      <c r="E265" s="16" t="str">
        <f t="shared" si="7"/>
        <v/>
      </c>
    </row>
    <row r="266" spans="1:5" ht="15.75" hidden="1" outlineLevel="1" thickBot="1" x14ac:dyDescent="0.3">
      <c r="A266" s="5" t="s">
        <v>232</v>
      </c>
      <c r="B266" s="7">
        <v>27819.98</v>
      </c>
      <c r="C266" s="7">
        <v>31929.94</v>
      </c>
      <c r="D266" s="7">
        <f t="shared" ref="D266:D329" si="8">B266-C266</f>
        <v>-4109.9599999999991</v>
      </c>
      <c r="E266" s="16">
        <f t="shared" ref="E266:E329" si="9">IFERROR(D266/C266,"")</f>
        <v>-0.12871806210722597</v>
      </c>
    </row>
    <row r="267" spans="1:5" ht="15.75" hidden="1" outlineLevel="1" thickBot="1" x14ac:dyDescent="0.3">
      <c r="A267" s="5" t="s">
        <v>233</v>
      </c>
      <c r="B267" s="7">
        <v>38422.29</v>
      </c>
      <c r="C267" s="7">
        <v>12207.41</v>
      </c>
      <c r="D267" s="7">
        <f t="shared" si="8"/>
        <v>26214.880000000001</v>
      </c>
      <c r="E267" s="16">
        <f t="shared" si="9"/>
        <v>2.1474563400426465</v>
      </c>
    </row>
    <row r="268" spans="1:5" ht="15.75" hidden="1" outlineLevel="1" thickBot="1" x14ac:dyDescent="0.3">
      <c r="A268" s="5" t="s">
        <v>234</v>
      </c>
      <c r="B268" s="7">
        <v>306094.84999999998</v>
      </c>
      <c r="C268" s="7">
        <v>313164.73</v>
      </c>
      <c r="D268" s="7">
        <f t="shared" si="8"/>
        <v>-7069.8800000000047</v>
      </c>
      <c r="E268" s="16">
        <f t="shared" si="9"/>
        <v>-2.2575594639920035E-2</v>
      </c>
    </row>
    <row r="269" spans="1:5" ht="15.75" hidden="1" outlineLevel="1" thickBot="1" x14ac:dyDescent="0.3">
      <c r="A269" s="5" t="s">
        <v>235</v>
      </c>
      <c r="B269" s="7">
        <v>24453.83</v>
      </c>
      <c r="C269" s="7">
        <v>10469.549999999999</v>
      </c>
      <c r="D269" s="7">
        <f t="shared" si="8"/>
        <v>13984.280000000002</v>
      </c>
      <c r="E269" s="16">
        <f t="shared" si="9"/>
        <v>1.3357097487475587</v>
      </c>
    </row>
    <row r="270" spans="1:5" ht="15.75" hidden="1" outlineLevel="1" thickBot="1" x14ac:dyDescent="0.3">
      <c r="A270" s="5" t="s">
        <v>236</v>
      </c>
      <c r="B270" s="7">
        <v>148827.20000000001</v>
      </c>
      <c r="C270" s="7">
        <v>15539.31</v>
      </c>
      <c r="D270" s="7">
        <f t="shared" si="8"/>
        <v>133287.89000000001</v>
      </c>
      <c r="E270" s="16">
        <f t="shared" si="9"/>
        <v>8.5774651512840681</v>
      </c>
    </row>
    <row r="271" spans="1:5" ht="15.75" hidden="1" outlineLevel="1" thickBot="1" x14ac:dyDescent="0.3">
      <c r="A271" s="5" t="s">
        <v>236</v>
      </c>
      <c r="B271" s="7">
        <v>31273.07</v>
      </c>
      <c r="C271" s="7">
        <v>55387.03</v>
      </c>
      <c r="D271" s="7">
        <f t="shared" si="8"/>
        <v>-24113.96</v>
      </c>
      <c r="E271" s="16">
        <f t="shared" si="9"/>
        <v>-0.43537196343620521</v>
      </c>
    </row>
    <row r="272" spans="1:5" ht="15.75" hidden="1" outlineLevel="1" thickBot="1" x14ac:dyDescent="0.3">
      <c r="A272" s="5" t="s">
        <v>236</v>
      </c>
      <c r="B272" s="7">
        <v>1772.64</v>
      </c>
      <c r="C272" s="13"/>
      <c r="D272" s="13">
        <f t="shared" si="8"/>
        <v>1772.64</v>
      </c>
      <c r="E272" s="16" t="str">
        <f t="shared" si="9"/>
        <v/>
      </c>
    </row>
    <row r="273" spans="1:5" ht="15.75" hidden="1" outlineLevel="1" thickBot="1" x14ac:dyDescent="0.3">
      <c r="A273" s="5" t="s">
        <v>237</v>
      </c>
      <c r="B273" s="7">
        <v>2078578.36</v>
      </c>
      <c r="C273" s="7">
        <v>1613471.75</v>
      </c>
      <c r="D273" s="7">
        <f t="shared" si="8"/>
        <v>465106.6100000001</v>
      </c>
      <c r="E273" s="16">
        <f t="shared" si="9"/>
        <v>0.28826448929149218</v>
      </c>
    </row>
    <row r="274" spans="1:5" ht="15.75" hidden="1" outlineLevel="1" thickBot="1" x14ac:dyDescent="0.3">
      <c r="A274" s="5" t="s">
        <v>238</v>
      </c>
      <c r="B274" s="7">
        <v>9926.52</v>
      </c>
      <c r="C274" s="7">
        <v>5407.64</v>
      </c>
      <c r="D274" s="7">
        <f t="shared" si="8"/>
        <v>4518.88</v>
      </c>
      <c r="E274" s="16">
        <f t="shared" si="9"/>
        <v>0.83564734338824331</v>
      </c>
    </row>
    <row r="275" spans="1:5" ht="15.75" hidden="1" outlineLevel="1" thickBot="1" x14ac:dyDescent="0.3">
      <c r="A275" s="5" t="s">
        <v>239</v>
      </c>
      <c r="B275" s="7">
        <v>6604.45</v>
      </c>
      <c r="C275" s="7">
        <v>10346.86</v>
      </c>
      <c r="D275" s="7">
        <f t="shared" si="8"/>
        <v>-3742.4100000000008</v>
      </c>
      <c r="E275" s="16">
        <f t="shared" si="9"/>
        <v>-0.36169523894205591</v>
      </c>
    </row>
    <row r="276" spans="1:5" ht="15.75" hidden="1" outlineLevel="1" thickBot="1" x14ac:dyDescent="0.3">
      <c r="A276" s="5" t="s">
        <v>240</v>
      </c>
      <c r="B276" s="7">
        <v>20132.63</v>
      </c>
      <c r="C276" s="7">
        <v>19358.580000000002</v>
      </c>
      <c r="D276" s="7">
        <f t="shared" si="8"/>
        <v>774.04999999999927</v>
      </c>
      <c r="E276" s="16">
        <f t="shared" si="9"/>
        <v>3.9984854261004642E-2</v>
      </c>
    </row>
    <row r="277" spans="1:5" ht="15.75" hidden="1" outlineLevel="1" thickBot="1" x14ac:dyDescent="0.3">
      <c r="A277" s="5" t="s">
        <v>241</v>
      </c>
      <c r="B277" s="7">
        <v>1960822.12</v>
      </c>
      <c r="C277" s="7">
        <v>1957146.52</v>
      </c>
      <c r="D277" s="7">
        <f t="shared" si="8"/>
        <v>3675.6000000000931</v>
      </c>
      <c r="E277" s="16">
        <f t="shared" si="9"/>
        <v>1.8780402808064125E-3</v>
      </c>
    </row>
    <row r="278" spans="1:5" ht="15.75" hidden="1" outlineLevel="1" thickBot="1" x14ac:dyDescent="0.3">
      <c r="A278" s="5" t="s">
        <v>242</v>
      </c>
      <c r="B278" s="7">
        <v>936665.85</v>
      </c>
      <c r="C278" s="7">
        <v>905233.39</v>
      </c>
      <c r="D278" s="7">
        <f t="shared" si="8"/>
        <v>31432.459999999963</v>
      </c>
      <c r="E278" s="16">
        <f t="shared" si="9"/>
        <v>3.4723045291115438E-2</v>
      </c>
    </row>
    <row r="279" spans="1:5" ht="15.75" hidden="1" outlineLevel="1" thickBot="1" x14ac:dyDescent="0.3">
      <c r="A279" s="5" t="s">
        <v>242</v>
      </c>
      <c r="B279" s="7">
        <v>80980.13</v>
      </c>
      <c r="C279" s="7">
        <v>81267.87</v>
      </c>
      <c r="D279" s="7">
        <f t="shared" si="8"/>
        <v>-287.73999999999069</v>
      </c>
      <c r="E279" s="16">
        <f t="shared" si="9"/>
        <v>-3.5406366624348676E-3</v>
      </c>
    </row>
    <row r="280" spans="1:5" ht="15.75" hidden="1" outlineLevel="1" thickBot="1" x14ac:dyDescent="0.3">
      <c r="A280" s="5" t="s">
        <v>243</v>
      </c>
      <c r="B280" s="7">
        <v>420427.91</v>
      </c>
      <c r="C280" s="7">
        <v>357712.84</v>
      </c>
      <c r="D280" s="7">
        <f t="shared" si="8"/>
        <v>62715.069999999949</v>
      </c>
      <c r="E280" s="16">
        <f t="shared" si="9"/>
        <v>0.17532238988122412</v>
      </c>
    </row>
    <row r="281" spans="1:5" ht="15.75" hidden="1" outlineLevel="1" thickBot="1" x14ac:dyDescent="0.3">
      <c r="A281" s="5" t="s">
        <v>243</v>
      </c>
      <c r="B281" s="7">
        <v>3898594.88</v>
      </c>
      <c r="C281" s="7">
        <v>3996747.52</v>
      </c>
      <c r="D281" s="7">
        <f t="shared" si="8"/>
        <v>-98152.64000000013</v>
      </c>
      <c r="E281" s="16">
        <f t="shared" si="9"/>
        <v>-2.4558128705613139E-2</v>
      </c>
    </row>
    <row r="282" spans="1:5" ht="15.75" hidden="1" outlineLevel="1" thickBot="1" x14ac:dyDescent="0.3">
      <c r="A282" s="5" t="s">
        <v>244</v>
      </c>
      <c r="B282" s="7">
        <v>87.98</v>
      </c>
      <c r="C282" s="7">
        <v>7834.84</v>
      </c>
      <c r="D282" s="7">
        <f t="shared" si="8"/>
        <v>-7746.8600000000006</v>
      </c>
      <c r="E282" s="16">
        <f t="shared" si="9"/>
        <v>-0.98877067049231393</v>
      </c>
    </row>
    <row r="283" spans="1:5" ht="15.75" hidden="1" outlineLevel="1" thickBot="1" x14ac:dyDescent="0.3">
      <c r="A283" s="5" t="s">
        <v>245</v>
      </c>
      <c r="B283" s="13"/>
      <c r="C283" s="7">
        <v>6543.01</v>
      </c>
      <c r="D283" s="7">
        <f t="shared" si="8"/>
        <v>-6543.01</v>
      </c>
      <c r="E283" s="16">
        <f t="shared" si="9"/>
        <v>-1</v>
      </c>
    </row>
    <row r="284" spans="1:5" ht="15.75" hidden="1" outlineLevel="1" thickBot="1" x14ac:dyDescent="0.3">
      <c r="A284" s="5" t="s">
        <v>246</v>
      </c>
      <c r="B284" s="7">
        <v>1290195.67</v>
      </c>
      <c r="C284" s="7">
        <v>612458.88</v>
      </c>
      <c r="D284" s="7">
        <f t="shared" si="8"/>
        <v>677736.78999999992</v>
      </c>
      <c r="E284" s="16">
        <f t="shared" si="9"/>
        <v>1.1065833350314065</v>
      </c>
    </row>
    <row r="285" spans="1:5" ht="15.75" hidden="1" outlineLevel="1" thickBot="1" x14ac:dyDescent="0.3">
      <c r="A285" s="5" t="s">
        <v>247</v>
      </c>
      <c r="B285" s="7">
        <v>509958.34</v>
      </c>
      <c r="C285" s="7">
        <v>1675225.22</v>
      </c>
      <c r="D285" s="7">
        <f t="shared" si="8"/>
        <v>-1165266.8799999999</v>
      </c>
      <c r="E285" s="16">
        <f t="shared" si="9"/>
        <v>-0.69558819082248524</v>
      </c>
    </row>
    <row r="286" spans="1:5" ht="15.75" hidden="1" outlineLevel="1" thickBot="1" x14ac:dyDescent="0.3">
      <c r="A286" s="5" t="s">
        <v>248</v>
      </c>
      <c r="B286" s="7">
        <v>10036957.939999999</v>
      </c>
      <c r="C286" s="7">
        <v>10438527.08</v>
      </c>
      <c r="D286" s="7">
        <f t="shared" si="8"/>
        <v>-401569.1400000006</v>
      </c>
      <c r="E286" s="16">
        <f t="shared" si="9"/>
        <v>-3.8469904510704263E-2</v>
      </c>
    </row>
    <row r="287" spans="1:5" ht="15.75" hidden="1" outlineLevel="1" thickBot="1" x14ac:dyDescent="0.3">
      <c r="A287" s="5" t="s">
        <v>249</v>
      </c>
      <c r="B287" s="7">
        <v>6.41</v>
      </c>
      <c r="C287" s="13"/>
      <c r="D287" s="13">
        <f t="shared" si="8"/>
        <v>6.41</v>
      </c>
      <c r="E287" s="16" t="str">
        <f t="shared" si="9"/>
        <v/>
      </c>
    </row>
    <row r="288" spans="1:5" ht="15.75" hidden="1" outlineLevel="1" thickBot="1" x14ac:dyDescent="0.3">
      <c r="A288" s="5" t="s">
        <v>250</v>
      </c>
      <c r="B288" s="7">
        <v>710113.88</v>
      </c>
      <c r="C288" s="7">
        <v>548309.30000000005</v>
      </c>
      <c r="D288" s="7">
        <f t="shared" si="8"/>
        <v>161804.57999999996</v>
      </c>
      <c r="E288" s="16">
        <f t="shared" si="9"/>
        <v>0.29509727447628548</v>
      </c>
    </row>
    <row r="289" spans="1:5" ht="15.75" hidden="1" outlineLevel="1" thickBot="1" x14ac:dyDescent="0.3">
      <c r="A289" s="5" t="s">
        <v>251</v>
      </c>
      <c r="B289" s="7">
        <v>-139622.88</v>
      </c>
      <c r="C289" s="7">
        <v>137655.15</v>
      </c>
      <c r="D289" s="7">
        <f t="shared" si="8"/>
        <v>-277278.03000000003</v>
      </c>
      <c r="E289" s="16">
        <f t="shared" si="9"/>
        <v>-2.0142946340910606</v>
      </c>
    </row>
    <row r="290" spans="1:5" ht="15.75" hidden="1" outlineLevel="1" thickBot="1" x14ac:dyDescent="0.3">
      <c r="A290" s="5" t="s">
        <v>252</v>
      </c>
      <c r="B290" s="7">
        <v>28852.95</v>
      </c>
      <c r="C290" s="7">
        <v>18092.53</v>
      </c>
      <c r="D290" s="7">
        <f t="shared" si="8"/>
        <v>10760.420000000002</v>
      </c>
      <c r="E290" s="16">
        <f t="shared" si="9"/>
        <v>0.59474379757833773</v>
      </c>
    </row>
    <row r="291" spans="1:5" ht="15.75" hidden="1" outlineLevel="1" thickBot="1" x14ac:dyDescent="0.3">
      <c r="A291" s="5" t="s">
        <v>252</v>
      </c>
      <c r="B291" s="7">
        <v>15274.81</v>
      </c>
      <c r="C291" s="7">
        <v>21120.42</v>
      </c>
      <c r="D291" s="7">
        <f t="shared" si="8"/>
        <v>-5845.6099999999988</v>
      </c>
      <c r="E291" s="16">
        <f t="shared" si="9"/>
        <v>-0.27677527246143774</v>
      </c>
    </row>
    <row r="292" spans="1:5" ht="15.75" hidden="1" outlineLevel="1" thickBot="1" x14ac:dyDescent="0.3">
      <c r="A292" s="5" t="s">
        <v>253</v>
      </c>
      <c r="B292" s="7">
        <v>154200</v>
      </c>
      <c r="C292" s="7">
        <v>-272000</v>
      </c>
      <c r="D292" s="7">
        <f t="shared" si="8"/>
        <v>426200</v>
      </c>
      <c r="E292" s="16">
        <f t="shared" si="9"/>
        <v>-1.5669117647058823</v>
      </c>
    </row>
    <row r="293" spans="1:5" ht="15.75" hidden="1" outlineLevel="1" thickBot="1" x14ac:dyDescent="0.3">
      <c r="A293" s="5" t="s">
        <v>254</v>
      </c>
      <c r="B293" s="7">
        <v>1185.78</v>
      </c>
      <c r="C293" s="7">
        <v>-2259.67</v>
      </c>
      <c r="D293" s="7">
        <f t="shared" si="8"/>
        <v>3445.45</v>
      </c>
      <c r="E293" s="16">
        <f t="shared" si="9"/>
        <v>-1.5247580398907803</v>
      </c>
    </row>
    <row r="294" spans="1:5" ht="15.75" hidden="1" outlineLevel="1" thickBot="1" x14ac:dyDescent="0.3">
      <c r="A294" s="5" t="s">
        <v>255</v>
      </c>
      <c r="B294" s="14">
        <v>0</v>
      </c>
      <c r="C294" s="13"/>
      <c r="D294" s="13">
        <f t="shared" si="8"/>
        <v>0</v>
      </c>
      <c r="E294" s="16" t="str">
        <f t="shared" si="9"/>
        <v/>
      </c>
    </row>
    <row r="295" spans="1:5" ht="15.75" hidden="1" outlineLevel="1" thickBot="1" x14ac:dyDescent="0.3">
      <c r="A295" s="5" t="s">
        <v>256</v>
      </c>
      <c r="B295" s="7">
        <v>9151</v>
      </c>
      <c r="C295" s="7">
        <v>-1731</v>
      </c>
      <c r="D295" s="7">
        <f t="shared" si="8"/>
        <v>10882</v>
      </c>
      <c r="E295" s="16">
        <f t="shared" si="9"/>
        <v>-6.2865395725014439</v>
      </c>
    </row>
    <row r="296" spans="1:5" ht="15.75" hidden="1" outlineLevel="1" thickBot="1" x14ac:dyDescent="0.3">
      <c r="A296" s="5" t="s">
        <v>257</v>
      </c>
      <c r="B296" s="7">
        <v>255.95</v>
      </c>
      <c r="C296" s="7">
        <v>4463.62</v>
      </c>
      <c r="D296" s="7">
        <f t="shared" si="8"/>
        <v>-4207.67</v>
      </c>
      <c r="E296" s="16">
        <f t="shared" si="9"/>
        <v>-0.94265864925777731</v>
      </c>
    </row>
    <row r="297" spans="1:5" ht="15.75" hidden="1" outlineLevel="1" thickBot="1" x14ac:dyDescent="0.3">
      <c r="A297" s="5" t="s">
        <v>258</v>
      </c>
      <c r="B297" s="13"/>
      <c r="C297" s="13"/>
      <c r="D297" s="13">
        <f t="shared" si="8"/>
        <v>0</v>
      </c>
      <c r="E297" s="16" t="str">
        <f t="shared" si="9"/>
        <v/>
      </c>
    </row>
    <row r="298" spans="1:5" ht="15.75" hidden="1" outlineLevel="1" thickBot="1" x14ac:dyDescent="0.3">
      <c r="A298" s="5" t="s">
        <v>259</v>
      </c>
      <c r="B298" s="7">
        <v>239864.03</v>
      </c>
      <c r="C298" s="7">
        <v>126311.44</v>
      </c>
      <c r="D298" s="7">
        <f t="shared" si="8"/>
        <v>113552.59</v>
      </c>
      <c r="E298" s="16">
        <f t="shared" si="9"/>
        <v>0.89898895935316703</v>
      </c>
    </row>
    <row r="299" spans="1:5" ht="15.75" hidden="1" outlineLevel="1" thickBot="1" x14ac:dyDescent="0.3">
      <c r="A299" s="5" t="s">
        <v>260</v>
      </c>
      <c r="B299" s="13"/>
      <c r="C299" s="7">
        <v>5000</v>
      </c>
      <c r="D299" s="7">
        <f t="shared" si="8"/>
        <v>-5000</v>
      </c>
      <c r="E299" s="16">
        <f t="shared" si="9"/>
        <v>-1</v>
      </c>
    </row>
    <row r="300" spans="1:5" ht="15.75" hidden="1" outlineLevel="1" thickBot="1" x14ac:dyDescent="0.3">
      <c r="A300" s="5" t="s">
        <v>261</v>
      </c>
      <c r="B300" s="7">
        <v>975629.74</v>
      </c>
      <c r="C300" s="7">
        <v>1010900.01</v>
      </c>
      <c r="D300" s="7">
        <f t="shared" si="8"/>
        <v>-35270.270000000019</v>
      </c>
      <c r="E300" s="16">
        <f t="shared" si="9"/>
        <v>-3.4889968989118933E-2</v>
      </c>
    </row>
    <row r="301" spans="1:5" ht="15.75" hidden="1" outlineLevel="1" thickBot="1" x14ac:dyDescent="0.3">
      <c r="A301" s="5" t="s">
        <v>262</v>
      </c>
      <c r="B301" s="7">
        <v>918493.88</v>
      </c>
      <c r="C301" s="7">
        <v>1140166.26</v>
      </c>
      <c r="D301" s="7">
        <f t="shared" si="8"/>
        <v>-221672.38</v>
      </c>
      <c r="E301" s="16">
        <f t="shared" si="9"/>
        <v>-0.19442110135762131</v>
      </c>
    </row>
    <row r="302" spans="1:5" ht="15.75" hidden="1" outlineLevel="1" thickBot="1" x14ac:dyDescent="0.3">
      <c r="A302" s="5" t="s">
        <v>263</v>
      </c>
      <c r="B302" s="7">
        <v>515664.39</v>
      </c>
      <c r="C302" s="7">
        <v>363827.74</v>
      </c>
      <c r="D302" s="7">
        <f t="shared" si="8"/>
        <v>151836.65000000002</v>
      </c>
      <c r="E302" s="16">
        <f t="shared" si="9"/>
        <v>0.41733115237447266</v>
      </c>
    </row>
    <row r="303" spans="1:5" ht="15.75" hidden="1" outlineLevel="1" thickBot="1" x14ac:dyDescent="0.3">
      <c r="A303" s="5" t="s">
        <v>264</v>
      </c>
      <c r="B303" s="7">
        <v>6616.36</v>
      </c>
      <c r="C303" s="7">
        <v>435964.82</v>
      </c>
      <c r="D303" s="7">
        <f t="shared" si="8"/>
        <v>-429348.46</v>
      </c>
      <c r="E303" s="16">
        <f t="shared" si="9"/>
        <v>-0.98482363783389681</v>
      </c>
    </row>
    <row r="304" spans="1:5" ht="15.75" hidden="1" outlineLevel="1" thickBot="1" x14ac:dyDescent="0.3">
      <c r="A304" s="5" t="s">
        <v>265</v>
      </c>
      <c r="B304" s="13"/>
      <c r="C304" s="13"/>
      <c r="D304" s="13">
        <f t="shared" si="8"/>
        <v>0</v>
      </c>
      <c r="E304" s="16" t="str">
        <f t="shared" si="9"/>
        <v/>
      </c>
    </row>
    <row r="305" spans="1:5" ht="15.75" hidden="1" outlineLevel="1" thickBot="1" x14ac:dyDescent="0.3">
      <c r="A305" s="5" t="s">
        <v>266</v>
      </c>
      <c r="B305" s="13"/>
      <c r="C305" s="7">
        <v>149347</v>
      </c>
      <c r="D305" s="7">
        <f t="shared" si="8"/>
        <v>-149347</v>
      </c>
      <c r="E305" s="16">
        <f t="shared" si="9"/>
        <v>-1</v>
      </c>
    </row>
    <row r="306" spans="1:5" ht="15.75" hidden="1" outlineLevel="1" thickBot="1" x14ac:dyDescent="0.3">
      <c r="A306" s="5" t="s">
        <v>267</v>
      </c>
      <c r="B306" s="7">
        <v>871254.5</v>
      </c>
      <c r="C306" s="7">
        <v>905477.17</v>
      </c>
      <c r="D306" s="7">
        <f t="shared" si="8"/>
        <v>-34222.670000000042</v>
      </c>
      <c r="E306" s="16">
        <f t="shared" si="9"/>
        <v>-3.7795177099826868E-2</v>
      </c>
    </row>
    <row r="307" spans="1:5" ht="15.75" hidden="1" outlineLevel="1" thickBot="1" x14ac:dyDescent="0.3">
      <c r="A307" s="5" t="s">
        <v>268</v>
      </c>
      <c r="B307" s="7">
        <v>522376.32</v>
      </c>
      <c r="C307" s="7">
        <v>515683.51</v>
      </c>
      <c r="D307" s="7">
        <f t="shared" si="8"/>
        <v>6692.8099999999977</v>
      </c>
      <c r="E307" s="16">
        <f t="shared" si="9"/>
        <v>1.2978522427447792E-2</v>
      </c>
    </row>
    <row r="308" spans="1:5" ht="15.75" hidden="1" outlineLevel="1" thickBot="1" x14ac:dyDescent="0.3">
      <c r="A308" s="5" t="s">
        <v>269</v>
      </c>
      <c r="B308" s="7">
        <v>80150.59</v>
      </c>
      <c r="C308" s="7">
        <v>56313.69</v>
      </c>
      <c r="D308" s="7">
        <f t="shared" si="8"/>
        <v>23836.899999999994</v>
      </c>
      <c r="E308" s="16">
        <f t="shared" si="9"/>
        <v>0.42328783640354578</v>
      </c>
    </row>
    <row r="309" spans="1:5" ht="15.75" hidden="1" outlineLevel="1" thickBot="1" x14ac:dyDescent="0.3">
      <c r="A309" s="5" t="s">
        <v>270</v>
      </c>
      <c r="B309" s="7">
        <v>1676835.95</v>
      </c>
      <c r="C309" s="7">
        <v>1849890.19</v>
      </c>
      <c r="D309" s="7">
        <f t="shared" si="8"/>
        <v>-173054.24</v>
      </c>
      <c r="E309" s="16">
        <f t="shared" si="9"/>
        <v>-9.3548385161175432E-2</v>
      </c>
    </row>
    <row r="310" spans="1:5" ht="15.75" hidden="1" outlineLevel="1" thickBot="1" x14ac:dyDescent="0.3">
      <c r="A310" s="5" t="s">
        <v>271</v>
      </c>
      <c r="B310" s="7">
        <v>155112.29999999999</v>
      </c>
      <c r="C310" s="7">
        <v>242155.64</v>
      </c>
      <c r="D310" s="7">
        <f t="shared" si="8"/>
        <v>-87043.340000000026</v>
      </c>
      <c r="E310" s="16">
        <f t="shared" si="9"/>
        <v>-0.35945204497405064</v>
      </c>
    </row>
    <row r="311" spans="1:5" ht="15.75" hidden="1" outlineLevel="1" thickBot="1" x14ac:dyDescent="0.3">
      <c r="A311" s="5" t="s">
        <v>272</v>
      </c>
      <c r="B311" s="7">
        <v>184414.25</v>
      </c>
      <c r="C311" s="7">
        <v>276030.82</v>
      </c>
      <c r="D311" s="7">
        <f t="shared" si="8"/>
        <v>-91616.57</v>
      </c>
      <c r="E311" s="16">
        <f t="shared" si="9"/>
        <v>-0.33190703125107551</v>
      </c>
    </row>
    <row r="312" spans="1:5" ht="15.75" hidden="1" outlineLevel="1" thickBot="1" x14ac:dyDescent="0.3">
      <c r="A312" s="5" t="s">
        <v>273</v>
      </c>
      <c r="B312" s="7">
        <v>158400</v>
      </c>
      <c r="C312" s="7">
        <v>208710</v>
      </c>
      <c r="D312" s="7">
        <f t="shared" si="8"/>
        <v>-50310</v>
      </c>
      <c r="E312" s="16">
        <f t="shared" si="9"/>
        <v>-0.24105217766278569</v>
      </c>
    </row>
    <row r="313" spans="1:5" ht="15.75" hidden="1" outlineLevel="1" thickBot="1" x14ac:dyDescent="0.3">
      <c r="A313" s="5" t="s">
        <v>274</v>
      </c>
      <c r="B313" s="7">
        <v>3160.28</v>
      </c>
      <c r="C313" s="7">
        <v>1188.49</v>
      </c>
      <c r="D313" s="7">
        <f t="shared" si="8"/>
        <v>1971.7900000000002</v>
      </c>
      <c r="E313" s="16">
        <f t="shared" si="9"/>
        <v>1.6590715950491801</v>
      </c>
    </row>
    <row r="314" spans="1:5" ht="15.75" hidden="1" outlineLevel="1" thickBot="1" x14ac:dyDescent="0.3">
      <c r="A314" s="5" t="s">
        <v>275</v>
      </c>
      <c r="B314" s="7">
        <v>-3503153.54</v>
      </c>
      <c r="C314" s="7">
        <v>-3863293.42</v>
      </c>
      <c r="D314" s="7">
        <f t="shared" si="8"/>
        <v>360139.87999999989</v>
      </c>
      <c r="E314" s="16">
        <f t="shared" si="9"/>
        <v>-9.3220949290463137E-2</v>
      </c>
    </row>
    <row r="315" spans="1:5" ht="15.75" hidden="1" outlineLevel="1" thickBot="1" x14ac:dyDescent="0.3">
      <c r="A315" s="5" t="s">
        <v>276</v>
      </c>
      <c r="B315" s="13"/>
      <c r="C315" s="7">
        <v>4834.87</v>
      </c>
      <c r="D315" s="7">
        <f t="shared" si="8"/>
        <v>-4834.87</v>
      </c>
      <c r="E315" s="16">
        <f t="shared" si="9"/>
        <v>-1</v>
      </c>
    </row>
    <row r="316" spans="1:5" ht="15.75" hidden="1" outlineLevel="1" thickBot="1" x14ac:dyDescent="0.3">
      <c r="A316" s="5" t="s">
        <v>277</v>
      </c>
      <c r="B316" s="7">
        <v>112000</v>
      </c>
      <c r="C316" s="13"/>
      <c r="D316" s="13">
        <f t="shared" si="8"/>
        <v>112000</v>
      </c>
      <c r="E316" s="16" t="str">
        <f t="shared" si="9"/>
        <v/>
      </c>
    </row>
    <row r="317" spans="1:5" ht="15.75" hidden="1" outlineLevel="1" thickBot="1" x14ac:dyDescent="0.3">
      <c r="A317" s="5" t="s">
        <v>278</v>
      </c>
      <c r="B317" s="13"/>
      <c r="C317" s="7">
        <v>26123.72</v>
      </c>
      <c r="D317" s="7">
        <f t="shared" si="8"/>
        <v>-26123.72</v>
      </c>
      <c r="E317" s="16">
        <f t="shared" si="9"/>
        <v>-1</v>
      </c>
    </row>
    <row r="318" spans="1:5" ht="15.75" hidden="1" outlineLevel="1" thickBot="1" x14ac:dyDescent="0.3">
      <c r="A318" s="5" t="s">
        <v>279</v>
      </c>
      <c r="B318" s="13"/>
      <c r="C318" s="7">
        <v>25351.200000000001</v>
      </c>
      <c r="D318" s="7">
        <f t="shared" si="8"/>
        <v>-25351.200000000001</v>
      </c>
      <c r="E318" s="16">
        <f t="shared" si="9"/>
        <v>-1</v>
      </c>
    </row>
    <row r="319" spans="1:5" ht="15.75" hidden="1" outlineLevel="1" thickBot="1" x14ac:dyDescent="0.3">
      <c r="A319" s="5" t="s">
        <v>280</v>
      </c>
      <c r="B319" s="13"/>
      <c r="C319" s="7">
        <v>20429.21</v>
      </c>
      <c r="D319" s="7">
        <f t="shared" si="8"/>
        <v>-20429.21</v>
      </c>
      <c r="E319" s="16">
        <f t="shared" si="9"/>
        <v>-1</v>
      </c>
    </row>
    <row r="320" spans="1:5" ht="15.75" hidden="1" outlineLevel="1" thickBot="1" x14ac:dyDescent="0.3">
      <c r="A320" s="5" t="s">
        <v>281</v>
      </c>
      <c r="B320" s="7">
        <v>661581.59</v>
      </c>
      <c r="C320" s="7">
        <v>637105.99</v>
      </c>
      <c r="D320" s="7">
        <f t="shared" si="8"/>
        <v>24475.599999999977</v>
      </c>
      <c r="E320" s="16">
        <f t="shared" si="9"/>
        <v>3.8416841756581159E-2</v>
      </c>
    </row>
    <row r="321" spans="1:5" ht="15.75" hidden="1" outlineLevel="1" thickBot="1" x14ac:dyDescent="0.3">
      <c r="A321" s="5" t="s">
        <v>282</v>
      </c>
      <c r="B321" s="7">
        <v>177732.89</v>
      </c>
      <c r="C321" s="7">
        <v>204506.52</v>
      </c>
      <c r="D321" s="7">
        <f t="shared" si="8"/>
        <v>-26773.629999999976</v>
      </c>
      <c r="E321" s="16">
        <f t="shared" si="9"/>
        <v>-0.13091822206939896</v>
      </c>
    </row>
    <row r="322" spans="1:5" ht="15.75" hidden="1" outlineLevel="1" thickBot="1" x14ac:dyDescent="0.3">
      <c r="A322" s="5" t="s">
        <v>283</v>
      </c>
      <c r="B322" s="7">
        <v>465599.81</v>
      </c>
      <c r="C322" s="7">
        <v>373950.86</v>
      </c>
      <c r="D322" s="7">
        <f t="shared" si="8"/>
        <v>91648.950000000012</v>
      </c>
      <c r="E322" s="16">
        <f t="shared" si="9"/>
        <v>0.24508286997922674</v>
      </c>
    </row>
    <row r="323" spans="1:5" ht="15.75" hidden="1" outlineLevel="1" thickBot="1" x14ac:dyDescent="0.3">
      <c r="A323" s="5" t="s">
        <v>284</v>
      </c>
      <c r="B323" s="7">
        <v>301464.5</v>
      </c>
      <c r="C323" s="7">
        <v>581462.6</v>
      </c>
      <c r="D323" s="7">
        <f t="shared" si="8"/>
        <v>-279998.09999999998</v>
      </c>
      <c r="E323" s="16">
        <f t="shared" si="9"/>
        <v>-0.48154103118584063</v>
      </c>
    </row>
    <row r="324" spans="1:5" ht="15.75" hidden="1" outlineLevel="1" thickBot="1" x14ac:dyDescent="0.3">
      <c r="A324" s="5" t="s">
        <v>285</v>
      </c>
      <c r="B324" s="13"/>
      <c r="C324" s="13"/>
      <c r="D324" s="13">
        <f t="shared" si="8"/>
        <v>0</v>
      </c>
      <c r="E324" s="16" t="str">
        <f t="shared" si="9"/>
        <v/>
      </c>
    </row>
    <row r="325" spans="1:5" ht="15.75" hidden="1" outlineLevel="1" thickBot="1" x14ac:dyDescent="0.3">
      <c r="A325" s="5" t="s">
        <v>286</v>
      </c>
      <c r="B325" s="13"/>
      <c r="C325" s="7">
        <v>13579.99</v>
      </c>
      <c r="D325" s="7">
        <f t="shared" si="8"/>
        <v>-13579.99</v>
      </c>
      <c r="E325" s="16">
        <f t="shared" si="9"/>
        <v>-1</v>
      </c>
    </row>
    <row r="326" spans="1:5" ht="15.75" hidden="1" outlineLevel="1" thickBot="1" x14ac:dyDescent="0.3">
      <c r="A326" s="5" t="s">
        <v>287</v>
      </c>
      <c r="B326" s="7">
        <v>717907.92</v>
      </c>
      <c r="C326" s="7">
        <v>985426.12</v>
      </c>
      <c r="D326" s="7">
        <f t="shared" si="8"/>
        <v>-267518.19999999995</v>
      </c>
      <c r="E326" s="16">
        <f t="shared" si="9"/>
        <v>-0.27147463880904632</v>
      </c>
    </row>
    <row r="327" spans="1:5" ht="15.75" hidden="1" outlineLevel="1" thickBot="1" x14ac:dyDescent="0.3">
      <c r="A327" s="5" t="s">
        <v>288</v>
      </c>
      <c r="B327" s="7">
        <v>35833.35</v>
      </c>
      <c r="C327" s="7">
        <v>49999.98</v>
      </c>
      <c r="D327" s="7">
        <f t="shared" si="8"/>
        <v>-14166.630000000005</v>
      </c>
      <c r="E327" s="16">
        <f t="shared" si="9"/>
        <v>-0.28333271333308541</v>
      </c>
    </row>
    <row r="328" spans="1:5" ht="15.75" hidden="1" outlineLevel="1" thickBot="1" x14ac:dyDescent="0.3">
      <c r="A328" s="5" t="s">
        <v>289</v>
      </c>
      <c r="B328" s="7">
        <v>271431.86</v>
      </c>
      <c r="C328" s="7">
        <v>359145.43</v>
      </c>
      <c r="D328" s="7">
        <f t="shared" si="8"/>
        <v>-87713.57</v>
      </c>
      <c r="E328" s="16">
        <f t="shared" si="9"/>
        <v>-0.24422855666018084</v>
      </c>
    </row>
    <row r="329" spans="1:5" ht="15.75" hidden="1" outlineLevel="1" thickBot="1" x14ac:dyDescent="0.3">
      <c r="A329" s="5" t="s">
        <v>290</v>
      </c>
      <c r="B329" s="13"/>
      <c r="C329" s="7">
        <v>1000</v>
      </c>
      <c r="D329" s="7">
        <f t="shared" si="8"/>
        <v>-1000</v>
      </c>
      <c r="E329" s="16">
        <f t="shared" si="9"/>
        <v>-1</v>
      </c>
    </row>
    <row r="330" spans="1:5" ht="15.75" hidden="1" outlineLevel="1" thickBot="1" x14ac:dyDescent="0.3">
      <c r="A330" s="5" t="s">
        <v>291</v>
      </c>
      <c r="B330" s="13"/>
      <c r="C330" s="13"/>
      <c r="D330" s="13">
        <f t="shared" ref="D330:D393" si="10">B330-C330</f>
        <v>0</v>
      </c>
      <c r="E330" s="16" t="str">
        <f t="shared" ref="E330:E393" si="11">IFERROR(D330/C330,"")</f>
        <v/>
      </c>
    </row>
    <row r="331" spans="1:5" ht="15.75" hidden="1" outlineLevel="1" thickBot="1" x14ac:dyDescent="0.3">
      <c r="A331" s="5" t="s">
        <v>292</v>
      </c>
      <c r="B331" s="13"/>
      <c r="C331" s="13"/>
      <c r="D331" s="13">
        <f t="shared" si="10"/>
        <v>0</v>
      </c>
      <c r="E331" s="16" t="str">
        <f t="shared" si="11"/>
        <v/>
      </c>
    </row>
    <row r="332" spans="1:5" ht="15.75" hidden="1" outlineLevel="1" thickBot="1" x14ac:dyDescent="0.3">
      <c r="A332" s="5" t="s">
        <v>293</v>
      </c>
      <c r="B332" s="7">
        <v>116558.38</v>
      </c>
      <c r="C332" s="7">
        <v>13870.7</v>
      </c>
      <c r="D332" s="7">
        <f t="shared" si="10"/>
        <v>102687.68000000001</v>
      </c>
      <c r="E332" s="16">
        <f t="shared" si="11"/>
        <v>7.4032082014606333</v>
      </c>
    </row>
    <row r="333" spans="1:5" ht="15.75" hidden="1" outlineLevel="1" thickBot="1" x14ac:dyDescent="0.3">
      <c r="A333" s="5" t="s">
        <v>294</v>
      </c>
      <c r="B333" s="7">
        <v>9997.44</v>
      </c>
      <c r="C333" s="14">
        <v>0</v>
      </c>
      <c r="D333" s="14">
        <f t="shared" si="10"/>
        <v>9997.44</v>
      </c>
      <c r="E333" s="16" t="str">
        <f t="shared" si="11"/>
        <v/>
      </c>
    </row>
    <row r="334" spans="1:5" ht="15.75" hidden="1" outlineLevel="1" thickBot="1" x14ac:dyDescent="0.3">
      <c r="A334" s="5" t="s">
        <v>295</v>
      </c>
      <c r="B334" s="7">
        <v>142845.91</v>
      </c>
      <c r="C334" s="7">
        <v>280647.90999999997</v>
      </c>
      <c r="D334" s="7">
        <f t="shared" si="10"/>
        <v>-137801.99999999997</v>
      </c>
      <c r="E334" s="16">
        <f t="shared" si="11"/>
        <v>-0.49101381157622015</v>
      </c>
    </row>
    <row r="335" spans="1:5" ht="15.75" hidden="1" outlineLevel="1" thickBot="1" x14ac:dyDescent="0.3">
      <c r="A335" s="5" t="s">
        <v>296</v>
      </c>
      <c r="B335" s="7">
        <v>65263.38</v>
      </c>
      <c r="C335" s="7">
        <v>177122.33</v>
      </c>
      <c r="D335" s="7">
        <f t="shared" si="10"/>
        <v>-111858.94999999998</v>
      </c>
      <c r="E335" s="16">
        <f t="shared" si="11"/>
        <v>-0.63153499618032349</v>
      </c>
    </row>
    <row r="336" spans="1:5" ht="15.75" hidden="1" outlineLevel="1" thickBot="1" x14ac:dyDescent="0.3">
      <c r="A336" s="5" t="s">
        <v>297</v>
      </c>
      <c r="B336" s="7">
        <v>39</v>
      </c>
      <c r="C336" s="13"/>
      <c r="D336" s="13">
        <f t="shared" si="10"/>
        <v>39</v>
      </c>
      <c r="E336" s="16" t="str">
        <f t="shared" si="11"/>
        <v/>
      </c>
    </row>
    <row r="337" spans="1:5" ht="15.75" hidden="1" outlineLevel="1" thickBot="1" x14ac:dyDescent="0.3">
      <c r="A337" s="5" t="s">
        <v>298</v>
      </c>
      <c r="B337" s="13"/>
      <c r="C337" s="7">
        <v>66.7</v>
      </c>
      <c r="D337" s="7">
        <f t="shared" si="10"/>
        <v>-66.7</v>
      </c>
      <c r="E337" s="16">
        <f t="shared" si="11"/>
        <v>-1</v>
      </c>
    </row>
    <row r="338" spans="1:5" ht="15.75" hidden="1" outlineLevel="1" thickBot="1" x14ac:dyDescent="0.3">
      <c r="A338" s="5" t="s">
        <v>299</v>
      </c>
      <c r="B338" s="7">
        <v>43126.65</v>
      </c>
      <c r="C338" s="7">
        <v>14641.38</v>
      </c>
      <c r="D338" s="7">
        <f t="shared" si="10"/>
        <v>28485.270000000004</v>
      </c>
      <c r="E338" s="16">
        <f t="shared" si="11"/>
        <v>1.9455317736442881</v>
      </c>
    </row>
    <row r="339" spans="1:5" ht="15.75" hidden="1" outlineLevel="1" thickBot="1" x14ac:dyDescent="0.3">
      <c r="A339" s="5" t="s">
        <v>300</v>
      </c>
      <c r="B339" s="7">
        <v>35652.980000000003</v>
      </c>
      <c r="C339" s="7">
        <v>137551.88</v>
      </c>
      <c r="D339" s="7">
        <f t="shared" si="10"/>
        <v>-101898.9</v>
      </c>
      <c r="E339" s="16">
        <f t="shared" si="11"/>
        <v>-0.74080339723455613</v>
      </c>
    </row>
    <row r="340" spans="1:5" ht="15.75" hidden="1" outlineLevel="1" thickBot="1" x14ac:dyDescent="0.3">
      <c r="A340" s="5" t="s">
        <v>301</v>
      </c>
      <c r="B340" s="13"/>
      <c r="C340" s="7">
        <v>-500</v>
      </c>
      <c r="D340" s="7">
        <f t="shared" si="10"/>
        <v>500</v>
      </c>
      <c r="E340" s="16">
        <f t="shared" si="11"/>
        <v>-1</v>
      </c>
    </row>
    <row r="341" spans="1:5" ht="15.75" hidden="1" outlineLevel="1" thickBot="1" x14ac:dyDescent="0.3">
      <c r="A341" s="5" t="s">
        <v>302</v>
      </c>
      <c r="B341" s="7">
        <v>125924.41</v>
      </c>
      <c r="C341" s="7">
        <v>1795.51</v>
      </c>
      <c r="D341" s="7">
        <f t="shared" si="10"/>
        <v>124128.90000000001</v>
      </c>
      <c r="E341" s="16">
        <f t="shared" si="11"/>
        <v>69.132948298812039</v>
      </c>
    </row>
    <row r="342" spans="1:5" ht="15.75" hidden="1" outlineLevel="1" thickBot="1" x14ac:dyDescent="0.3">
      <c r="A342" s="5" t="s">
        <v>303</v>
      </c>
      <c r="B342" s="13"/>
      <c r="C342" s="13"/>
      <c r="D342" s="13">
        <f t="shared" si="10"/>
        <v>0</v>
      </c>
      <c r="E342" s="16" t="str">
        <f t="shared" si="11"/>
        <v/>
      </c>
    </row>
    <row r="343" spans="1:5" ht="15.75" hidden="1" outlineLevel="1" thickBot="1" x14ac:dyDescent="0.3">
      <c r="A343" s="5" t="s">
        <v>304</v>
      </c>
      <c r="B343" s="7">
        <v>135.86000000000001</v>
      </c>
      <c r="C343" s="13"/>
      <c r="D343" s="13">
        <f t="shared" si="10"/>
        <v>135.86000000000001</v>
      </c>
      <c r="E343" s="16" t="str">
        <f t="shared" si="11"/>
        <v/>
      </c>
    </row>
    <row r="344" spans="1:5" ht="15.75" hidden="1" outlineLevel="1" thickBot="1" x14ac:dyDescent="0.3">
      <c r="A344" s="5" t="s">
        <v>305</v>
      </c>
      <c r="B344" s="13"/>
      <c r="C344" s="13"/>
      <c r="D344" s="13">
        <f t="shared" si="10"/>
        <v>0</v>
      </c>
      <c r="E344" s="16" t="str">
        <f t="shared" si="11"/>
        <v/>
      </c>
    </row>
    <row r="345" spans="1:5" ht="15.75" hidden="1" outlineLevel="1" thickBot="1" x14ac:dyDescent="0.3">
      <c r="A345" s="5" t="s">
        <v>306</v>
      </c>
      <c r="B345" s="7">
        <v>-2131.4299999999998</v>
      </c>
      <c r="C345" s="7">
        <v>1225.2</v>
      </c>
      <c r="D345" s="7">
        <f t="shared" si="10"/>
        <v>-3356.63</v>
      </c>
      <c r="E345" s="16">
        <f t="shared" si="11"/>
        <v>-2.7396588312112309</v>
      </c>
    </row>
    <row r="346" spans="1:5" ht="15.75" hidden="1" outlineLevel="1" thickBot="1" x14ac:dyDescent="0.3">
      <c r="A346" s="5" t="s">
        <v>307</v>
      </c>
      <c r="B346" s="7">
        <v>21898.12</v>
      </c>
      <c r="C346" s="7">
        <v>-8000</v>
      </c>
      <c r="D346" s="7">
        <f t="shared" si="10"/>
        <v>29898.12</v>
      </c>
      <c r="E346" s="16">
        <f t="shared" si="11"/>
        <v>-3.7372649999999998</v>
      </c>
    </row>
    <row r="347" spans="1:5" ht="15.75" hidden="1" outlineLevel="1" thickBot="1" x14ac:dyDescent="0.3">
      <c r="A347" s="5" t="s">
        <v>308</v>
      </c>
      <c r="B347" s="7">
        <v>15.28</v>
      </c>
      <c r="C347" s="7">
        <v>-806.57</v>
      </c>
      <c r="D347" s="7">
        <f t="shared" si="10"/>
        <v>821.85</v>
      </c>
      <c r="E347" s="16">
        <f t="shared" si="11"/>
        <v>-1.0189444189592967</v>
      </c>
    </row>
    <row r="348" spans="1:5" ht="15.75" hidden="1" outlineLevel="1" thickBot="1" x14ac:dyDescent="0.3">
      <c r="A348" s="5" t="s">
        <v>309</v>
      </c>
      <c r="B348" s="7">
        <v>69528.61</v>
      </c>
      <c r="C348" s="7">
        <v>130857.38</v>
      </c>
      <c r="D348" s="7">
        <f t="shared" si="10"/>
        <v>-61328.770000000004</v>
      </c>
      <c r="E348" s="16">
        <f t="shared" si="11"/>
        <v>-0.46866879040372045</v>
      </c>
    </row>
    <row r="349" spans="1:5" ht="15.75" hidden="1" outlineLevel="1" thickBot="1" x14ac:dyDescent="0.3">
      <c r="A349" s="5" t="s">
        <v>310</v>
      </c>
      <c r="B349" s="7">
        <v>471867.11</v>
      </c>
      <c r="C349" s="7">
        <v>481707.56</v>
      </c>
      <c r="D349" s="7">
        <f t="shared" si="10"/>
        <v>-9840.4500000000116</v>
      </c>
      <c r="E349" s="16">
        <f t="shared" si="11"/>
        <v>-2.0428265647315171E-2</v>
      </c>
    </row>
    <row r="350" spans="1:5" ht="15.75" hidden="1" outlineLevel="1" thickBot="1" x14ac:dyDescent="0.3">
      <c r="A350" s="5" t="s">
        <v>311</v>
      </c>
      <c r="B350" s="7">
        <v>921277.49</v>
      </c>
      <c r="C350" s="7">
        <v>852805.96</v>
      </c>
      <c r="D350" s="7">
        <f t="shared" si="10"/>
        <v>68471.530000000028</v>
      </c>
      <c r="E350" s="16">
        <f t="shared" si="11"/>
        <v>8.0289694504480286E-2</v>
      </c>
    </row>
    <row r="351" spans="1:5" ht="15.75" hidden="1" outlineLevel="1" thickBot="1" x14ac:dyDescent="0.3">
      <c r="A351" s="5" t="s">
        <v>312</v>
      </c>
      <c r="B351" s="7">
        <v>43202.23</v>
      </c>
      <c r="C351" s="7">
        <v>19820.650000000001</v>
      </c>
      <c r="D351" s="7">
        <f t="shared" si="10"/>
        <v>23381.58</v>
      </c>
      <c r="E351" s="16">
        <f t="shared" si="11"/>
        <v>1.1796575793427562</v>
      </c>
    </row>
    <row r="352" spans="1:5" ht="15.75" hidden="1" outlineLevel="1" thickBot="1" x14ac:dyDescent="0.3">
      <c r="A352" s="5" t="s">
        <v>313</v>
      </c>
      <c r="B352" s="7">
        <v>3365.67</v>
      </c>
      <c r="C352" s="7">
        <v>1059.3800000000001</v>
      </c>
      <c r="D352" s="7">
        <f t="shared" si="10"/>
        <v>2306.29</v>
      </c>
      <c r="E352" s="16">
        <f t="shared" si="11"/>
        <v>2.1770186335403725</v>
      </c>
    </row>
    <row r="353" spans="1:5" ht="15.75" hidden="1" outlineLevel="1" thickBot="1" x14ac:dyDescent="0.3">
      <c r="A353" s="5" t="s">
        <v>314</v>
      </c>
      <c r="B353" s="7">
        <v>82713.289999999994</v>
      </c>
      <c r="C353" s="7">
        <v>71710.44</v>
      </c>
      <c r="D353" s="7">
        <f t="shared" si="10"/>
        <v>11002.849999999991</v>
      </c>
      <c r="E353" s="16">
        <f t="shared" si="11"/>
        <v>0.15343442321647993</v>
      </c>
    </row>
    <row r="354" spans="1:5" ht="15.75" hidden="1" outlineLevel="1" thickBot="1" x14ac:dyDescent="0.3">
      <c r="A354" s="5" t="s">
        <v>315</v>
      </c>
      <c r="B354" s="7">
        <v>1100</v>
      </c>
      <c r="C354" s="13"/>
      <c r="D354" s="13">
        <f t="shared" si="10"/>
        <v>1100</v>
      </c>
      <c r="E354" s="16" t="str">
        <f t="shared" si="11"/>
        <v/>
      </c>
    </row>
    <row r="355" spans="1:5" ht="15.75" hidden="1" outlineLevel="1" thickBot="1" x14ac:dyDescent="0.3">
      <c r="A355" s="5" t="s">
        <v>316</v>
      </c>
      <c r="B355" s="7">
        <v>744.49</v>
      </c>
      <c r="C355" s="13"/>
      <c r="D355" s="13">
        <f t="shared" si="10"/>
        <v>744.49</v>
      </c>
      <c r="E355" s="16" t="str">
        <f t="shared" si="11"/>
        <v/>
      </c>
    </row>
    <row r="356" spans="1:5" ht="15.75" hidden="1" outlineLevel="1" thickBot="1" x14ac:dyDescent="0.3">
      <c r="A356" s="5" t="s">
        <v>317</v>
      </c>
      <c r="B356" s="7">
        <v>399557.78</v>
      </c>
      <c r="C356" s="7">
        <v>441870.7</v>
      </c>
      <c r="D356" s="7">
        <f t="shared" si="10"/>
        <v>-42312.919999999984</v>
      </c>
      <c r="E356" s="16">
        <f t="shared" si="11"/>
        <v>-9.575860087577652E-2</v>
      </c>
    </row>
    <row r="357" spans="1:5" ht="15.75" hidden="1" outlineLevel="1" thickBot="1" x14ac:dyDescent="0.3">
      <c r="A357" s="5" t="s">
        <v>318</v>
      </c>
      <c r="B357" s="7">
        <v>170</v>
      </c>
      <c r="C357" s="13"/>
      <c r="D357" s="13">
        <f t="shared" si="10"/>
        <v>170</v>
      </c>
      <c r="E357" s="16" t="str">
        <f t="shared" si="11"/>
        <v/>
      </c>
    </row>
    <row r="358" spans="1:5" ht="15.75" hidden="1" outlineLevel="1" thickBot="1" x14ac:dyDescent="0.3">
      <c r="A358" s="5" t="s">
        <v>319</v>
      </c>
      <c r="B358" s="13"/>
      <c r="C358" s="13"/>
      <c r="D358" s="13">
        <f t="shared" si="10"/>
        <v>0</v>
      </c>
      <c r="E358" s="16" t="str">
        <f t="shared" si="11"/>
        <v/>
      </c>
    </row>
    <row r="359" spans="1:5" ht="15.75" hidden="1" outlineLevel="1" thickBot="1" x14ac:dyDescent="0.3">
      <c r="A359" s="5" t="s">
        <v>320</v>
      </c>
      <c r="B359" s="7">
        <v>1460911.89</v>
      </c>
      <c r="C359" s="7">
        <v>801179.59</v>
      </c>
      <c r="D359" s="7">
        <f t="shared" si="10"/>
        <v>659732.29999999993</v>
      </c>
      <c r="E359" s="16">
        <f t="shared" si="11"/>
        <v>0.82345120648917169</v>
      </c>
    </row>
    <row r="360" spans="1:5" ht="15.75" hidden="1" outlineLevel="1" thickBot="1" x14ac:dyDescent="0.3">
      <c r="A360" s="5" t="s">
        <v>321</v>
      </c>
      <c r="B360" s="7">
        <v>5500</v>
      </c>
      <c r="C360" s="7">
        <v>1418.86</v>
      </c>
      <c r="D360" s="7">
        <f t="shared" si="10"/>
        <v>4081.1400000000003</v>
      </c>
      <c r="E360" s="16">
        <f t="shared" si="11"/>
        <v>2.8763514370691969</v>
      </c>
    </row>
    <row r="361" spans="1:5" ht="15.75" hidden="1" outlineLevel="1" thickBot="1" x14ac:dyDescent="0.3">
      <c r="A361" s="5" t="s">
        <v>322</v>
      </c>
      <c r="B361" s="7">
        <v>44201269.43</v>
      </c>
      <c r="C361" s="7">
        <v>40890378.329999998</v>
      </c>
      <c r="D361" s="7">
        <f t="shared" si="10"/>
        <v>3310891.1000000015</v>
      </c>
      <c r="E361" s="16">
        <f t="shared" si="11"/>
        <v>8.0969930707902107E-2</v>
      </c>
    </row>
    <row r="362" spans="1:5" ht="15.75" hidden="1" outlineLevel="1" thickBot="1" x14ac:dyDescent="0.3">
      <c r="A362" s="5" t="s">
        <v>323</v>
      </c>
      <c r="B362" s="7">
        <v>36875</v>
      </c>
      <c r="C362" s="7">
        <v>94.86</v>
      </c>
      <c r="D362" s="7">
        <f t="shared" si="10"/>
        <v>36780.14</v>
      </c>
      <c r="E362" s="16">
        <f t="shared" si="11"/>
        <v>387.73076112165296</v>
      </c>
    </row>
    <row r="363" spans="1:5" ht="15.75" hidden="1" outlineLevel="1" thickBot="1" x14ac:dyDescent="0.3">
      <c r="A363" s="5" t="s">
        <v>324</v>
      </c>
      <c r="B363" s="14">
        <v>0</v>
      </c>
      <c r="C363" s="13"/>
      <c r="D363" s="13">
        <f t="shared" si="10"/>
        <v>0</v>
      </c>
      <c r="E363" s="16" t="str">
        <f t="shared" si="11"/>
        <v/>
      </c>
    </row>
    <row r="364" spans="1:5" ht="15.75" hidden="1" outlineLevel="1" thickBot="1" x14ac:dyDescent="0.3">
      <c r="A364" s="5" t="s">
        <v>325</v>
      </c>
      <c r="B364" s="14">
        <v>0</v>
      </c>
      <c r="C364" s="13"/>
      <c r="D364" s="13">
        <f t="shared" si="10"/>
        <v>0</v>
      </c>
      <c r="E364" s="16" t="str">
        <f t="shared" si="11"/>
        <v/>
      </c>
    </row>
    <row r="365" spans="1:5" ht="15.75" hidden="1" outlineLevel="1" thickBot="1" x14ac:dyDescent="0.3">
      <c r="A365" s="5" t="s">
        <v>326</v>
      </c>
      <c r="B365" s="14">
        <v>0</v>
      </c>
      <c r="C365" s="13"/>
      <c r="D365" s="13">
        <f t="shared" si="10"/>
        <v>0</v>
      </c>
      <c r="E365" s="16" t="str">
        <f t="shared" si="11"/>
        <v/>
      </c>
    </row>
    <row r="366" spans="1:5" ht="15.75" hidden="1" outlineLevel="1" thickBot="1" x14ac:dyDescent="0.3">
      <c r="A366" s="5" t="s">
        <v>327</v>
      </c>
      <c r="B366" s="7">
        <v>9.99</v>
      </c>
      <c r="C366" s="13"/>
      <c r="D366" s="13">
        <f t="shared" si="10"/>
        <v>9.99</v>
      </c>
      <c r="E366" s="16" t="str">
        <f t="shared" si="11"/>
        <v/>
      </c>
    </row>
    <row r="367" spans="1:5" ht="15.75" hidden="1" outlineLevel="1" thickBot="1" x14ac:dyDescent="0.3">
      <c r="A367" s="5" t="s">
        <v>328</v>
      </c>
      <c r="B367" s="7">
        <v>4856.72</v>
      </c>
      <c r="C367" s="7">
        <v>25125.91</v>
      </c>
      <c r="D367" s="7">
        <f t="shared" si="10"/>
        <v>-20269.189999999999</v>
      </c>
      <c r="E367" s="16">
        <f t="shared" si="11"/>
        <v>-0.8067047123865364</v>
      </c>
    </row>
    <row r="368" spans="1:5" ht="15.75" hidden="1" outlineLevel="1" thickBot="1" x14ac:dyDescent="0.3">
      <c r="A368" s="5" t="s">
        <v>329</v>
      </c>
      <c r="B368" s="7">
        <v>1309115.74</v>
      </c>
      <c r="C368" s="7">
        <v>1335572.54</v>
      </c>
      <c r="D368" s="7">
        <f t="shared" si="10"/>
        <v>-26456.800000000047</v>
      </c>
      <c r="E368" s="16">
        <f t="shared" si="11"/>
        <v>-1.9809332108610175E-2</v>
      </c>
    </row>
    <row r="369" spans="1:5" ht="15.75" hidden="1" outlineLevel="1" thickBot="1" x14ac:dyDescent="0.3">
      <c r="A369" s="5" t="s">
        <v>330</v>
      </c>
      <c r="B369" s="7">
        <v>498463.6</v>
      </c>
      <c r="C369" s="7">
        <v>386933.78</v>
      </c>
      <c r="D369" s="7">
        <f t="shared" si="10"/>
        <v>111529.81999999995</v>
      </c>
      <c r="E369" s="16">
        <f t="shared" si="11"/>
        <v>0.28824007043272348</v>
      </c>
    </row>
    <row r="370" spans="1:5" ht="15.75" hidden="1" outlineLevel="1" thickBot="1" x14ac:dyDescent="0.3">
      <c r="A370" s="5" t="s">
        <v>331</v>
      </c>
      <c r="B370" s="7">
        <v>87123.77</v>
      </c>
      <c r="C370" s="7">
        <v>85232.73</v>
      </c>
      <c r="D370" s="7">
        <f t="shared" si="10"/>
        <v>1891.0400000000081</v>
      </c>
      <c r="E370" s="16">
        <f t="shared" si="11"/>
        <v>2.218678200264157E-2</v>
      </c>
    </row>
    <row r="371" spans="1:5" ht="15.75" hidden="1" outlineLevel="1" thickBot="1" x14ac:dyDescent="0.3">
      <c r="A371" s="5" t="s">
        <v>332</v>
      </c>
      <c r="B371" s="7">
        <v>16083.61</v>
      </c>
      <c r="C371" s="7">
        <v>14134.57</v>
      </c>
      <c r="D371" s="7">
        <f t="shared" si="10"/>
        <v>1949.0400000000009</v>
      </c>
      <c r="E371" s="16">
        <f t="shared" si="11"/>
        <v>0.13789170806045042</v>
      </c>
    </row>
    <row r="372" spans="1:5" ht="15.75" hidden="1" outlineLevel="1" thickBot="1" x14ac:dyDescent="0.3">
      <c r="A372" s="5" t="s">
        <v>333</v>
      </c>
      <c r="B372" s="7">
        <v>2978.5</v>
      </c>
      <c r="C372" s="7">
        <v>8857.5</v>
      </c>
      <c r="D372" s="7">
        <f t="shared" si="10"/>
        <v>-5879</v>
      </c>
      <c r="E372" s="16">
        <f t="shared" si="11"/>
        <v>-0.66373130115721135</v>
      </c>
    </row>
    <row r="373" spans="1:5" ht="15.75" hidden="1" outlineLevel="1" thickBot="1" x14ac:dyDescent="0.3">
      <c r="A373" s="5" t="s">
        <v>334</v>
      </c>
      <c r="B373" s="13"/>
      <c r="C373" s="7">
        <v>1025.2</v>
      </c>
      <c r="D373" s="7">
        <f t="shared" si="10"/>
        <v>-1025.2</v>
      </c>
      <c r="E373" s="16">
        <f t="shared" si="11"/>
        <v>-1</v>
      </c>
    </row>
    <row r="374" spans="1:5" ht="15.75" hidden="1" outlineLevel="1" thickBot="1" x14ac:dyDescent="0.3">
      <c r="A374" s="5" t="s">
        <v>335</v>
      </c>
      <c r="B374" s="7">
        <v>517079.51</v>
      </c>
      <c r="C374" s="7">
        <v>337442.84</v>
      </c>
      <c r="D374" s="7">
        <f t="shared" si="10"/>
        <v>179636.66999999998</v>
      </c>
      <c r="E374" s="16">
        <f t="shared" si="11"/>
        <v>0.53234695985844582</v>
      </c>
    </row>
    <row r="375" spans="1:5" ht="15.75" hidden="1" outlineLevel="1" thickBot="1" x14ac:dyDescent="0.3">
      <c r="A375" s="5" t="s">
        <v>336</v>
      </c>
      <c r="B375" s="7">
        <v>10267.94</v>
      </c>
      <c r="C375" s="7">
        <v>28464.43</v>
      </c>
      <c r="D375" s="7">
        <f t="shared" si="10"/>
        <v>-18196.489999999998</v>
      </c>
      <c r="E375" s="16">
        <f t="shared" si="11"/>
        <v>-0.63927118863788934</v>
      </c>
    </row>
    <row r="376" spans="1:5" ht="15.75" hidden="1" outlineLevel="1" thickBot="1" x14ac:dyDescent="0.3">
      <c r="A376" s="5" t="s">
        <v>337</v>
      </c>
      <c r="B376" s="7">
        <v>20575</v>
      </c>
      <c r="C376" s="7">
        <v>95035.95</v>
      </c>
      <c r="D376" s="7">
        <f t="shared" si="10"/>
        <v>-74460.95</v>
      </c>
      <c r="E376" s="16">
        <f t="shared" si="11"/>
        <v>-0.78350297966190685</v>
      </c>
    </row>
    <row r="377" spans="1:5" ht="15.75" hidden="1" outlineLevel="1" thickBot="1" x14ac:dyDescent="0.3">
      <c r="A377" s="5" t="s">
        <v>338</v>
      </c>
      <c r="B377" s="7">
        <v>17564.439999999999</v>
      </c>
      <c r="C377" s="7">
        <v>17734.41</v>
      </c>
      <c r="D377" s="7">
        <f t="shared" si="10"/>
        <v>-169.97000000000116</v>
      </c>
      <c r="E377" s="16">
        <f t="shared" si="11"/>
        <v>-9.5841925386861565E-3</v>
      </c>
    </row>
    <row r="378" spans="1:5" ht="15.75" hidden="1" outlineLevel="1" thickBot="1" x14ac:dyDescent="0.3">
      <c r="A378" s="5" t="s">
        <v>339</v>
      </c>
      <c r="B378" s="7">
        <v>120.95</v>
      </c>
      <c r="C378" s="7">
        <v>46989.2</v>
      </c>
      <c r="D378" s="7">
        <f t="shared" si="10"/>
        <v>-46868.25</v>
      </c>
      <c r="E378" s="16">
        <f t="shared" si="11"/>
        <v>-0.9974260042733224</v>
      </c>
    </row>
    <row r="379" spans="1:5" ht="15.75" hidden="1" outlineLevel="1" thickBot="1" x14ac:dyDescent="0.3">
      <c r="A379" s="5" t="s">
        <v>340</v>
      </c>
      <c r="B379" s="13"/>
      <c r="C379" s="7">
        <v>9198.43</v>
      </c>
      <c r="D379" s="7">
        <f t="shared" si="10"/>
        <v>-9198.43</v>
      </c>
      <c r="E379" s="16">
        <f t="shared" si="11"/>
        <v>-1</v>
      </c>
    </row>
    <row r="380" spans="1:5" ht="15.75" hidden="1" outlineLevel="1" thickBot="1" x14ac:dyDescent="0.3">
      <c r="A380" s="5" t="s">
        <v>341</v>
      </c>
      <c r="B380" s="7">
        <v>68655.48</v>
      </c>
      <c r="C380" s="7">
        <v>167949.31</v>
      </c>
      <c r="D380" s="7">
        <f t="shared" si="10"/>
        <v>-99293.83</v>
      </c>
      <c r="E380" s="16">
        <f t="shared" si="11"/>
        <v>-0.59121308685340834</v>
      </c>
    </row>
    <row r="381" spans="1:5" ht="15.75" hidden="1" outlineLevel="1" thickBot="1" x14ac:dyDescent="0.3">
      <c r="A381" s="5" t="s">
        <v>342</v>
      </c>
      <c r="B381" s="7">
        <v>782299.75</v>
      </c>
      <c r="C381" s="7">
        <v>73355</v>
      </c>
      <c r="D381" s="7">
        <f t="shared" si="10"/>
        <v>708944.75</v>
      </c>
      <c r="E381" s="16">
        <f t="shared" si="11"/>
        <v>9.664572967077909</v>
      </c>
    </row>
    <row r="382" spans="1:5" ht="15.75" hidden="1" outlineLevel="1" thickBot="1" x14ac:dyDescent="0.3">
      <c r="A382" s="5" t="s">
        <v>343</v>
      </c>
      <c r="B382" s="7">
        <v>551683.54</v>
      </c>
      <c r="C382" s="7">
        <v>2250450.33</v>
      </c>
      <c r="D382" s="7">
        <f t="shared" si="10"/>
        <v>-1698766.79</v>
      </c>
      <c r="E382" s="16">
        <f t="shared" si="11"/>
        <v>-0.75485638023390633</v>
      </c>
    </row>
    <row r="383" spans="1:5" ht="15.75" hidden="1" outlineLevel="1" thickBot="1" x14ac:dyDescent="0.3">
      <c r="A383" s="5" t="s">
        <v>343</v>
      </c>
      <c r="B383" s="7">
        <v>1683739</v>
      </c>
      <c r="C383" s="7">
        <v>457158.9</v>
      </c>
      <c r="D383" s="7">
        <f t="shared" si="10"/>
        <v>1226580.1000000001</v>
      </c>
      <c r="E383" s="16">
        <f t="shared" si="11"/>
        <v>2.6830498104707137</v>
      </c>
    </row>
    <row r="384" spans="1:5" ht="15.75" hidden="1" outlineLevel="1" thickBot="1" x14ac:dyDescent="0.3">
      <c r="A384" s="5" t="s">
        <v>344</v>
      </c>
      <c r="B384" s="7">
        <v>1741761.33</v>
      </c>
      <c r="C384" s="7">
        <v>1706130.65</v>
      </c>
      <c r="D384" s="7">
        <f t="shared" si="10"/>
        <v>35630.680000000168</v>
      </c>
      <c r="E384" s="16">
        <f t="shared" si="11"/>
        <v>2.0883910619623514E-2</v>
      </c>
    </row>
    <row r="385" spans="1:5" ht="15.75" hidden="1" outlineLevel="1" thickBot="1" x14ac:dyDescent="0.3">
      <c r="A385" s="5" t="s">
        <v>345</v>
      </c>
      <c r="B385" s="7">
        <v>150722</v>
      </c>
      <c r="C385" s="7">
        <v>299890</v>
      </c>
      <c r="D385" s="7">
        <f t="shared" si="10"/>
        <v>-149168</v>
      </c>
      <c r="E385" s="16">
        <f t="shared" si="11"/>
        <v>-0.49740904998499452</v>
      </c>
    </row>
    <row r="386" spans="1:5" ht="15.75" hidden="1" outlineLevel="1" thickBot="1" x14ac:dyDescent="0.3">
      <c r="A386" s="5" t="s">
        <v>346</v>
      </c>
      <c r="B386" s="7">
        <v>917745.34</v>
      </c>
      <c r="C386" s="7">
        <v>870086.16</v>
      </c>
      <c r="D386" s="7">
        <f t="shared" si="10"/>
        <v>47659.179999999935</v>
      </c>
      <c r="E386" s="16">
        <f t="shared" si="11"/>
        <v>5.4775242028904277E-2</v>
      </c>
    </row>
    <row r="387" spans="1:5" ht="15.75" hidden="1" outlineLevel="1" thickBot="1" x14ac:dyDescent="0.3">
      <c r="A387" s="5" t="s">
        <v>347</v>
      </c>
      <c r="B387" s="13"/>
      <c r="C387" s="7">
        <v>694.75</v>
      </c>
      <c r="D387" s="7">
        <f t="shared" si="10"/>
        <v>-694.75</v>
      </c>
      <c r="E387" s="16">
        <f t="shared" si="11"/>
        <v>-1</v>
      </c>
    </row>
    <row r="388" spans="1:5" ht="15.75" hidden="1" outlineLevel="1" thickBot="1" x14ac:dyDescent="0.3">
      <c r="A388" s="5" t="s">
        <v>348</v>
      </c>
      <c r="B388" s="7">
        <v>43718.5</v>
      </c>
      <c r="C388" s="7">
        <v>7881</v>
      </c>
      <c r="D388" s="7">
        <f t="shared" si="10"/>
        <v>35837.5</v>
      </c>
      <c r="E388" s="16">
        <f t="shared" si="11"/>
        <v>4.5473290191600046</v>
      </c>
    </row>
    <row r="389" spans="1:5" ht="15.75" hidden="1" outlineLevel="1" thickBot="1" x14ac:dyDescent="0.3">
      <c r="A389" s="5" t="s">
        <v>349</v>
      </c>
      <c r="B389" s="13"/>
      <c r="C389" s="7">
        <v>-3776</v>
      </c>
      <c r="D389" s="7">
        <f t="shared" si="10"/>
        <v>3776</v>
      </c>
      <c r="E389" s="16">
        <f t="shared" si="11"/>
        <v>-1</v>
      </c>
    </row>
    <row r="390" spans="1:5" ht="15.75" hidden="1" outlineLevel="1" thickBot="1" x14ac:dyDescent="0.3">
      <c r="A390" s="5" t="s">
        <v>350</v>
      </c>
      <c r="B390" s="7">
        <v>595546.69999999995</v>
      </c>
      <c r="C390" s="7">
        <v>220941.28</v>
      </c>
      <c r="D390" s="7">
        <f t="shared" si="10"/>
        <v>374605.41999999993</v>
      </c>
      <c r="E390" s="16">
        <f t="shared" si="11"/>
        <v>1.6954976453472159</v>
      </c>
    </row>
    <row r="391" spans="1:5" ht="15.75" hidden="1" outlineLevel="1" thickBot="1" x14ac:dyDescent="0.3">
      <c r="A391" s="5" t="s">
        <v>351</v>
      </c>
      <c r="B391" s="13"/>
      <c r="C391" s="7">
        <v>179.34</v>
      </c>
      <c r="D391" s="7">
        <f t="shared" si="10"/>
        <v>-179.34</v>
      </c>
      <c r="E391" s="16">
        <f t="shared" si="11"/>
        <v>-1</v>
      </c>
    </row>
    <row r="392" spans="1:5" ht="15.75" hidden="1" outlineLevel="1" thickBot="1" x14ac:dyDescent="0.3">
      <c r="A392" s="5" t="s">
        <v>352</v>
      </c>
      <c r="B392" s="7">
        <v>398045.34</v>
      </c>
      <c r="C392" s="7">
        <v>425751.18</v>
      </c>
      <c r="D392" s="7">
        <f t="shared" si="10"/>
        <v>-27705.839999999967</v>
      </c>
      <c r="E392" s="16">
        <f t="shared" si="11"/>
        <v>-6.5075192510329546E-2</v>
      </c>
    </row>
    <row r="393" spans="1:5" ht="15.75" hidden="1" outlineLevel="1" thickBot="1" x14ac:dyDescent="0.3">
      <c r="A393" s="5" t="s">
        <v>353</v>
      </c>
      <c r="B393" s="7">
        <v>33276.6</v>
      </c>
      <c r="C393" s="7">
        <v>30706</v>
      </c>
      <c r="D393" s="7">
        <f t="shared" si="10"/>
        <v>2570.5999999999985</v>
      </c>
      <c r="E393" s="16">
        <f t="shared" si="11"/>
        <v>8.3716537484530659E-2</v>
      </c>
    </row>
    <row r="394" spans="1:5" ht="15.75" hidden="1" outlineLevel="1" thickBot="1" x14ac:dyDescent="0.3">
      <c r="A394" s="5" t="s">
        <v>354</v>
      </c>
      <c r="B394" s="7">
        <v>2391.58</v>
      </c>
      <c r="C394" s="7">
        <v>7777.9</v>
      </c>
      <c r="D394" s="7">
        <f t="shared" ref="D394:D457" si="12">B394-C394</f>
        <v>-5386.32</v>
      </c>
      <c r="E394" s="16">
        <f t="shared" ref="E394:E457" si="13">IFERROR(D394/C394,"")</f>
        <v>-0.6925159747489682</v>
      </c>
    </row>
    <row r="395" spans="1:5" ht="15.75" hidden="1" outlineLevel="1" thickBot="1" x14ac:dyDescent="0.3">
      <c r="A395" s="5" t="s">
        <v>355</v>
      </c>
      <c r="B395" s="7">
        <v>220250.05</v>
      </c>
      <c r="C395" s="7">
        <v>76864.759999999995</v>
      </c>
      <c r="D395" s="7">
        <f t="shared" si="12"/>
        <v>143385.28999999998</v>
      </c>
      <c r="E395" s="16">
        <f t="shared" si="13"/>
        <v>1.8654229844729886</v>
      </c>
    </row>
    <row r="396" spans="1:5" ht="15.75" hidden="1" outlineLevel="1" thickBot="1" x14ac:dyDescent="0.3">
      <c r="A396" s="5" t="s">
        <v>356</v>
      </c>
      <c r="B396" s="7">
        <v>15978.76</v>
      </c>
      <c r="C396" s="7">
        <v>36785.31</v>
      </c>
      <c r="D396" s="7">
        <f t="shared" si="12"/>
        <v>-20806.549999999996</v>
      </c>
      <c r="E396" s="16">
        <f t="shared" si="13"/>
        <v>-0.56562116779768867</v>
      </c>
    </row>
    <row r="397" spans="1:5" ht="15.75" hidden="1" outlineLevel="1" thickBot="1" x14ac:dyDescent="0.3">
      <c r="A397" s="5" t="s">
        <v>357</v>
      </c>
      <c r="B397" s="7">
        <v>1643974.85</v>
      </c>
      <c r="C397" s="7">
        <v>1458637.68</v>
      </c>
      <c r="D397" s="7">
        <f t="shared" si="12"/>
        <v>185337.17000000016</v>
      </c>
      <c r="E397" s="16">
        <f t="shared" si="13"/>
        <v>0.12706182799281598</v>
      </c>
    </row>
    <row r="398" spans="1:5" ht="15.75" hidden="1" outlineLevel="1" thickBot="1" x14ac:dyDescent="0.3">
      <c r="A398" s="5" t="s">
        <v>358</v>
      </c>
      <c r="B398" s="7">
        <v>233191.43</v>
      </c>
      <c r="C398" s="7">
        <v>578686.55000000005</v>
      </c>
      <c r="D398" s="7">
        <f t="shared" si="12"/>
        <v>-345495.12000000005</v>
      </c>
      <c r="E398" s="16">
        <f t="shared" si="13"/>
        <v>-0.59703326438120952</v>
      </c>
    </row>
    <row r="399" spans="1:5" ht="15.75" hidden="1" outlineLevel="1" thickBot="1" x14ac:dyDescent="0.3">
      <c r="A399" s="5" t="s">
        <v>359</v>
      </c>
      <c r="B399" s="13"/>
      <c r="C399" s="7">
        <v>970.96</v>
      </c>
      <c r="D399" s="7">
        <f t="shared" si="12"/>
        <v>-970.96</v>
      </c>
      <c r="E399" s="16">
        <f t="shared" si="13"/>
        <v>-1</v>
      </c>
    </row>
    <row r="400" spans="1:5" ht="15.75" hidden="1" outlineLevel="1" thickBot="1" x14ac:dyDescent="0.3">
      <c r="A400" s="5" t="s">
        <v>360</v>
      </c>
      <c r="B400" s="7">
        <v>5074336.4000000004</v>
      </c>
      <c r="C400" s="7">
        <v>4661838.9000000004</v>
      </c>
      <c r="D400" s="7">
        <f t="shared" si="12"/>
        <v>412497.5</v>
      </c>
      <c r="E400" s="16">
        <f t="shared" si="13"/>
        <v>8.8483859877697607E-2</v>
      </c>
    </row>
    <row r="401" spans="1:5" ht="15.75" hidden="1" outlineLevel="1" thickBot="1" x14ac:dyDescent="0.3">
      <c r="A401" s="5" t="s">
        <v>361</v>
      </c>
      <c r="B401" s="7">
        <v>3498.97</v>
      </c>
      <c r="C401" s="13"/>
      <c r="D401" s="13">
        <f t="shared" si="12"/>
        <v>3498.97</v>
      </c>
      <c r="E401" s="16" t="str">
        <f t="shared" si="13"/>
        <v/>
      </c>
    </row>
    <row r="402" spans="1:5" ht="15.75" hidden="1" outlineLevel="1" thickBot="1" x14ac:dyDescent="0.3">
      <c r="A402" s="5" t="s">
        <v>362</v>
      </c>
      <c r="B402" s="7">
        <v>649262.23</v>
      </c>
      <c r="C402" s="7">
        <v>584960.21</v>
      </c>
      <c r="D402" s="7">
        <f t="shared" si="12"/>
        <v>64302.020000000019</v>
      </c>
      <c r="E402" s="16">
        <f t="shared" si="13"/>
        <v>0.10992545971631135</v>
      </c>
    </row>
    <row r="403" spans="1:5" ht="15.75" hidden="1" outlineLevel="1" thickBot="1" x14ac:dyDescent="0.3">
      <c r="A403" s="5" t="s">
        <v>363</v>
      </c>
      <c r="B403" s="7">
        <v>376472.19</v>
      </c>
      <c r="C403" s="7">
        <v>321660.84999999998</v>
      </c>
      <c r="D403" s="7">
        <f t="shared" si="12"/>
        <v>54811.340000000026</v>
      </c>
      <c r="E403" s="16">
        <f t="shared" si="13"/>
        <v>0.17040102953157038</v>
      </c>
    </row>
    <row r="404" spans="1:5" ht="15.75" hidden="1" outlineLevel="1" thickBot="1" x14ac:dyDescent="0.3">
      <c r="A404" s="5" t="s">
        <v>364</v>
      </c>
      <c r="B404" s="7">
        <v>-3058.83</v>
      </c>
      <c r="C404" s="7">
        <v>36737.33</v>
      </c>
      <c r="D404" s="7">
        <f t="shared" si="12"/>
        <v>-39796.160000000003</v>
      </c>
      <c r="E404" s="16">
        <f t="shared" si="13"/>
        <v>-1.0832621750138076</v>
      </c>
    </row>
    <row r="405" spans="1:5" ht="15.75" hidden="1" outlineLevel="1" thickBot="1" x14ac:dyDescent="0.3">
      <c r="A405" s="5" t="s">
        <v>365</v>
      </c>
      <c r="B405" s="7">
        <v>2015353.2</v>
      </c>
      <c r="C405" s="7">
        <v>1703715.5</v>
      </c>
      <c r="D405" s="7">
        <f t="shared" si="12"/>
        <v>311637.69999999995</v>
      </c>
      <c r="E405" s="16">
        <f t="shared" si="13"/>
        <v>0.18291651393674588</v>
      </c>
    </row>
    <row r="406" spans="1:5" ht="15.75" hidden="1" outlineLevel="1" thickBot="1" x14ac:dyDescent="0.3">
      <c r="A406" s="5" t="s">
        <v>366</v>
      </c>
      <c r="B406" s="13"/>
      <c r="C406" s="7">
        <v>6706.25</v>
      </c>
      <c r="D406" s="7">
        <f t="shared" si="12"/>
        <v>-6706.25</v>
      </c>
      <c r="E406" s="16">
        <f t="shared" si="13"/>
        <v>-1</v>
      </c>
    </row>
    <row r="407" spans="1:5" ht="15.75" hidden="1" outlineLevel="1" thickBot="1" x14ac:dyDescent="0.3">
      <c r="A407" s="5" t="s">
        <v>367</v>
      </c>
      <c r="B407" s="7">
        <v>72908.7</v>
      </c>
      <c r="C407" s="7">
        <v>21628.98</v>
      </c>
      <c r="D407" s="7">
        <f t="shared" si="12"/>
        <v>51279.72</v>
      </c>
      <c r="E407" s="16">
        <f t="shared" si="13"/>
        <v>2.3708801802026724</v>
      </c>
    </row>
    <row r="408" spans="1:5" ht="15.75" hidden="1" outlineLevel="1" thickBot="1" x14ac:dyDescent="0.3">
      <c r="A408" s="5" t="s">
        <v>368</v>
      </c>
      <c r="B408" s="7">
        <v>759730.87</v>
      </c>
      <c r="C408" s="7">
        <v>769079.66</v>
      </c>
      <c r="D408" s="7">
        <f t="shared" si="12"/>
        <v>-9348.7900000000373</v>
      </c>
      <c r="E408" s="16">
        <f t="shared" si="13"/>
        <v>-1.2155814912593108E-2</v>
      </c>
    </row>
    <row r="409" spans="1:5" ht="15.75" hidden="1" outlineLevel="1" thickBot="1" x14ac:dyDescent="0.3">
      <c r="A409" s="5" t="s">
        <v>369</v>
      </c>
      <c r="B409" s="13"/>
      <c r="C409" s="7">
        <v>463.34</v>
      </c>
      <c r="D409" s="7">
        <f t="shared" si="12"/>
        <v>-463.34</v>
      </c>
      <c r="E409" s="16">
        <f t="shared" si="13"/>
        <v>-1</v>
      </c>
    </row>
    <row r="410" spans="1:5" ht="15.75" hidden="1" outlineLevel="1" thickBot="1" x14ac:dyDescent="0.3">
      <c r="A410" s="5" t="s">
        <v>370</v>
      </c>
      <c r="B410" s="7">
        <v>92973.759999999995</v>
      </c>
      <c r="C410" s="7">
        <v>42223.68</v>
      </c>
      <c r="D410" s="7">
        <f t="shared" si="12"/>
        <v>50750.079999999994</v>
      </c>
      <c r="E410" s="16">
        <f t="shared" si="13"/>
        <v>1.2019340805917436</v>
      </c>
    </row>
    <row r="411" spans="1:5" ht="15.75" hidden="1" outlineLevel="1" thickBot="1" x14ac:dyDescent="0.3">
      <c r="A411" s="5" t="s">
        <v>371</v>
      </c>
      <c r="B411" s="7">
        <v>2467.5500000000002</v>
      </c>
      <c r="C411" s="7">
        <v>6504.97</v>
      </c>
      <c r="D411" s="7">
        <f t="shared" si="12"/>
        <v>-4037.42</v>
      </c>
      <c r="E411" s="16">
        <f t="shared" si="13"/>
        <v>-0.62066696694988599</v>
      </c>
    </row>
    <row r="412" spans="1:5" ht="15.75" hidden="1" outlineLevel="1" thickBot="1" x14ac:dyDescent="0.3">
      <c r="A412" s="5" t="s">
        <v>372</v>
      </c>
      <c r="B412" s="7">
        <v>93823</v>
      </c>
      <c r="C412" s="7">
        <v>381.06</v>
      </c>
      <c r="D412" s="7">
        <f t="shared" si="12"/>
        <v>93441.94</v>
      </c>
      <c r="E412" s="16">
        <f t="shared" si="13"/>
        <v>245.21581903112371</v>
      </c>
    </row>
    <row r="413" spans="1:5" ht="15.75" hidden="1" outlineLevel="1" thickBot="1" x14ac:dyDescent="0.3">
      <c r="A413" s="5" t="s">
        <v>373</v>
      </c>
      <c r="B413" s="7">
        <v>1102142.42</v>
      </c>
      <c r="C413" s="7">
        <v>1109430.23</v>
      </c>
      <c r="D413" s="7">
        <f t="shared" si="12"/>
        <v>-7287.8100000000559</v>
      </c>
      <c r="E413" s="16">
        <f t="shared" si="13"/>
        <v>-6.5689664865180896E-3</v>
      </c>
    </row>
    <row r="414" spans="1:5" ht="15.75" hidden="1" outlineLevel="1" thickBot="1" x14ac:dyDescent="0.3">
      <c r="A414" s="5" t="s">
        <v>374</v>
      </c>
      <c r="B414" s="7">
        <v>125718.05</v>
      </c>
      <c r="C414" s="7">
        <v>120116.29</v>
      </c>
      <c r="D414" s="7">
        <f t="shared" si="12"/>
        <v>5601.7600000000093</v>
      </c>
      <c r="E414" s="16">
        <f t="shared" si="13"/>
        <v>4.6636139028270102E-2</v>
      </c>
    </row>
    <row r="415" spans="1:5" ht="15.75" hidden="1" outlineLevel="1" thickBot="1" x14ac:dyDescent="0.3">
      <c r="A415" s="5" t="s">
        <v>375</v>
      </c>
      <c r="B415" s="7">
        <v>103185.5</v>
      </c>
      <c r="C415" s="7">
        <v>209160.2</v>
      </c>
      <c r="D415" s="7">
        <f t="shared" si="12"/>
        <v>-105974.70000000001</v>
      </c>
      <c r="E415" s="16">
        <f t="shared" si="13"/>
        <v>-0.50666761649682879</v>
      </c>
    </row>
    <row r="416" spans="1:5" ht="15.75" hidden="1" outlineLevel="1" thickBot="1" x14ac:dyDescent="0.3">
      <c r="A416" s="5" t="s">
        <v>376</v>
      </c>
      <c r="B416" s="7">
        <v>412021.64</v>
      </c>
      <c r="C416" s="7">
        <v>294557.78999999998</v>
      </c>
      <c r="D416" s="7">
        <f t="shared" si="12"/>
        <v>117463.85000000003</v>
      </c>
      <c r="E416" s="16">
        <f t="shared" si="13"/>
        <v>0.39878032083279835</v>
      </c>
    </row>
    <row r="417" spans="1:5" ht="15.75" hidden="1" outlineLevel="1" thickBot="1" x14ac:dyDescent="0.3">
      <c r="A417" s="5" t="s">
        <v>377</v>
      </c>
      <c r="B417" s="7">
        <v>40169.160000000003</v>
      </c>
      <c r="C417" s="7">
        <v>69492.210000000006</v>
      </c>
      <c r="D417" s="7">
        <f t="shared" si="12"/>
        <v>-29323.050000000003</v>
      </c>
      <c r="E417" s="16">
        <f t="shared" si="13"/>
        <v>-0.42196168462623362</v>
      </c>
    </row>
    <row r="418" spans="1:5" ht="15.75" hidden="1" outlineLevel="1" thickBot="1" x14ac:dyDescent="0.3">
      <c r="A418" s="5" t="s">
        <v>378</v>
      </c>
      <c r="B418" s="7">
        <v>97200.72</v>
      </c>
      <c r="C418" s="7">
        <v>123870.44</v>
      </c>
      <c r="D418" s="7">
        <f t="shared" si="12"/>
        <v>-26669.72</v>
      </c>
      <c r="E418" s="16">
        <f t="shared" si="13"/>
        <v>-0.21530334436529006</v>
      </c>
    </row>
    <row r="419" spans="1:5" ht="15.75" hidden="1" outlineLevel="1" thickBot="1" x14ac:dyDescent="0.3">
      <c r="A419" s="5" t="s">
        <v>379</v>
      </c>
      <c r="B419" s="7">
        <v>20441.5</v>
      </c>
      <c r="C419" s="7">
        <v>37415.160000000003</v>
      </c>
      <c r="D419" s="7">
        <f t="shared" si="12"/>
        <v>-16973.660000000003</v>
      </c>
      <c r="E419" s="16">
        <f t="shared" si="13"/>
        <v>-0.45365728758075607</v>
      </c>
    </row>
    <row r="420" spans="1:5" ht="15.75" hidden="1" outlineLevel="1" thickBot="1" x14ac:dyDescent="0.3">
      <c r="A420" s="5" t="s">
        <v>380</v>
      </c>
      <c r="B420" s="13"/>
      <c r="C420" s="7">
        <v>607.5</v>
      </c>
      <c r="D420" s="7">
        <f t="shared" si="12"/>
        <v>-607.5</v>
      </c>
      <c r="E420" s="16">
        <f t="shared" si="13"/>
        <v>-1</v>
      </c>
    </row>
    <row r="421" spans="1:5" ht="15.75" hidden="1" outlineLevel="1" thickBot="1" x14ac:dyDescent="0.3">
      <c r="A421" s="5" t="s">
        <v>381</v>
      </c>
      <c r="B421" s="7">
        <v>133554</v>
      </c>
      <c r="C421" s="7">
        <v>32198</v>
      </c>
      <c r="D421" s="7">
        <f t="shared" si="12"/>
        <v>101356</v>
      </c>
      <c r="E421" s="16">
        <f t="shared" si="13"/>
        <v>3.147897384930741</v>
      </c>
    </row>
    <row r="422" spans="1:5" ht="15.75" hidden="1" outlineLevel="1" thickBot="1" x14ac:dyDescent="0.3">
      <c r="A422" s="5" t="s">
        <v>382</v>
      </c>
      <c r="B422" s="7">
        <v>10947</v>
      </c>
      <c r="C422" s="7">
        <v>10549.7</v>
      </c>
      <c r="D422" s="7">
        <f t="shared" si="12"/>
        <v>397.29999999999927</v>
      </c>
      <c r="E422" s="16">
        <f t="shared" si="13"/>
        <v>3.7659838668398081E-2</v>
      </c>
    </row>
    <row r="423" spans="1:5" ht="15.75" hidden="1" outlineLevel="1" thickBot="1" x14ac:dyDescent="0.3">
      <c r="A423" s="5" t="s">
        <v>383</v>
      </c>
      <c r="B423" s="13"/>
      <c r="C423" s="13"/>
      <c r="D423" s="13">
        <f t="shared" si="12"/>
        <v>0</v>
      </c>
      <c r="E423" s="16" t="str">
        <f t="shared" si="13"/>
        <v/>
      </c>
    </row>
    <row r="424" spans="1:5" ht="15.75" hidden="1" outlineLevel="1" thickBot="1" x14ac:dyDescent="0.3">
      <c r="A424" s="5" t="s">
        <v>384</v>
      </c>
      <c r="B424" s="13"/>
      <c r="C424" s="7">
        <v>18971.5</v>
      </c>
      <c r="D424" s="7">
        <f t="shared" si="12"/>
        <v>-18971.5</v>
      </c>
      <c r="E424" s="16">
        <f t="shared" si="13"/>
        <v>-1</v>
      </c>
    </row>
    <row r="425" spans="1:5" ht="15.75" hidden="1" outlineLevel="1" thickBot="1" x14ac:dyDescent="0.3">
      <c r="A425" s="5" t="s">
        <v>385</v>
      </c>
      <c r="B425" s="7">
        <v>-1623.83</v>
      </c>
      <c r="C425" s="7">
        <v>63368.61</v>
      </c>
      <c r="D425" s="7">
        <f t="shared" si="12"/>
        <v>-64992.44</v>
      </c>
      <c r="E425" s="16">
        <f t="shared" si="13"/>
        <v>-1.0256251478452818</v>
      </c>
    </row>
    <row r="426" spans="1:5" ht="15.75" hidden="1" outlineLevel="1" thickBot="1" x14ac:dyDescent="0.3">
      <c r="A426" s="5" t="s">
        <v>386</v>
      </c>
      <c r="B426" s="7">
        <v>137021.07</v>
      </c>
      <c r="C426" s="7">
        <v>203669.5</v>
      </c>
      <c r="D426" s="7">
        <f t="shared" si="12"/>
        <v>-66648.429999999993</v>
      </c>
      <c r="E426" s="16">
        <f t="shared" si="13"/>
        <v>-0.32723814807813634</v>
      </c>
    </row>
    <row r="427" spans="1:5" ht="15.75" hidden="1" outlineLevel="1" thickBot="1" x14ac:dyDescent="0.3">
      <c r="A427" s="5" t="s">
        <v>387</v>
      </c>
      <c r="B427" s="7">
        <v>87884.5</v>
      </c>
      <c r="C427" s="7">
        <v>59239.86</v>
      </c>
      <c r="D427" s="7">
        <f t="shared" si="12"/>
        <v>28644.639999999999</v>
      </c>
      <c r="E427" s="16">
        <f t="shared" si="13"/>
        <v>0.48353659174751595</v>
      </c>
    </row>
    <row r="428" spans="1:5" ht="15.75" hidden="1" outlineLevel="1" thickBot="1" x14ac:dyDescent="0.3">
      <c r="A428" s="5" t="s">
        <v>388</v>
      </c>
      <c r="B428" s="7">
        <v>4976</v>
      </c>
      <c r="C428" s="7">
        <v>37595.879999999997</v>
      </c>
      <c r="D428" s="7">
        <f t="shared" si="12"/>
        <v>-32619.879999999997</v>
      </c>
      <c r="E428" s="16">
        <f t="shared" si="13"/>
        <v>-0.86764507174722338</v>
      </c>
    </row>
    <row r="429" spans="1:5" ht="15.75" hidden="1" outlineLevel="1" thickBot="1" x14ac:dyDescent="0.3">
      <c r="A429" s="5" t="s">
        <v>389</v>
      </c>
      <c r="B429" s="7">
        <v>11800</v>
      </c>
      <c r="C429" s="7">
        <v>2160</v>
      </c>
      <c r="D429" s="7">
        <f t="shared" si="12"/>
        <v>9640</v>
      </c>
      <c r="E429" s="16">
        <f t="shared" si="13"/>
        <v>4.4629629629629628</v>
      </c>
    </row>
    <row r="430" spans="1:5" ht="15.75" hidden="1" outlineLevel="1" thickBot="1" x14ac:dyDescent="0.3">
      <c r="A430" s="5" t="s">
        <v>390</v>
      </c>
      <c r="B430" s="7">
        <v>7224</v>
      </c>
      <c r="C430" s="7">
        <v>7290.5</v>
      </c>
      <c r="D430" s="7">
        <f t="shared" si="12"/>
        <v>-66.5</v>
      </c>
      <c r="E430" s="16">
        <f t="shared" si="13"/>
        <v>-9.1214594335093623E-3</v>
      </c>
    </row>
    <row r="431" spans="1:5" ht="15.75" hidden="1" outlineLevel="1" thickBot="1" x14ac:dyDescent="0.3">
      <c r="A431" s="5" t="s">
        <v>391</v>
      </c>
      <c r="B431" s="7">
        <v>66381.37</v>
      </c>
      <c r="C431" s="7">
        <v>66272.66</v>
      </c>
      <c r="D431" s="7">
        <f t="shared" si="12"/>
        <v>108.70999999999185</v>
      </c>
      <c r="E431" s="16">
        <f t="shared" si="13"/>
        <v>1.6403446006240257E-3</v>
      </c>
    </row>
    <row r="432" spans="1:5" ht="15.75" hidden="1" outlineLevel="1" thickBot="1" x14ac:dyDescent="0.3">
      <c r="A432" s="5" t="s">
        <v>392</v>
      </c>
      <c r="B432" s="7">
        <v>910</v>
      </c>
      <c r="C432" s="7">
        <v>5675</v>
      </c>
      <c r="D432" s="7">
        <f t="shared" si="12"/>
        <v>-4765</v>
      </c>
      <c r="E432" s="16">
        <f t="shared" si="13"/>
        <v>-0.83964757709251103</v>
      </c>
    </row>
    <row r="433" spans="1:5" ht="15.75" hidden="1" outlineLevel="1" thickBot="1" x14ac:dyDescent="0.3">
      <c r="A433" s="5" t="s">
        <v>393</v>
      </c>
      <c r="B433" s="7">
        <v>256864</v>
      </c>
      <c r="C433" s="7">
        <v>14560.6</v>
      </c>
      <c r="D433" s="7">
        <f t="shared" si="12"/>
        <v>242303.4</v>
      </c>
      <c r="E433" s="16">
        <f t="shared" si="13"/>
        <v>16.641031276183671</v>
      </c>
    </row>
    <row r="434" spans="1:5" ht="15.75" hidden="1" outlineLevel="1" thickBot="1" x14ac:dyDescent="0.3">
      <c r="A434" s="5" t="s">
        <v>394</v>
      </c>
      <c r="B434" s="7">
        <v>77996</v>
      </c>
      <c r="C434" s="7">
        <v>181290.67</v>
      </c>
      <c r="D434" s="7">
        <f t="shared" si="12"/>
        <v>-103294.67000000001</v>
      </c>
      <c r="E434" s="16">
        <f t="shared" si="13"/>
        <v>-0.5697737782093254</v>
      </c>
    </row>
    <row r="435" spans="1:5" ht="15.75" hidden="1" outlineLevel="1" thickBot="1" x14ac:dyDescent="0.3">
      <c r="A435" s="5" t="s">
        <v>395</v>
      </c>
      <c r="B435" s="14">
        <v>0</v>
      </c>
      <c r="C435" s="14">
        <v>0</v>
      </c>
      <c r="D435" s="14">
        <f t="shared" si="12"/>
        <v>0</v>
      </c>
      <c r="E435" s="16" t="str">
        <f t="shared" si="13"/>
        <v/>
      </c>
    </row>
    <row r="436" spans="1:5" ht="15.75" hidden="1" outlineLevel="1" thickBot="1" x14ac:dyDescent="0.3">
      <c r="A436" s="5" t="s">
        <v>396</v>
      </c>
      <c r="B436" s="7">
        <v>14205.52</v>
      </c>
      <c r="C436" s="7">
        <v>22484.99</v>
      </c>
      <c r="D436" s="7">
        <f t="shared" si="12"/>
        <v>-8279.4700000000012</v>
      </c>
      <c r="E436" s="16">
        <f t="shared" si="13"/>
        <v>-0.36822208949170093</v>
      </c>
    </row>
    <row r="437" spans="1:5" ht="15.75" hidden="1" outlineLevel="1" thickBot="1" x14ac:dyDescent="0.3">
      <c r="A437" s="5" t="s">
        <v>397</v>
      </c>
      <c r="B437" s="7">
        <v>-15270624.5</v>
      </c>
      <c r="C437" s="7">
        <v>-13822752</v>
      </c>
      <c r="D437" s="7">
        <f t="shared" si="12"/>
        <v>-1447872.5</v>
      </c>
      <c r="E437" s="16">
        <f t="shared" si="13"/>
        <v>0.10474560348040679</v>
      </c>
    </row>
    <row r="438" spans="1:5" ht="15.75" hidden="1" outlineLevel="1" thickBot="1" x14ac:dyDescent="0.3">
      <c r="A438" s="5" t="s">
        <v>398</v>
      </c>
      <c r="B438" s="7">
        <v>-304258.44</v>
      </c>
      <c r="C438" s="7">
        <v>-172984</v>
      </c>
      <c r="D438" s="7">
        <f t="shared" si="12"/>
        <v>-131274.44</v>
      </c>
      <c r="E438" s="16">
        <f t="shared" si="13"/>
        <v>0.75888197752393283</v>
      </c>
    </row>
    <row r="439" spans="1:5" ht="15.75" hidden="1" outlineLevel="1" thickBot="1" x14ac:dyDescent="0.3">
      <c r="A439" s="5" t="s">
        <v>399</v>
      </c>
      <c r="B439" s="7">
        <v>-222252.31</v>
      </c>
      <c r="C439" s="7">
        <v>-190332.01</v>
      </c>
      <c r="D439" s="7">
        <f t="shared" si="12"/>
        <v>-31920.299999999988</v>
      </c>
      <c r="E439" s="16">
        <f t="shared" si="13"/>
        <v>0.16770852154611296</v>
      </c>
    </row>
    <row r="440" spans="1:5" ht="15.75" hidden="1" outlineLevel="1" thickBot="1" x14ac:dyDescent="0.3">
      <c r="A440" s="5" t="s">
        <v>400</v>
      </c>
      <c r="B440" s="7">
        <v>-6382770.96</v>
      </c>
      <c r="C440" s="7">
        <v>-6227673.6600000001</v>
      </c>
      <c r="D440" s="7">
        <f t="shared" si="12"/>
        <v>-155097.29999999981</v>
      </c>
      <c r="E440" s="16">
        <f t="shared" si="13"/>
        <v>2.490453232901093E-2</v>
      </c>
    </row>
    <row r="441" spans="1:5" ht="15.75" hidden="1" outlineLevel="1" thickBot="1" x14ac:dyDescent="0.3">
      <c r="A441" s="5" t="s">
        <v>401</v>
      </c>
      <c r="B441" s="7">
        <v>-53263.68</v>
      </c>
      <c r="C441" s="7">
        <v>-32216.92</v>
      </c>
      <c r="D441" s="7">
        <f t="shared" si="12"/>
        <v>-21046.760000000002</v>
      </c>
      <c r="E441" s="16">
        <f t="shared" si="13"/>
        <v>0.6532828091574242</v>
      </c>
    </row>
    <row r="442" spans="1:5" ht="15.75" hidden="1" outlineLevel="1" thickBot="1" x14ac:dyDescent="0.3">
      <c r="A442" s="5" t="s">
        <v>402</v>
      </c>
      <c r="B442" s="7">
        <v>3579274.68</v>
      </c>
      <c r="C442" s="7">
        <v>3239826.95</v>
      </c>
      <c r="D442" s="7">
        <f t="shared" si="12"/>
        <v>339447.73</v>
      </c>
      <c r="E442" s="16">
        <f t="shared" si="13"/>
        <v>0.10477341390101097</v>
      </c>
    </row>
    <row r="443" spans="1:5" ht="15.75" hidden="1" outlineLevel="1" thickBot="1" x14ac:dyDescent="0.3">
      <c r="A443" s="5" t="s">
        <v>403</v>
      </c>
      <c r="B443" s="7">
        <v>27864.84</v>
      </c>
      <c r="C443" s="7">
        <v>30074.51</v>
      </c>
      <c r="D443" s="7">
        <f t="shared" si="12"/>
        <v>-2209.6699999999983</v>
      </c>
      <c r="E443" s="16">
        <f t="shared" si="13"/>
        <v>-7.3473183769245068E-2</v>
      </c>
    </row>
    <row r="444" spans="1:5" ht="15.75" hidden="1" outlineLevel="1" thickBot="1" x14ac:dyDescent="0.3">
      <c r="A444" s="5" t="s">
        <v>404</v>
      </c>
      <c r="B444" s="7">
        <v>7956.8</v>
      </c>
      <c r="C444" s="7">
        <v>7919.48</v>
      </c>
      <c r="D444" s="7">
        <f t="shared" si="12"/>
        <v>37.320000000000618</v>
      </c>
      <c r="E444" s="16">
        <f t="shared" si="13"/>
        <v>4.7124306141313093E-3</v>
      </c>
    </row>
    <row r="445" spans="1:5" ht="15.75" hidden="1" outlineLevel="1" thickBot="1" x14ac:dyDescent="0.3">
      <c r="A445" s="5" t="s">
        <v>405</v>
      </c>
      <c r="B445" s="7">
        <v>331577.12</v>
      </c>
      <c r="C445" s="7">
        <v>101054.67</v>
      </c>
      <c r="D445" s="7">
        <f t="shared" si="12"/>
        <v>230522.45</v>
      </c>
      <c r="E445" s="16">
        <f t="shared" si="13"/>
        <v>2.2811657294017191</v>
      </c>
    </row>
    <row r="446" spans="1:5" ht="15.75" hidden="1" outlineLevel="1" thickBot="1" x14ac:dyDescent="0.3">
      <c r="A446" s="5" t="s">
        <v>406</v>
      </c>
      <c r="B446" s="7">
        <v>-188865.02</v>
      </c>
      <c r="C446" s="7">
        <v>-18522.62</v>
      </c>
      <c r="D446" s="7">
        <f t="shared" si="12"/>
        <v>-170342.39999999999</v>
      </c>
      <c r="E446" s="16">
        <f t="shared" si="13"/>
        <v>9.1964527696405796</v>
      </c>
    </row>
    <row r="447" spans="1:5" ht="15.75" hidden="1" outlineLevel="1" thickBot="1" x14ac:dyDescent="0.3">
      <c r="A447" s="5" t="s">
        <v>407</v>
      </c>
      <c r="B447" s="7">
        <v>141138.89000000001</v>
      </c>
      <c r="C447" s="7">
        <v>97340.77</v>
      </c>
      <c r="D447" s="7">
        <f t="shared" si="12"/>
        <v>43798.12000000001</v>
      </c>
      <c r="E447" s="16">
        <f t="shared" si="13"/>
        <v>0.44994630718454359</v>
      </c>
    </row>
    <row r="448" spans="1:5" ht="15.75" hidden="1" outlineLevel="1" thickBot="1" x14ac:dyDescent="0.3">
      <c r="A448" s="5" t="s">
        <v>408</v>
      </c>
      <c r="B448" s="7">
        <v>1283526.5</v>
      </c>
      <c r="C448" s="7">
        <v>1285142.8899999999</v>
      </c>
      <c r="D448" s="7">
        <f t="shared" si="12"/>
        <v>-1616.3899999998976</v>
      </c>
      <c r="E448" s="16">
        <f t="shared" si="13"/>
        <v>-1.2577511906087717E-3</v>
      </c>
    </row>
    <row r="449" spans="1:5" ht="15.75" hidden="1" outlineLevel="1" thickBot="1" x14ac:dyDescent="0.3">
      <c r="A449" s="5" t="s">
        <v>409</v>
      </c>
      <c r="B449" s="7">
        <v>655.02</v>
      </c>
      <c r="C449" s="7">
        <v>1301.24</v>
      </c>
      <c r="D449" s="7">
        <f t="shared" si="12"/>
        <v>-646.22</v>
      </c>
      <c r="E449" s="16">
        <f t="shared" si="13"/>
        <v>-0.49661860994128681</v>
      </c>
    </row>
    <row r="450" spans="1:5" ht="15.75" hidden="1" outlineLevel="1" thickBot="1" x14ac:dyDescent="0.3">
      <c r="A450" s="5" t="s">
        <v>410</v>
      </c>
      <c r="B450" s="14">
        <v>0</v>
      </c>
      <c r="C450" s="13"/>
      <c r="D450" s="13">
        <f t="shared" si="12"/>
        <v>0</v>
      </c>
      <c r="E450" s="16" t="str">
        <f t="shared" si="13"/>
        <v/>
      </c>
    </row>
    <row r="451" spans="1:5" ht="15.75" hidden="1" outlineLevel="1" thickBot="1" x14ac:dyDescent="0.3">
      <c r="A451" s="5" t="s">
        <v>411</v>
      </c>
      <c r="B451" s="7">
        <v>18312.54</v>
      </c>
      <c r="C451" s="7">
        <v>26167.98</v>
      </c>
      <c r="D451" s="7">
        <f t="shared" si="12"/>
        <v>-7855.4399999999987</v>
      </c>
      <c r="E451" s="16">
        <f t="shared" si="13"/>
        <v>-0.30019283108593015</v>
      </c>
    </row>
    <row r="452" spans="1:5" ht="15.75" hidden="1" outlineLevel="1" thickBot="1" x14ac:dyDescent="0.3">
      <c r="A452" s="5" t="s">
        <v>412</v>
      </c>
      <c r="B452" s="7">
        <v>247.67</v>
      </c>
      <c r="C452" s="7">
        <v>370.95</v>
      </c>
      <c r="D452" s="7">
        <f t="shared" si="12"/>
        <v>-123.28</v>
      </c>
      <c r="E452" s="16">
        <f t="shared" si="13"/>
        <v>-0.3323358943253808</v>
      </c>
    </row>
    <row r="453" spans="1:5" ht="15.75" hidden="1" outlineLevel="1" thickBot="1" x14ac:dyDescent="0.3">
      <c r="A453" s="5" t="s">
        <v>413</v>
      </c>
      <c r="B453" s="13"/>
      <c r="C453" s="7">
        <v>10050</v>
      </c>
      <c r="D453" s="7">
        <f t="shared" si="12"/>
        <v>-10050</v>
      </c>
      <c r="E453" s="16">
        <f t="shared" si="13"/>
        <v>-1</v>
      </c>
    </row>
    <row r="454" spans="1:5" ht="15.75" hidden="1" outlineLevel="1" thickBot="1" x14ac:dyDescent="0.3">
      <c r="A454" s="5" t="s">
        <v>414</v>
      </c>
      <c r="B454" s="13"/>
      <c r="C454" s="13"/>
      <c r="D454" s="13">
        <f t="shared" si="12"/>
        <v>0</v>
      </c>
      <c r="E454" s="16" t="str">
        <f t="shared" si="13"/>
        <v/>
      </c>
    </row>
    <row r="455" spans="1:5" ht="15.75" hidden="1" outlineLevel="1" thickBot="1" x14ac:dyDescent="0.3">
      <c r="A455" s="5" t="s">
        <v>415</v>
      </c>
      <c r="B455" s="7">
        <v>1813964.31</v>
      </c>
      <c r="C455" s="7">
        <v>1875840.22</v>
      </c>
      <c r="D455" s="7">
        <f t="shared" si="12"/>
        <v>-61875.909999999916</v>
      </c>
      <c r="E455" s="16">
        <f t="shared" si="13"/>
        <v>-3.2985703867677983E-2</v>
      </c>
    </row>
    <row r="456" spans="1:5" ht="15.75" hidden="1" outlineLevel="1" thickBot="1" x14ac:dyDescent="0.3">
      <c r="A456" s="5" t="s">
        <v>416</v>
      </c>
      <c r="B456" s="7">
        <v>1571392.04</v>
      </c>
      <c r="C456" s="7">
        <v>1668412.85</v>
      </c>
      <c r="D456" s="7">
        <f t="shared" si="12"/>
        <v>-97020.810000000056</v>
      </c>
      <c r="E456" s="16">
        <f t="shared" si="13"/>
        <v>-5.8151560029042003E-2</v>
      </c>
    </row>
    <row r="457" spans="1:5" ht="15.75" hidden="1" outlineLevel="1" thickBot="1" x14ac:dyDescent="0.3">
      <c r="A457" s="5" t="s">
        <v>417</v>
      </c>
      <c r="B457" s="13"/>
      <c r="C457" s="13"/>
      <c r="D457" s="13">
        <f t="shared" si="12"/>
        <v>0</v>
      </c>
      <c r="E457" s="16" t="str">
        <f t="shared" si="13"/>
        <v/>
      </c>
    </row>
    <row r="458" spans="1:5" ht="15.75" hidden="1" outlineLevel="1" thickBot="1" x14ac:dyDescent="0.3">
      <c r="A458" s="5" t="s">
        <v>418</v>
      </c>
      <c r="B458" s="7">
        <v>969.46</v>
      </c>
      <c r="C458" s="13"/>
      <c r="D458" s="13">
        <f t="shared" ref="D458:D521" si="14">B458-C458</f>
        <v>969.46</v>
      </c>
      <c r="E458" s="16" t="str">
        <f t="shared" ref="E458:E521" si="15">IFERROR(D458/C458,"")</f>
        <v/>
      </c>
    </row>
    <row r="459" spans="1:5" ht="15.75" hidden="1" outlineLevel="1" thickBot="1" x14ac:dyDescent="0.3">
      <c r="A459" s="5" t="s">
        <v>419</v>
      </c>
      <c r="B459" s="7">
        <v>172627.55</v>
      </c>
      <c r="C459" s="7">
        <v>167739.13</v>
      </c>
      <c r="D459" s="7">
        <f t="shared" si="14"/>
        <v>4888.4199999999837</v>
      </c>
      <c r="E459" s="16">
        <f t="shared" si="15"/>
        <v>2.9142991262682615E-2</v>
      </c>
    </row>
    <row r="460" spans="1:5" ht="15.75" hidden="1" outlineLevel="1" thickBot="1" x14ac:dyDescent="0.3">
      <c r="A460" s="5" t="s">
        <v>420</v>
      </c>
      <c r="B460" s="13"/>
      <c r="C460" s="7">
        <v>9.5</v>
      </c>
      <c r="D460" s="7">
        <f t="shared" si="14"/>
        <v>-9.5</v>
      </c>
      <c r="E460" s="16">
        <f t="shared" si="15"/>
        <v>-1</v>
      </c>
    </row>
    <row r="461" spans="1:5" ht="15.75" hidden="1" outlineLevel="1" thickBot="1" x14ac:dyDescent="0.3">
      <c r="A461" s="5" t="s">
        <v>421</v>
      </c>
      <c r="B461" s="7">
        <v>1052.07</v>
      </c>
      <c r="C461" s="7">
        <v>47535.14</v>
      </c>
      <c r="D461" s="7">
        <f t="shared" si="14"/>
        <v>-46483.07</v>
      </c>
      <c r="E461" s="16">
        <f t="shared" si="15"/>
        <v>-0.97786753126213577</v>
      </c>
    </row>
    <row r="462" spans="1:5" ht="15.75" hidden="1" outlineLevel="1" thickBot="1" x14ac:dyDescent="0.3">
      <c r="A462" s="5" t="s">
        <v>422</v>
      </c>
      <c r="B462" s="7">
        <v>469.8</v>
      </c>
      <c r="C462" s="7">
        <v>905.8</v>
      </c>
      <c r="D462" s="7">
        <f t="shared" si="14"/>
        <v>-435.99999999999994</v>
      </c>
      <c r="E462" s="16">
        <f t="shared" si="15"/>
        <v>-0.48134245970412892</v>
      </c>
    </row>
    <row r="463" spans="1:5" ht="15.75" hidden="1" outlineLevel="1" thickBot="1" x14ac:dyDescent="0.3">
      <c r="A463" s="5" t="s">
        <v>423</v>
      </c>
      <c r="B463" s="7">
        <v>27.99</v>
      </c>
      <c r="C463" s="13"/>
      <c r="D463" s="13">
        <f t="shared" si="14"/>
        <v>27.99</v>
      </c>
      <c r="E463" s="16" t="str">
        <f t="shared" si="15"/>
        <v/>
      </c>
    </row>
    <row r="464" spans="1:5" ht="15.75" hidden="1" outlineLevel="1" thickBot="1" x14ac:dyDescent="0.3">
      <c r="A464" s="5" t="s">
        <v>424</v>
      </c>
      <c r="B464" s="7">
        <v>-495792.35</v>
      </c>
      <c r="C464" s="7">
        <v>528948.18999999994</v>
      </c>
      <c r="D464" s="7">
        <f t="shared" si="14"/>
        <v>-1024740.5399999999</v>
      </c>
      <c r="E464" s="16">
        <f t="shared" si="15"/>
        <v>-1.9373174147736474</v>
      </c>
    </row>
    <row r="465" spans="1:5" ht="15.75" hidden="1" outlineLevel="1" thickBot="1" x14ac:dyDescent="0.3">
      <c r="A465" s="5" t="s">
        <v>425</v>
      </c>
      <c r="B465" s="7">
        <v>1000</v>
      </c>
      <c r="C465" s="7">
        <v>6974.9</v>
      </c>
      <c r="D465" s="7">
        <f t="shared" si="14"/>
        <v>-5974.9</v>
      </c>
      <c r="E465" s="16">
        <f t="shared" si="15"/>
        <v>-0.85662876887123829</v>
      </c>
    </row>
    <row r="466" spans="1:5" ht="15.75" hidden="1" outlineLevel="1" thickBot="1" x14ac:dyDescent="0.3">
      <c r="A466" s="5" t="s">
        <v>426</v>
      </c>
      <c r="B466" s="7">
        <v>103033.2</v>
      </c>
      <c r="C466" s="7">
        <v>116131.4</v>
      </c>
      <c r="D466" s="7">
        <f t="shared" si="14"/>
        <v>-13098.199999999997</v>
      </c>
      <c r="E466" s="16">
        <f t="shared" si="15"/>
        <v>-0.11278775593853167</v>
      </c>
    </row>
    <row r="467" spans="1:5" ht="15.75" hidden="1" outlineLevel="1" thickBot="1" x14ac:dyDescent="0.3">
      <c r="A467" s="5" t="s">
        <v>427</v>
      </c>
      <c r="B467" s="13"/>
      <c r="C467" s="13"/>
      <c r="D467" s="13">
        <f t="shared" si="14"/>
        <v>0</v>
      </c>
      <c r="E467" s="16" t="str">
        <f t="shared" si="15"/>
        <v/>
      </c>
    </row>
    <row r="468" spans="1:5" ht="15.75" hidden="1" outlineLevel="1" thickBot="1" x14ac:dyDescent="0.3">
      <c r="A468" s="5" t="s">
        <v>428</v>
      </c>
      <c r="B468" s="13"/>
      <c r="C468" s="13"/>
      <c r="D468" s="13">
        <f t="shared" si="14"/>
        <v>0</v>
      </c>
      <c r="E468" s="16" t="str">
        <f t="shared" si="15"/>
        <v/>
      </c>
    </row>
    <row r="469" spans="1:5" ht="15.75" hidden="1" outlineLevel="1" thickBot="1" x14ac:dyDescent="0.3">
      <c r="A469" s="5" t="s">
        <v>429</v>
      </c>
      <c r="B469" s="13"/>
      <c r="C469" s="13"/>
      <c r="D469" s="13">
        <f t="shared" si="14"/>
        <v>0</v>
      </c>
      <c r="E469" s="16" t="str">
        <f t="shared" si="15"/>
        <v/>
      </c>
    </row>
    <row r="470" spans="1:5" ht="15.75" hidden="1" outlineLevel="1" thickBot="1" x14ac:dyDescent="0.3">
      <c r="A470" s="5" t="s">
        <v>430</v>
      </c>
      <c r="B470" s="7">
        <v>294997.89</v>
      </c>
      <c r="C470" s="13"/>
      <c r="D470" s="13">
        <f t="shared" si="14"/>
        <v>294997.89</v>
      </c>
      <c r="E470" s="16" t="str">
        <f t="shared" si="15"/>
        <v/>
      </c>
    </row>
    <row r="471" spans="1:5" ht="15.75" hidden="1" outlineLevel="1" thickBot="1" x14ac:dyDescent="0.3">
      <c r="A471" s="5" t="s">
        <v>431</v>
      </c>
      <c r="B471" s="7">
        <v>92576.59</v>
      </c>
      <c r="C471" s="7">
        <v>335000</v>
      </c>
      <c r="D471" s="7">
        <f t="shared" si="14"/>
        <v>-242423.41</v>
      </c>
      <c r="E471" s="16">
        <f t="shared" si="15"/>
        <v>-0.72365197014925375</v>
      </c>
    </row>
    <row r="472" spans="1:5" ht="15.75" hidden="1" outlineLevel="1" thickBot="1" x14ac:dyDescent="0.3">
      <c r="A472" s="5" t="s">
        <v>432</v>
      </c>
      <c r="B472" s="7">
        <v>29500</v>
      </c>
      <c r="C472" s="7">
        <v>34500</v>
      </c>
      <c r="D472" s="7">
        <f t="shared" si="14"/>
        <v>-5000</v>
      </c>
      <c r="E472" s="16">
        <f t="shared" si="15"/>
        <v>-0.14492753623188406</v>
      </c>
    </row>
    <row r="473" spans="1:5" ht="15.75" hidden="1" outlineLevel="1" thickBot="1" x14ac:dyDescent="0.3">
      <c r="A473" s="5" t="s">
        <v>433</v>
      </c>
      <c r="B473" s="7">
        <v>215831.88</v>
      </c>
      <c r="C473" s="7">
        <v>949074.87</v>
      </c>
      <c r="D473" s="7">
        <f t="shared" si="14"/>
        <v>-733242.99</v>
      </c>
      <c r="E473" s="16">
        <f t="shared" si="15"/>
        <v>-0.77258708788696517</v>
      </c>
    </row>
    <row r="474" spans="1:5" ht="15.75" hidden="1" outlineLevel="1" thickBot="1" x14ac:dyDescent="0.3">
      <c r="A474" s="5" t="s">
        <v>434</v>
      </c>
      <c r="B474" s="7">
        <v>2709</v>
      </c>
      <c r="C474" s="7">
        <v>9942.94</v>
      </c>
      <c r="D474" s="7">
        <f t="shared" si="14"/>
        <v>-7233.9400000000005</v>
      </c>
      <c r="E474" s="16">
        <f t="shared" si="15"/>
        <v>-0.72754537390349339</v>
      </c>
    </row>
    <row r="475" spans="1:5" ht="15.75" hidden="1" outlineLevel="1" thickBot="1" x14ac:dyDescent="0.3">
      <c r="A475" s="5" t="s">
        <v>435</v>
      </c>
      <c r="B475" s="13"/>
      <c r="C475" s="7">
        <v>2220.9699999999998</v>
      </c>
      <c r="D475" s="7">
        <f t="shared" si="14"/>
        <v>-2220.9699999999998</v>
      </c>
      <c r="E475" s="16">
        <f t="shared" si="15"/>
        <v>-1</v>
      </c>
    </row>
    <row r="476" spans="1:5" ht="15.75" hidden="1" outlineLevel="1" thickBot="1" x14ac:dyDescent="0.3">
      <c r="A476" s="5" t="s">
        <v>436</v>
      </c>
      <c r="B476" s="7">
        <v>32.979999999999997</v>
      </c>
      <c r="C476" s="7">
        <v>28.8</v>
      </c>
      <c r="D476" s="7">
        <f t="shared" si="14"/>
        <v>4.1799999999999962</v>
      </c>
      <c r="E476" s="16">
        <f t="shared" si="15"/>
        <v>0.14513888888888876</v>
      </c>
    </row>
    <row r="477" spans="1:5" ht="15.75" hidden="1" outlineLevel="1" thickBot="1" x14ac:dyDescent="0.3">
      <c r="A477" s="5" t="s">
        <v>437</v>
      </c>
      <c r="B477" s="7">
        <v>2323806.4500000002</v>
      </c>
      <c r="C477" s="7">
        <v>2182423.23</v>
      </c>
      <c r="D477" s="7">
        <f t="shared" si="14"/>
        <v>141383.2200000002</v>
      </c>
      <c r="E477" s="16">
        <f t="shared" si="15"/>
        <v>6.4782677372802799E-2</v>
      </c>
    </row>
    <row r="478" spans="1:5" ht="15.75" hidden="1" outlineLevel="1" thickBot="1" x14ac:dyDescent="0.3">
      <c r="A478" s="5" t="s">
        <v>438</v>
      </c>
      <c r="B478" s="7">
        <v>29250.49</v>
      </c>
      <c r="C478" s="7">
        <v>37543.79</v>
      </c>
      <c r="D478" s="7">
        <f t="shared" si="14"/>
        <v>-8293.2999999999993</v>
      </c>
      <c r="E478" s="16">
        <f t="shared" si="15"/>
        <v>-0.22089671820559403</v>
      </c>
    </row>
    <row r="479" spans="1:5" ht="15.75" hidden="1" outlineLevel="1" thickBot="1" x14ac:dyDescent="0.3">
      <c r="A479" s="5" t="s">
        <v>439</v>
      </c>
      <c r="B479" s="7">
        <v>33062.400000000001</v>
      </c>
      <c r="C479" s="7">
        <v>32140.799999999999</v>
      </c>
      <c r="D479" s="7">
        <f t="shared" si="14"/>
        <v>921.60000000000218</v>
      </c>
      <c r="E479" s="16">
        <f t="shared" si="15"/>
        <v>2.8673835125448098E-2</v>
      </c>
    </row>
    <row r="480" spans="1:5" ht="15.75" hidden="1" outlineLevel="1" thickBot="1" x14ac:dyDescent="0.3">
      <c r="A480" s="5" t="s">
        <v>440</v>
      </c>
      <c r="B480" s="7">
        <v>3634835.53</v>
      </c>
      <c r="C480" s="7">
        <v>4651487.8499999996</v>
      </c>
      <c r="D480" s="7">
        <f t="shared" si="14"/>
        <v>-1016652.3199999998</v>
      </c>
      <c r="E480" s="16">
        <f t="shared" si="15"/>
        <v>-0.21856497378575329</v>
      </c>
    </row>
    <row r="481" spans="1:5" ht="15.75" hidden="1" outlineLevel="1" thickBot="1" x14ac:dyDescent="0.3">
      <c r="A481" s="5" t="s">
        <v>441</v>
      </c>
      <c r="B481" s="7">
        <v>1973221.33</v>
      </c>
      <c r="C481" s="13"/>
      <c r="D481" s="13">
        <f t="shared" si="14"/>
        <v>1973221.33</v>
      </c>
      <c r="E481" s="16" t="str">
        <f t="shared" si="15"/>
        <v/>
      </c>
    </row>
    <row r="482" spans="1:5" ht="15.75" hidden="1" outlineLevel="1" thickBot="1" x14ac:dyDescent="0.3">
      <c r="A482" s="5" t="s">
        <v>442</v>
      </c>
      <c r="B482" s="7">
        <v>52716.71</v>
      </c>
      <c r="C482" s="7">
        <v>22376.97</v>
      </c>
      <c r="D482" s="7">
        <f t="shared" si="14"/>
        <v>30339.739999999998</v>
      </c>
      <c r="E482" s="16">
        <f t="shared" si="15"/>
        <v>1.3558466584171136</v>
      </c>
    </row>
    <row r="483" spans="1:5" ht="15.75" hidden="1" outlineLevel="1" thickBot="1" x14ac:dyDescent="0.3">
      <c r="A483" s="5" t="s">
        <v>443</v>
      </c>
      <c r="B483" s="13"/>
      <c r="C483" s="7">
        <v>131.97999999999999</v>
      </c>
      <c r="D483" s="7">
        <f t="shared" si="14"/>
        <v>-131.97999999999999</v>
      </c>
      <c r="E483" s="16">
        <f t="shared" si="15"/>
        <v>-1</v>
      </c>
    </row>
    <row r="484" spans="1:5" ht="15.75" hidden="1" outlineLevel="1" thickBot="1" x14ac:dyDescent="0.3">
      <c r="A484" s="5" t="s">
        <v>444</v>
      </c>
      <c r="B484" s="7">
        <v>135315.17000000001</v>
      </c>
      <c r="C484" s="13"/>
      <c r="D484" s="13">
        <f t="shared" si="14"/>
        <v>135315.17000000001</v>
      </c>
      <c r="E484" s="16" t="str">
        <f t="shared" si="15"/>
        <v/>
      </c>
    </row>
    <row r="485" spans="1:5" ht="15.75" hidden="1" outlineLevel="1" thickBot="1" x14ac:dyDescent="0.3">
      <c r="A485" s="5" t="s">
        <v>445</v>
      </c>
      <c r="B485" s="7">
        <v>209942.12</v>
      </c>
      <c r="C485" s="7">
        <v>161255.21</v>
      </c>
      <c r="D485" s="7">
        <f t="shared" si="14"/>
        <v>48686.91</v>
      </c>
      <c r="E485" s="16">
        <f t="shared" si="15"/>
        <v>0.30192457037512155</v>
      </c>
    </row>
    <row r="486" spans="1:5" ht="15.75" hidden="1" outlineLevel="1" thickBot="1" x14ac:dyDescent="0.3">
      <c r="A486" s="5" t="s">
        <v>446</v>
      </c>
      <c r="B486" s="7">
        <v>950125.1</v>
      </c>
      <c r="C486" s="7">
        <v>676826.01</v>
      </c>
      <c r="D486" s="7">
        <f t="shared" si="14"/>
        <v>273299.08999999997</v>
      </c>
      <c r="E486" s="16">
        <f t="shared" si="15"/>
        <v>0.40379519398198066</v>
      </c>
    </row>
    <row r="487" spans="1:5" ht="15.75" hidden="1" outlineLevel="1" thickBot="1" x14ac:dyDescent="0.3">
      <c r="A487" s="5" t="s">
        <v>447</v>
      </c>
      <c r="B487" s="7">
        <v>25435.13</v>
      </c>
      <c r="C487" s="7">
        <v>25771.95</v>
      </c>
      <c r="D487" s="7">
        <f t="shared" si="14"/>
        <v>-336.81999999999971</v>
      </c>
      <c r="E487" s="16">
        <f t="shared" si="15"/>
        <v>-1.3069247767437066E-2</v>
      </c>
    </row>
    <row r="488" spans="1:5" ht="15.75" hidden="1" outlineLevel="1" thickBot="1" x14ac:dyDescent="0.3">
      <c r="A488" s="5" t="s">
        <v>448</v>
      </c>
      <c r="B488" s="7">
        <v>2194855.1800000002</v>
      </c>
      <c r="C488" s="7">
        <v>1313234.47</v>
      </c>
      <c r="D488" s="7">
        <f t="shared" si="14"/>
        <v>881620.7100000002</v>
      </c>
      <c r="E488" s="16">
        <f t="shared" si="15"/>
        <v>0.67133534044381293</v>
      </c>
    </row>
    <row r="489" spans="1:5" ht="15.75" hidden="1" outlineLevel="1" thickBot="1" x14ac:dyDescent="0.3">
      <c r="A489" s="5" t="s">
        <v>449</v>
      </c>
      <c r="B489" s="7">
        <v>1289490.57</v>
      </c>
      <c r="C489" s="7">
        <v>1171623.8500000001</v>
      </c>
      <c r="D489" s="7">
        <f t="shared" si="14"/>
        <v>117866.71999999997</v>
      </c>
      <c r="E489" s="16">
        <f t="shared" si="15"/>
        <v>0.10060116137103214</v>
      </c>
    </row>
    <row r="490" spans="1:5" ht="15.75" hidden="1" outlineLevel="1" thickBot="1" x14ac:dyDescent="0.3">
      <c r="A490" s="5" t="s">
        <v>450</v>
      </c>
      <c r="B490" s="7">
        <v>13527.64</v>
      </c>
      <c r="C490" s="7">
        <v>12474.98</v>
      </c>
      <c r="D490" s="7">
        <f t="shared" si="14"/>
        <v>1052.6599999999999</v>
      </c>
      <c r="E490" s="16">
        <f t="shared" si="15"/>
        <v>8.4381698407532513E-2</v>
      </c>
    </row>
    <row r="491" spans="1:5" ht="15.75" hidden="1" outlineLevel="1" thickBot="1" x14ac:dyDescent="0.3">
      <c r="A491" s="5" t="s">
        <v>451</v>
      </c>
      <c r="B491" s="7">
        <v>153319.62</v>
      </c>
      <c r="C491" s="7">
        <v>274.08999999999997</v>
      </c>
      <c r="D491" s="7">
        <f t="shared" si="14"/>
        <v>153045.53</v>
      </c>
      <c r="E491" s="16">
        <f t="shared" si="15"/>
        <v>558.37691998978437</v>
      </c>
    </row>
    <row r="492" spans="1:5" ht="15.75" hidden="1" outlineLevel="1" thickBot="1" x14ac:dyDescent="0.3">
      <c r="A492" s="5" t="s">
        <v>452</v>
      </c>
      <c r="B492" s="13"/>
      <c r="C492" s="7">
        <v>1328.16</v>
      </c>
      <c r="D492" s="7">
        <f t="shared" si="14"/>
        <v>-1328.16</v>
      </c>
      <c r="E492" s="16">
        <f t="shared" si="15"/>
        <v>-1</v>
      </c>
    </row>
    <row r="493" spans="1:5" ht="15.75" hidden="1" outlineLevel="1" thickBot="1" x14ac:dyDescent="0.3">
      <c r="A493" s="5" t="s">
        <v>453</v>
      </c>
      <c r="B493" s="7">
        <v>1236.95</v>
      </c>
      <c r="C493" s="13"/>
      <c r="D493" s="13">
        <f t="shared" si="14"/>
        <v>1236.95</v>
      </c>
      <c r="E493" s="16" t="str">
        <f t="shared" si="15"/>
        <v/>
      </c>
    </row>
    <row r="494" spans="1:5" ht="15.75" hidden="1" outlineLevel="1" thickBot="1" x14ac:dyDescent="0.3">
      <c r="A494" s="5" t="s">
        <v>454</v>
      </c>
      <c r="B494" s="7">
        <v>18483.79</v>
      </c>
      <c r="C494" s="7">
        <v>21151.65</v>
      </c>
      <c r="D494" s="7">
        <f t="shared" si="14"/>
        <v>-2667.8600000000006</v>
      </c>
      <c r="E494" s="16">
        <f t="shared" si="15"/>
        <v>-0.12613011278079964</v>
      </c>
    </row>
    <row r="495" spans="1:5" ht="15.75" hidden="1" outlineLevel="1" thickBot="1" x14ac:dyDescent="0.3">
      <c r="A495" s="5" t="s">
        <v>455</v>
      </c>
      <c r="B495" s="7">
        <v>96363.53</v>
      </c>
      <c r="C495" s="7">
        <v>196014.59</v>
      </c>
      <c r="D495" s="7">
        <f t="shared" si="14"/>
        <v>-99651.06</v>
      </c>
      <c r="E495" s="16">
        <f t="shared" si="15"/>
        <v>-0.50838593188394798</v>
      </c>
    </row>
    <row r="496" spans="1:5" ht="15.75" hidden="1" outlineLevel="1" thickBot="1" x14ac:dyDescent="0.3">
      <c r="A496" s="5" t="s">
        <v>456</v>
      </c>
      <c r="B496" s="7">
        <v>4002.38</v>
      </c>
      <c r="C496" s="7">
        <v>8886.3799999999992</v>
      </c>
      <c r="D496" s="7">
        <f t="shared" si="14"/>
        <v>-4883.9999999999991</v>
      </c>
      <c r="E496" s="16">
        <f t="shared" si="15"/>
        <v>-0.54960512604682665</v>
      </c>
    </row>
    <row r="497" spans="1:5" ht="15.75" hidden="1" outlineLevel="1" thickBot="1" x14ac:dyDescent="0.3">
      <c r="A497" s="5" t="s">
        <v>457</v>
      </c>
      <c r="B497" s="7">
        <v>19411.25</v>
      </c>
      <c r="C497" s="7">
        <v>22457.439999999999</v>
      </c>
      <c r="D497" s="7">
        <f t="shared" si="14"/>
        <v>-3046.1899999999987</v>
      </c>
      <c r="E497" s="16">
        <f t="shared" si="15"/>
        <v>-0.13564279811055929</v>
      </c>
    </row>
    <row r="498" spans="1:5" ht="15.75" hidden="1" outlineLevel="1" thickBot="1" x14ac:dyDescent="0.3">
      <c r="A498" s="5" t="s">
        <v>458</v>
      </c>
      <c r="B498" s="7">
        <v>25952.55</v>
      </c>
      <c r="C498" s="7">
        <v>24529.93</v>
      </c>
      <c r="D498" s="7">
        <f t="shared" si="14"/>
        <v>1422.619999999999</v>
      </c>
      <c r="E498" s="16">
        <f t="shared" si="15"/>
        <v>5.799527352911317E-2</v>
      </c>
    </row>
    <row r="499" spans="1:5" ht="15.75" hidden="1" outlineLevel="1" thickBot="1" x14ac:dyDescent="0.3">
      <c r="A499" s="5" t="s">
        <v>459</v>
      </c>
      <c r="B499" s="7">
        <v>24.6</v>
      </c>
      <c r="C499" s="7">
        <v>351.21</v>
      </c>
      <c r="D499" s="7">
        <f t="shared" si="14"/>
        <v>-326.60999999999996</v>
      </c>
      <c r="E499" s="16">
        <f t="shared" si="15"/>
        <v>-0.92995643632015024</v>
      </c>
    </row>
    <row r="500" spans="1:5" ht="15.75" hidden="1" outlineLevel="1" thickBot="1" x14ac:dyDescent="0.3">
      <c r="A500" s="5" t="s">
        <v>460</v>
      </c>
      <c r="B500" s="13"/>
      <c r="C500" s="13"/>
      <c r="D500" s="13">
        <f t="shared" si="14"/>
        <v>0</v>
      </c>
      <c r="E500" s="16" t="str">
        <f t="shared" si="15"/>
        <v/>
      </c>
    </row>
    <row r="501" spans="1:5" ht="15.75" hidden="1" outlineLevel="1" thickBot="1" x14ac:dyDescent="0.3">
      <c r="A501" s="5" t="s">
        <v>461</v>
      </c>
      <c r="B501" s="7">
        <v>181994.6</v>
      </c>
      <c r="C501" s="7">
        <v>123703.01</v>
      </c>
      <c r="D501" s="7">
        <f t="shared" si="14"/>
        <v>58291.590000000011</v>
      </c>
      <c r="E501" s="16">
        <f t="shared" si="15"/>
        <v>0.47122208263161919</v>
      </c>
    </row>
    <row r="502" spans="1:5" ht="15.75" hidden="1" outlineLevel="1" thickBot="1" x14ac:dyDescent="0.3">
      <c r="A502" s="5" t="s">
        <v>462</v>
      </c>
      <c r="B502" s="7">
        <v>105455.58</v>
      </c>
      <c r="C502" s="7">
        <v>140151.76</v>
      </c>
      <c r="D502" s="7">
        <f t="shared" si="14"/>
        <v>-34696.180000000008</v>
      </c>
      <c r="E502" s="16">
        <f t="shared" si="15"/>
        <v>-0.24756150047634082</v>
      </c>
    </row>
    <row r="503" spans="1:5" ht="15.75" hidden="1" outlineLevel="1" thickBot="1" x14ac:dyDescent="0.3">
      <c r="A503" s="5" t="s">
        <v>463</v>
      </c>
      <c r="B503" s="7">
        <v>198115.52</v>
      </c>
      <c r="C503" s="7">
        <v>241319.42</v>
      </c>
      <c r="D503" s="7">
        <f t="shared" si="14"/>
        <v>-43203.900000000023</v>
      </c>
      <c r="E503" s="16">
        <f t="shared" si="15"/>
        <v>-0.1790320066242494</v>
      </c>
    </row>
    <row r="504" spans="1:5" ht="15.75" hidden="1" outlineLevel="1" thickBot="1" x14ac:dyDescent="0.3">
      <c r="A504" s="5" t="s">
        <v>464</v>
      </c>
      <c r="B504" s="7">
        <v>28326.74</v>
      </c>
      <c r="C504" s="7">
        <v>15570.16</v>
      </c>
      <c r="D504" s="7">
        <f t="shared" si="14"/>
        <v>12756.580000000002</v>
      </c>
      <c r="E504" s="16">
        <f t="shared" si="15"/>
        <v>0.81929665462654222</v>
      </c>
    </row>
    <row r="505" spans="1:5" ht="15.75" hidden="1" outlineLevel="1" thickBot="1" x14ac:dyDescent="0.3">
      <c r="A505" s="5" t="s">
        <v>465</v>
      </c>
      <c r="B505" s="13"/>
      <c r="C505" s="7">
        <v>18.690000000000001</v>
      </c>
      <c r="D505" s="7">
        <f t="shared" si="14"/>
        <v>-18.690000000000001</v>
      </c>
      <c r="E505" s="16">
        <f t="shared" si="15"/>
        <v>-1</v>
      </c>
    </row>
    <row r="506" spans="1:5" ht="15.75" hidden="1" outlineLevel="1" thickBot="1" x14ac:dyDescent="0.3">
      <c r="A506" s="5" t="s">
        <v>466</v>
      </c>
      <c r="B506" s="7">
        <v>66007.7</v>
      </c>
      <c r="C506" s="7">
        <v>67634.14</v>
      </c>
      <c r="D506" s="7">
        <f t="shared" si="14"/>
        <v>-1626.4400000000023</v>
      </c>
      <c r="E506" s="16">
        <f t="shared" si="15"/>
        <v>-2.4047618554771336E-2</v>
      </c>
    </row>
    <row r="507" spans="1:5" ht="15.75" hidden="1" outlineLevel="1" thickBot="1" x14ac:dyDescent="0.3">
      <c r="A507" s="5" t="s">
        <v>467</v>
      </c>
      <c r="B507" s="7">
        <v>10467.24</v>
      </c>
      <c r="C507" s="7">
        <v>9310.9699999999993</v>
      </c>
      <c r="D507" s="7">
        <f t="shared" si="14"/>
        <v>1156.2700000000004</v>
      </c>
      <c r="E507" s="16">
        <f t="shared" si="15"/>
        <v>0.12418362426256346</v>
      </c>
    </row>
    <row r="508" spans="1:5" ht="15.75" hidden="1" outlineLevel="1" thickBot="1" x14ac:dyDescent="0.3">
      <c r="A508" s="5" t="s">
        <v>468</v>
      </c>
      <c r="B508" s="13"/>
      <c r="C508" s="13"/>
      <c r="D508" s="13">
        <f t="shared" si="14"/>
        <v>0</v>
      </c>
      <c r="E508" s="16" t="str">
        <f t="shared" si="15"/>
        <v/>
      </c>
    </row>
    <row r="509" spans="1:5" ht="15.75" hidden="1" outlineLevel="1" thickBot="1" x14ac:dyDescent="0.3">
      <c r="A509" s="5" t="s">
        <v>469</v>
      </c>
      <c r="B509" s="7">
        <v>5239.1899999999996</v>
      </c>
      <c r="C509" s="7">
        <v>4686.32</v>
      </c>
      <c r="D509" s="7">
        <f t="shared" si="14"/>
        <v>552.86999999999989</v>
      </c>
      <c r="E509" s="16">
        <f t="shared" si="15"/>
        <v>0.11797529831509583</v>
      </c>
    </row>
    <row r="510" spans="1:5" ht="15.75" hidden="1" outlineLevel="1" thickBot="1" x14ac:dyDescent="0.3">
      <c r="A510" s="5" t="s">
        <v>470</v>
      </c>
      <c r="B510" s="7">
        <v>20636.099999999999</v>
      </c>
      <c r="C510" s="7">
        <v>19898.150000000001</v>
      </c>
      <c r="D510" s="7">
        <f t="shared" si="14"/>
        <v>737.94999999999709</v>
      </c>
      <c r="E510" s="16">
        <f t="shared" si="15"/>
        <v>3.7086362300012665E-2</v>
      </c>
    </row>
    <row r="511" spans="1:5" ht="15.75" hidden="1" outlineLevel="1" thickBot="1" x14ac:dyDescent="0.3">
      <c r="A511" s="5" t="s">
        <v>471</v>
      </c>
      <c r="B511" s="13"/>
      <c r="C511" s="13"/>
      <c r="D511" s="13">
        <f t="shared" si="14"/>
        <v>0</v>
      </c>
      <c r="E511" s="16" t="str">
        <f t="shared" si="15"/>
        <v/>
      </c>
    </row>
    <row r="512" spans="1:5" ht="15.75" hidden="1" outlineLevel="1" thickBot="1" x14ac:dyDescent="0.3">
      <c r="A512" s="5" t="s">
        <v>472</v>
      </c>
      <c r="B512" s="7">
        <v>2619951</v>
      </c>
      <c r="C512" s="7">
        <v>10045096.439999999</v>
      </c>
      <c r="D512" s="7">
        <f t="shared" si="14"/>
        <v>-7425145.4399999995</v>
      </c>
      <c r="E512" s="16">
        <f t="shared" si="15"/>
        <v>-0.73918110038573204</v>
      </c>
    </row>
    <row r="513" spans="1:5" ht="15.75" hidden="1" outlineLevel="1" thickBot="1" x14ac:dyDescent="0.3">
      <c r="A513" s="24" t="s">
        <v>490</v>
      </c>
      <c r="B513" s="25">
        <v>1043216.98</v>
      </c>
      <c r="C513" s="25">
        <v>1016843</v>
      </c>
      <c r="D513" s="25">
        <f t="shared" si="14"/>
        <v>26373.979999999981</v>
      </c>
      <c r="E513" s="26">
        <f t="shared" si="15"/>
        <v>2.5937121069820986E-2</v>
      </c>
    </row>
    <row r="514" spans="1:5" ht="15.75" hidden="1" outlineLevel="1" thickBot="1" x14ac:dyDescent="0.3">
      <c r="A514" s="24" t="s">
        <v>491</v>
      </c>
      <c r="B514" s="27">
        <v>11802369.960000001</v>
      </c>
      <c r="C514" s="27">
        <v>10502259</v>
      </c>
      <c r="D514" s="27">
        <f t="shared" si="14"/>
        <v>1300110.9600000009</v>
      </c>
      <c r="E514" s="28">
        <f t="shared" si="15"/>
        <v>0.12379345815028947</v>
      </c>
    </row>
    <row r="515" spans="1:5" ht="15.75" hidden="1" outlineLevel="1" thickBot="1" x14ac:dyDescent="0.3">
      <c r="A515" s="24" t="s">
        <v>492</v>
      </c>
      <c r="B515" s="25">
        <v>2043908.87</v>
      </c>
      <c r="C515" s="25">
        <v>2038302</v>
      </c>
      <c r="D515" s="25">
        <f t="shared" si="14"/>
        <v>5606.8700000001118</v>
      </c>
      <c r="E515" s="26">
        <f t="shared" si="15"/>
        <v>2.7507552855269295E-3</v>
      </c>
    </row>
    <row r="516" spans="1:5" ht="15.75" hidden="1" outlineLevel="1" thickBot="1" x14ac:dyDescent="0.3">
      <c r="A516" s="24" t="s">
        <v>493</v>
      </c>
      <c r="B516" s="27">
        <v>4511109</v>
      </c>
      <c r="C516" s="27">
        <v>17295940.879999999</v>
      </c>
      <c r="D516" s="27">
        <f t="shared" si="14"/>
        <v>-12784831.879999999</v>
      </c>
      <c r="E516" s="28">
        <f t="shared" si="15"/>
        <v>-0.73918105807031409</v>
      </c>
    </row>
    <row r="517" spans="1:5" ht="15.75" hidden="1" outlineLevel="1" thickBot="1" x14ac:dyDescent="0.3">
      <c r="A517" s="24" t="s">
        <v>494</v>
      </c>
      <c r="B517" s="25">
        <v>-306586</v>
      </c>
      <c r="C517" s="25">
        <v>-305745</v>
      </c>
      <c r="D517" s="25">
        <f t="shared" si="14"/>
        <v>-841</v>
      </c>
      <c r="E517" s="26">
        <f t="shared" si="15"/>
        <v>2.7506582282621136E-3</v>
      </c>
    </row>
    <row r="518" spans="1:5" ht="15.75" collapsed="1" thickBot="1" x14ac:dyDescent="0.3">
      <c r="A518" s="15" t="s">
        <v>509</v>
      </c>
      <c r="B518" s="22">
        <f>SUM(B118:B517)</f>
        <v>184755426.83999991</v>
      </c>
      <c r="C518" s="22">
        <f>SUM(C118:C517)</f>
        <v>196480959.20999983</v>
      </c>
      <c r="D518" s="22">
        <f t="shared" si="14"/>
        <v>-11725532.369999915</v>
      </c>
      <c r="E518" s="23">
        <f t="shared" si="15"/>
        <v>-5.9677703209233664E-2</v>
      </c>
    </row>
    <row r="519" spans="1:5" ht="15.75" thickBot="1" x14ac:dyDescent="0.3">
      <c r="A519" s="12" t="s">
        <v>507</v>
      </c>
      <c r="B519" s="11"/>
      <c r="C519" s="11"/>
      <c r="D519" s="11"/>
      <c r="E519" s="18"/>
    </row>
    <row r="520" spans="1:5" ht="15.75" outlineLevel="1" thickBot="1" x14ac:dyDescent="0.3">
      <c r="A520" s="5" t="s">
        <v>473</v>
      </c>
      <c r="B520" s="7">
        <v>9632400.8200000003</v>
      </c>
      <c r="C520" s="7">
        <v>10849209</v>
      </c>
      <c r="D520" s="7">
        <f t="shared" si="14"/>
        <v>-1216808.1799999997</v>
      </c>
      <c r="E520" s="16">
        <f t="shared" si="15"/>
        <v>-0.11215639591789592</v>
      </c>
    </row>
    <row r="521" spans="1:5" ht="15.75" outlineLevel="1" thickBot="1" x14ac:dyDescent="0.3">
      <c r="A521" s="5" t="s">
        <v>474</v>
      </c>
      <c r="B521" s="7">
        <v>58496.35</v>
      </c>
      <c r="C521" s="7">
        <v>1487630.94</v>
      </c>
      <c r="D521" s="7">
        <f t="shared" si="14"/>
        <v>-1429134.5899999999</v>
      </c>
      <c r="E521" s="16">
        <f t="shared" si="15"/>
        <v>-0.96067818406627115</v>
      </c>
    </row>
    <row r="522" spans="1:5" ht="15.75" thickBot="1" x14ac:dyDescent="0.3">
      <c r="A522" s="8" t="s">
        <v>508</v>
      </c>
      <c r="B522" s="22">
        <v>9690897.1699999999</v>
      </c>
      <c r="C522" s="22">
        <v>12336839.939999999</v>
      </c>
      <c r="D522" s="22">
        <f t="shared" ref="D522:D547" si="16">B522-C522</f>
        <v>-2645942.7699999996</v>
      </c>
      <c r="E522" s="23">
        <f t="shared" ref="E522:E547" si="17">IFERROR(D522/C522,"")</f>
        <v>-0.21447492087669898</v>
      </c>
    </row>
    <row r="523" spans="1:5" ht="15.75" thickBot="1" x14ac:dyDescent="0.3">
      <c r="A523" s="12" t="s">
        <v>511</v>
      </c>
      <c r="B523" s="11"/>
      <c r="C523" s="11"/>
      <c r="D523" s="11"/>
      <c r="E523" s="18"/>
    </row>
    <row r="524" spans="1:5" ht="15.75" outlineLevel="1" thickBot="1" x14ac:dyDescent="0.3">
      <c r="A524" s="5" t="s">
        <v>475</v>
      </c>
      <c r="B524" s="7">
        <v>301164.38</v>
      </c>
      <c r="C524" s="7">
        <v>260635.2</v>
      </c>
      <c r="D524" s="7">
        <f t="shared" si="16"/>
        <v>40529.179999999993</v>
      </c>
      <c r="E524" s="16">
        <f t="shared" si="17"/>
        <v>0.15550155926751258</v>
      </c>
    </row>
    <row r="525" spans="1:5" ht="15.75" outlineLevel="1" thickBot="1" x14ac:dyDescent="0.3">
      <c r="A525" s="5" t="s">
        <v>476</v>
      </c>
      <c r="B525" s="7">
        <v>6253754.0099999998</v>
      </c>
      <c r="C525" s="7">
        <v>6341328.5599999996</v>
      </c>
      <c r="D525" s="7">
        <f t="shared" si="16"/>
        <v>-87574.549999999814</v>
      </c>
      <c r="E525" s="16">
        <f t="shared" si="17"/>
        <v>-1.3810126564392971E-2</v>
      </c>
    </row>
    <row r="526" spans="1:5" ht="15.75" outlineLevel="1" thickBot="1" x14ac:dyDescent="0.3">
      <c r="A526" s="5" t="s">
        <v>477</v>
      </c>
      <c r="B526" s="7">
        <v>24514149.879999999</v>
      </c>
      <c r="C526" s="7">
        <v>22648771.789999999</v>
      </c>
      <c r="D526" s="7">
        <f t="shared" si="16"/>
        <v>1865378.0899999999</v>
      </c>
      <c r="E526" s="16">
        <f t="shared" si="17"/>
        <v>8.2361114646561595E-2</v>
      </c>
    </row>
    <row r="527" spans="1:5" ht="15.75" outlineLevel="1" thickBot="1" x14ac:dyDescent="0.3">
      <c r="A527" s="5" t="s">
        <v>478</v>
      </c>
      <c r="B527" s="7">
        <v>-1601356.77</v>
      </c>
      <c r="C527" s="7">
        <v>-1401573.58</v>
      </c>
      <c r="D527" s="7">
        <f t="shared" si="16"/>
        <v>-199783.18999999994</v>
      </c>
      <c r="E527" s="16">
        <f t="shared" si="17"/>
        <v>0.14254206332856242</v>
      </c>
    </row>
    <row r="528" spans="1:5" ht="15.75" outlineLevel="1" thickBot="1" x14ac:dyDescent="0.3">
      <c r="A528" s="5" t="s">
        <v>479</v>
      </c>
      <c r="B528" s="7">
        <v>1880094</v>
      </c>
      <c r="C528" s="7">
        <v>1095299.21</v>
      </c>
      <c r="D528" s="7">
        <f t="shared" si="16"/>
        <v>784794.79</v>
      </c>
      <c r="E528" s="16">
        <f t="shared" si="17"/>
        <v>0.7165117831135841</v>
      </c>
    </row>
    <row r="529" spans="1:5" ht="15.75" outlineLevel="1" thickBot="1" x14ac:dyDescent="0.3">
      <c r="A529" s="5" t="s">
        <v>480</v>
      </c>
      <c r="B529" s="7">
        <v>2056103.12</v>
      </c>
      <c r="C529" s="7">
        <v>1801929.41</v>
      </c>
      <c r="D529" s="7">
        <f t="shared" si="16"/>
        <v>254173.7100000002</v>
      </c>
      <c r="E529" s="16">
        <f t="shared" si="17"/>
        <v>0.14105641907470737</v>
      </c>
    </row>
    <row r="530" spans="1:5" ht="15.75" outlineLevel="1" thickBot="1" x14ac:dyDescent="0.3">
      <c r="A530" s="5" t="s">
        <v>481</v>
      </c>
      <c r="B530" s="7">
        <v>729964</v>
      </c>
      <c r="C530" s="7">
        <v>718859</v>
      </c>
      <c r="D530" s="7">
        <f t="shared" si="16"/>
        <v>11105</v>
      </c>
      <c r="E530" s="16">
        <f t="shared" si="17"/>
        <v>1.5448092045867131E-2</v>
      </c>
    </row>
    <row r="531" spans="1:5" ht="15.75" outlineLevel="1" thickBot="1" x14ac:dyDescent="0.3">
      <c r="A531" s="5" t="s">
        <v>482</v>
      </c>
      <c r="B531" s="7">
        <v>-325125</v>
      </c>
      <c r="C531" s="7">
        <v>-51555</v>
      </c>
      <c r="D531" s="7">
        <f t="shared" si="16"/>
        <v>-273570</v>
      </c>
      <c r="E531" s="16">
        <f t="shared" si="17"/>
        <v>5.3063718359034038</v>
      </c>
    </row>
    <row r="532" spans="1:5" ht="15.75" thickBot="1" x14ac:dyDescent="0.3">
      <c r="A532" s="15" t="s">
        <v>513</v>
      </c>
      <c r="B532" s="22">
        <v>33808747.619999997</v>
      </c>
      <c r="C532" s="22">
        <v>31413694.59</v>
      </c>
      <c r="D532" s="22">
        <f t="shared" si="16"/>
        <v>2395053.0299999975</v>
      </c>
      <c r="E532" s="23">
        <f t="shared" si="17"/>
        <v>7.6242322377528329E-2</v>
      </c>
    </row>
    <row r="533" spans="1:5" ht="15.75" thickBot="1" x14ac:dyDescent="0.3">
      <c r="A533" s="12" t="s">
        <v>512</v>
      </c>
      <c r="B533" s="6"/>
      <c r="C533" s="6"/>
      <c r="D533" s="6"/>
      <c r="E533" s="19"/>
    </row>
    <row r="534" spans="1:5" ht="15.75" outlineLevel="1" thickBot="1" x14ac:dyDescent="0.3">
      <c r="A534" s="5" t="s">
        <v>483</v>
      </c>
      <c r="B534" s="7">
        <v>17781603.52</v>
      </c>
      <c r="C534" s="7">
        <v>17997064.760000002</v>
      </c>
      <c r="D534" s="7">
        <f t="shared" si="16"/>
        <v>-215461.24000000209</v>
      </c>
      <c r="E534" s="16">
        <f t="shared" si="17"/>
        <v>-1.197202115307619E-2</v>
      </c>
    </row>
    <row r="535" spans="1:5" ht="15.75" outlineLevel="1" thickBot="1" x14ac:dyDescent="0.3">
      <c r="A535" s="5" t="s">
        <v>484</v>
      </c>
      <c r="B535" s="7">
        <v>16210.65</v>
      </c>
      <c r="C535" s="7">
        <v>-48518</v>
      </c>
      <c r="D535" s="7">
        <f t="shared" si="16"/>
        <v>64728.65</v>
      </c>
      <c r="E535" s="16">
        <f t="shared" si="17"/>
        <v>-1.3341162042953132</v>
      </c>
    </row>
    <row r="536" spans="1:5" ht="15.75" outlineLevel="1" thickBot="1" x14ac:dyDescent="0.3">
      <c r="A536" s="5" t="s">
        <v>485</v>
      </c>
      <c r="B536" s="7">
        <v>12492891.24</v>
      </c>
      <c r="C536" s="7">
        <v>12376735.710000001</v>
      </c>
      <c r="D536" s="7">
        <f t="shared" si="16"/>
        <v>116155.52999999933</v>
      </c>
      <c r="E536" s="16">
        <f t="shared" si="17"/>
        <v>9.3849891216590681E-3</v>
      </c>
    </row>
    <row r="537" spans="1:5" ht="15.75" thickBot="1" x14ac:dyDescent="0.3">
      <c r="A537" s="8" t="s">
        <v>515</v>
      </c>
      <c r="B537" s="22">
        <v>30290705.41</v>
      </c>
      <c r="C537" s="22">
        <v>30325282.469999999</v>
      </c>
      <c r="D537" s="22">
        <f t="shared" si="16"/>
        <v>-34577.059999998659</v>
      </c>
      <c r="E537" s="23">
        <f t="shared" si="17"/>
        <v>-1.1402057024268392E-3</v>
      </c>
    </row>
    <row r="538" spans="1:5" ht="15.75" thickBot="1" x14ac:dyDescent="0.3">
      <c r="A538" s="12" t="s">
        <v>514</v>
      </c>
      <c r="B538" s="6"/>
      <c r="C538" s="6"/>
      <c r="D538" s="6"/>
      <c r="E538" s="19"/>
    </row>
    <row r="539" spans="1:5" ht="15.75" outlineLevel="1" thickBot="1" x14ac:dyDescent="0.3">
      <c r="A539" s="5" t="s">
        <v>486</v>
      </c>
      <c r="B539" s="7">
        <v>96274512.640000001</v>
      </c>
      <c r="C539" s="7">
        <v>87018622.659999996</v>
      </c>
      <c r="D539" s="7">
        <f t="shared" si="16"/>
        <v>9255889.9800000042</v>
      </c>
      <c r="E539" s="16">
        <f t="shared" si="17"/>
        <v>0.10636677181348533</v>
      </c>
    </row>
    <row r="540" spans="1:5" ht="15.75" outlineLevel="1" thickBot="1" x14ac:dyDescent="0.3">
      <c r="A540" s="5" t="s">
        <v>487</v>
      </c>
      <c r="B540" s="7">
        <v>3868541.9</v>
      </c>
      <c r="C540" s="7">
        <v>2390187.2400000002</v>
      </c>
      <c r="D540" s="7">
        <f t="shared" si="16"/>
        <v>1478354.6599999997</v>
      </c>
      <c r="E540" s="16">
        <f t="shared" si="17"/>
        <v>0.61850997915962413</v>
      </c>
    </row>
    <row r="541" spans="1:5" ht="15.75" outlineLevel="1" thickBot="1" x14ac:dyDescent="0.3">
      <c r="A541" s="5" t="s">
        <v>488</v>
      </c>
      <c r="B541" s="7">
        <v>22890.33</v>
      </c>
      <c r="C541" s="7">
        <v>6087</v>
      </c>
      <c r="D541" s="7">
        <f t="shared" si="16"/>
        <v>16803.330000000002</v>
      </c>
      <c r="E541" s="16">
        <f t="shared" si="17"/>
        <v>2.7605273533760477</v>
      </c>
    </row>
    <row r="542" spans="1:5" ht="15.75" outlineLevel="1" thickBot="1" x14ac:dyDescent="0.3">
      <c r="A542" s="5" t="s">
        <v>489</v>
      </c>
      <c r="B542" s="7">
        <v>425088.03</v>
      </c>
      <c r="C542" s="13"/>
      <c r="D542" s="13">
        <f t="shared" si="16"/>
        <v>425088.03</v>
      </c>
      <c r="E542" s="16" t="str">
        <f t="shared" si="17"/>
        <v/>
      </c>
    </row>
    <row r="543" spans="1:5" ht="15.75" thickBot="1" x14ac:dyDescent="0.3">
      <c r="A543" s="8" t="s">
        <v>516</v>
      </c>
      <c r="B543" s="22">
        <v>100591032.90000001</v>
      </c>
      <c r="C543" s="22">
        <v>89414896.900000006</v>
      </c>
      <c r="D543" s="22">
        <f t="shared" si="16"/>
        <v>11176136</v>
      </c>
      <c r="E543" s="23">
        <f t="shared" si="17"/>
        <v>0.12499187928941177</v>
      </c>
    </row>
    <row r="544" spans="1:5" ht="15.75" thickBot="1" x14ac:dyDescent="0.3">
      <c r="A544" s="12" t="s">
        <v>517</v>
      </c>
      <c r="B544" s="11"/>
      <c r="C544" s="11"/>
      <c r="D544" s="11"/>
      <c r="E544" s="18" t="str">
        <f t="shared" si="17"/>
        <v/>
      </c>
    </row>
    <row r="545" spans="1:5" ht="15.75" thickBot="1" x14ac:dyDescent="0.3">
      <c r="A545" s="8" t="s">
        <v>518</v>
      </c>
      <c r="B545" s="22">
        <f>SUM(B116,B518,B522,B532,B537,B543)</f>
        <v>622116566.77999997</v>
      </c>
      <c r="C545" s="22">
        <f>SUM(C116,C518,C522,C532,C537,C543)</f>
        <v>615106934.5599997</v>
      </c>
      <c r="D545" s="22">
        <f t="shared" si="16"/>
        <v>7009632.220000267</v>
      </c>
      <c r="E545" s="23">
        <f t="shared" si="17"/>
        <v>1.139579449712174E-2</v>
      </c>
    </row>
    <row r="546" spans="1:5" ht="15.75" thickBot="1" x14ac:dyDescent="0.3">
      <c r="A546" s="12" t="s">
        <v>519</v>
      </c>
      <c r="B546" s="11"/>
      <c r="C546" s="11"/>
      <c r="D546" s="11"/>
      <c r="E546" s="18" t="str">
        <f t="shared" si="17"/>
        <v/>
      </c>
    </row>
    <row r="547" spans="1:5" ht="15.75" thickBot="1" x14ac:dyDescent="0.3">
      <c r="A547" s="8" t="s">
        <v>520</v>
      </c>
      <c r="B547" s="22">
        <f>SUM(B17,B27,B35,B56,B85,B545)</f>
        <v>-118955135.54999995</v>
      </c>
      <c r="C547" s="22">
        <f>SUM(C17,C27,C35,C56,C85,C545)</f>
        <v>-105421463.54000056</v>
      </c>
      <c r="D547" s="22">
        <f t="shared" si="16"/>
        <v>-13533672.009999394</v>
      </c>
      <c r="E547" s="23">
        <f t="shared" si="17"/>
        <v>0.12837681773279735</v>
      </c>
    </row>
  </sheetData>
  <pageMargins left="0.25" right="0.25" top="0.5" bottom="0.5" header="0.3" footer="0.3"/>
  <pageSetup scale="6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98D9AEC4A340846848564F1EA5E3328" ma:contentTypeVersion="44" ma:contentTypeDescription="" ma:contentTypeScope="" ma:versionID="cd7da6d8f3148cc9b1e15da44a45a6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2021-04-29T07:00:00+00:00</OpenedDate>
    <SignificantOrder xmlns="dc463f71-b30c-4ab2-9473-d307f9d35888">false</SignificantOrder>
    <Date1 xmlns="dc463f71-b30c-4ab2-9473-d307f9d35888">2021-04-29T07:00:00+00:00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210289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34406BD-B5C6-4FE7-B62A-D93D8EED000D}"/>
</file>

<file path=customXml/itemProps2.xml><?xml version="1.0" encoding="utf-8"?>
<ds:datastoreItem xmlns:ds="http://schemas.openxmlformats.org/officeDocument/2006/customXml" ds:itemID="{FAF810E1-49F9-4EB1-875D-E58913DC96FE}"/>
</file>

<file path=customXml/itemProps3.xml><?xml version="1.0" encoding="utf-8"?>
<ds:datastoreItem xmlns:ds="http://schemas.openxmlformats.org/officeDocument/2006/customXml" ds:itemID="{9C8CFFB5-4A92-4757-BDC1-02C4EE13A392}"/>
</file>

<file path=customXml/itemProps4.xml><?xml version="1.0" encoding="utf-8"?>
<ds:datastoreItem xmlns:ds="http://schemas.openxmlformats.org/officeDocument/2006/customXml" ds:itemID="{4A100FA1-FCA2-41A7-86D9-816BECC2B4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Chao, Susan</dc:creator>
  <cp:lastModifiedBy>Bourdo, Lora</cp:lastModifiedBy>
  <cp:lastPrinted>2021-04-20T21:31:40Z</cp:lastPrinted>
  <dcterms:created xsi:type="dcterms:W3CDTF">2021-04-20T21:28:34Z</dcterms:created>
  <dcterms:modified xsi:type="dcterms:W3CDTF">2021-04-23T17:57:30Z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0x0101006E56B4D1795A2E4DB2F0B01679ED314A00E98D9AEC4A340846848564F1EA5E3328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