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90"/>
  </bookViews>
  <sheets>
    <sheet name="BS - Summary for Comm Reports" sheetId="1" r:id="rId1"/>
  </sheets>
  <definedNames>
    <definedName name="_xlnm.Print_Area" localSheetId="0">'BS - Summary for Comm Reports'!$A$1:$D$209</definedName>
    <definedName name="_xlnm.Print_Titles" localSheetId="0">'BS - Summary for Comm Reports'!$1:$2</definedName>
  </definedNames>
  <calcPr calcId="145621"/>
</workbook>
</file>

<file path=xl/calcChain.xml><?xml version="1.0" encoding="utf-8"?>
<calcChain xmlns="http://schemas.openxmlformats.org/spreadsheetml/2006/main">
  <c r="C201" i="1" l="1"/>
  <c r="C203" i="1" s="1"/>
  <c r="D201" i="1"/>
  <c r="D203" i="1" s="1"/>
  <c r="B201" i="1"/>
  <c r="B203" i="1" s="1"/>
  <c r="C195" i="1"/>
  <c r="D195" i="1"/>
  <c r="B195" i="1"/>
  <c r="C191" i="1"/>
  <c r="D191" i="1"/>
  <c r="B191" i="1"/>
  <c r="B205" i="1" s="1"/>
  <c r="B185" i="1"/>
  <c r="B187" i="1" s="1"/>
  <c r="D185" i="1"/>
  <c r="D187" i="1" s="1"/>
  <c r="C185" i="1"/>
  <c r="C187" i="1" s="1"/>
  <c r="D169" i="1"/>
  <c r="C169" i="1"/>
  <c r="B169" i="1"/>
  <c r="D152" i="1"/>
  <c r="B152" i="1"/>
  <c r="C152" i="1"/>
  <c r="D146" i="1"/>
  <c r="D154" i="1" s="1"/>
  <c r="B146" i="1"/>
  <c r="C146" i="1"/>
  <c r="C154" i="1" s="1"/>
  <c r="B141" i="1"/>
  <c r="C141" i="1"/>
  <c r="D141" i="1"/>
  <c r="D121" i="1"/>
  <c r="C121" i="1"/>
  <c r="B121" i="1"/>
  <c r="C97" i="1"/>
  <c r="D97" i="1"/>
  <c r="B97" i="1"/>
  <c r="C91" i="1"/>
  <c r="D91" i="1"/>
  <c r="B91" i="1"/>
  <c r="D86" i="1"/>
  <c r="B86" i="1"/>
  <c r="C86" i="1"/>
  <c r="D76" i="1"/>
  <c r="B76" i="1"/>
  <c r="C76" i="1"/>
  <c r="D72" i="1"/>
  <c r="C72" i="1"/>
  <c r="B72" i="1"/>
  <c r="D58" i="1"/>
  <c r="C58" i="1"/>
  <c r="B58" i="1"/>
  <c r="D48" i="1"/>
  <c r="D50" i="1" s="1"/>
  <c r="C48" i="1"/>
  <c r="C50" i="1" s="1"/>
  <c r="B48" i="1"/>
  <c r="B50" i="1" s="1"/>
  <c r="C38" i="1"/>
  <c r="D38" i="1"/>
  <c r="B38" i="1"/>
  <c r="C32" i="1"/>
  <c r="D32" i="1"/>
  <c r="B32" i="1"/>
  <c r="C24" i="1"/>
  <c r="D24" i="1"/>
  <c r="B24" i="1"/>
  <c r="D15" i="1"/>
  <c r="B15" i="1"/>
  <c r="C15" i="1"/>
  <c r="B102" i="1" l="1"/>
  <c r="C40" i="1"/>
  <c r="C123" i="1" s="1"/>
  <c r="C102" i="1"/>
  <c r="D205" i="1"/>
  <c r="D40" i="1"/>
  <c r="B209" i="1"/>
  <c r="D207" i="1"/>
  <c r="D209" i="1" s="1"/>
  <c r="B207" i="1"/>
  <c r="B40" i="1"/>
  <c r="D102" i="1"/>
  <c r="B154" i="1"/>
  <c r="C205" i="1"/>
  <c r="C207" i="1" s="1"/>
  <c r="D123" i="1" l="1"/>
  <c r="B123" i="1"/>
  <c r="C209" i="1"/>
</calcChain>
</file>

<file path=xl/sharedStrings.xml><?xml version="1.0" encoding="utf-8"?>
<sst xmlns="http://schemas.openxmlformats.org/spreadsheetml/2006/main" count="177" uniqueCount="175">
  <si>
    <t>FERC Account and Description</t>
  </si>
  <si>
    <t>April 2018</t>
  </si>
  <si>
    <t>May 2018</t>
  </si>
  <si>
    <t>June 2018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</si>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</sst>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_);[Red]\(#,##0\);&quot; &quot;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right" wrapText="1"/>
    </xf>
    <xf numFmtId="0" fontId="1" fillId="0" borderId="1" xfId="0" applyFont="1" applyBorder="1"/>
    <xf numFmtId="17" fontId="1" fillId="0" borderId="1" xfId="0" quotePrefix="1" applyNumberFormat="1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42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left"/>
    </xf>
    <xf numFmtId="41" fontId="2" fillId="0" borderId="2" xfId="0" applyNumberFormat="1" applyFont="1" applyBorder="1" applyAlignment="1">
      <alignment horizontal="right"/>
    </xf>
    <xf numFmtId="164" fontId="2" fillId="0" borderId="0" xfId="0" applyNumberFormat="1" applyFont="1" applyFill="1" applyAlignment="1">
      <alignment horizontal="left"/>
    </xf>
    <xf numFmtId="164" fontId="2" fillId="0" borderId="3" xfId="0" applyNumberFormat="1" applyFont="1" applyBorder="1" applyAlignment="1">
      <alignment horizontal="left"/>
    </xf>
    <xf numFmtId="42" fontId="2" fillId="0" borderId="3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left"/>
    </xf>
    <xf numFmtId="41" fontId="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5" x14ac:dyDescent="0.25"/>
  <cols>
    <col min="1" max="1" width="51.42578125" style="17" bestFit="1" customWidth="1"/>
    <col min="2" max="2" width="17.5703125" style="9" customWidth="1"/>
    <col min="3" max="3" width="17" style="9" customWidth="1"/>
    <col min="4" max="4" width="17.28515625" style="9" customWidth="1"/>
    <col min="5" max="5" width="9.140625" style="9"/>
    <col min="6" max="6" width="14.5703125" style="9" bestFit="1" customWidth="1"/>
    <col min="7" max="7" width="14.5703125" style="9" customWidth="1"/>
    <col min="8" max="8" width="14.85546875" style="9" customWidth="1"/>
    <col min="9" max="16384" width="9.140625" style="9"/>
  </cols>
  <sheetData>
    <row r="1" spans="1:4" s="2" customFormat="1" ht="14.45" x14ac:dyDescent="0.3">
      <c r="A1" s="1"/>
    </row>
    <row r="2" spans="1:4" s="2" customFormat="1" ht="14.45" x14ac:dyDescent="0.3">
      <c r="A2" s="3" t="s">
        <v>0</v>
      </c>
      <c r="B2" s="4" t="s">
        <v>1</v>
      </c>
      <c r="C2" s="4" t="s">
        <v>2</v>
      </c>
      <c r="D2" s="4" t="s">
        <v>3</v>
      </c>
    </row>
    <row r="3" spans="1:4" s="2" customFormat="1" ht="14.45" x14ac:dyDescent="0.3">
      <c r="A3" s="5"/>
      <c r="B3" s="6"/>
      <c r="C3" s="6"/>
      <c r="D3" s="6"/>
    </row>
    <row r="4" spans="1:4" ht="14.45" x14ac:dyDescent="0.3">
      <c r="A4" s="7"/>
      <c r="B4" s="8"/>
      <c r="C4" s="8"/>
      <c r="D4" s="8"/>
    </row>
    <row r="5" spans="1:4" ht="14.45" x14ac:dyDescent="0.3">
      <c r="A5" s="7"/>
      <c r="B5" s="8"/>
      <c r="C5" s="8"/>
      <c r="D5" s="8"/>
    </row>
    <row r="6" spans="1:4" ht="14.45" x14ac:dyDescent="0.3">
      <c r="A6" s="7" t="s">
        <v>4</v>
      </c>
      <c r="B6" s="8"/>
      <c r="C6" s="8"/>
      <c r="D6" s="8"/>
    </row>
    <row r="7" spans="1:4" ht="14.45" x14ac:dyDescent="0.3">
      <c r="A7" s="7" t="s">
        <v>5</v>
      </c>
      <c r="B7" s="8"/>
      <c r="C7" s="8"/>
      <c r="D7" s="8"/>
    </row>
    <row r="8" spans="1:4" ht="14.45" x14ac:dyDescent="0.3">
      <c r="A8" s="7" t="s">
        <v>6</v>
      </c>
      <c r="B8" s="8"/>
      <c r="C8" s="8"/>
      <c r="D8" s="8"/>
    </row>
    <row r="9" spans="1:4" ht="14.45" x14ac:dyDescent="0.3">
      <c r="A9" s="7" t="s">
        <v>7</v>
      </c>
      <c r="B9" s="10">
        <v>9778614171.4500008</v>
      </c>
      <c r="C9" s="10">
        <v>9801903896.6999893</v>
      </c>
      <c r="D9" s="10">
        <v>9810398043.0999908</v>
      </c>
    </row>
    <row r="10" spans="1:4" ht="14.45" x14ac:dyDescent="0.3">
      <c r="A10" s="7" t="s">
        <v>8</v>
      </c>
      <c r="B10" s="8">
        <v>0</v>
      </c>
      <c r="C10" s="8">
        <v>0</v>
      </c>
      <c r="D10" s="8">
        <v>0</v>
      </c>
    </row>
    <row r="11" spans="1:4" ht="14.45" x14ac:dyDescent="0.3">
      <c r="A11" s="7" t="s">
        <v>9</v>
      </c>
      <c r="B11" s="11">
        <v>49293847.079999998</v>
      </c>
      <c r="C11" s="11">
        <v>49293982.979999997</v>
      </c>
      <c r="D11" s="11">
        <v>49293982.979999997</v>
      </c>
    </row>
    <row r="12" spans="1:4" ht="14.45" x14ac:dyDescent="0.3">
      <c r="A12" s="7" t="s">
        <v>10</v>
      </c>
      <c r="B12" s="11">
        <v>90465540.459999993</v>
      </c>
      <c r="C12" s="11">
        <v>77366280.069999993</v>
      </c>
      <c r="D12" s="11">
        <v>81790151.019999996</v>
      </c>
    </row>
    <row r="13" spans="1:4" ht="14.45" x14ac:dyDescent="0.3">
      <c r="A13" s="7" t="s">
        <v>11</v>
      </c>
      <c r="B13" s="11">
        <v>257895579.53</v>
      </c>
      <c r="C13" s="11">
        <v>275246959.73000002</v>
      </c>
      <c r="D13" s="11">
        <v>294144566.13999999</v>
      </c>
    </row>
    <row r="14" spans="1:4" thickBot="1" x14ac:dyDescent="0.35">
      <c r="A14" s="12" t="s">
        <v>12</v>
      </c>
      <c r="B14" s="13">
        <v>282791674.87</v>
      </c>
      <c r="C14" s="13">
        <v>282791674.87</v>
      </c>
      <c r="D14" s="13">
        <v>282791674.87</v>
      </c>
    </row>
    <row r="15" spans="1:4" ht="14.45" x14ac:dyDescent="0.3">
      <c r="A15" s="7" t="s">
        <v>13</v>
      </c>
      <c r="B15" s="11">
        <f>SUM(B9:B14)</f>
        <v>10459060813.390001</v>
      </c>
      <c r="C15" s="11">
        <f t="shared" ref="C15:D15" si="0">SUM(C9:C14)</f>
        <v>10486602794.349989</v>
      </c>
      <c r="D15" s="11">
        <f t="shared" si="0"/>
        <v>10518418418.109991</v>
      </c>
    </row>
    <row r="16" spans="1:4" ht="14.45" x14ac:dyDescent="0.3">
      <c r="A16" s="7"/>
      <c r="B16" s="11"/>
      <c r="C16" s="11"/>
      <c r="D16" s="11"/>
    </row>
    <row r="17" spans="1:4" ht="14.45" x14ac:dyDescent="0.3">
      <c r="A17" s="7" t="s">
        <v>14</v>
      </c>
      <c r="B17" s="11"/>
      <c r="C17" s="11"/>
      <c r="D17" s="11"/>
    </row>
    <row r="18" spans="1:4" ht="14.45" x14ac:dyDescent="0.3">
      <c r="A18" s="7" t="s">
        <v>15</v>
      </c>
      <c r="B18" s="11">
        <v>3715545439.6900001</v>
      </c>
      <c r="C18" s="11">
        <v>3725708302.3599901</v>
      </c>
      <c r="D18" s="11">
        <v>3748945285.3299999</v>
      </c>
    </row>
    <row r="19" spans="1:4" ht="14.45" x14ac:dyDescent="0.3">
      <c r="A19" s="7" t="s">
        <v>16</v>
      </c>
      <c r="B19" s="11">
        <v>611314.14</v>
      </c>
      <c r="C19" s="11">
        <v>611314.14</v>
      </c>
      <c r="D19" s="11">
        <v>611314.14</v>
      </c>
    </row>
    <row r="20" spans="1:4" ht="14.45" x14ac:dyDescent="0.3">
      <c r="A20" s="7" t="s">
        <v>17</v>
      </c>
      <c r="B20" s="11">
        <v>82703345.159999996</v>
      </c>
      <c r="C20" s="11">
        <v>88362927.700000003</v>
      </c>
      <c r="D20" s="11">
        <v>90639752.420000002</v>
      </c>
    </row>
    <row r="21" spans="1:4" ht="14.45" x14ac:dyDescent="0.3">
      <c r="A21" s="7" t="s">
        <v>18</v>
      </c>
      <c r="B21" s="11">
        <v>160768446.34999999</v>
      </c>
      <c r="C21" s="11">
        <v>164660879.46000001</v>
      </c>
      <c r="D21" s="11">
        <v>169408784.41999999</v>
      </c>
    </row>
    <row r="22" spans="1:4" ht="14.45" x14ac:dyDescent="0.3">
      <c r="A22" s="7" t="s">
        <v>19</v>
      </c>
      <c r="B22" s="11">
        <v>8654564.4700000007</v>
      </c>
      <c r="C22" s="11">
        <v>8654564.4700000007</v>
      </c>
      <c r="D22" s="11">
        <v>8654564.4700000007</v>
      </c>
    </row>
    <row r="23" spans="1:4" thickBot="1" x14ac:dyDescent="0.35">
      <c r="A23" s="12" t="s">
        <v>20</v>
      </c>
      <c r="B23" s="13">
        <v>0</v>
      </c>
      <c r="C23" s="13">
        <v>0</v>
      </c>
      <c r="D23" s="13">
        <v>0</v>
      </c>
    </row>
    <row r="24" spans="1:4" ht="14.45" x14ac:dyDescent="0.3">
      <c r="A24" s="7" t="s">
        <v>21</v>
      </c>
      <c r="B24" s="11">
        <f>SUM(B18:B23)</f>
        <v>3968283109.8099995</v>
      </c>
      <c r="C24" s="11">
        <f t="shared" ref="C24:D24" si="1">SUM(C18:C23)</f>
        <v>3987997988.1299896</v>
      </c>
      <c r="D24" s="11">
        <f t="shared" si="1"/>
        <v>4018259700.7799997</v>
      </c>
    </row>
    <row r="25" spans="1:4" ht="14.45" x14ac:dyDescent="0.3">
      <c r="A25" s="7"/>
      <c r="B25" s="11"/>
      <c r="C25" s="11"/>
      <c r="D25" s="11"/>
    </row>
    <row r="26" spans="1:4" ht="14.45" x14ac:dyDescent="0.3">
      <c r="A26" s="7" t="s">
        <v>22</v>
      </c>
      <c r="B26" s="11"/>
      <c r="C26" s="11"/>
      <c r="D26" s="11"/>
    </row>
    <row r="27" spans="1:4" ht="14.45" x14ac:dyDescent="0.3">
      <c r="A27" s="7" t="s">
        <v>23</v>
      </c>
      <c r="B27" s="11">
        <v>708293164.78999996</v>
      </c>
      <c r="C27" s="11">
        <v>727852416.08000004</v>
      </c>
      <c r="D27" s="11">
        <v>753619888.62</v>
      </c>
    </row>
    <row r="28" spans="1:4" ht="14.45" x14ac:dyDescent="0.3">
      <c r="A28" s="7" t="s">
        <v>24</v>
      </c>
      <c r="B28" s="11">
        <v>1336288.33</v>
      </c>
      <c r="C28" s="11">
        <v>1285470.07</v>
      </c>
      <c r="D28" s="11">
        <v>1234651.79</v>
      </c>
    </row>
    <row r="29" spans="1:4" ht="14.45" x14ac:dyDescent="0.3">
      <c r="A29" s="7" t="s">
        <v>25</v>
      </c>
      <c r="B29" s="11">
        <v>0</v>
      </c>
      <c r="C29" s="11">
        <v>0</v>
      </c>
      <c r="D29" s="11">
        <v>0</v>
      </c>
    </row>
    <row r="30" spans="1:4" ht="14.45" x14ac:dyDescent="0.3">
      <c r="A30" s="7" t="s">
        <v>26</v>
      </c>
      <c r="B30" s="11">
        <v>8418097.8900000006</v>
      </c>
      <c r="C30" s="11">
        <v>8664549.2100000009</v>
      </c>
      <c r="D30" s="11">
        <v>7082990.4299999997</v>
      </c>
    </row>
    <row r="31" spans="1:4" thickBot="1" x14ac:dyDescent="0.35">
      <c r="A31" s="12" t="s">
        <v>27</v>
      </c>
      <c r="B31" s="13">
        <v>190461958.39999899</v>
      </c>
      <c r="C31" s="13">
        <v>177556603.65000001</v>
      </c>
      <c r="D31" s="13">
        <v>173768739.90000001</v>
      </c>
    </row>
    <row r="32" spans="1:4" ht="14.45" x14ac:dyDescent="0.3">
      <c r="A32" s="7" t="s">
        <v>28</v>
      </c>
      <c r="B32" s="11">
        <f>SUM(B27:B31)</f>
        <v>908509509.40999901</v>
      </c>
      <c r="C32" s="11">
        <f>SUM(C27:C31)</f>
        <v>915359039.01000011</v>
      </c>
      <c r="D32" s="11">
        <f>SUM(D27:D31)</f>
        <v>935706270.73999989</v>
      </c>
    </row>
    <row r="33" spans="1:4" ht="14.45" x14ac:dyDescent="0.3">
      <c r="A33" s="7"/>
      <c r="B33" s="11"/>
      <c r="C33" s="11"/>
      <c r="D33" s="11"/>
    </row>
    <row r="34" spans="1:4" x14ac:dyDescent="0.25">
      <c r="A34" s="7" t="s">
        <v>29</v>
      </c>
      <c r="B34" s="11"/>
      <c r="C34" s="11"/>
      <c r="D34" s="11"/>
    </row>
    <row r="35" spans="1:4" x14ac:dyDescent="0.25">
      <c r="A35" s="7" t="s">
        <v>30</v>
      </c>
      <c r="B35" s="11">
        <v>-5424159846.0799999</v>
      </c>
      <c r="C35" s="11">
        <v>-5438468123.9099998</v>
      </c>
      <c r="D35" s="11">
        <v>-5467756724.9799995</v>
      </c>
    </row>
    <row r="36" spans="1:4" x14ac:dyDescent="0.25">
      <c r="A36" s="7" t="s">
        <v>31</v>
      </c>
      <c r="B36" s="11">
        <v>-205917234.519999</v>
      </c>
      <c r="C36" s="11">
        <v>-206268267.88</v>
      </c>
      <c r="D36" s="11">
        <v>-212794700.93000001</v>
      </c>
    </row>
    <row r="37" spans="1:4" ht="15.75" thickBot="1" x14ac:dyDescent="0.3">
      <c r="A37" s="12" t="s">
        <v>32</v>
      </c>
      <c r="B37" s="13">
        <v>-132459122.97999901</v>
      </c>
      <c r="C37" s="13">
        <v>-133162472.41</v>
      </c>
      <c r="D37" s="13">
        <v>-133865821.84</v>
      </c>
    </row>
    <row r="38" spans="1:4" x14ac:dyDescent="0.25">
      <c r="A38" s="7" t="s">
        <v>33</v>
      </c>
      <c r="B38" s="11">
        <f>SUM(B35:B37)</f>
        <v>-5762536203.5799971</v>
      </c>
      <c r="C38" s="11">
        <f t="shared" ref="C38:D38" si="2">SUM(C35:C37)</f>
        <v>-5777898864.1999998</v>
      </c>
      <c r="D38" s="11">
        <f t="shared" si="2"/>
        <v>-5814417247.75</v>
      </c>
    </row>
    <row r="39" spans="1:4" x14ac:dyDescent="0.25">
      <c r="A39" s="7"/>
      <c r="B39" s="11"/>
      <c r="C39" s="11"/>
      <c r="D39" s="11"/>
    </row>
    <row r="40" spans="1:4" x14ac:dyDescent="0.25">
      <c r="A40" s="7" t="s">
        <v>34</v>
      </c>
      <c r="B40" s="11">
        <f>B15+B24+B32+B38</f>
        <v>9573317229.0300026</v>
      </c>
      <c r="C40" s="11">
        <f t="shared" ref="C40:D40" si="3">C15+C24+C32+C38</f>
        <v>9612060957.289978</v>
      </c>
      <c r="D40" s="11">
        <f t="shared" si="3"/>
        <v>9657967141.8799915</v>
      </c>
    </row>
    <row r="41" spans="1:4" x14ac:dyDescent="0.25">
      <c r="A41" s="7"/>
      <c r="B41" s="11"/>
      <c r="C41" s="11"/>
      <c r="D41" s="11"/>
    </row>
    <row r="42" spans="1:4" x14ac:dyDescent="0.25">
      <c r="A42" s="7" t="s">
        <v>35</v>
      </c>
      <c r="B42" s="11"/>
      <c r="C42" s="11"/>
      <c r="D42" s="11"/>
    </row>
    <row r="43" spans="1:4" x14ac:dyDescent="0.25">
      <c r="A43" s="7" t="s">
        <v>36</v>
      </c>
      <c r="B43" s="11"/>
      <c r="C43" s="11"/>
      <c r="D43" s="11"/>
    </row>
    <row r="44" spans="1:4" x14ac:dyDescent="0.25">
      <c r="A44" s="7" t="s">
        <v>37</v>
      </c>
      <c r="B44" s="11">
        <v>3028075.78</v>
      </c>
      <c r="C44" s="11">
        <v>3033417.61</v>
      </c>
      <c r="D44" s="11">
        <v>3076812.7</v>
      </c>
    </row>
    <row r="45" spans="1:4" x14ac:dyDescent="0.25">
      <c r="A45" s="7" t="s">
        <v>38</v>
      </c>
      <c r="B45" s="11">
        <v>-20712.73</v>
      </c>
      <c r="C45" s="11">
        <v>-20712.73</v>
      </c>
      <c r="D45" s="11">
        <v>-20712.73</v>
      </c>
    </row>
    <row r="46" spans="1:4" x14ac:dyDescent="0.25">
      <c r="A46" s="7" t="s">
        <v>39</v>
      </c>
      <c r="B46" s="11">
        <v>25149902</v>
      </c>
      <c r="C46" s="11">
        <v>25149902</v>
      </c>
      <c r="D46" s="11">
        <v>25296040</v>
      </c>
    </row>
    <row r="47" spans="1:4" ht="15.75" thickBot="1" x14ac:dyDescent="0.3">
      <c r="A47" s="12" t="s">
        <v>40</v>
      </c>
      <c r="B47" s="13">
        <v>48555114.670000002</v>
      </c>
      <c r="C47" s="13">
        <v>48537841.850000001</v>
      </c>
      <c r="D47" s="13">
        <v>49083318.049999997</v>
      </c>
    </row>
    <row r="48" spans="1:4" x14ac:dyDescent="0.25">
      <c r="A48" s="7" t="s">
        <v>41</v>
      </c>
      <c r="B48" s="11">
        <f>SUM(B44:B47)</f>
        <v>76712379.719999999</v>
      </c>
      <c r="C48" s="11">
        <f t="shared" ref="C48:D48" si="4">SUM(C44:C47)</f>
        <v>76700448.730000004</v>
      </c>
      <c r="D48" s="11">
        <f t="shared" si="4"/>
        <v>77435458.019999996</v>
      </c>
    </row>
    <row r="49" spans="1:4" x14ac:dyDescent="0.25">
      <c r="A49" s="7"/>
      <c r="B49" s="11"/>
      <c r="C49" s="11"/>
      <c r="D49" s="11"/>
    </row>
    <row r="50" spans="1:4" x14ac:dyDescent="0.25">
      <c r="A50" s="7" t="s">
        <v>42</v>
      </c>
      <c r="B50" s="11">
        <f>B48</f>
        <v>76712379.719999999</v>
      </c>
      <c r="C50" s="11">
        <f t="shared" ref="C50:D50" si="5">C48</f>
        <v>76700448.730000004</v>
      </c>
      <c r="D50" s="11">
        <f t="shared" si="5"/>
        <v>77435458.019999996</v>
      </c>
    </row>
    <row r="51" spans="1:4" x14ac:dyDescent="0.25">
      <c r="A51" s="7"/>
      <c r="B51" s="11"/>
      <c r="C51" s="11"/>
      <c r="D51" s="11"/>
    </row>
    <row r="52" spans="1:4" x14ac:dyDescent="0.25">
      <c r="A52" s="7" t="s">
        <v>43</v>
      </c>
      <c r="B52" s="11"/>
      <c r="C52" s="11"/>
      <c r="D52" s="11"/>
    </row>
    <row r="53" spans="1:4" x14ac:dyDescent="0.25">
      <c r="A53" s="7" t="s">
        <v>44</v>
      </c>
      <c r="B53" s="11"/>
      <c r="C53" s="11"/>
      <c r="D53" s="11"/>
    </row>
    <row r="54" spans="1:4" x14ac:dyDescent="0.25">
      <c r="A54" s="7" t="s">
        <v>45</v>
      </c>
      <c r="B54" s="11">
        <v>-8917931.8599999994</v>
      </c>
      <c r="C54" s="11">
        <v>618173.88</v>
      </c>
      <c r="D54" s="11">
        <v>2080492.51999999</v>
      </c>
    </row>
    <row r="55" spans="1:4" x14ac:dyDescent="0.25">
      <c r="A55" s="7" t="s">
        <v>46</v>
      </c>
      <c r="B55" s="11">
        <v>7730446.1299999999</v>
      </c>
      <c r="C55" s="11">
        <v>6760692.8399999999</v>
      </c>
      <c r="D55" s="11">
        <v>6446505.7599999905</v>
      </c>
    </row>
    <row r="56" spans="1:4" x14ac:dyDescent="0.25">
      <c r="A56" s="7" t="s">
        <v>47</v>
      </c>
      <c r="B56" s="11">
        <v>3636095.14</v>
      </c>
      <c r="C56" s="11">
        <v>3909348.99</v>
      </c>
      <c r="D56" s="11">
        <v>3555538.15</v>
      </c>
    </row>
    <row r="57" spans="1:4" ht="15.75" thickBot="1" x14ac:dyDescent="0.3">
      <c r="A57" s="12" t="s">
        <v>48</v>
      </c>
      <c r="B57" s="13">
        <v>0</v>
      </c>
      <c r="C57" s="13">
        <v>0</v>
      </c>
      <c r="D57" s="13">
        <v>0</v>
      </c>
    </row>
    <row r="58" spans="1:4" x14ac:dyDescent="0.25">
      <c r="A58" s="7" t="s">
        <v>49</v>
      </c>
      <c r="B58" s="11">
        <f>SUM(B54:B57)</f>
        <v>2448609.4100000006</v>
      </c>
      <c r="C58" s="11">
        <f t="shared" ref="C58:D58" si="6">SUM(C54:C57)</f>
        <v>11288215.710000001</v>
      </c>
      <c r="D58" s="11">
        <f t="shared" si="6"/>
        <v>12082536.429999981</v>
      </c>
    </row>
    <row r="59" spans="1:4" x14ac:dyDescent="0.25">
      <c r="A59" s="7"/>
      <c r="B59" s="11"/>
      <c r="C59" s="11"/>
      <c r="D59" s="11"/>
    </row>
    <row r="60" spans="1:4" x14ac:dyDescent="0.25">
      <c r="A60" s="14" t="s">
        <v>50</v>
      </c>
      <c r="B60" s="11"/>
      <c r="C60" s="11"/>
      <c r="D60" s="11"/>
    </row>
    <row r="61" spans="1:4" x14ac:dyDescent="0.25">
      <c r="A61" s="14" t="s">
        <v>51</v>
      </c>
      <c r="B61" s="11"/>
      <c r="C61" s="11"/>
      <c r="D61" s="11"/>
    </row>
    <row r="62" spans="1:4" x14ac:dyDescent="0.25">
      <c r="A62" s="7"/>
      <c r="B62" s="11"/>
      <c r="C62" s="11"/>
      <c r="D62" s="11"/>
    </row>
    <row r="63" spans="1:4" x14ac:dyDescent="0.25">
      <c r="A63" s="7" t="s">
        <v>52</v>
      </c>
      <c r="B63" s="11"/>
      <c r="C63" s="11"/>
      <c r="D63" s="11"/>
    </row>
    <row r="64" spans="1:4" x14ac:dyDescent="0.25">
      <c r="A64" s="7" t="s">
        <v>53</v>
      </c>
      <c r="B64" s="11">
        <v>655017.64</v>
      </c>
      <c r="C64" s="11">
        <v>655017.64</v>
      </c>
      <c r="D64" s="11">
        <v>655017.64</v>
      </c>
    </row>
    <row r="65" spans="1:4" x14ac:dyDescent="0.25">
      <c r="A65" s="7" t="s">
        <v>54</v>
      </c>
      <c r="B65" s="11">
        <v>217916081.34999999</v>
      </c>
      <c r="C65" s="11">
        <v>169626461.56</v>
      </c>
      <c r="D65" s="11">
        <v>148344240.52999899</v>
      </c>
    </row>
    <row r="66" spans="1:4" x14ac:dyDescent="0.25">
      <c r="A66" s="7" t="s">
        <v>55</v>
      </c>
      <c r="B66" s="11">
        <v>85822714.790000007</v>
      </c>
      <c r="C66" s="11">
        <v>81195338.719999999</v>
      </c>
      <c r="D66" s="11">
        <v>76854238.349999994</v>
      </c>
    </row>
    <row r="67" spans="1:4" x14ac:dyDescent="0.25">
      <c r="A67" s="7" t="s">
        <v>56</v>
      </c>
      <c r="B67" s="11">
        <v>6943214.7400000002</v>
      </c>
      <c r="C67" s="11">
        <v>7326631.8099999996</v>
      </c>
      <c r="D67" s="11">
        <v>7361495.5</v>
      </c>
    </row>
    <row r="68" spans="1:4" x14ac:dyDescent="0.25">
      <c r="A68" s="7" t="s">
        <v>57</v>
      </c>
      <c r="B68" s="11">
        <v>0</v>
      </c>
      <c r="C68" s="11">
        <v>0</v>
      </c>
      <c r="D68" s="11">
        <v>0</v>
      </c>
    </row>
    <row r="69" spans="1:4" x14ac:dyDescent="0.25">
      <c r="A69" s="7" t="s">
        <v>58</v>
      </c>
      <c r="B69" s="11">
        <v>146288241.91</v>
      </c>
      <c r="C69" s="11">
        <v>122515896.97999901</v>
      </c>
      <c r="D69" s="11">
        <v>123213636.45</v>
      </c>
    </row>
    <row r="70" spans="1:4" x14ac:dyDescent="0.25">
      <c r="A70" s="7" t="s">
        <v>59</v>
      </c>
      <c r="B70" s="11">
        <v>173467.26</v>
      </c>
      <c r="C70" s="11">
        <v>178707.43</v>
      </c>
      <c r="D70" s="11">
        <v>188520.05</v>
      </c>
    </row>
    <row r="71" spans="1:4" ht="15.75" thickBot="1" x14ac:dyDescent="0.3">
      <c r="A71" s="12" t="s">
        <v>60</v>
      </c>
      <c r="B71" s="13">
        <v>-39290921.479999997</v>
      </c>
      <c r="C71" s="13">
        <v>-38820826.649999999</v>
      </c>
      <c r="D71" s="13">
        <v>-38645217.329999998</v>
      </c>
    </row>
    <row r="72" spans="1:4" x14ac:dyDescent="0.25">
      <c r="A72" s="7" t="s">
        <v>61</v>
      </c>
      <c r="B72" s="11">
        <f>SUM(B64:B71)</f>
        <v>418507816.20999992</v>
      </c>
      <c r="C72" s="11">
        <f t="shared" ref="C72" si="7">SUM(C64:C71)</f>
        <v>342677227.489999</v>
      </c>
      <c r="D72" s="11">
        <f>SUM(D64:D71)</f>
        <v>317971931.18999898</v>
      </c>
    </row>
    <row r="73" spans="1:4" x14ac:dyDescent="0.25">
      <c r="A73" s="7"/>
      <c r="B73" s="11"/>
      <c r="C73" s="11"/>
      <c r="D73" s="11"/>
    </row>
    <row r="74" spans="1:4" x14ac:dyDescent="0.25">
      <c r="A74" s="7" t="s">
        <v>62</v>
      </c>
      <c r="B74" s="11"/>
      <c r="C74" s="11"/>
      <c r="D74" s="11"/>
    </row>
    <row r="75" spans="1:4" ht="15.75" thickBot="1" x14ac:dyDescent="0.3">
      <c r="A75" s="12" t="s">
        <v>63</v>
      </c>
      <c r="B75" s="13">
        <v>-7916456.4199999999</v>
      </c>
      <c r="C75" s="13">
        <v>-8424645.1999999993</v>
      </c>
      <c r="D75" s="13">
        <v>-10715630.630000001</v>
      </c>
    </row>
    <row r="76" spans="1:4" x14ac:dyDescent="0.25">
      <c r="A76" s="7" t="s">
        <v>64</v>
      </c>
      <c r="B76" s="11">
        <f>SUM(B75)</f>
        <v>-7916456.4199999999</v>
      </c>
      <c r="C76" s="11">
        <f t="shared" ref="C76:D76" si="8">SUM(C75)</f>
        <v>-8424645.1999999993</v>
      </c>
      <c r="D76" s="11">
        <f t="shared" si="8"/>
        <v>-10715630.630000001</v>
      </c>
    </row>
    <row r="77" spans="1:4" x14ac:dyDescent="0.25">
      <c r="A77" s="7"/>
      <c r="B77" s="11"/>
      <c r="C77" s="11"/>
      <c r="D77" s="11"/>
    </row>
    <row r="78" spans="1:4" x14ac:dyDescent="0.25">
      <c r="A78" s="7" t="s">
        <v>65</v>
      </c>
      <c r="B78" s="11"/>
      <c r="C78" s="11"/>
      <c r="D78" s="11"/>
    </row>
    <row r="79" spans="1:4" x14ac:dyDescent="0.25">
      <c r="A79" s="7" t="s">
        <v>66</v>
      </c>
      <c r="B79" s="11">
        <v>19421510.419999901</v>
      </c>
      <c r="C79" s="11">
        <v>20692287.25</v>
      </c>
      <c r="D79" s="11">
        <v>19939610.48</v>
      </c>
    </row>
    <row r="80" spans="1:4" x14ac:dyDescent="0.25">
      <c r="A80" s="7" t="s">
        <v>67</v>
      </c>
      <c r="B80" s="11">
        <v>110879466.31</v>
      </c>
      <c r="C80" s="11">
        <v>112328376.19</v>
      </c>
      <c r="D80" s="11">
        <v>113170601.27</v>
      </c>
    </row>
    <row r="81" spans="1:4" x14ac:dyDescent="0.25">
      <c r="A81" s="7" t="s">
        <v>68</v>
      </c>
      <c r="B81" s="11">
        <v>174621.15</v>
      </c>
      <c r="C81" s="11">
        <v>426535.6</v>
      </c>
      <c r="D81" s="11">
        <v>261630.89</v>
      </c>
    </row>
    <row r="82" spans="1:4" x14ac:dyDescent="0.25">
      <c r="A82" s="7" t="s">
        <v>69</v>
      </c>
      <c r="B82" s="11">
        <v>32284.400000000001</v>
      </c>
      <c r="C82" s="11">
        <v>32284.400000000001</v>
      </c>
      <c r="D82" s="11">
        <v>30000</v>
      </c>
    </row>
    <row r="83" spans="1:4" x14ac:dyDescent="0.25">
      <c r="A83" s="7" t="s">
        <v>70</v>
      </c>
      <c r="B83" s="11">
        <v>-82569.429999999993</v>
      </c>
      <c r="C83" s="11">
        <v>-148867.9</v>
      </c>
      <c r="D83" s="11">
        <v>-288006.96999999997</v>
      </c>
    </row>
    <row r="84" spans="1:4" x14ac:dyDescent="0.25">
      <c r="A84" s="7" t="s">
        <v>71</v>
      </c>
      <c r="B84" s="11">
        <v>17893674.8699999</v>
      </c>
      <c r="C84" s="11">
        <v>23225038.809999999</v>
      </c>
      <c r="D84" s="11">
        <v>29512437.960000001</v>
      </c>
    </row>
    <row r="85" spans="1:4" ht="15.75" thickBot="1" x14ac:dyDescent="0.3">
      <c r="A85" s="12" t="s">
        <v>72</v>
      </c>
      <c r="B85" s="13">
        <v>59814.87</v>
      </c>
      <c r="C85" s="13">
        <v>52449.29</v>
      </c>
      <c r="D85" s="13">
        <v>47284.85</v>
      </c>
    </row>
    <row r="86" spans="1:4" x14ac:dyDescent="0.25">
      <c r="A86" s="7" t="s">
        <v>73</v>
      </c>
      <c r="B86" s="11">
        <f>SUM(B79:B85)</f>
        <v>148378802.58999979</v>
      </c>
      <c r="C86" s="11">
        <f>SUM(C79:C85)</f>
        <v>156608103.63999999</v>
      </c>
      <c r="D86" s="11">
        <f t="shared" ref="D86" si="9">SUM(D79:D85)</f>
        <v>162673558.47999999</v>
      </c>
    </row>
    <row r="87" spans="1:4" x14ac:dyDescent="0.25">
      <c r="A87" s="7"/>
      <c r="B87" s="11"/>
      <c r="C87" s="11"/>
      <c r="D87" s="11"/>
    </row>
    <row r="88" spans="1:4" x14ac:dyDescent="0.25">
      <c r="A88" s="7" t="s">
        <v>74</v>
      </c>
      <c r="B88" s="11"/>
      <c r="C88" s="11"/>
      <c r="D88" s="11"/>
    </row>
    <row r="89" spans="1:4" x14ac:dyDescent="0.25">
      <c r="A89" s="7" t="s">
        <v>75</v>
      </c>
      <c r="B89" s="11">
        <v>22108332.899999999</v>
      </c>
      <c r="C89" s="11">
        <v>22510232.379999999</v>
      </c>
      <c r="D89" s="11">
        <v>19872158.039999999</v>
      </c>
    </row>
    <row r="90" spans="1:4" ht="15.75" thickBot="1" x14ac:dyDescent="0.3">
      <c r="A90" s="12" t="s">
        <v>76</v>
      </c>
      <c r="B90" s="13">
        <v>0</v>
      </c>
      <c r="C90" s="13">
        <v>0</v>
      </c>
      <c r="D90" s="13">
        <v>0</v>
      </c>
    </row>
    <row r="91" spans="1:4" x14ac:dyDescent="0.25">
      <c r="A91" s="7" t="s">
        <v>77</v>
      </c>
      <c r="B91" s="11">
        <f>SUM(B89:B90)</f>
        <v>22108332.899999999</v>
      </c>
      <c r="C91" s="11">
        <f t="shared" ref="C91:D91" si="10">SUM(C89:C90)</f>
        <v>22510232.379999999</v>
      </c>
      <c r="D91" s="11">
        <f t="shared" si="10"/>
        <v>19872158.039999999</v>
      </c>
    </row>
    <row r="92" spans="1:4" x14ac:dyDescent="0.25">
      <c r="A92" s="7"/>
      <c r="B92" s="11"/>
      <c r="C92" s="11"/>
      <c r="D92" s="11"/>
    </row>
    <row r="93" spans="1:4" x14ac:dyDescent="0.25">
      <c r="A93" s="7" t="s">
        <v>78</v>
      </c>
      <c r="B93" s="11"/>
      <c r="C93" s="11"/>
      <c r="D93" s="11"/>
    </row>
    <row r="94" spans="1:4" x14ac:dyDescent="0.25">
      <c r="A94" s="7" t="s">
        <v>79</v>
      </c>
      <c r="B94" s="11">
        <v>24639565.719999999</v>
      </c>
      <c r="C94" s="11">
        <v>23005051.699999999</v>
      </c>
      <c r="D94" s="11">
        <v>23363806.710000001</v>
      </c>
    </row>
    <row r="95" spans="1:4" x14ac:dyDescent="0.25">
      <c r="A95" s="7" t="s">
        <v>80</v>
      </c>
      <c r="B95" s="11">
        <v>14000</v>
      </c>
      <c r="C95" s="11">
        <v>14000</v>
      </c>
      <c r="D95" s="11">
        <v>14000</v>
      </c>
    </row>
    <row r="96" spans="1:4" ht="15.75" thickBot="1" x14ac:dyDescent="0.3">
      <c r="A96" s="12" t="s">
        <v>81</v>
      </c>
      <c r="B96" s="13">
        <v>9837.34</v>
      </c>
      <c r="C96" s="13">
        <v>9837.34</v>
      </c>
      <c r="D96" s="13">
        <v>9837.34</v>
      </c>
    </row>
    <row r="97" spans="1:4" x14ac:dyDescent="0.25">
      <c r="A97" s="7" t="s">
        <v>82</v>
      </c>
      <c r="B97" s="11">
        <f>SUM(B94:B96)</f>
        <v>24663403.059999999</v>
      </c>
      <c r="C97" s="11">
        <f t="shared" ref="C97:D97" si="11">SUM(C94:C96)</f>
        <v>23028889.039999999</v>
      </c>
      <c r="D97" s="11">
        <f t="shared" si="11"/>
        <v>23387644.050000001</v>
      </c>
    </row>
    <row r="98" spans="1:4" x14ac:dyDescent="0.25">
      <c r="A98" s="7"/>
      <c r="B98" s="11"/>
      <c r="C98" s="11"/>
      <c r="D98" s="11"/>
    </row>
    <row r="99" spans="1:4" x14ac:dyDescent="0.25">
      <c r="A99" s="7" t="s">
        <v>83</v>
      </c>
      <c r="B99" s="11"/>
      <c r="C99" s="11"/>
      <c r="D99" s="11"/>
    </row>
    <row r="100" spans="1:4" x14ac:dyDescent="0.25">
      <c r="A100" s="7" t="s">
        <v>84</v>
      </c>
      <c r="B100" s="11">
        <v>1326642226.55</v>
      </c>
      <c r="C100" s="11">
        <v>1316716948.96</v>
      </c>
      <c r="D100" s="11">
        <v>1310303242.97999</v>
      </c>
    </row>
    <row r="101" spans="1:4" x14ac:dyDescent="0.25">
      <c r="A101" s="7"/>
      <c r="B101" s="11"/>
      <c r="C101" s="11"/>
      <c r="D101" s="11"/>
    </row>
    <row r="102" spans="1:4" x14ac:dyDescent="0.25">
      <c r="A102" s="7" t="s">
        <v>85</v>
      </c>
      <c r="B102" s="11">
        <f>B58+B72+B76+B86+B91+B97+B100</f>
        <v>1934832734.2999997</v>
      </c>
      <c r="C102" s="11">
        <f>C58+C72+C76+C86+C91+C97+C100</f>
        <v>1864404972.019999</v>
      </c>
      <c r="D102" s="11">
        <f>D58+D72+D76+D86+D91+D97+D100</f>
        <v>1835575440.539989</v>
      </c>
    </row>
    <row r="103" spans="1:4" x14ac:dyDescent="0.25">
      <c r="A103" s="7"/>
      <c r="B103" s="11"/>
      <c r="C103" s="11"/>
      <c r="D103" s="11"/>
    </row>
    <row r="104" spans="1:4" x14ac:dyDescent="0.25">
      <c r="A104" s="7" t="s">
        <v>86</v>
      </c>
      <c r="B104" s="11"/>
      <c r="C104" s="11"/>
      <c r="D104" s="11"/>
    </row>
    <row r="105" spans="1:4" x14ac:dyDescent="0.25">
      <c r="A105" s="7" t="s">
        <v>87</v>
      </c>
      <c r="B105" s="11">
        <v>20169826.129999999</v>
      </c>
      <c r="C105" s="11">
        <v>20170393.420000002</v>
      </c>
      <c r="D105" s="11">
        <v>20170942.59</v>
      </c>
    </row>
    <row r="106" spans="1:4" x14ac:dyDescent="0.25">
      <c r="A106" s="7" t="s">
        <v>88</v>
      </c>
      <c r="B106" s="11">
        <v>7881799.1600000001</v>
      </c>
      <c r="C106" s="11">
        <v>8090437.6900000004</v>
      </c>
      <c r="D106" s="11">
        <v>7780952.6499999901</v>
      </c>
    </row>
    <row r="107" spans="1:4" x14ac:dyDescent="0.25">
      <c r="A107" s="7" t="s">
        <v>89</v>
      </c>
      <c r="B107" s="11">
        <v>-7286935.6199999899</v>
      </c>
      <c r="C107" s="11">
        <v>-7286935.6199999899</v>
      </c>
      <c r="D107" s="11">
        <v>-7780952.6499999901</v>
      </c>
    </row>
    <row r="108" spans="1:4" x14ac:dyDescent="0.25">
      <c r="A108" s="7" t="s">
        <v>90</v>
      </c>
      <c r="B108" s="11">
        <v>7286935.6199999899</v>
      </c>
      <c r="C108" s="11">
        <v>7286935.6199999899</v>
      </c>
      <c r="D108" s="11">
        <v>7780952.6499999901</v>
      </c>
    </row>
    <row r="109" spans="1:4" x14ac:dyDescent="0.25">
      <c r="A109" s="7" t="s">
        <v>91</v>
      </c>
      <c r="B109" s="11">
        <v>3182489.5</v>
      </c>
      <c r="C109" s="11">
        <v>3375244.9299999899</v>
      </c>
      <c r="D109" s="11">
        <v>3589259.13</v>
      </c>
    </row>
    <row r="110" spans="1:4" x14ac:dyDescent="0.25">
      <c r="A110" s="7" t="s">
        <v>92</v>
      </c>
      <c r="B110" s="11">
        <v>0</v>
      </c>
      <c r="C110" s="11">
        <v>0</v>
      </c>
      <c r="D110" s="11">
        <v>0</v>
      </c>
    </row>
    <row r="111" spans="1:4" x14ac:dyDescent="0.25">
      <c r="A111" s="7" t="s">
        <v>93</v>
      </c>
      <c r="B111" s="11">
        <v>26572405.439999901</v>
      </c>
      <c r="C111" s="11">
        <v>26404874.149999999</v>
      </c>
      <c r="D111" s="11">
        <v>26681212.879999898</v>
      </c>
    </row>
    <row r="112" spans="1:4" x14ac:dyDescent="0.25">
      <c r="A112" s="7" t="s">
        <v>94</v>
      </c>
      <c r="B112" s="11">
        <v>123298624.38</v>
      </c>
      <c r="C112" s="11">
        <v>121201522.09</v>
      </c>
      <c r="D112" s="11">
        <v>119127210.18000001</v>
      </c>
    </row>
    <row r="113" spans="1:4" x14ac:dyDescent="0.25">
      <c r="A113" s="7" t="s">
        <v>95</v>
      </c>
      <c r="B113" s="11">
        <v>2655807.84</v>
      </c>
      <c r="C113" s="11">
        <v>2373182.84</v>
      </c>
      <c r="D113" s="11">
        <v>2090557.84</v>
      </c>
    </row>
    <row r="114" spans="1:4" x14ac:dyDescent="0.25">
      <c r="A114" s="7" t="s">
        <v>96</v>
      </c>
      <c r="B114" s="11">
        <v>51227070.969999999</v>
      </c>
      <c r="C114" s="11">
        <v>51679884.990000002</v>
      </c>
      <c r="D114" s="11">
        <v>51750406.529999897</v>
      </c>
    </row>
    <row r="115" spans="1:4" x14ac:dyDescent="0.25">
      <c r="A115" s="7" t="s">
        <v>97</v>
      </c>
      <c r="B115" s="11">
        <v>404011773.30999899</v>
      </c>
      <c r="C115" s="11">
        <v>403573628.61000001</v>
      </c>
      <c r="D115" s="11">
        <v>401256157.96999902</v>
      </c>
    </row>
    <row r="116" spans="1:4" x14ac:dyDescent="0.25">
      <c r="A116" s="7" t="s">
        <v>98</v>
      </c>
      <c r="B116" s="11">
        <v>0</v>
      </c>
      <c r="C116" s="11">
        <v>0</v>
      </c>
      <c r="D116" s="11">
        <v>0</v>
      </c>
    </row>
    <row r="117" spans="1:4" x14ac:dyDescent="0.25">
      <c r="A117" s="7" t="s">
        <v>99</v>
      </c>
      <c r="B117" s="11">
        <v>638038.26</v>
      </c>
      <c r="C117" s="11">
        <v>-116316.8</v>
      </c>
      <c r="D117" s="11">
        <v>617864.75</v>
      </c>
    </row>
    <row r="118" spans="1:4" x14ac:dyDescent="0.25">
      <c r="A118" s="7" t="s">
        <v>81</v>
      </c>
      <c r="B118" s="11">
        <v>191928688.47</v>
      </c>
      <c r="C118" s="11">
        <v>184690221.81</v>
      </c>
      <c r="D118" s="11">
        <v>184739939.19</v>
      </c>
    </row>
    <row r="119" spans="1:4" x14ac:dyDescent="0.25">
      <c r="A119" s="7" t="s">
        <v>100</v>
      </c>
      <c r="B119" s="11">
        <v>221556.15999999901</v>
      </c>
      <c r="C119" s="11">
        <v>214725.58</v>
      </c>
      <c r="D119" s="11">
        <v>207895</v>
      </c>
    </row>
    <row r="120" spans="1:4" ht="15.75" thickBot="1" x14ac:dyDescent="0.3">
      <c r="A120" s="12" t="s">
        <v>101</v>
      </c>
      <c r="B120" s="13">
        <v>43764113.109999999</v>
      </c>
      <c r="C120" s="13">
        <v>43586483.039999999</v>
      </c>
      <c r="D120" s="13">
        <v>43460433.969999999</v>
      </c>
    </row>
    <row r="121" spans="1:4" x14ac:dyDescent="0.25">
      <c r="A121" s="7" t="s">
        <v>102</v>
      </c>
      <c r="B121" s="11">
        <f>SUM(B105:B120)</f>
        <v>875552192.72999883</v>
      </c>
      <c r="C121" s="11">
        <f t="shared" ref="C121:D121" si="12">SUM(C105:C120)</f>
        <v>865244282.35000002</v>
      </c>
      <c r="D121" s="11">
        <f t="shared" si="12"/>
        <v>861472832.67999887</v>
      </c>
    </row>
    <row r="122" spans="1:4" x14ac:dyDescent="0.25">
      <c r="A122" s="7"/>
      <c r="B122" s="11"/>
      <c r="C122" s="11"/>
      <c r="D122" s="11"/>
    </row>
    <row r="123" spans="1:4" ht="15.75" thickBot="1" x14ac:dyDescent="0.3">
      <c r="A123" s="15" t="s">
        <v>103</v>
      </c>
      <c r="B123" s="16">
        <f>B40+B50+B102+B121</f>
        <v>12460414535.780001</v>
      </c>
      <c r="C123" s="16">
        <f>C40+C50+C102+C121</f>
        <v>12418410660.389977</v>
      </c>
      <c r="D123" s="16">
        <f>D40+D50+D102+D121</f>
        <v>12432450873.11998</v>
      </c>
    </row>
    <row r="124" spans="1:4" ht="15.75" thickTop="1" x14ac:dyDescent="0.25">
      <c r="A124" s="7"/>
      <c r="B124" s="11"/>
      <c r="C124" s="11"/>
      <c r="D124" s="11"/>
    </row>
    <row r="125" spans="1:4" x14ac:dyDescent="0.25">
      <c r="A125" s="7" t="s">
        <v>104</v>
      </c>
      <c r="B125" s="11"/>
      <c r="C125" s="11"/>
      <c r="D125" s="11"/>
    </row>
    <row r="126" spans="1:4" x14ac:dyDescent="0.25">
      <c r="A126" s="7" t="s">
        <v>105</v>
      </c>
      <c r="B126" s="11"/>
      <c r="C126" s="11"/>
      <c r="D126" s="11"/>
    </row>
    <row r="127" spans="1:4" x14ac:dyDescent="0.25">
      <c r="A127" s="7" t="s">
        <v>106</v>
      </c>
      <c r="B127" s="11">
        <v>-361711.6</v>
      </c>
      <c r="C127" s="11">
        <v>-361711.6</v>
      </c>
      <c r="D127" s="11">
        <v>-361711.6</v>
      </c>
    </row>
    <row r="128" spans="1:4" x14ac:dyDescent="0.25">
      <c r="A128" s="7" t="s">
        <v>107</v>
      </c>
      <c r="B128" s="11">
        <v>-69946925.709999993</v>
      </c>
      <c r="C128" s="11">
        <v>-54559668.329999998</v>
      </c>
      <c r="D128" s="11">
        <v>-49776009.82</v>
      </c>
    </row>
    <row r="129" spans="1:4" x14ac:dyDescent="0.25">
      <c r="A129" s="7" t="s">
        <v>108</v>
      </c>
      <c r="B129" s="11">
        <v>0</v>
      </c>
      <c r="C129" s="11">
        <v>0</v>
      </c>
      <c r="D129" s="11">
        <v>0</v>
      </c>
    </row>
    <row r="130" spans="1:4" x14ac:dyDescent="0.25">
      <c r="A130" s="7" t="s">
        <v>109</v>
      </c>
      <c r="B130" s="11">
        <v>-391000000</v>
      </c>
      <c r="C130" s="11">
        <v>-366000000</v>
      </c>
      <c r="D130" s="11">
        <v>-28000000</v>
      </c>
    </row>
    <row r="131" spans="1:4" x14ac:dyDescent="0.25">
      <c r="A131" s="7" t="s">
        <v>110</v>
      </c>
      <c r="B131" s="11">
        <v>-319039170.92999899</v>
      </c>
      <c r="C131" s="11">
        <v>-325412157.42000002</v>
      </c>
      <c r="D131" s="11">
        <v>-347124916.76999998</v>
      </c>
    </row>
    <row r="132" spans="1:4" x14ac:dyDescent="0.25">
      <c r="A132" s="7" t="s">
        <v>111</v>
      </c>
      <c r="B132" s="11">
        <v>0</v>
      </c>
      <c r="C132" s="11">
        <v>0</v>
      </c>
      <c r="D132" s="11">
        <v>0</v>
      </c>
    </row>
    <row r="133" spans="1:4" x14ac:dyDescent="0.25">
      <c r="A133" s="7" t="s">
        <v>112</v>
      </c>
      <c r="B133" s="11">
        <v>0</v>
      </c>
      <c r="C133" s="11">
        <v>0</v>
      </c>
      <c r="D133" s="11">
        <v>0</v>
      </c>
    </row>
    <row r="134" spans="1:4" x14ac:dyDescent="0.25">
      <c r="A134" s="7" t="s">
        <v>113</v>
      </c>
      <c r="B134" s="11">
        <v>-45987283.229999997</v>
      </c>
      <c r="C134" s="11">
        <v>-46518356.899999999</v>
      </c>
      <c r="D134" s="11">
        <v>-41699340.909999996</v>
      </c>
    </row>
    <row r="135" spans="1:4" x14ac:dyDescent="0.25">
      <c r="A135" s="7" t="s">
        <v>114</v>
      </c>
      <c r="B135" s="11">
        <v>-106572967.609999</v>
      </c>
      <c r="C135" s="11">
        <v>-105539964.54000001</v>
      </c>
      <c r="D135" s="11">
        <v>-104091693.55</v>
      </c>
    </row>
    <row r="136" spans="1:4" x14ac:dyDescent="0.25">
      <c r="A136" s="7" t="s">
        <v>115</v>
      </c>
      <c r="B136" s="11">
        <v>-45396896.979999997</v>
      </c>
      <c r="C136" s="11">
        <v>-46510110.489999898</v>
      </c>
      <c r="D136" s="11">
        <v>-43671840.030000001</v>
      </c>
    </row>
    <row r="137" spans="1:4" x14ac:dyDescent="0.25">
      <c r="A137" s="7" t="s">
        <v>116</v>
      </c>
      <c r="B137" s="11">
        <v>0</v>
      </c>
      <c r="C137" s="11">
        <v>0</v>
      </c>
      <c r="D137" s="11">
        <v>0</v>
      </c>
    </row>
    <row r="138" spans="1:4" x14ac:dyDescent="0.25">
      <c r="A138" s="7" t="s">
        <v>117</v>
      </c>
      <c r="B138" s="11">
        <v>-1270403.26</v>
      </c>
      <c r="C138" s="11">
        <v>-1096218.8</v>
      </c>
      <c r="D138" s="11">
        <v>-1035660.58</v>
      </c>
    </row>
    <row r="139" spans="1:4" x14ac:dyDescent="0.25">
      <c r="A139" s="7" t="s">
        <v>118</v>
      </c>
      <c r="B139" s="11">
        <v>-30682146.5</v>
      </c>
      <c r="C139" s="11">
        <v>-29422710.3699999</v>
      </c>
      <c r="D139" s="11">
        <v>-29012236.3699999</v>
      </c>
    </row>
    <row r="140" spans="1:4" ht="15.75" thickBot="1" x14ac:dyDescent="0.3">
      <c r="A140" s="12" t="s">
        <v>119</v>
      </c>
      <c r="B140" s="13">
        <v>-558723.85</v>
      </c>
      <c r="C140" s="13">
        <v>-508351.03</v>
      </c>
      <c r="D140" s="13">
        <v>-562222.78</v>
      </c>
    </row>
    <row r="141" spans="1:4" x14ac:dyDescent="0.25">
      <c r="A141" s="7" t="s">
        <v>120</v>
      </c>
      <c r="B141" s="11">
        <f>SUM(B127:B140)</f>
        <v>-1010816229.669998</v>
      </c>
      <c r="C141" s="11">
        <f t="shared" ref="C141:D141" si="13">SUM(C127:C140)</f>
        <v>-975929249.47999966</v>
      </c>
      <c r="D141" s="11">
        <f t="shared" si="13"/>
        <v>-645335632.40999985</v>
      </c>
    </row>
    <row r="142" spans="1:4" x14ac:dyDescent="0.25">
      <c r="A142" s="7"/>
      <c r="B142" s="11"/>
      <c r="C142" s="11"/>
      <c r="D142" s="11"/>
    </row>
    <row r="143" spans="1:4" x14ac:dyDescent="0.25">
      <c r="A143" s="7" t="s">
        <v>121</v>
      </c>
      <c r="B143" s="11"/>
      <c r="C143" s="11"/>
      <c r="D143" s="11"/>
    </row>
    <row r="144" spans="1:4" x14ac:dyDescent="0.25">
      <c r="A144" s="7" t="s">
        <v>122</v>
      </c>
      <c r="B144" s="11"/>
      <c r="C144" s="11"/>
      <c r="D144" s="11"/>
    </row>
    <row r="145" spans="1:4" ht="15.75" thickBot="1" x14ac:dyDescent="0.3">
      <c r="A145" s="12" t="s">
        <v>123</v>
      </c>
      <c r="B145" s="13">
        <v>-1.1100000000000001</v>
      </c>
      <c r="C145" s="13">
        <v>-1.1100000000000001</v>
      </c>
      <c r="D145" s="13">
        <v>-1.1100000000000001</v>
      </c>
    </row>
    <row r="146" spans="1:4" x14ac:dyDescent="0.25">
      <c r="A146" s="7" t="s">
        <v>124</v>
      </c>
      <c r="B146" s="11">
        <f>SUM(B145)</f>
        <v>-1.1100000000000001</v>
      </c>
      <c r="C146" s="11">
        <f t="shared" ref="C146:D146" si="14">SUM(C145)</f>
        <v>-1.1100000000000001</v>
      </c>
      <c r="D146" s="11">
        <f t="shared" si="14"/>
        <v>-1.1100000000000001</v>
      </c>
    </row>
    <row r="147" spans="1:4" x14ac:dyDescent="0.25">
      <c r="A147" s="7"/>
      <c r="B147" s="11"/>
      <c r="C147" s="11"/>
      <c r="D147" s="11"/>
    </row>
    <row r="148" spans="1:4" x14ac:dyDescent="0.25">
      <c r="A148" s="7" t="s">
        <v>125</v>
      </c>
      <c r="B148" s="11"/>
      <c r="C148" s="11"/>
      <c r="D148" s="11"/>
    </row>
    <row r="149" spans="1:4" x14ac:dyDescent="0.25">
      <c r="A149" s="7" t="s">
        <v>126</v>
      </c>
      <c r="B149" s="11">
        <v>0</v>
      </c>
      <c r="C149" s="11">
        <v>0</v>
      </c>
      <c r="D149" s="11">
        <v>0</v>
      </c>
    </row>
    <row r="150" spans="1:4" x14ac:dyDescent="0.25">
      <c r="A150" s="7" t="s">
        <v>127</v>
      </c>
      <c r="B150" s="11">
        <v>-2023689228.71</v>
      </c>
      <c r="C150" s="11">
        <v>-2021029449.3900001</v>
      </c>
      <c r="D150" s="11">
        <v>-2019173351.0599999</v>
      </c>
    </row>
    <row r="151" spans="1:4" ht="15.75" thickBot="1" x14ac:dyDescent="0.3">
      <c r="A151" s="12" t="s">
        <v>123</v>
      </c>
      <c r="B151" s="13">
        <v>-202197432.19999999</v>
      </c>
      <c r="C151" s="13">
        <v>-200105700.61000001</v>
      </c>
      <c r="D151" s="13">
        <v>-199390438.80000001</v>
      </c>
    </row>
    <row r="152" spans="1:4" x14ac:dyDescent="0.25">
      <c r="A152" s="7" t="s">
        <v>128</v>
      </c>
      <c r="B152" s="11">
        <f>SUM(B149:B151)</f>
        <v>-2225886660.9099998</v>
      </c>
      <c r="C152" s="11">
        <f t="shared" ref="C152:D152" si="15">SUM(C149:C151)</f>
        <v>-2221135150</v>
      </c>
      <c r="D152" s="11">
        <f t="shared" si="15"/>
        <v>-2218563789.8600001</v>
      </c>
    </row>
    <row r="153" spans="1:4" x14ac:dyDescent="0.25">
      <c r="A153" s="7"/>
      <c r="B153" s="11"/>
      <c r="C153" s="11"/>
      <c r="D153" s="11"/>
    </row>
    <row r="154" spans="1:4" x14ac:dyDescent="0.25">
      <c r="A154" s="7" t="s">
        <v>129</v>
      </c>
      <c r="B154" s="11">
        <f>B146+B152</f>
        <v>-2225886662.02</v>
      </c>
      <c r="C154" s="11">
        <f>C146+C152</f>
        <v>-2221135151.1100001</v>
      </c>
      <c r="D154" s="11">
        <f>D146+D152</f>
        <v>-2218563790.9700003</v>
      </c>
    </row>
    <row r="155" spans="1:4" x14ac:dyDescent="0.25">
      <c r="A155" s="7"/>
      <c r="B155" s="11"/>
      <c r="C155" s="11"/>
      <c r="D155" s="11"/>
    </row>
    <row r="156" spans="1:4" x14ac:dyDescent="0.25">
      <c r="A156" s="7" t="s">
        <v>130</v>
      </c>
      <c r="B156" s="11"/>
      <c r="C156" s="11"/>
      <c r="D156" s="11"/>
    </row>
    <row r="157" spans="1:4" x14ac:dyDescent="0.25">
      <c r="A157" s="7" t="s">
        <v>131</v>
      </c>
      <c r="B157" s="11">
        <v>-775533.14</v>
      </c>
      <c r="C157" s="11">
        <v>-775533.14</v>
      </c>
      <c r="D157" s="11">
        <v>-671204.18</v>
      </c>
    </row>
    <row r="158" spans="1:4" x14ac:dyDescent="0.25">
      <c r="A158" s="7" t="s">
        <v>132</v>
      </c>
      <c r="B158" s="11">
        <v>-17739694.379999999</v>
      </c>
      <c r="C158" s="11">
        <v>-15958602.66</v>
      </c>
      <c r="D158" s="11">
        <v>-15122568.449999999</v>
      </c>
    </row>
    <row r="159" spans="1:4" x14ac:dyDescent="0.25">
      <c r="A159" s="7" t="s">
        <v>133</v>
      </c>
      <c r="B159" s="11">
        <v>-2600000</v>
      </c>
      <c r="C159" s="11">
        <v>-1305897.52</v>
      </c>
      <c r="D159" s="11">
        <v>-2560000</v>
      </c>
    </row>
    <row r="160" spans="1:4" x14ac:dyDescent="0.25">
      <c r="A160" s="7" t="s">
        <v>134</v>
      </c>
      <c r="B160" s="11">
        <v>-54830677.649999999</v>
      </c>
      <c r="C160" s="11">
        <v>-54649099.329999998</v>
      </c>
      <c r="D160" s="11">
        <v>-50083870.649999999</v>
      </c>
    </row>
    <row r="161" spans="1:4" x14ac:dyDescent="0.25">
      <c r="A161" s="7" t="s">
        <v>135</v>
      </c>
      <c r="B161" s="11">
        <v>-135673870.34</v>
      </c>
      <c r="C161" s="11">
        <v>-135673870.34</v>
      </c>
      <c r="D161" s="11">
        <v>-137567032.53999999</v>
      </c>
    </row>
    <row r="162" spans="1:4" x14ac:dyDescent="0.25">
      <c r="A162" s="7" t="s">
        <v>136</v>
      </c>
      <c r="B162" s="11">
        <v>-34578500</v>
      </c>
      <c r="C162" s="11">
        <v>-34578500</v>
      </c>
      <c r="D162" s="11">
        <v>-34578500</v>
      </c>
    </row>
    <row r="163" spans="1:4" x14ac:dyDescent="0.25">
      <c r="A163" s="7" t="s">
        <v>137</v>
      </c>
      <c r="B163" s="11">
        <v>-189752071.75999999</v>
      </c>
      <c r="C163" s="11">
        <v>-190224266.19999999</v>
      </c>
      <c r="D163" s="11">
        <v>-190457329.38999999</v>
      </c>
    </row>
    <row r="164" spans="1:4" x14ac:dyDescent="0.25">
      <c r="A164" s="7" t="s">
        <v>138</v>
      </c>
      <c r="B164" s="11">
        <v>-91739548.159999996</v>
      </c>
      <c r="C164" s="11">
        <v>-93149686.579999998</v>
      </c>
      <c r="D164" s="11">
        <v>-90508023.730000004</v>
      </c>
    </row>
    <row r="165" spans="1:4" x14ac:dyDescent="0.25">
      <c r="A165" s="7" t="s">
        <v>139</v>
      </c>
      <c r="B165" s="11">
        <v>-319789550.83999997</v>
      </c>
      <c r="C165" s="11">
        <v>-318690801.89999998</v>
      </c>
      <c r="D165" s="11">
        <v>-319566776.80999899</v>
      </c>
    </row>
    <row r="166" spans="1:4" x14ac:dyDescent="0.25">
      <c r="A166" s="7" t="s">
        <v>140</v>
      </c>
      <c r="B166" s="11">
        <v>-1125855952.73</v>
      </c>
      <c r="C166" s="11">
        <v>-1118545731.01</v>
      </c>
      <c r="D166" s="11">
        <v>-1114244810.1299901</v>
      </c>
    </row>
    <row r="167" spans="1:4" x14ac:dyDescent="0.25">
      <c r="A167" s="7" t="s">
        <v>141</v>
      </c>
      <c r="B167" s="11">
        <v>-2034236.75</v>
      </c>
      <c r="C167" s="11">
        <v>-1973453.0899999901</v>
      </c>
      <c r="D167" s="11">
        <v>-1912669.43</v>
      </c>
    </row>
    <row r="168" spans="1:4" ht="15.75" thickBot="1" x14ac:dyDescent="0.3">
      <c r="A168" s="12" t="s">
        <v>142</v>
      </c>
      <c r="B168" s="13">
        <v>0</v>
      </c>
      <c r="C168" s="13">
        <v>0</v>
      </c>
      <c r="D168" s="13">
        <v>0</v>
      </c>
    </row>
    <row r="169" spans="1:4" x14ac:dyDescent="0.25">
      <c r="A169" s="7" t="s">
        <v>143</v>
      </c>
      <c r="B169" s="11">
        <f>SUM(B157:B168)</f>
        <v>-1975369635.75</v>
      </c>
      <c r="C169" s="11">
        <f t="shared" ref="C169:D169" si="16">SUM(C157:C168)</f>
        <v>-1965525441.7699997</v>
      </c>
      <c r="D169" s="11">
        <f t="shared" si="16"/>
        <v>-1957272785.3099892</v>
      </c>
    </row>
    <row r="170" spans="1:4" x14ac:dyDescent="0.25">
      <c r="A170" s="7"/>
      <c r="B170" s="11"/>
      <c r="C170" s="11"/>
      <c r="D170" s="11"/>
    </row>
    <row r="171" spans="1:4" x14ac:dyDescent="0.25">
      <c r="A171" s="7" t="s">
        <v>144</v>
      </c>
      <c r="B171" s="11"/>
      <c r="C171" s="11"/>
      <c r="D171" s="11"/>
    </row>
    <row r="172" spans="1:4" x14ac:dyDescent="0.25">
      <c r="A172" s="7" t="s">
        <v>145</v>
      </c>
      <c r="B172" s="11"/>
      <c r="C172" s="11"/>
      <c r="D172" s="11"/>
    </row>
    <row r="173" spans="1:4" x14ac:dyDescent="0.25">
      <c r="A173" s="7" t="s">
        <v>146</v>
      </c>
      <c r="B173" s="11"/>
      <c r="C173" s="11"/>
      <c r="D173" s="11"/>
    </row>
    <row r="174" spans="1:4" x14ac:dyDescent="0.25">
      <c r="A174" s="7" t="s">
        <v>147</v>
      </c>
      <c r="B174" s="11">
        <v>-859037.91</v>
      </c>
      <c r="C174" s="11">
        <v>-859037.91</v>
      </c>
      <c r="D174" s="11">
        <v>-859037.91</v>
      </c>
    </row>
    <row r="175" spans="1:4" x14ac:dyDescent="0.25">
      <c r="A175" s="7" t="s">
        <v>148</v>
      </c>
      <c r="B175" s="11">
        <v>-478145249.86999899</v>
      </c>
      <c r="C175" s="11">
        <v>-478145249.86999899</v>
      </c>
      <c r="D175" s="11">
        <v>-478145249.86999899</v>
      </c>
    </row>
    <row r="176" spans="1:4" x14ac:dyDescent="0.25">
      <c r="A176" s="7" t="s">
        <v>149</v>
      </c>
      <c r="B176" s="11">
        <v>-2804096691.4699998</v>
      </c>
      <c r="C176" s="11">
        <v>-2804096691.4699998</v>
      </c>
      <c r="D176" s="11">
        <v>-2804096691.4699998</v>
      </c>
    </row>
    <row r="177" spans="1:4" x14ac:dyDescent="0.25">
      <c r="A177" s="7" t="s">
        <v>150</v>
      </c>
      <c r="B177" s="11">
        <v>7133879.4000000004</v>
      </c>
      <c r="C177" s="11">
        <v>7133879.4000000004</v>
      </c>
      <c r="D177" s="11">
        <v>7133879.4000000004</v>
      </c>
    </row>
    <row r="178" spans="1:4" x14ac:dyDescent="0.25">
      <c r="A178" s="7" t="s">
        <v>151</v>
      </c>
      <c r="B178" s="11">
        <v>-22554372</v>
      </c>
      <c r="C178" s="11">
        <v>-22554372</v>
      </c>
      <c r="D178" s="11">
        <v>-22554372</v>
      </c>
    </row>
    <row r="179" spans="1:4" x14ac:dyDescent="0.25">
      <c r="A179" s="7" t="s">
        <v>152</v>
      </c>
      <c r="B179" s="11">
        <v>-454702236.89999998</v>
      </c>
      <c r="C179" s="11">
        <v>-454702236.89999998</v>
      </c>
      <c r="D179" s="11">
        <v>-454556098.89999998</v>
      </c>
    </row>
    <row r="180" spans="1:4" x14ac:dyDescent="0.25">
      <c r="A180" s="7" t="s">
        <v>153</v>
      </c>
      <c r="B180" s="11">
        <v>19347542</v>
      </c>
      <c r="C180" s="11">
        <v>19347542</v>
      </c>
      <c r="D180" s="11">
        <v>19201404</v>
      </c>
    </row>
    <row r="181" spans="1:4" x14ac:dyDescent="0.25">
      <c r="A181" s="7" t="s">
        <v>154</v>
      </c>
      <c r="B181" s="11">
        <v>150292284.90000001</v>
      </c>
      <c r="C181" s="11">
        <v>149306047.99000001</v>
      </c>
      <c r="D181" s="11">
        <v>148319811.06999999</v>
      </c>
    </row>
    <row r="182" spans="1:4" x14ac:dyDescent="0.25">
      <c r="A182" s="7" t="s">
        <v>155</v>
      </c>
      <c r="B182" s="11">
        <v>-179762157</v>
      </c>
      <c r="C182" s="11">
        <v>-193549375</v>
      </c>
      <c r="D182" s="11">
        <v>-189817220</v>
      </c>
    </row>
    <row r="183" spans="1:4" x14ac:dyDescent="0.25">
      <c r="A183" s="7" t="s">
        <v>156</v>
      </c>
      <c r="B183" s="11">
        <v>58611458</v>
      </c>
      <c r="C183" s="11">
        <v>65911458</v>
      </c>
      <c r="D183" s="11">
        <v>102455756.09999999</v>
      </c>
    </row>
    <row r="184" spans="1:4" ht="15.75" thickBot="1" x14ac:dyDescent="0.3">
      <c r="A184" s="12" t="s">
        <v>157</v>
      </c>
      <c r="B184" s="13">
        <v>-21484570.550000001</v>
      </c>
      <c r="C184" s="13">
        <v>-21484570.550000001</v>
      </c>
      <c r="D184" s="13">
        <v>-21484570.550000001</v>
      </c>
    </row>
    <row r="185" spans="1:4" x14ac:dyDescent="0.25">
      <c r="A185" s="7" t="s">
        <v>158</v>
      </c>
      <c r="B185" s="11">
        <f>SUM(B174:B184)</f>
        <v>-3726219151.3999991</v>
      </c>
      <c r="C185" s="11">
        <f t="shared" ref="C185:D185" si="17">SUM(C174:C184)</f>
        <v>-3733692606.3099995</v>
      </c>
      <c r="D185" s="11">
        <f t="shared" si="17"/>
        <v>-3694402390.1299992</v>
      </c>
    </row>
    <row r="186" spans="1:4" x14ac:dyDescent="0.25">
      <c r="A186" s="7"/>
      <c r="B186" s="11"/>
      <c r="C186" s="11"/>
      <c r="D186" s="11"/>
    </row>
    <row r="187" spans="1:4" x14ac:dyDescent="0.25">
      <c r="A187" s="7" t="s">
        <v>159</v>
      </c>
      <c r="B187" s="11">
        <f>B185</f>
        <v>-3726219151.3999991</v>
      </c>
      <c r="C187" s="11">
        <f t="shared" ref="C187:D187" si="18">C185</f>
        <v>-3733692606.3099995</v>
      </c>
      <c r="D187" s="11">
        <f t="shared" si="18"/>
        <v>-3694402390.1299992</v>
      </c>
    </row>
    <row r="188" spans="1:4" x14ac:dyDescent="0.25">
      <c r="A188" s="7"/>
      <c r="B188" s="11"/>
      <c r="C188" s="11"/>
      <c r="D188" s="11"/>
    </row>
    <row r="189" spans="1:4" x14ac:dyDescent="0.25">
      <c r="A189" s="7" t="s">
        <v>160</v>
      </c>
      <c r="B189" s="11"/>
      <c r="C189" s="11"/>
      <c r="D189" s="11"/>
    </row>
    <row r="190" spans="1:4" ht="15.75" thickBot="1" x14ac:dyDescent="0.3">
      <c r="A190" s="12" t="s">
        <v>161</v>
      </c>
      <c r="B190" s="13">
        <v>0</v>
      </c>
      <c r="C190" s="13">
        <v>0</v>
      </c>
      <c r="D190" s="13">
        <v>0</v>
      </c>
    </row>
    <row r="191" spans="1:4" x14ac:dyDescent="0.25">
      <c r="A191" s="7" t="s">
        <v>162</v>
      </c>
      <c r="B191" s="11">
        <f>SUM(B190)</f>
        <v>0</v>
      </c>
      <c r="C191" s="11">
        <f t="shared" ref="C191:D191" si="19">SUM(C190)</f>
        <v>0</v>
      </c>
      <c r="D191" s="11">
        <f t="shared" si="19"/>
        <v>0</v>
      </c>
    </row>
    <row r="192" spans="1:4" x14ac:dyDescent="0.25">
      <c r="A192" s="7"/>
      <c r="B192" s="11"/>
      <c r="C192" s="11"/>
      <c r="D192" s="11"/>
    </row>
    <row r="193" spans="1:4" x14ac:dyDescent="0.25">
      <c r="A193" s="7" t="s">
        <v>163</v>
      </c>
      <c r="B193" s="11"/>
      <c r="C193" s="11"/>
      <c r="D193" s="11"/>
    </row>
    <row r="194" spans="1:4" ht="15.75" thickBot="1" x14ac:dyDescent="0.3">
      <c r="A194" s="12" t="s">
        <v>164</v>
      </c>
      <c r="B194" s="13">
        <v>0</v>
      </c>
      <c r="C194" s="13">
        <v>0</v>
      </c>
      <c r="D194" s="13">
        <v>0</v>
      </c>
    </row>
    <row r="195" spans="1:4" x14ac:dyDescent="0.25">
      <c r="A195" s="7" t="s">
        <v>165</v>
      </c>
      <c r="B195" s="11">
        <f>SUM(B194)</f>
        <v>0</v>
      </c>
      <c r="C195" s="11">
        <f t="shared" ref="C195:D195" si="20">SUM(C194)</f>
        <v>0</v>
      </c>
      <c r="D195" s="11">
        <f t="shared" si="20"/>
        <v>0</v>
      </c>
    </row>
    <row r="196" spans="1:4" x14ac:dyDescent="0.25">
      <c r="A196" s="7"/>
      <c r="B196" s="11"/>
      <c r="C196" s="11"/>
      <c r="D196" s="11"/>
    </row>
    <row r="197" spans="1:4" x14ac:dyDescent="0.25">
      <c r="A197" s="7" t="s">
        <v>166</v>
      </c>
      <c r="B197" s="11"/>
      <c r="C197" s="11"/>
      <c r="D197" s="11"/>
    </row>
    <row r="198" spans="1:4" x14ac:dyDescent="0.25">
      <c r="A198" s="7" t="s">
        <v>167</v>
      </c>
      <c r="B198" s="11">
        <v>0</v>
      </c>
      <c r="C198" s="11">
        <v>0</v>
      </c>
      <c r="D198" s="11">
        <v>0</v>
      </c>
    </row>
    <row r="199" spans="1:4" x14ac:dyDescent="0.25">
      <c r="A199" s="7" t="s">
        <v>168</v>
      </c>
      <c r="B199" s="11">
        <v>-3523860000</v>
      </c>
      <c r="C199" s="11">
        <v>-3523860000</v>
      </c>
      <c r="D199" s="11">
        <v>-3923860000</v>
      </c>
    </row>
    <row r="200" spans="1:4" ht="15.75" thickBot="1" x14ac:dyDescent="0.3">
      <c r="A200" s="12" t="s">
        <v>169</v>
      </c>
      <c r="B200" s="13">
        <v>1737142.6</v>
      </c>
      <c r="C200" s="13">
        <v>1731788.25</v>
      </c>
      <c r="D200" s="13">
        <v>6983725.5700000003</v>
      </c>
    </row>
    <row r="201" spans="1:4" x14ac:dyDescent="0.25">
      <c r="A201" s="7" t="s">
        <v>170</v>
      </c>
      <c r="B201" s="11">
        <f>SUM(B198:B200)</f>
        <v>-3522122857.4000001</v>
      </c>
      <c r="C201" s="11">
        <f t="shared" ref="C201:D201" si="21">SUM(C198:C200)</f>
        <v>-3522128211.75</v>
      </c>
      <c r="D201" s="11">
        <f t="shared" si="21"/>
        <v>-3916876274.4299998</v>
      </c>
    </row>
    <row r="202" spans="1:4" x14ac:dyDescent="0.25">
      <c r="A202" s="7"/>
      <c r="B202" s="11"/>
      <c r="C202" s="11"/>
      <c r="D202" s="11"/>
    </row>
    <row r="203" spans="1:4" x14ac:dyDescent="0.25">
      <c r="A203" s="7" t="s">
        <v>171</v>
      </c>
      <c r="B203" s="11">
        <f>B201</f>
        <v>-3522122857.4000001</v>
      </c>
      <c r="C203" s="11">
        <f t="shared" ref="C203:D203" si="22">C201</f>
        <v>-3522128211.75</v>
      </c>
      <c r="D203" s="11">
        <f t="shared" si="22"/>
        <v>-3916876274.4299998</v>
      </c>
    </row>
    <row r="204" spans="1:4" x14ac:dyDescent="0.25">
      <c r="A204" s="7"/>
      <c r="B204" s="11"/>
      <c r="C204" s="11"/>
      <c r="D204" s="11"/>
    </row>
    <row r="205" spans="1:4" x14ac:dyDescent="0.25">
      <c r="A205" s="7" t="s">
        <v>172</v>
      </c>
      <c r="B205" s="11">
        <f>B191+B195+B203</f>
        <v>-3522122857.4000001</v>
      </c>
      <c r="C205" s="11">
        <f t="shared" ref="C205:D205" si="23">C191+C195+C203</f>
        <v>-3522128211.75</v>
      </c>
      <c r="D205" s="11">
        <f t="shared" si="23"/>
        <v>-3916876274.4299998</v>
      </c>
    </row>
    <row r="206" spans="1:4" x14ac:dyDescent="0.25">
      <c r="A206" s="7"/>
      <c r="B206" s="11"/>
      <c r="C206" s="11"/>
      <c r="D206" s="11"/>
    </row>
    <row r="207" spans="1:4" x14ac:dyDescent="0.25">
      <c r="A207" s="7" t="s">
        <v>173</v>
      </c>
      <c r="B207" s="11">
        <f>B187+B205</f>
        <v>-7248342008.7999992</v>
      </c>
      <c r="C207" s="11">
        <f t="shared" ref="C207:D207" si="24">C187+C205</f>
        <v>-7255820818.0599995</v>
      </c>
      <c r="D207" s="11">
        <f t="shared" si="24"/>
        <v>-7611278664.5599995</v>
      </c>
    </row>
    <row r="208" spans="1:4" x14ac:dyDescent="0.25">
      <c r="A208" s="7"/>
      <c r="B208" s="11"/>
      <c r="C208" s="11"/>
      <c r="D208" s="11"/>
    </row>
    <row r="209" spans="1:4" ht="15.75" thickBot="1" x14ac:dyDescent="0.3">
      <c r="A209" s="15" t="s">
        <v>174</v>
      </c>
      <c r="B209" s="16">
        <f>B141+B154+B169+B207</f>
        <v>-12460414536.239998</v>
      </c>
      <c r="C209" s="16">
        <f t="shared" ref="C209:D209" si="25">C141+C154+C169+C207</f>
        <v>-12418410660.419998</v>
      </c>
      <c r="D209" s="16">
        <f t="shared" si="25"/>
        <v>-12432450873.249989</v>
      </c>
    </row>
    <row r="210" spans="1:4" ht="15.75" thickTop="1" x14ac:dyDescent="0.25">
      <c r="A210" s="7"/>
      <c r="B210" s="11"/>
      <c r="C210" s="11"/>
      <c r="D210" s="11"/>
    </row>
    <row r="211" spans="1:4" x14ac:dyDescent="0.25">
      <c r="B211" s="18"/>
      <c r="C211" s="18"/>
      <c r="D211" s="18"/>
    </row>
  </sheetData>
  <pageMargins left="0.75" right="0.75" top="1" bottom="1" header="0.5" footer="0.5"/>
  <pageSetup scale="72" orientation="portrait" r:id="rId1"/>
  <headerFooter>
    <oddHeader>&amp;C&amp;"Arial,Bold"&amp;14Puget Sound Energy 
Balance Sheet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DB160E-77ED-43F2-89A8-7087851AA71A}"/>
</file>

<file path=customXml/itemProps2.xml><?xml version="1.0" encoding="utf-8"?>
<ds:datastoreItem xmlns:ds="http://schemas.openxmlformats.org/officeDocument/2006/customXml" ds:itemID="{11E8E391-A8EE-4A8F-9F74-EC19828EDBAF}"/>
</file>

<file path=customXml/itemProps3.xml><?xml version="1.0" encoding="utf-8"?>
<ds:datastoreItem xmlns:ds="http://schemas.openxmlformats.org/officeDocument/2006/customXml" ds:itemID="{1D9C1BC3-7DAE-4CB3-B26E-62652625751F}"/>
</file>

<file path=customXml/itemProps4.xml><?xml version="1.0" encoding="utf-8"?>
<ds:datastoreItem xmlns:ds="http://schemas.openxmlformats.org/officeDocument/2006/customXml" ds:itemID="{EB37EAF5-ED8D-4992-8C9A-D90D5B015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</vt:lpstr>
      <vt:lpstr>'BS - Summary for Comm Reports'!Print_Area</vt:lpstr>
      <vt:lpstr>'BS - Summary for Comm Reports'!Print_Titles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SFree</cp:lastModifiedBy>
  <cp:lastPrinted>2018-08-09T21:50:45Z</cp:lastPrinted>
  <dcterms:created xsi:type="dcterms:W3CDTF">2018-08-09T18:46:10Z</dcterms:created>
  <dcterms:modified xsi:type="dcterms:W3CDTF">2018-08-13T17:02:16Z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