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10848"/>
  </bookViews>
  <sheets>
    <sheet name="Elect. Customer Counts Pg 10a " sheetId="1" r:id="rId1"/>
  </sheets>
  <externalReferences>
    <externalReference r:id="rId2"/>
  </externalReferences>
  <definedNames>
    <definedName name="data">#REF!</definedName>
    <definedName name="data12">#REF!</definedName>
    <definedName name="MONTH">#REF!</definedName>
    <definedName name="_xlnm.Print_Area" localSheetId="0">'Elect. Customer Counts Pg 10a '!$A$1:$J$54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 calcMode="autoNoTable"/>
</workbook>
</file>

<file path=xl/calcChain.xml><?xml version="1.0" encoding="utf-8"?>
<calcChain xmlns="http://schemas.openxmlformats.org/spreadsheetml/2006/main">
  <c r="I53" i="1" l="1"/>
  <c r="J53" i="1" s="1"/>
  <c r="H53" i="1"/>
  <c r="F53" i="1"/>
  <c r="G53" i="1" s="1"/>
  <c r="E53" i="1"/>
  <c r="D53" i="1"/>
  <c r="I52" i="1"/>
  <c r="J52" i="1" s="1"/>
  <c r="G52" i="1"/>
  <c r="F52" i="1"/>
  <c r="I51" i="1"/>
  <c r="J51" i="1" s="1"/>
  <c r="G51" i="1"/>
  <c r="F51" i="1"/>
  <c r="I50" i="1"/>
  <c r="J50" i="1" s="1"/>
  <c r="G50" i="1"/>
  <c r="F50" i="1"/>
  <c r="I49" i="1"/>
  <c r="J49" i="1" s="1"/>
  <c r="G49" i="1"/>
  <c r="F49" i="1"/>
  <c r="I48" i="1"/>
  <c r="J48" i="1" s="1"/>
  <c r="G48" i="1"/>
  <c r="F48" i="1"/>
  <c r="I47" i="1"/>
  <c r="J47" i="1" s="1"/>
  <c r="G47" i="1"/>
  <c r="F47" i="1"/>
  <c r="I42" i="1"/>
  <c r="J42" i="1" s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J36" i="1" s="1"/>
  <c r="F36" i="1"/>
  <c r="F42" i="1" s="1"/>
  <c r="G42" i="1" s="1"/>
  <c r="I31" i="1"/>
  <c r="J31" i="1" s="1"/>
  <c r="H31" i="1"/>
  <c r="E31" i="1"/>
  <c r="D31" i="1"/>
  <c r="J30" i="1"/>
  <c r="I30" i="1"/>
  <c r="F30" i="1"/>
  <c r="G30" i="1" s="1"/>
  <c r="J29" i="1"/>
  <c r="I29" i="1"/>
  <c r="F29" i="1"/>
  <c r="G29" i="1" s="1"/>
  <c r="J28" i="1"/>
  <c r="I28" i="1"/>
  <c r="F28" i="1"/>
  <c r="G28" i="1" s="1"/>
  <c r="J27" i="1"/>
  <c r="I27" i="1"/>
  <c r="F27" i="1"/>
  <c r="G27" i="1" s="1"/>
  <c r="J26" i="1"/>
  <c r="I26" i="1"/>
  <c r="F26" i="1"/>
  <c r="G26" i="1" s="1"/>
  <c r="J25" i="1"/>
  <c r="I25" i="1"/>
  <c r="F25" i="1"/>
  <c r="F31" i="1" s="1"/>
  <c r="G31" i="1" s="1"/>
  <c r="H20" i="1"/>
  <c r="F20" i="1"/>
  <c r="G20" i="1" s="1"/>
  <c r="E20" i="1"/>
  <c r="D20" i="1"/>
  <c r="I19" i="1"/>
  <c r="J19" i="1" s="1"/>
  <c r="F19" i="1"/>
  <c r="G19" i="1" s="1"/>
  <c r="I18" i="1"/>
  <c r="J18" i="1" s="1"/>
  <c r="F18" i="1"/>
  <c r="G18" i="1" s="1"/>
  <c r="I17" i="1"/>
  <c r="J17" i="1" s="1"/>
  <c r="F17" i="1"/>
  <c r="G17" i="1" s="1"/>
  <c r="I16" i="1"/>
  <c r="J16" i="1" s="1"/>
  <c r="F16" i="1"/>
  <c r="G16" i="1" s="1"/>
  <c r="I15" i="1"/>
  <c r="J15" i="1" s="1"/>
  <c r="F15" i="1"/>
  <c r="G15" i="1" s="1"/>
  <c r="I14" i="1"/>
  <c r="I20" i="1" s="1"/>
  <c r="J20" i="1" s="1"/>
  <c r="F14" i="1"/>
  <c r="G14" i="1" s="1"/>
  <c r="J14" i="1" l="1"/>
  <c r="G36" i="1"/>
  <c r="G25" i="1"/>
</calcChain>
</file>

<file path=xl/sharedStrings.xml><?xml version="1.0" encoding="utf-8"?>
<sst xmlns="http://schemas.openxmlformats.org/spreadsheetml/2006/main" count="92" uniqueCount="36">
  <si>
    <t>PUGET SOUND ENERGY, INC.</t>
  </si>
  <si>
    <t>AVERAGE NUMBER OF CUSTOMERS</t>
  </si>
  <si>
    <t>10/31/2017</t>
  </si>
  <si>
    <t>ELECTRIC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</si>
  <si>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</si>
  <si>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</si>
  <si>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</si>
  <si>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</si>
  <si>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</si>
  <si>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</si>
  <si>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</si>
  <si>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</si>
  <si>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</si>
  <si>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</si>
  <si>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</si>
  <si>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</si>
  <si>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</si>
  <si>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</si>
  <si>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</si>
  <si>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</si>
  <si>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</si>
  <si>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</si>
  <si>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</si>
  <si>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</si>
  <si>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</si>
  <si>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</si>
  <si>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</t>
  </si>
  <si>
    <t>Industrial</t>
  </si>
  <si>
    <t>Outdoor Lighting</t>
  </si>
  <si>
    <t>Electric Sales for Resale</t>
  </si>
  <si>
    <t>Transportation - Electric</t>
  </si>
  <si>
    <t>Total Number of Customers</t>
  </si>
  <si>
    <t xml:space="preserve"> </t>
  </si>
  <si>
    <t>Quarter-to-Date</t>
  </si>
  <si>
    <t>Year-To-Date</t>
  </si>
  <si>
    <t>Twelve Months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</si>
</sst>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b/>
      <sz val="10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4" applyNumberFormat="0" applyAlignment="0" applyProtection="0"/>
    <xf numFmtId="0" fontId="24" fillId="21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4" applyNumberFormat="0" applyAlignment="0" applyProtection="0"/>
    <xf numFmtId="0" fontId="31" fillId="0" borderId="9" applyNumberFormat="0" applyFill="0" applyAlignment="0" applyProtection="0"/>
    <xf numFmtId="0" fontId="32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10" applyNumberFormat="0" applyFont="0" applyAlignment="0" applyProtection="0"/>
    <xf numFmtId="0" fontId="33" fillId="20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left"/>
    </xf>
    <xf numFmtId="164" fontId="6" fillId="0" borderId="0" xfId="0" quotePrefix="1" applyNumberFormat="1" applyFont="1" applyFill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14" fontId="8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ont="1"/>
    <xf numFmtId="0" fontId="10" fillId="0" borderId="0" xfId="0" applyFont="1"/>
    <xf numFmtId="0" fontId="11" fillId="0" borderId="0" xfId="0" applyNumberFormat="1" applyFont="1" applyFill="1" applyAlignment="1">
      <alignment horizontal="center"/>
    </xf>
    <xf numFmtId="0" fontId="11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13" fillId="0" borderId="0" xfId="0" applyFont="1"/>
    <xf numFmtId="37" fontId="9" fillId="0" borderId="0" xfId="0" applyNumberFormat="1" applyFont="1" applyFill="1" applyAlignment="1">
      <alignment horizontal="center"/>
    </xf>
    <xf numFmtId="37" fontId="14" fillId="0" borderId="0" xfId="0" applyNumberFormat="1" applyFont="1" applyAlignment="1">
      <alignment horizontal="center"/>
    </xf>
    <xf numFmtId="0" fontId="3" fillId="0" borderId="2" xfId="0" applyFont="1" applyBorder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41" fontId="15" fillId="0" borderId="0" xfId="1" applyNumberFormat="1" applyFont="1" applyFill="1"/>
    <xf numFmtId="166" fontId="16" fillId="0" borderId="0" xfId="0" applyNumberFormat="1" applyFont="1" applyFill="1" applyProtection="1">
      <protection locked="0"/>
    </xf>
    <xf numFmtId="0" fontId="17" fillId="0" borderId="0" xfId="0" applyFont="1" applyFill="1" applyAlignment="1">
      <alignment horizontal="center"/>
    </xf>
    <xf numFmtId="41" fontId="15" fillId="0" borderId="1" xfId="1" applyNumberFormat="1" applyFont="1" applyFill="1" applyBorder="1"/>
    <xf numFmtId="166" fontId="16" fillId="0" borderId="1" xfId="0" applyNumberFormat="1" applyFont="1" applyFill="1" applyBorder="1" applyProtection="1">
      <protection locked="0"/>
    </xf>
    <xf numFmtId="0" fontId="18" fillId="0" borderId="0" xfId="0" applyFont="1"/>
    <xf numFmtId="37" fontId="15" fillId="0" borderId="0" xfId="0" applyNumberFormat="1" applyFont="1" applyFill="1"/>
    <xf numFmtId="37" fontId="2" fillId="0" borderId="0" xfId="0" applyNumberFormat="1" applyFont="1"/>
    <xf numFmtId="0" fontId="15" fillId="0" borderId="1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1" fontId="15" fillId="0" borderId="1" xfId="1" applyNumberFormat="1" applyFont="1" applyBorder="1"/>
    <xf numFmtId="0" fontId="15" fillId="0" borderId="1" xfId="0" applyFont="1" applyFill="1" applyBorder="1" applyAlignment="1">
      <alignment horizontal="center"/>
    </xf>
    <xf numFmtId="37" fontId="15" fillId="0" borderId="1" xfId="0" applyNumberFormat="1" applyFont="1" applyFill="1" applyBorder="1"/>
    <xf numFmtId="0" fontId="11" fillId="0" borderId="3" xfId="0" applyFont="1" applyFill="1" applyBorder="1" applyAlignment="1">
      <alignment horizontal="center"/>
    </xf>
    <xf numFmtId="41" fontId="15" fillId="0" borderId="0" xfId="1" applyNumberFormat="1" applyFont="1"/>
    <xf numFmtId="0" fontId="3" fillId="0" borderId="0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37" fontId="15" fillId="0" borderId="0" xfId="0" applyNumberFormat="1" applyFont="1"/>
    <xf numFmtId="166" fontId="16" fillId="0" borderId="0" xfId="0" applyNumberFormat="1" applyFont="1" applyProtection="1">
      <protection locked="0"/>
    </xf>
    <xf numFmtId="0" fontId="19" fillId="0" borderId="0" xfId="0" applyFont="1"/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peder\AppData\Local\Microsoft\Windows\Temporary%20Internet%20Files\Content.Outlook\RIGPJLOT\10.2017%20Electric%20and%20Gas%20Customer%20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. Customer Counts Pg 10a "/>
      <sheetName val="Gas Customer Counts Pg 10b"/>
      <sheetName val="Distribution Lis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topLeftCell="A2" zoomScale="70" zoomScaleNormal="70" zoomScaleSheetLayoutView="70" workbookViewId="0">
      <selection activeCell="H47" sqref="H47"/>
    </sheetView>
  </sheetViews>
  <sheetFormatPr defaultColWidth="8.88671875" defaultRowHeight="14.4" x14ac:dyDescent="0.3"/>
  <cols>
    <col min="1" max="1" width="3.5546875" style="1" customWidth="1"/>
    <col min="2" max="2" width="41.109375" style="5" customWidth="1"/>
    <col min="3" max="3" width="1.109375" style="5" customWidth="1"/>
    <col min="4" max="4" width="15.5546875" style="5" bestFit="1" customWidth="1"/>
    <col min="5" max="5" width="15.5546875" style="4" customWidth="1"/>
    <col min="6" max="7" width="15.5546875" style="5" customWidth="1"/>
    <col min="8" max="8" width="15.5546875" style="4" bestFit="1" customWidth="1"/>
    <col min="9" max="9" width="15.5546875" style="5" bestFit="1" customWidth="1"/>
    <col min="10" max="10" width="13.6640625" style="5" customWidth="1"/>
    <col min="11" max="11" width="12.44140625" style="5" customWidth="1"/>
    <col min="12" max="16384" width="8.88671875" style="5"/>
  </cols>
  <sheetData>
    <row r="1" spans="1:14" x14ac:dyDescent="0.3">
      <c r="B1" s="2"/>
      <c r="C1" s="2"/>
      <c r="D1" s="3"/>
      <c r="E1" s="3"/>
      <c r="F1" s="3"/>
      <c r="G1" s="3"/>
      <c r="I1" s="4"/>
      <c r="J1" s="4"/>
    </row>
    <row r="2" spans="1:14" ht="21" x14ac:dyDescent="0.4">
      <c r="B2" s="6" t="s">
        <v>0</v>
      </c>
      <c r="C2" s="6"/>
      <c r="D2" s="6"/>
      <c r="E2" s="6"/>
      <c r="F2" s="6"/>
      <c r="G2" s="6"/>
      <c r="H2" s="6"/>
      <c r="I2" s="6"/>
      <c r="J2" s="6"/>
      <c r="K2" s="7"/>
      <c r="L2" s="8"/>
      <c r="M2" s="8"/>
      <c r="N2" s="8"/>
    </row>
    <row r="3" spans="1:14" ht="21" x14ac:dyDescent="0.4">
      <c r="B3" s="6" t="s">
        <v>1</v>
      </c>
      <c r="C3" s="6"/>
      <c r="D3" s="6"/>
      <c r="E3" s="6"/>
      <c r="F3" s="6"/>
      <c r="G3" s="6"/>
      <c r="H3" s="6"/>
      <c r="I3" s="6"/>
      <c r="J3" s="6"/>
      <c r="K3" s="7"/>
    </row>
    <row r="4" spans="1:14" ht="21" x14ac:dyDescent="0.4">
      <c r="B4" s="9" t="s">
        <v>2</v>
      </c>
      <c r="C4" s="9"/>
      <c r="D4" s="9"/>
      <c r="E4" s="9"/>
      <c r="F4" s="9"/>
      <c r="G4" s="9"/>
      <c r="H4" s="9"/>
      <c r="I4" s="9"/>
      <c r="J4" s="9"/>
      <c r="K4" s="10"/>
    </row>
    <row r="5" spans="1:14" ht="15.6" x14ac:dyDescent="0.3">
      <c r="B5" s="11"/>
      <c r="C5" s="11"/>
      <c r="D5" s="12"/>
      <c r="E5" s="12"/>
      <c r="F5" s="12"/>
      <c r="G5" s="12"/>
      <c r="H5" s="12"/>
      <c r="I5" s="12"/>
      <c r="J5" s="12"/>
      <c r="K5" s="13"/>
    </row>
    <row r="6" spans="1:14" ht="17.399999999999999" x14ac:dyDescent="0.3"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5"/>
    </row>
    <row r="7" spans="1:14" ht="17.399999999999999" x14ac:dyDescent="0.3">
      <c r="B7" s="16"/>
      <c r="C7" s="16"/>
      <c r="D7" s="16"/>
      <c r="E7" s="16"/>
      <c r="F7" s="16"/>
      <c r="G7" s="16"/>
      <c r="H7" s="16"/>
      <c r="I7" s="16"/>
      <c r="J7" s="16"/>
      <c r="K7" s="15"/>
    </row>
    <row r="8" spans="1:14" s="1" customFormat="1" ht="17.399999999999999" x14ac:dyDescent="0.3">
      <c r="B8" s="16"/>
      <c r="C8" s="16"/>
      <c r="D8" s="17" t="s">
        <v>4</v>
      </c>
      <c r="E8" s="17" t="s">
        <v>5</v>
      </c>
      <c r="F8" s="17" t="s">
        <v>6</v>
      </c>
      <c r="G8" s="17" t="s">
        <v>7</v>
      </c>
      <c r="H8" s="17" t="s">
        <v>8</v>
      </c>
      <c r="I8" s="17" t="s">
        <v>9</v>
      </c>
      <c r="J8" s="17" t="s">
        <v>10</v>
      </c>
      <c r="K8" s="15"/>
    </row>
    <row r="9" spans="1:14" s="1" customFormat="1" ht="13.8" x14ac:dyDescent="0.25">
      <c r="B9" s="18"/>
      <c r="C9" s="18"/>
      <c r="D9" s="19" t="s">
        <v>4</v>
      </c>
      <c r="E9" s="19" t="s">
        <v>5</v>
      </c>
      <c r="F9" s="19" t="s">
        <v>11</v>
      </c>
      <c r="G9" s="19" t="s">
        <v>12</v>
      </c>
      <c r="H9" s="19"/>
      <c r="I9" s="19" t="s">
        <v>13</v>
      </c>
      <c r="J9" s="19" t="s">
        <v>14</v>
      </c>
      <c r="K9" s="20"/>
    </row>
    <row r="10" spans="1:14" s="1" customFormat="1" ht="13.8" x14ac:dyDescent="0.25">
      <c r="B10" s="18"/>
      <c r="C10" s="18"/>
      <c r="D10" s="19"/>
      <c r="E10" s="19"/>
      <c r="F10" s="19"/>
      <c r="G10" s="19"/>
      <c r="H10" s="19"/>
      <c r="I10" s="19"/>
      <c r="J10" s="19"/>
      <c r="K10" s="20"/>
    </row>
    <row r="11" spans="1:14" s="24" customFormat="1" ht="17.399999999999999" x14ac:dyDescent="0.3">
      <c r="A11" s="21"/>
      <c r="B11" s="22" t="s">
        <v>15</v>
      </c>
      <c r="C11" s="22"/>
      <c r="D11" s="22"/>
      <c r="E11" s="22"/>
      <c r="F11" s="22"/>
      <c r="G11" s="22"/>
      <c r="H11" s="22"/>
      <c r="I11" s="22"/>
      <c r="J11" s="22"/>
      <c r="K11" s="23"/>
    </row>
    <row r="12" spans="1:14" s="24" customFormat="1" ht="17.399999999999999" x14ac:dyDescent="0.3">
      <c r="A12" s="21"/>
      <c r="B12" s="25"/>
      <c r="C12" s="25" t="s">
        <v>16</v>
      </c>
      <c r="D12" s="25"/>
      <c r="E12" s="25"/>
      <c r="F12" s="26" t="s">
        <v>17</v>
      </c>
      <c r="G12" s="25"/>
      <c r="H12" s="27" t="s">
        <v>18</v>
      </c>
      <c r="I12" s="27"/>
      <c r="J12" s="27"/>
      <c r="K12" s="28"/>
    </row>
    <row r="13" spans="1:14" s="24" customFormat="1" ht="17.399999999999999" x14ac:dyDescent="0.3">
      <c r="A13" s="21"/>
      <c r="B13" s="26" t="s">
        <v>19</v>
      </c>
      <c r="C13" s="29"/>
      <c r="D13" s="29" t="s">
        <v>20</v>
      </c>
      <c r="E13" s="29" t="s">
        <v>21</v>
      </c>
      <c r="F13" s="29" t="s">
        <v>22</v>
      </c>
      <c r="G13" s="29" t="s">
        <v>23</v>
      </c>
      <c r="H13" s="29" t="s">
        <v>24</v>
      </c>
      <c r="I13" s="29" t="s">
        <v>22</v>
      </c>
      <c r="J13" s="29" t="s">
        <v>23</v>
      </c>
      <c r="K13" s="30"/>
    </row>
    <row r="14" spans="1:14" ht="17.399999999999999" x14ac:dyDescent="0.3">
      <c r="A14" s="31">
        <v>1</v>
      </c>
      <c r="B14" s="32" t="s">
        <v>25</v>
      </c>
      <c r="C14" s="33"/>
      <c r="D14" s="34">
        <v>1001371</v>
      </c>
      <c r="E14" s="34">
        <v>996734</v>
      </c>
      <c r="F14" s="34">
        <f>D14-E14</f>
        <v>4637</v>
      </c>
      <c r="G14" s="35">
        <f>F14/E14</f>
        <v>4.652194065818965E-3</v>
      </c>
      <c r="H14" s="34">
        <v>989460</v>
      </c>
      <c r="I14" s="34">
        <f t="shared" ref="I14:I19" si="0">+D14-H14</f>
        <v>11911</v>
      </c>
      <c r="J14" s="35">
        <f>+I14/H14</f>
        <v>1.2037879247266186E-2</v>
      </c>
      <c r="K14" s="30"/>
    </row>
    <row r="15" spans="1:14" ht="17.399999999999999" x14ac:dyDescent="0.3">
      <c r="A15" s="31">
        <v>2</v>
      </c>
      <c r="B15" s="32" t="s">
        <v>26</v>
      </c>
      <c r="C15" s="33"/>
      <c r="D15" s="34">
        <v>127446</v>
      </c>
      <c r="E15" s="34">
        <v>127781</v>
      </c>
      <c r="F15" s="34">
        <f t="shared" ref="F15:F19" si="1">D15-E15</f>
        <v>-335</v>
      </c>
      <c r="G15" s="35">
        <f t="shared" ref="G15:G20" si="2">F15/E15</f>
        <v>-2.6216730186803985E-3</v>
      </c>
      <c r="H15" s="34">
        <v>125921</v>
      </c>
      <c r="I15" s="34">
        <f t="shared" si="0"/>
        <v>1525</v>
      </c>
      <c r="J15" s="35">
        <f t="shared" ref="J15:J18" si="3">+I15/H15</f>
        <v>1.2110767862389911E-2</v>
      </c>
      <c r="K15" s="30"/>
    </row>
    <row r="16" spans="1:14" ht="17.399999999999999" x14ac:dyDescent="0.3">
      <c r="A16" s="31">
        <v>3</v>
      </c>
      <c r="B16" s="32" t="s">
        <v>27</v>
      </c>
      <c r="C16" s="33"/>
      <c r="D16" s="34">
        <v>3389</v>
      </c>
      <c r="E16" s="34">
        <v>3374</v>
      </c>
      <c r="F16" s="34">
        <f t="shared" si="1"/>
        <v>15</v>
      </c>
      <c r="G16" s="35">
        <f t="shared" si="2"/>
        <v>4.4457617071724954E-3</v>
      </c>
      <c r="H16" s="34">
        <v>3427</v>
      </c>
      <c r="I16" s="34">
        <f t="shared" si="0"/>
        <v>-38</v>
      </c>
      <c r="J16" s="35">
        <f t="shared" si="3"/>
        <v>-1.1088415523781734E-2</v>
      </c>
      <c r="K16" s="30"/>
    </row>
    <row r="17" spans="1:11" ht="17.399999999999999" x14ac:dyDescent="0.3">
      <c r="A17" s="31">
        <v>4</v>
      </c>
      <c r="B17" s="32" t="s">
        <v>28</v>
      </c>
      <c r="C17" s="33"/>
      <c r="D17" s="34">
        <v>6778</v>
      </c>
      <c r="E17" s="34">
        <v>6108</v>
      </c>
      <c r="F17" s="34">
        <f t="shared" si="1"/>
        <v>670</v>
      </c>
      <c r="G17" s="35">
        <f t="shared" si="2"/>
        <v>0.10969220694171579</v>
      </c>
      <c r="H17" s="34">
        <v>6502</v>
      </c>
      <c r="I17" s="34">
        <f t="shared" si="0"/>
        <v>276</v>
      </c>
      <c r="J17" s="35">
        <f t="shared" si="3"/>
        <v>4.2448477391571822E-2</v>
      </c>
      <c r="K17" s="30"/>
    </row>
    <row r="18" spans="1:11" ht="17.399999999999999" x14ac:dyDescent="0.3">
      <c r="A18" s="31">
        <v>5</v>
      </c>
      <c r="B18" s="32" t="s">
        <v>29</v>
      </c>
      <c r="C18" s="36"/>
      <c r="D18" s="34">
        <v>8</v>
      </c>
      <c r="E18" s="34">
        <v>8</v>
      </c>
      <c r="F18" s="34">
        <f t="shared" si="1"/>
        <v>0</v>
      </c>
      <c r="G18" s="35">
        <f t="shared" si="2"/>
        <v>0</v>
      </c>
      <c r="H18" s="34">
        <v>8</v>
      </c>
      <c r="I18" s="34">
        <f t="shared" si="0"/>
        <v>0</v>
      </c>
      <c r="J18" s="35">
        <f t="shared" si="3"/>
        <v>0</v>
      </c>
      <c r="K18" s="30"/>
    </row>
    <row r="19" spans="1:11" ht="17.399999999999999" x14ac:dyDescent="0.3">
      <c r="A19" s="31">
        <v>6</v>
      </c>
      <c r="B19" s="32" t="s">
        <v>30</v>
      </c>
      <c r="C19" s="36"/>
      <c r="D19" s="37">
        <v>16</v>
      </c>
      <c r="E19" s="37">
        <v>16</v>
      </c>
      <c r="F19" s="37">
        <f t="shared" si="1"/>
        <v>0</v>
      </c>
      <c r="G19" s="38">
        <f t="shared" si="2"/>
        <v>0</v>
      </c>
      <c r="H19" s="37">
        <v>16</v>
      </c>
      <c r="I19" s="37">
        <f t="shared" si="0"/>
        <v>0</v>
      </c>
      <c r="J19" s="38">
        <f>+I19/H19</f>
        <v>0</v>
      </c>
      <c r="K19" s="39"/>
    </row>
    <row r="20" spans="1:11" ht="17.399999999999999" x14ac:dyDescent="0.3">
      <c r="A20" s="31">
        <v>7</v>
      </c>
      <c r="B20" s="32" t="s">
        <v>31</v>
      </c>
      <c r="C20" s="33"/>
      <c r="D20" s="40">
        <f>SUM(D14:D19)</f>
        <v>1139008</v>
      </c>
      <c r="E20" s="40">
        <f>SUM(E14:E19)</f>
        <v>1134021</v>
      </c>
      <c r="F20" s="40">
        <f>SUM(F14:F19)</f>
        <v>4987</v>
      </c>
      <c r="G20" s="35">
        <f t="shared" si="2"/>
        <v>4.3976257935258696E-3</v>
      </c>
      <c r="H20" s="40">
        <f>SUM(H14:H19)</f>
        <v>1125334</v>
      </c>
      <c r="I20" s="40">
        <f>SUM(I14:I19)</f>
        <v>13674</v>
      </c>
      <c r="J20" s="35">
        <f>+I20/H20</f>
        <v>1.2151059152216141E-2</v>
      </c>
      <c r="K20" s="41"/>
    </row>
    <row r="21" spans="1:11" ht="17.399999999999999" x14ac:dyDescent="0.3">
      <c r="A21" s="31">
        <v>8</v>
      </c>
      <c r="B21" s="42"/>
      <c r="C21" s="42"/>
      <c r="D21" s="42" t="s">
        <v>32</v>
      </c>
      <c r="E21" s="42"/>
      <c r="F21" s="42"/>
      <c r="G21" s="42"/>
      <c r="H21" s="42"/>
      <c r="I21" s="42"/>
      <c r="J21" s="42"/>
      <c r="K21" s="39"/>
    </row>
    <row r="22" spans="1:11" ht="17.399999999999999" hidden="1" x14ac:dyDescent="0.3">
      <c r="A22" s="31">
        <v>9</v>
      </c>
      <c r="B22" s="43" t="s">
        <v>33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1:11" s="24" customFormat="1" ht="17.399999999999999" hidden="1" x14ac:dyDescent="0.3">
      <c r="A23" s="31">
        <v>10</v>
      </c>
      <c r="B23" s="25"/>
      <c r="C23" s="25"/>
      <c r="D23" s="25"/>
      <c r="E23" s="25"/>
      <c r="F23" s="26" t="s">
        <v>17</v>
      </c>
      <c r="G23" s="25"/>
      <c r="H23" s="27" t="s">
        <v>18</v>
      </c>
      <c r="I23" s="27"/>
      <c r="J23" s="27"/>
      <c r="K23" s="39"/>
    </row>
    <row r="24" spans="1:11" s="24" customFormat="1" ht="17.399999999999999" hidden="1" x14ac:dyDescent="0.3">
      <c r="A24" s="31">
        <v>11</v>
      </c>
      <c r="B24" s="26" t="s">
        <v>19</v>
      </c>
      <c r="C24" s="29"/>
      <c r="D24" s="29" t="s">
        <v>20</v>
      </c>
      <c r="E24" s="29" t="s">
        <v>21</v>
      </c>
      <c r="F24" s="29" t="s">
        <v>22</v>
      </c>
      <c r="G24" s="29" t="s">
        <v>23</v>
      </c>
      <c r="H24" s="29" t="s">
        <v>24</v>
      </c>
      <c r="I24" s="29" t="s">
        <v>22</v>
      </c>
      <c r="J24" s="29" t="s">
        <v>23</v>
      </c>
      <c r="K24" s="39"/>
    </row>
    <row r="25" spans="1:11" ht="17.399999999999999" hidden="1" x14ac:dyDescent="0.3">
      <c r="A25" s="31">
        <v>12</v>
      </c>
      <c r="B25" s="32" t="s">
        <v>25</v>
      </c>
      <c r="C25" s="33"/>
      <c r="D25" s="34">
        <v>998578</v>
      </c>
      <c r="E25" s="34">
        <v>994242</v>
      </c>
      <c r="F25" s="34">
        <f>D25-E25</f>
        <v>4336</v>
      </c>
      <c r="G25" s="35">
        <f>F25/E25</f>
        <v>4.3611112787430026E-3</v>
      </c>
      <c r="H25" s="34">
        <v>986490</v>
      </c>
      <c r="I25" s="34">
        <f t="shared" ref="I25:I30" si="4">+D25-H25</f>
        <v>12088</v>
      </c>
      <c r="J25" s="35">
        <f t="shared" ref="J25:J30" si="5">+I25/H25</f>
        <v>1.2253545398331457E-2</v>
      </c>
      <c r="K25" s="39"/>
    </row>
    <row r="26" spans="1:11" ht="17.399999999999999" hidden="1" x14ac:dyDescent="0.3">
      <c r="A26" s="31">
        <v>13</v>
      </c>
      <c r="B26" s="32" t="s">
        <v>26</v>
      </c>
      <c r="C26" s="33"/>
      <c r="D26" s="34">
        <v>127188</v>
      </c>
      <c r="E26" s="34">
        <v>127503</v>
      </c>
      <c r="F26" s="34">
        <f t="shared" ref="F26:F30" si="6">D26-E26</f>
        <v>-315</v>
      </c>
      <c r="G26" s="35">
        <f t="shared" ref="G26:G31" si="7">F26/E26</f>
        <v>-2.4705301051739961E-3</v>
      </c>
      <c r="H26" s="34">
        <v>125663</v>
      </c>
      <c r="I26" s="34">
        <f t="shared" si="4"/>
        <v>1525</v>
      </c>
      <c r="J26" s="35">
        <f t="shared" si="5"/>
        <v>1.2135632604664857E-2</v>
      </c>
      <c r="K26" s="39"/>
    </row>
    <row r="27" spans="1:11" ht="17.399999999999999" hidden="1" x14ac:dyDescent="0.3">
      <c r="A27" s="31">
        <v>14</v>
      </c>
      <c r="B27" s="32" t="s">
        <v>27</v>
      </c>
      <c r="C27" s="33"/>
      <c r="D27" s="34">
        <v>3392</v>
      </c>
      <c r="E27" s="34">
        <v>3378</v>
      </c>
      <c r="F27" s="34">
        <f t="shared" si="6"/>
        <v>14</v>
      </c>
      <c r="G27" s="35">
        <f t="shared" si="7"/>
        <v>4.1444641799881585E-3</v>
      </c>
      <c r="H27" s="34">
        <v>3436</v>
      </c>
      <c r="I27" s="34">
        <f t="shared" si="4"/>
        <v>-44</v>
      </c>
      <c r="J27" s="35">
        <f t="shared" si="5"/>
        <v>-1.2805587892898719E-2</v>
      </c>
    </row>
    <row r="28" spans="1:11" ht="17.399999999999999" hidden="1" x14ac:dyDescent="0.3">
      <c r="A28" s="31">
        <v>15</v>
      </c>
      <c r="B28" s="32" t="s">
        <v>28</v>
      </c>
      <c r="C28" s="33"/>
      <c r="D28" s="34">
        <v>6752</v>
      </c>
      <c r="E28" s="34">
        <v>6116</v>
      </c>
      <c r="F28" s="34">
        <f t="shared" si="6"/>
        <v>636</v>
      </c>
      <c r="G28" s="35">
        <f t="shared" si="7"/>
        <v>0.1039895356442119</v>
      </c>
      <c r="H28" s="34">
        <v>6493</v>
      </c>
      <c r="I28" s="34">
        <f t="shared" si="4"/>
        <v>259</v>
      </c>
      <c r="J28" s="35">
        <f t="shared" si="5"/>
        <v>3.9889111350685354E-2</v>
      </c>
    </row>
    <row r="29" spans="1:11" ht="17.399999999999999" hidden="1" x14ac:dyDescent="0.3">
      <c r="A29" s="31">
        <v>16</v>
      </c>
      <c r="B29" s="32" t="s">
        <v>29</v>
      </c>
      <c r="C29" s="36"/>
      <c r="D29" s="34">
        <v>8</v>
      </c>
      <c r="E29" s="34">
        <v>8</v>
      </c>
      <c r="F29" s="34">
        <f t="shared" si="6"/>
        <v>0</v>
      </c>
      <c r="G29" s="35">
        <f t="shared" si="7"/>
        <v>0</v>
      </c>
      <c r="H29" s="34">
        <v>8</v>
      </c>
      <c r="I29" s="34">
        <f t="shared" si="4"/>
        <v>0</v>
      </c>
      <c r="J29" s="35">
        <f t="shared" si="5"/>
        <v>0</v>
      </c>
      <c r="K29" s="41"/>
    </row>
    <row r="30" spans="1:11" ht="17.399999999999999" hidden="1" x14ac:dyDescent="0.3">
      <c r="A30" s="31">
        <v>17</v>
      </c>
      <c r="B30" s="32" t="s">
        <v>30</v>
      </c>
      <c r="C30" s="36"/>
      <c r="D30" s="37">
        <v>16</v>
      </c>
      <c r="E30" s="37">
        <v>16</v>
      </c>
      <c r="F30" s="37">
        <f t="shared" si="6"/>
        <v>0</v>
      </c>
      <c r="G30" s="38">
        <f t="shared" si="7"/>
        <v>0</v>
      </c>
      <c r="H30" s="45">
        <v>16</v>
      </c>
      <c r="I30" s="37">
        <f t="shared" si="4"/>
        <v>0</v>
      </c>
      <c r="J30" s="38">
        <f t="shared" si="5"/>
        <v>0</v>
      </c>
      <c r="K30" s="39"/>
    </row>
    <row r="31" spans="1:11" ht="17.399999999999999" hidden="1" x14ac:dyDescent="0.3">
      <c r="A31" s="31">
        <v>18</v>
      </c>
      <c r="B31" s="32" t="s">
        <v>31</v>
      </c>
      <c r="C31" s="33"/>
      <c r="D31" s="34">
        <f>SUM(D25:D30)</f>
        <v>1135934</v>
      </c>
      <c r="E31" s="34">
        <f>SUM(E25:E30)</f>
        <v>1131263</v>
      </c>
      <c r="F31" s="40">
        <f>SUM(F25:F30)</f>
        <v>4671</v>
      </c>
      <c r="G31" s="35">
        <f t="shared" si="7"/>
        <v>4.1290133240457789E-3</v>
      </c>
      <c r="H31" s="40">
        <f>SUM(H25:H30)</f>
        <v>1122106</v>
      </c>
      <c r="I31" s="40">
        <f>SUM(I25:I30)</f>
        <v>13828</v>
      </c>
      <c r="J31" s="35">
        <f>+I31/H31</f>
        <v>1.2323256448143045E-2</v>
      </c>
      <c r="K31" s="41"/>
    </row>
    <row r="32" spans="1:11" ht="17.399999999999999" hidden="1" x14ac:dyDescent="0.3">
      <c r="A32" s="31">
        <v>19</v>
      </c>
      <c r="B32" s="42"/>
      <c r="C32" s="46"/>
      <c r="D32" s="37"/>
      <c r="E32" s="37"/>
      <c r="F32" s="47"/>
      <c r="G32" s="38"/>
      <c r="H32" s="47"/>
      <c r="I32" s="47"/>
      <c r="J32" s="38"/>
      <c r="K32" s="41"/>
    </row>
    <row r="33" spans="1:11" ht="17.399999999999999" x14ac:dyDescent="0.3">
      <c r="A33" s="31">
        <v>9</v>
      </c>
      <c r="B33" s="48" t="s">
        <v>34</v>
      </c>
      <c r="C33" s="43"/>
      <c r="D33" s="43"/>
      <c r="E33" s="43"/>
      <c r="F33" s="43"/>
      <c r="G33" s="43"/>
      <c r="H33" s="43"/>
      <c r="I33" s="43"/>
      <c r="J33" s="43"/>
      <c r="K33" s="44"/>
    </row>
    <row r="34" spans="1:11" s="24" customFormat="1" ht="17.399999999999999" x14ac:dyDescent="0.3">
      <c r="A34" s="31">
        <v>10</v>
      </c>
      <c r="B34" s="25"/>
      <c r="C34" s="25"/>
      <c r="D34" s="25"/>
      <c r="E34" s="25"/>
      <c r="F34" s="26" t="s">
        <v>17</v>
      </c>
      <c r="G34" s="25"/>
      <c r="H34" s="27" t="s">
        <v>18</v>
      </c>
      <c r="I34" s="27"/>
      <c r="J34" s="27"/>
      <c r="K34" s="39"/>
    </row>
    <row r="35" spans="1:11" s="24" customFormat="1" ht="17.399999999999999" x14ac:dyDescent="0.3">
      <c r="A35" s="31">
        <v>11</v>
      </c>
      <c r="B35" s="26" t="s">
        <v>19</v>
      </c>
      <c r="C35" s="29"/>
      <c r="D35" s="29" t="s">
        <v>20</v>
      </c>
      <c r="E35" s="29" t="s">
        <v>21</v>
      </c>
      <c r="F35" s="29" t="s">
        <v>22</v>
      </c>
      <c r="G35" s="29" t="s">
        <v>23</v>
      </c>
      <c r="H35" s="29" t="s">
        <v>24</v>
      </c>
      <c r="I35" s="29" t="s">
        <v>22</v>
      </c>
      <c r="J35" s="29" t="s">
        <v>23</v>
      </c>
      <c r="K35" s="39"/>
    </row>
    <row r="36" spans="1:11" ht="17.399999999999999" x14ac:dyDescent="0.3">
      <c r="A36" s="31">
        <v>12</v>
      </c>
      <c r="B36" s="32" t="s">
        <v>25</v>
      </c>
      <c r="C36" s="33"/>
      <c r="D36" s="49">
        <v>997027</v>
      </c>
      <c r="E36" s="49">
        <v>992492</v>
      </c>
      <c r="F36" s="34">
        <f>D36-E36</f>
        <v>4535</v>
      </c>
      <c r="G36" s="35">
        <f>F36/E36</f>
        <v>4.5693063520915031E-3</v>
      </c>
      <c r="H36" s="34">
        <v>983270</v>
      </c>
      <c r="I36" s="34">
        <f t="shared" ref="I36:I41" si="8">+D36-H36</f>
        <v>13757</v>
      </c>
      <c r="J36" s="35">
        <f t="shared" ref="J36:J41" si="9">+I36/H36</f>
        <v>1.3991070611327509E-2</v>
      </c>
      <c r="K36" s="39"/>
    </row>
    <row r="37" spans="1:11" ht="17.399999999999999" x14ac:dyDescent="0.3">
      <c r="A37" s="31">
        <v>13</v>
      </c>
      <c r="B37" s="32" t="s">
        <v>26</v>
      </c>
      <c r="C37" s="33"/>
      <c r="D37" s="49">
        <v>126634</v>
      </c>
      <c r="E37" s="49">
        <v>126904</v>
      </c>
      <c r="F37" s="34">
        <f t="shared" ref="F37:F41" si="10">D37-E37</f>
        <v>-270</v>
      </c>
      <c r="G37" s="35">
        <f t="shared" ref="G37:G42" si="11">F37/E37</f>
        <v>-2.1275925108743617E-3</v>
      </c>
      <c r="H37" s="34">
        <v>124923</v>
      </c>
      <c r="I37" s="34">
        <f t="shared" si="8"/>
        <v>1711</v>
      </c>
      <c r="J37" s="35">
        <f t="shared" si="9"/>
        <v>1.3696437005195201E-2</v>
      </c>
      <c r="K37" s="39"/>
    </row>
    <row r="38" spans="1:11" ht="17.399999999999999" x14ac:dyDescent="0.3">
      <c r="A38" s="31">
        <v>14</v>
      </c>
      <c r="B38" s="32" t="s">
        <v>27</v>
      </c>
      <c r="C38" s="33"/>
      <c r="D38" s="49">
        <v>3403</v>
      </c>
      <c r="E38" s="49">
        <v>3381</v>
      </c>
      <c r="F38" s="34">
        <f t="shared" si="10"/>
        <v>22</v>
      </c>
      <c r="G38" s="35">
        <f t="shared" si="11"/>
        <v>6.5069506063294884E-3</v>
      </c>
      <c r="H38" s="34">
        <v>3426</v>
      </c>
      <c r="I38" s="34">
        <f t="shared" si="8"/>
        <v>-23</v>
      </c>
      <c r="J38" s="35">
        <f t="shared" si="9"/>
        <v>-6.7133683596030357E-3</v>
      </c>
    </row>
    <row r="39" spans="1:11" ht="17.399999999999999" x14ac:dyDescent="0.3">
      <c r="A39" s="31">
        <v>15</v>
      </c>
      <c r="B39" s="32" t="s">
        <v>28</v>
      </c>
      <c r="C39" s="33"/>
      <c r="D39" s="49">
        <v>6694</v>
      </c>
      <c r="E39" s="49">
        <v>6131</v>
      </c>
      <c r="F39" s="34">
        <f t="shared" si="10"/>
        <v>563</v>
      </c>
      <c r="G39" s="35">
        <f t="shared" si="11"/>
        <v>9.1828412983200131E-2</v>
      </c>
      <c r="H39" s="34">
        <v>6448</v>
      </c>
      <c r="I39" s="34">
        <f t="shared" si="8"/>
        <v>246</v>
      </c>
      <c r="J39" s="35">
        <f t="shared" si="9"/>
        <v>3.8151364764267989E-2</v>
      </c>
    </row>
    <row r="40" spans="1:11" ht="17.399999999999999" x14ac:dyDescent="0.3">
      <c r="A40" s="31">
        <v>16</v>
      </c>
      <c r="B40" s="32" t="s">
        <v>29</v>
      </c>
      <c r="C40" s="36"/>
      <c r="D40" s="49">
        <v>8</v>
      </c>
      <c r="E40" s="49">
        <v>8</v>
      </c>
      <c r="F40" s="34">
        <f t="shared" si="10"/>
        <v>0</v>
      </c>
      <c r="G40" s="35">
        <f t="shared" si="11"/>
        <v>0</v>
      </c>
      <c r="H40" s="34">
        <v>8</v>
      </c>
      <c r="I40" s="34">
        <f t="shared" si="8"/>
        <v>0</v>
      </c>
      <c r="J40" s="35">
        <f t="shared" si="9"/>
        <v>0</v>
      </c>
      <c r="K40" s="41"/>
    </row>
    <row r="41" spans="1:11" ht="17.399999999999999" x14ac:dyDescent="0.3">
      <c r="A41" s="31">
        <v>17</v>
      </c>
      <c r="B41" s="32" t="s">
        <v>30</v>
      </c>
      <c r="C41" s="36"/>
      <c r="D41" s="45">
        <v>16</v>
      </c>
      <c r="E41" s="45">
        <v>16</v>
      </c>
      <c r="F41" s="37">
        <f t="shared" si="10"/>
        <v>0</v>
      </c>
      <c r="G41" s="38">
        <f t="shared" si="11"/>
        <v>0</v>
      </c>
      <c r="H41" s="45">
        <v>16</v>
      </c>
      <c r="I41" s="37">
        <f t="shared" si="8"/>
        <v>0</v>
      </c>
      <c r="J41" s="38">
        <f t="shared" si="9"/>
        <v>0</v>
      </c>
      <c r="K41" s="39"/>
    </row>
    <row r="42" spans="1:11" ht="17.399999999999999" x14ac:dyDescent="0.3">
      <c r="A42" s="31">
        <v>18</v>
      </c>
      <c r="B42" s="32" t="s">
        <v>31</v>
      </c>
      <c r="C42" s="33"/>
      <c r="D42" s="34">
        <f>SUM(D36:D41)</f>
        <v>1133782</v>
      </c>
      <c r="E42" s="34">
        <f>SUM(E36:E41)</f>
        <v>1128932</v>
      </c>
      <c r="F42" s="40">
        <f>SUM(F36:F41)</f>
        <v>4850</v>
      </c>
      <c r="G42" s="35">
        <f t="shared" si="11"/>
        <v>4.2960957790194624E-3</v>
      </c>
      <c r="H42" s="40">
        <f>SUM(H36:H41)</f>
        <v>1118091</v>
      </c>
      <c r="I42" s="40">
        <f>SUM(I36:I41)</f>
        <v>15691</v>
      </c>
      <c r="J42" s="35">
        <f>+I42/H42</f>
        <v>1.4033741439650261E-2</v>
      </c>
      <c r="K42" s="41"/>
    </row>
    <row r="43" spans="1:11" ht="17.399999999999999" x14ac:dyDescent="0.3">
      <c r="A43" s="31">
        <v>19</v>
      </c>
      <c r="B43" s="42"/>
      <c r="C43" s="46"/>
      <c r="D43" s="37"/>
      <c r="E43" s="37"/>
      <c r="F43" s="47"/>
      <c r="G43" s="38"/>
      <c r="H43" s="47"/>
      <c r="I43" s="47"/>
      <c r="J43" s="38"/>
      <c r="K43" s="41"/>
    </row>
    <row r="44" spans="1:11" ht="17.399999999999999" x14ac:dyDescent="0.3">
      <c r="A44" s="31">
        <v>20</v>
      </c>
      <c r="B44" s="48" t="s">
        <v>35</v>
      </c>
      <c r="C44" s="43"/>
      <c r="D44" s="43"/>
      <c r="E44" s="43"/>
      <c r="F44" s="43"/>
      <c r="G44" s="43"/>
      <c r="H44" s="43"/>
      <c r="I44" s="43"/>
      <c r="J44" s="43"/>
      <c r="K44" s="41"/>
    </row>
    <row r="45" spans="1:11" ht="17.399999999999999" x14ac:dyDescent="0.3">
      <c r="A45" s="31">
        <v>21</v>
      </c>
      <c r="B45" s="25"/>
      <c r="C45" s="25"/>
      <c r="D45" s="25"/>
      <c r="E45" s="25"/>
      <c r="F45" s="26" t="s">
        <v>17</v>
      </c>
      <c r="G45" s="25"/>
      <c r="H45" s="27" t="s">
        <v>18</v>
      </c>
      <c r="I45" s="27"/>
      <c r="J45" s="27"/>
      <c r="K45" s="41"/>
    </row>
    <row r="46" spans="1:11" ht="17.399999999999999" x14ac:dyDescent="0.3">
      <c r="A46" s="31">
        <v>22</v>
      </c>
      <c r="B46" s="26" t="s">
        <v>19</v>
      </c>
      <c r="C46" s="29"/>
      <c r="D46" s="29" t="s">
        <v>20</v>
      </c>
      <c r="E46" s="29" t="s">
        <v>21</v>
      </c>
      <c r="F46" s="29" t="s">
        <v>22</v>
      </c>
      <c r="G46" s="29" t="s">
        <v>23</v>
      </c>
      <c r="H46" s="29" t="s">
        <v>24</v>
      </c>
      <c r="I46" s="29" t="s">
        <v>22</v>
      </c>
      <c r="J46" s="29" t="s">
        <v>23</v>
      </c>
      <c r="K46" s="41"/>
    </row>
    <row r="47" spans="1:11" ht="17.399999999999999" x14ac:dyDescent="0.3">
      <c r="A47" s="31">
        <v>23</v>
      </c>
      <c r="B47" s="32" t="s">
        <v>25</v>
      </c>
      <c r="C47" s="33"/>
      <c r="D47" s="49">
        <v>996203</v>
      </c>
      <c r="E47" s="49">
        <v>991627</v>
      </c>
      <c r="F47" s="34">
        <f>D47-E47</f>
        <v>4576</v>
      </c>
      <c r="G47" s="35">
        <f>F47/E47</f>
        <v>4.6146383670472866E-3</v>
      </c>
      <c r="H47" s="34">
        <v>982027</v>
      </c>
      <c r="I47" s="34">
        <f t="shared" ref="I47:I52" si="12">+D47-H47</f>
        <v>14176</v>
      </c>
      <c r="J47" s="35">
        <f t="shared" ref="J47:J52" si="13">+I47/H47</f>
        <v>1.4435448312520938E-2</v>
      </c>
      <c r="K47" s="41"/>
    </row>
    <row r="48" spans="1:11" ht="17.399999999999999" x14ac:dyDescent="0.3">
      <c r="A48" s="31">
        <v>24</v>
      </c>
      <c r="B48" s="32" t="s">
        <v>26</v>
      </c>
      <c r="C48" s="33"/>
      <c r="D48" s="49">
        <v>126492</v>
      </c>
      <c r="E48" s="49">
        <v>126720</v>
      </c>
      <c r="F48" s="34">
        <f t="shared" ref="F48:F52" si="14">D48-E48</f>
        <v>-228</v>
      </c>
      <c r="G48" s="35">
        <f t="shared" ref="G48:G53" si="15">F48/E48</f>
        <v>-1.7992424242424243E-3</v>
      </c>
      <c r="H48" s="34">
        <v>124681</v>
      </c>
      <c r="I48" s="34">
        <f t="shared" si="12"/>
        <v>1811</v>
      </c>
      <c r="J48" s="35">
        <f t="shared" si="13"/>
        <v>1.4525067973468291E-2</v>
      </c>
    </row>
    <row r="49" spans="1:10" ht="17.399999999999999" x14ac:dyDescent="0.3">
      <c r="A49" s="31">
        <v>25</v>
      </c>
      <c r="B49" s="32" t="s">
        <v>27</v>
      </c>
      <c r="C49" s="33"/>
      <c r="D49" s="49">
        <v>3406</v>
      </c>
      <c r="E49" s="49">
        <v>3386</v>
      </c>
      <c r="F49" s="34">
        <f t="shared" si="14"/>
        <v>20</v>
      </c>
      <c r="G49" s="35">
        <f t="shared" si="15"/>
        <v>5.9066745422327229E-3</v>
      </c>
      <c r="H49" s="34">
        <v>3425</v>
      </c>
      <c r="I49" s="34">
        <f t="shared" si="12"/>
        <v>-19</v>
      </c>
      <c r="J49" s="35">
        <f t="shared" si="13"/>
        <v>-5.5474452554744522E-3</v>
      </c>
    </row>
    <row r="50" spans="1:10" ht="17.399999999999999" x14ac:dyDescent="0.3">
      <c r="A50" s="31">
        <v>26</v>
      </c>
      <c r="B50" s="32" t="s">
        <v>28</v>
      </c>
      <c r="C50" s="33"/>
      <c r="D50" s="49">
        <v>6669</v>
      </c>
      <c r="E50" s="49">
        <v>6162</v>
      </c>
      <c r="F50" s="34">
        <f t="shared" si="14"/>
        <v>507</v>
      </c>
      <c r="G50" s="35">
        <f t="shared" si="15"/>
        <v>8.2278481012658222E-2</v>
      </c>
      <c r="H50" s="34">
        <v>6430</v>
      </c>
      <c r="I50" s="34">
        <f t="shared" si="12"/>
        <v>239</v>
      </c>
      <c r="J50" s="35">
        <f t="shared" si="13"/>
        <v>3.716951788491446E-2</v>
      </c>
    </row>
    <row r="51" spans="1:10" ht="17.399999999999999" x14ac:dyDescent="0.3">
      <c r="A51" s="31">
        <v>27</v>
      </c>
      <c r="B51" s="32" t="s">
        <v>29</v>
      </c>
      <c r="C51" s="36"/>
      <c r="D51" s="49">
        <v>8</v>
      </c>
      <c r="E51" s="49">
        <v>8</v>
      </c>
      <c r="F51" s="34">
        <f t="shared" si="14"/>
        <v>0</v>
      </c>
      <c r="G51" s="35">
        <f t="shared" si="15"/>
        <v>0</v>
      </c>
      <c r="H51" s="34">
        <v>8</v>
      </c>
      <c r="I51" s="34">
        <f t="shared" si="12"/>
        <v>0</v>
      </c>
      <c r="J51" s="35">
        <f t="shared" si="13"/>
        <v>0</v>
      </c>
    </row>
    <row r="52" spans="1:10" ht="17.399999999999999" x14ac:dyDescent="0.3">
      <c r="A52" s="31">
        <v>28</v>
      </c>
      <c r="B52" s="32" t="s">
        <v>30</v>
      </c>
      <c r="C52" s="36"/>
      <c r="D52" s="45">
        <v>16</v>
      </c>
      <c r="E52" s="45">
        <v>16</v>
      </c>
      <c r="F52" s="37">
        <f t="shared" si="14"/>
        <v>0</v>
      </c>
      <c r="G52" s="38">
        <f t="shared" si="15"/>
        <v>0</v>
      </c>
      <c r="H52" s="45">
        <v>16</v>
      </c>
      <c r="I52" s="37">
        <f t="shared" si="12"/>
        <v>0</v>
      </c>
      <c r="J52" s="38">
        <f t="shared" si="13"/>
        <v>0</v>
      </c>
    </row>
    <row r="53" spans="1:10" ht="17.399999999999999" x14ac:dyDescent="0.3">
      <c r="A53" s="31">
        <v>29</v>
      </c>
      <c r="B53" s="32" t="s">
        <v>31</v>
      </c>
      <c r="C53" s="33"/>
      <c r="D53" s="34">
        <f>SUM(D47:D52)</f>
        <v>1132794</v>
      </c>
      <c r="E53" s="34">
        <f t="shared" ref="E53:F53" si="16">SUM(E47:E52)</f>
        <v>1127919</v>
      </c>
      <c r="F53" s="40">
        <f t="shared" si="16"/>
        <v>4875</v>
      </c>
      <c r="G53" s="35">
        <f t="shared" si="15"/>
        <v>4.3221188755575533E-3</v>
      </c>
      <c r="H53" s="40">
        <f>SUM(H47:H52)</f>
        <v>1116587</v>
      </c>
      <c r="I53" s="40">
        <f>SUM(I47:I52)</f>
        <v>16207</v>
      </c>
      <c r="J53" s="35">
        <f>+I53/H53</f>
        <v>1.451476687441283E-2</v>
      </c>
    </row>
    <row r="54" spans="1:10" ht="17.399999999999999" x14ac:dyDescent="0.3">
      <c r="A54" s="50"/>
      <c r="B54" s="51"/>
      <c r="C54" s="52"/>
      <c r="D54" s="49"/>
      <c r="E54" s="34"/>
      <c r="F54" s="53"/>
      <c r="G54" s="54"/>
      <c r="H54" s="40"/>
      <c r="I54" s="53"/>
      <c r="J54" s="54"/>
    </row>
    <row r="55" spans="1:10" ht="17.399999999999999" x14ac:dyDescent="0.3">
      <c r="B55" s="51"/>
      <c r="C55" s="52"/>
      <c r="D55" s="49"/>
      <c r="E55" s="34"/>
      <c r="F55" s="53"/>
      <c r="G55" s="54"/>
      <c r="H55" s="40"/>
      <c r="I55" s="53"/>
      <c r="J55" s="54"/>
    </row>
    <row r="56" spans="1:10" ht="17.399999999999999" x14ac:dyDescent="0.3">
      <c r="B56" s="51"/>
      <c r="C56" s="52"/>
      <c r="D56" s="49"/>
      <c r="E56" s="34"/>
      <c r="F56" s="53"/>
      <c r="G56" s="54"/>
      <c r="H56" s="40"/>
      <c r="I56" s="53"/>
      <c r="J56" s="54"/>
    </row>
    <row r="57" spans="1:10" ht="17.399999999999999" x14ac:dyDescent="0.3">
      <c r="B57" s="51"/>
      <c r="C57" s="52"/>
      <c r="D57" s="49"/>
      <c r="E57" s="34"/>
      <c r="F57" s="53"/>
      <c r="G57" s="54"/>
      <c r="H57" s="40"/>
      <c r="I57" s="53"/>
      <c r="J57" s="54"/>
    </row>
    <row r="58" spans="1:10" ht="17.399999999999999" x14ac:dyDescent="0.3">
      <c r="B58" s="51"/>
      <c r="C58" s="52"/>
      <c r="D58" s="49"/>
      <c r="E58" s="34"/>
      <c r="F58" s="53"/>
      <c r="G58" s="54"/>
      <c r="H58" s="40"/>
      <c r="I58" s="53"/>
      <c r="J58" s="54"/>
    </row>
    <row r="59" spans="1:10" ht="17.399999999999999" x14ac:dyDescent="0.3">
      <c r="B59" s="51"/>
      <c r="C59" s="52"/>
      <c r="D59" s="49"/>
      <c r="E59" s="34"/>
      <c r="F59" s="53"/>
      <c r="G59" s="54"/>
      <c r="H59" s="40"/>
      <c r="I59" s="53"/>
      <c r="J59" s="54"/>
    </row>
    <row r="61" spans="1:10" x14ac:dyDescent="0.3">
      <c r="B61" s="55"/>
      <c r="H61" s="4" t="s">
        <v>32</v>
      </c>
    </row>
  </sheetData>
  <mergeCells count="12">
    <mergeCell ref="B22:J22"/>
    <mergeCell ref="H23:J23"/>
    <mergeCell ref="B33:J33"/>
    <mergeCell ref="H34:J34"/>
    <mergeCell ref="B44:J44"/>
    <mergeCell ref="H45:J45"/>
    <mergeCell ref="B2:J2"/>
    <mergeCell ref="B3:J3"/>
    <mergeCell ref="B4:J4"/>
    <mergeCell ref="B6:J6"/>
    <mergeCell ref="B11:J11"/>
    <mergeCell ref="H12:J12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7593644D24A4F9BBA46D2770C6CC0" ma:contentTypeVersion="76" ma:contentTypeDescription="" ma:contentTypeScope="" ma:versionID="e673604f7cd298d36c3a5bb464d442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A075F4C-0C6C-4C25-A3B2-E89E8749AD29}"/>
</file>

<file path=customXml/itemProps2.xml><?xml version="1.0" encoding="utf-8"?>
<ds:datastoreItem xmlns:ds="http://schemas.openxmlformats.org/officeDocument/2006/customXml" ds:itemID="{561270CE-D681-4092-B71C-7C5D536A854C}"/>
</file>

<file path=customXml/itemProps3.xml><?xml version="1.0" encoding="utf-8"?>
<ds:datastoreItem xmlns:ds="http://schemas.openxmlformats.org/officeDocument/2006/customXml" ds:itemID="{5025DD79-3F0C-42F6-8E17-28442B8B38F1}"/>
</file>

<file path=customXml/itemProps4.xml><?xml version="1.0" encoding="utf-8"?>
<ds:datastoreItem xmlns:ds="http://schemas.openxmlformats.org/officeDocument/2006/customXml" ds:itemID="{9C9C129D-8759-4517-9147-038571884A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Elect. Customer Counts Pg 10a </vt:lpstr>
      <vt:lpstr>'Elect. Customer Counts Pg 10a 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2018-02-14T14:06:34Z</dcterms:created>
  <dcterms:modified xsi:type="dcterms:W3CDTF">2018-02-14T14:08:14Z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0x0101006E56B4D1795A2E4DB2F0B01679ED314A004D17593644D24A4F9BBA46D2770C6CC0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